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phenhughes/Documents/Stephen/Dual Credit 2025 2026/Cycle 2/"/>
    </mc:Choice>
  </mc:AlternateContent>
  <xr:revisionPtr revIDLastSave="0" documentId="13_ncr:1_{DE726B69-5684-0E41-A279-EEACE9804F31}" xr6:coauthVersionLast="47" xr6:coauthVersionMax="47" xr10:uidLastSave="{00000000-0000-0000-0000-000000000000}"/>
  <bookViews>
    <workbookView xWindow="160" yWindow="800" windowWidth="28660" windowHeight="17080" xr2:uid="{CC5E312B-F581-9B4A-B008-7CF06E8F6A4A}"/>
  </bookViews>
  <sheets>
    <sheet name="C2 Program Approvals" sheetId="3" r:id="rId1"/>
    <sheet name="Fleming" sheetId="4" r:id="rId2"/>
    <sheet name="Loyalist" sheetId="1" r:id="rId3"/>
    <sheet name="Durham" sheetId="5" r:id="rId4"/>
    <sheet name="Durham Catholic" sheetId="6" r:id="rId5"/>
    <sheet name="DDSB" sheetId="7" r:id="rId6"/>
    <sheet name="PVNC" sheetId="8" r:id="rId7"/>
    <sheet name="TLD" sheetId="9" r:id="rId8"/>
    <sheet name="KPR" sheetId="10" r:id="rId9"/>
    <sheet name="York" sheetId="11" r:id="rId10"/>
  </sheets>
  <definedNames>
    <definedName name="_xlnm._FilterDatabase" localSheetId="0" hidden="1">'C2 Program Approvals'!$A$1:$AI$380</definedName>
    <definedName name="_xlnm._FilterDatabase" localSheetId="5" hidden="1">DDSB!$A$1:$AG$380</definedName>
    <definedName name="_xlnm._FilterDatabase" localSheetId="3" hidden="1">Durham!$A$1:$AG$380</definedName>
    <definedName name="_xlnm._FilterDatabase" localSheetId="4" hidden="1">'Durham Catholic'!$A$1:$AG$380</definedName>
    <definedName name="_xlnm._FilterDatabase" localSheetId="1" hidden="1">Fleming!$A$1:$AG$380</definedName>
    <definedName name="_xlnm._FilterDatabase" localSheetId="8" hidden="1">KPR!$A$1:$AG$380</definedName>
    <definedName name="_xlnm._FilterDatabase" localSheetId="2" hidden="1">Loyalist!$A$1:$AG$380</definedName>
    <definedName name="_xlnm._FilterDatabase" localSheetId="6" hidden="1">PVNC!$A$1:$AG$380</definedName>
    <definedName name="_xlnm._FilterDatabase" localSheetId="7" hidden="1">TLD!$A$1:$AG$380</definedName>
    <definedName name="_xlnm._FilterDatabase" localSheetId="9" hidden="1">York!$A$1:$AI$380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70" i="11" l="1"/>
  <c r="Z370" i="11"/>
  <c r="X370" i="11"/>
  <c r="W370" i="11"/>
  <c r="S370" i="11"/>
  <c r="Q370" i="11"/>
  <c r="P370" i="11"/>
  <c r="L370" i="11"/>
  <c r="K370" i="11"/>
  <c r="AE369" i="11"/>
  <c r="AD369" i="11"/>
  <c r="Y369" i="11"/>
  <c r="U369" i="11"/>
  <c r="R369" i="11"/>
  <c r="O369" i="11"/>
  <c r="N369" i="11"/>
  <c r="M369" i="11"/>
  <c r="V369" i="11" s="1"/>
  <c r="AB369" i="11" s="1"/>
  <c r="AC369" i="11" s="1"/>
  <c r="AC368" i="11"/>
  <c r="U368" i="11"/>
  <c r="AB367" i="11"/>
  <c r="AC367" i="11" s="1"/>
  <c r="U367" i="11"/>
  <c r="AD366" i="11"/>
  <c r="Y366" i="11"/>
  <c r="T366" i="11"/>
  <c r="O366" i="11"/>
  <c r="R366" i="11" s="1"/>
  <c r="U366" i="11" s="1"/>
  <c r="N366" i="11"/>
  <c r="M366" i="11"/>
  <c r="V366" i="11" s="1"/>
  <c r="AB366" i="11" s="1"/>
  <c r="Y365" i="11"/>
  <c r="V365" i="11"/>
  <c r="N365" i="11"/>
  <c r="U365" i="11" s="1"/>
  <c r="AC365" i="11" s="1"/>
  <c r="AC364" i="11"/>
  <c r="Y364" i="11"/>
  <c r="V364" i="11"/>
  <c r="N364" i="11"/>
  <c r="U364" i="11" s="1"/>
  <c r="Y363" i="11"/>
  <c r="V363" i="11"/>
  <c r="AB363" i="11" s="1"/>
  <c r="M363" i="11"/>
  <c r="Y362" i="11"/>
  <c r="M362" i="11"/>
  <c r="AD361" i="11"/>
  <c r="Y361" i="11"/>
  <c r="U361" i="11"/>
  <c r="R361" i="11"/>
  <c r="N361" i="11"/>
  <c r="M361" i="11"/>
  <c r="V361" i="11" s="1"/>
  <c r="AB361" i="11" s="1"/>
  <c r="Y360" i="11"/>
  <c r="V360" i="11"/>
  <c r="N360" i="11"/>
  <c r="U360" i="11" s="1"/>
  <c r="AC360" i="11" s="1"/>
  <c r="AC359" i="11"/>
  <c r="Y359" i="11"/>
  <c r="V359" i="11"/>
  <c r="U359" i="11"/>
  <c r="N359" i="11"/>
  <c r="Y358" i="11"/>
  <c r="V358" i="11"/>
  <c r="AB358" i="11" s="1"/>
  <c r="AC358" i="11" s="1"/>
  <c r="U358" i="11"/>
  <c r="T358" i="11"/>
  <c r="R358" i="11"/>
  <c r="O358" i="11"/>
  <c r="M358" i="11"/>
  <c r="N358" i="11" s="1"/>
  <c r="Y357" i="11"/>
  <c r="N357" i="11"/>
  <c r="M357" i="11"/>
  <c r="Y356" i="11"/>
  <c r="O356" i="11"/>
  <c r="R356" i="11" s="1"/>
  <c r="M356" i="11"/>
  <c r="Y355" i="11"/>
  <c r="V355" i="11"/>
  <c r="T355" i="11"/>
  <c r="R355" i="11"/>
  <c r="O355" i="11"/>
  <c r="M355" i="11"/>
  <c r="N355" i="11" s="1"/>
  <c r="U355" i="11" s="1"/>
  <c r="AF354" i="11"/>
  <c r="AC354" i="11"/>
  <c r="U354" i="11"/>
  <c r="R354" i="11"/>
  <c r="AF353" i="11"/>
  <c r="R353" i="11"/>
  <c r="U353" i="11" s="1"/>
  <c r="AC353" i="11" s="1"/>
  <c r="AF352" i="11"/>
  <c r="Y352" i="11"/>
  <c r="AB352" i="11" s="1"/>
  <c r="V352" i="11"/>
  <c r="R352" i="11"/>
  <c r="M352" i="11"/>
  <c r="T352" i="11" s="1"/>
  <c r="AF351" i="11"/>
  <c r="AB351" i="11"/>
  <c r="Y351" i="11"/>
  <c r="T351" i="11"/>
  <c r="R351" i="11"/>
  <c r="M351" i="11"/>
  <c r="V351" i="11" s="1"/>
  <c r="AF350" i="11"/>
  <c r="Y350" i="11"/>
  <c r="V350" i="11"/>
  <c r="AB350" i="11" s="1"/>
  <c r="AC350" i="11" s="1"/>
  <c r="U350" i="11"/>
  <c r="T350" i="11"/>
  <c r="R350" i="11"/>
  <c r="N350" i="11"/>
  <c r="M350" i="11"/>
  <c r="AF349" i="11"/>
  <c r="AD349" i="11"/>
  <c r="Y349" i="11"/>
  <c r="M349" i="11"/>
  <c r="AF348" i="11"/>
  <c r="AD348" i="11"/>
  <c r="Y348" i="11"/>
  <c r="V348" i="11"/>
  <c r="T348" i="11"/>
  <c r="R348" i="11"/>
  <c r="U348" i="11" s="1"/>
  <c r="N348" i="11"/>
  <c r="M348" i="11"/>
  <c r="AF347" i="11"/>
  <c r="Y347" i="11"/>
  <c r="R347" i="11"/>
  <c r="M347" i="11"/>
  <c r="AF346" i="11"/>
  <c r="AD346" i="11"/>
  <c r="Y346" i="11"/>
  <c r="V346" i="11"/>
  <c r="AB346" i="11" s="1"/>
  <c r="T346" i="11"/>
  <c r="R346" i="11"/>
  <c r="U346" i="11" s="1"/>
  <c r="N346" i="11"/>
  <c r="M346" i="11"/>
  <c r="AF345" i="11"/>
  <c r="Y345" i="11"/>
  <c r="V345" i="11"/>
  <c r="AB345" i="11" s="1"/>
  <c r="R345" i="11"/>
  <c r="M345" i="11"/>
  <c r="AF344" i="11"/>
  <c r="Y344" i="11"/>
  <c r="R344" i="11"/>
  <c r="N344" i="11"/>
  <c r="M344" i="11"/>
  <c r="AF343" i="11"/>
  <c r="Y343" i="11"/>
  <c r="V343" i="11"/>
  <c r="AB343" i="11" s="1"/>
  <c r="T343" i="11"/>
  <c r="R343" i="11"/>
  <c r="U343" i="11" s="1"/>
  <c r="N343" i="11"/>
  <c r="M343" i="11"/>
  <c r="AF342" i="11"/>
  <c r="AB342" i="11"/>
  <c r="Y342" i="11"/>
  <c r="V342" i="11"/>
  <c r="M342" i="11"/>
  <c r="T342" i="11" s="1"/>
  <c r="AF341" i="11"/>
  <c r="U341" i="11"/>
  <c r="AC341" i="11" s="1"/>
  <c r="M341" i="11"/>
  <c r="V341" i="11" s="1"/>
  <c r="AF340" i="11"/>
  <c r="U340" i="11"/>
  <c r="AC340" i="11" s="1"/>
  <c r="M340" i="11"/>
  <c r="V340" i="11" s="1"/>
  <c r="AF339" i="11"/>
  <c r="Y339" i="11"/>
  <c r="V339" i="11"/>
  <c r="AB339" i="11" s="1"/>
  <c r="AC339" i="11" s="1"/>
  <c r="U339" i="11"/>
  <c r="T339" i="11"/>
  <c r="N339" i="11"/>
  <c r="M339" i="11"/>
  <c r="Y338" i="11"/>
  <c r="V338" i="11"/>
  <c r="AB338" i="11" s="1"/>
  <c r="T338" i="11"/>
  <c r="R338" i="11"/>
  <c r="N338" i="11"/>
  <c r="M338" i="11"/>
  <c r="Y337" i="11"/>
  <c r="V337" i="11"/>
  <c r="T337" i="11"/>
  <c r="R337" i="11"/>
  <c r="U337" i="11" s="1"/>
  <c r="N337" i="11"/>
  <c r="M337" i="11"/>
  <c r="AB336" i="11"/>
  <c r="Y336" i="11"/>
  <c r="V336" i="11"/>
  <c r="T336" i="11"/>
  <c r="R336" i="11"/>
  <c r="M336" i="11"/>
  <c r="N336" i="11" s="1"/>
  <c r="U336" i="11" s="1"/>
  <c r="Y335" i="11"/>
  <c r="R335" i="11"/>
  <c r="M335" i="11"/>
  <c r="Y334" i="11"/>
  <c r="R334" i="11"/>
  <c r="M334" i="11"/>
  <c r="Y333" i="11"/>
  <c r="R333" i="11"/>
  <c r="N333" i="11"/>
  <c r="M333" i="11"/>
  <c r="AF332" i="11"/>
  <c r="Y332" i="11"/>
  <c r="V332" i="11"/>
  <c r="U332" i="11"/>
  <c r="T332" i="11"/>
  <c r="R332" i="11"/>
  <c r="N332" i="11"/>
  <c r="M332" i="11"/>
  <c r="AF331" i="11"/>
  <c r="AB331" i="11"/>
  <c r="Y331" i="11"/>
  <c r="V331" i="11"/>
  <c r="R331" i="11"/>
  <c r="M331" i="11"/>
  <c r="AF330" i="11"/>
  <c r="Y330" i="11"/>
  <c r="R330" i="11"/>
  <c r="N330" i="11"/>
  <c r="M330" i="11"/>
  <c r="AF329" i="11"/>
  <c r="Y329" i="11"/>
  <c r="T329" i="11"/>
  <c r="U329" i="11" s="1"/>
  <c r="AC329" i="11" s="1"/>
  <c r="R329" i="11"/>
  <c r="N329" i="11"/>
  <c r="M329" i="11"/>
  <c r="V329" i="11" s="1"/>
  <c r="AB329" i="11" s="1"/>
  <c r="AF328" i="11"/>
  <c r="Y328" i="11"/>
  <c r="V328" i="11"/>
  <c r="AB328" i="11" s="1"/>
  <c r="T328" i="11"/>
  <c r="U328" i="11" s="1"/>
  <c r="R328" i="11"/>
  <c r="N328" i="11"/>
  <c r="M328" i="11"/>
  <c r="AF327" i="11"/>
  <c r="Y327" i="11"/>
  <c r="V327" i="11"/>
  <c r="AB327" i="11" s="1"/>
  <c r="R327" i="11"/>
  <c r="M327" i="11"/>
  <c r="AF326" i="11"/>
  <c r="Y326" i="11"/>
  <c r="R326" i="11"/>
  <c r="N326" i="11"/>
  <c r="M326" i="11"/>
  <c r="AF325" i="11"/>
  <c r="Y325" i="11"/>
  <c r="T325" i="11"/>
  <c r="R325" i="11"/>
  <c r="U325" i="11" s="1"/>
  <c r="AC325" i="11" s="1"/>
  <c r="N325" i="11"/>
  <c r="M325" i="11"/>
  <c r="V325" i="11" s="1"/>
  <c r="AB325" i="11" s="1"/>
  <c r="AF324" i="11"/>
  <c r="Y324" i="11"/>
  <c r="V324" i="11"/>
  <c r="AB324" i="11" s="1"/>
  <c r="T324" i="11"/>
  <c r="R324" i="11"/>
  <c r="U324" i="11" s="1"/>
  <c r="N324" i="11"/>
  <c r="M324" i="11"/>
  <c r="AF323" i="11"/>
  <c r="Y323" i="11"/>
  <c r="V323" i="11"/>
  <c r="AB323" i="11" s="1"/>
  <c r="R323" i="11"/>
  <c r="M323" i="11"/>
  <c r="AF322" i="11"/>
  <c r="Y322" i="11"/>
  <c r="R322" i="11"/>
  <c r="N322" i="11"/>
  <c r="M322" i="11"/>
  <c r="AF321" i="11"/>
  <c r="Y321" i="11"/>
  <c r="U321" i="11"/>
  <c r="T321" i="11"/>
  <c r="R321" i="11"/>
  <c r="N321" i="11"/>
  <c r="M321" i="11"/>
  <c r="V321" i="11" s="1"/>
  <c r="AB321" i="11" s="1"/>
  <c r="AF320" i="11"/>
  <c r="Y320" i="11"/>
  <c r="V320" i="11"/>
  <c r="AB320" i="11" s="1"/>
  <c r="U320" i="11"/>
  <c r="T320" i="11"/>
  <c r="R320" i="11"/>
  <c r="N320" i="11"/>
  <c r="M320" i="11"/>
  <c r="AF319" i="11"/>
  <c r="Y319" i="11"/>
  <c r="V319" i="11"/>
  <c r="AB319" i="11" s="1"/>
  <c r="AC319" i="11" s="1"/>
  <c r="U319" i="11"/>
  <c r="N319" i="11"/>
  <c r="M319" i="11"/>
  <c r="AF318" i="11"/>
  <c r="Y318" i="11"/>
  <c r="V318" i="11"/>
  <c r="AB318" i="11" s="1"/>
  <c r="T318" i="11"/>
  <c r="U318" i="11" s="1"/>
  <c r="R318" i="11"/>
  <c r="N318" i="11"/>
  <c r="M318" i="11"/>
  <c r="AF317" i="11"/>
  <c r="Y317" i="11"/>
  <c r="V317" i="11"/>
  <c r="AB317" i="11" s="1"/>
  <c r="AC317" i="11" s="1"/>
  <c r="T317" i="11"/>
  <c r="R317" i="11"/>
  <c r="M317" i="11"/>
  <c r="N317" i="11" s="1"/>
  <c r="U317" i="11" s="1"/>
  <c r="AF316" i="11"/>
  <c r="Y316" i="11"/>
  <c r="R316" i="11"/>
  <c r="M316" i="11"/>
  <c r="AF315" i="11"/>
  <c r="AB315" i="11"/>
  <c r="Y315" i="11"/>
  <c r="V315" i="11"/>
  <c r="T315" i="11"/>
  <c r="R315" i="11"/>
  <c r="N315" i="11"/>
  <c r="U315" i="11" s="1"/>
  <c r="M315" i="11"/>
  <c r="AF314" i="11"/>
  <c r="Y314" i="11"/>
  <c r="T314" i="11"/>
  <c r="R314" i="11"/>
  <c r="N314" i="11"/>
  <c r="U314" i="11" s="1"/>
  <c r="M314" i="11"/>
  <c r="V314" i="11" s="1"/>
  <c r="AB314" i="11" s="1"/>
  <c r="AF313" i="11"/>
  <c r="Y313" i="11"/>
  <c r="V313" i="11"/>
  <c r="AB313" i="11" s="1"/>
  <c r="T313" i="11"/>
  <c r="R313" i="11"/>
  <c r="N313" i="11"/>
  <c r="M313" i="11"/>
  <c r="AF312" i="11"/>
  <c r="AB312" i="11"/>
  <c r="Y312" i="11"/>
  <c r="V312" i="11"/>
  <c r="T312" i="11"/>
  <c r="R312" i="11"/>
  <c r="M312" i="11"/>
  <c r="N312" i="11" s="1"/>
  <c r="U312" i="11" s="1"/>
  <c r="AF311" i="11"/>
  <c r="AB311" i="11"/>
  <c r="AC311" i="11" s="1"/>
  <c r="Y311" i="11"/>
  <c r="V311" i="11"/>
  <c r="U311" i="11"/>
  <c r="T311" i="11"/>
  <c r="R311" i="11"/>
  <c r="N311" i="11"/>
  <c r="M311" i="11"/>
  <c r="AF310" i="11"/>
  <c r="Y310" i="11"/>
  <c r="R310" i="11"/>
  <c r="M310" i="11"/>
  <c r="AF309" i="11"/>
  <c r="Y309" i="11"/>
  <c r="V309" i="11"/>
  <c r="AB309" i="11" s="1"/>
  <c r="T309" i="11"/>
  <c r="R309" i="11"/>
  <c r="U309" i="11" s="1"/>
  <c r="N309" i="11"/>
  <c r="M309" i="11"/>
  <c r="AF308" i="11"/>
  <c r="Y308" i="11"/>
  <c r="R308" i="11"/>
  <c r="M308" i="11"/>
  <c r="Y307" i="11"/>
  <c r="R307" i="11"/>
  <c r="M307" i="11"/>
  <c r="Y306" i="11"/>
  <c r="R306" i="11"/>
  <c r="M306" i="11"/>
  <c r="Y305" i="11"/>
  <c r="R305" i="11"/>
  <c r="M305" i="11"/>
  <c r="Y304" i="11"/>
  <c r="R304" i="11"/>
  <c r="M304" i="11"/>
  <c r="Y303" i="11"/>
  <c r="R303" i="11"/>
  <c r="M303" i="11"/>
  <c r="Y302" i="11"/>
  <c r="AB302" i="11" s="1"/>
  <c r="AC302" i="11" s="1"/>
  <c r="V302" i="11"/>
  <c r="T302" i="11"/>
  <c r="R302" i="11"/>
  <c r="N302" i="11"/>
  <c r="U302" i="11" s="1"/>
  <c r="M302" i="11"/>
  <c r="Y301" i="11"/>
  <c r="R301" i="11"/>
  <c r="M301" i="11"/>
  <c r="Y300" i="11"/>
  <c r="R300" i="11"/>
  <c r="M300" i="11"/>
  <c r="Y299" i="11"/>
  <c r="R299" i="11"/>
  <c r="N299" i="11"/>
  <c r="M299" i="11"/>
  <c r="Y298" i="11"/>
  <c r="R298" i="11"/>
  <c r="M298" i="11"/>
  <c r="Y297" i="11"/>
  <c r="R297" i="11"/>
  <c r="N297" i="11"/>
  <c r="M297" i="11"/>
  <c r="AF296" i="11"/>
  <c r="Y296" i="11"/>
  <c r="V296" i="11"/>
  <c r="AB296" i="11" s="1"/>
  <c r="T296" i="11"/>
  <c r="R296" i="11"/>
  <c r="M296" i="11"/>
  <c r="AF295" i="11"/>
  <c r="Y295" i="11"/>
  <c r="V295" i="11"/>
  <c r="AB295" i="11" s="1"/>
  <c r="R295" i="11"/>
  <c r="U295" i="11" s="1"/>
  <c r="N295" i="11"/>
  <c r="M295" i="11"/>
  <c r="T295" i="11" s="1"/>
  <c r="AF294" i="11"/>
  <c r="Y294" i="11"/>
  <c r="AB294" i="11" s="1"/>
  <c r="T294" i="11"/>
  <c r="U294" i="11" s="1"/>
  <c r="R294" i="11"/>
  <c r="N294" i="11"/>
  <c r="M294" i="11"/>
  <c r="V294" i="11" s="1"/>
  <c r="AF293" i="11"/>
  <c r="Y293" i="11"/>
  <c r="V293" i="11"/>
  <c r="AB293" i="11" s="1"/>
  <c r="AC293" i="11" s="1"/>
  <c r="T293" i="11"/>
  <c r="R293" i="11"/>
  <c r="M293" i="11"/>
  <c r="N293" i="11" s="1"/>
  <c r="U293" i="11" s="1"/>
  <c r="AF292" i="11"/>
  <c r="Y292" i="11"/>
  <c r="R292" i="11"/>
  <c r="M292" i="11"/>
  <c r="AF291" i="11"/>
  <c r="Y291" i="11"/>
  <c r="R291" i="11"/>
  <c r="M291" i="11"/>
  <c r="AF290" i="11"/>
  <c r="Y290" i="11"/>
  <c r="R290" i="11"/>
  <c r="M290" i="11"/>
  <c r="AF289" i="11"/>
  <c r="Y289" i="11"/>
  <c r="T289" i="11"/>
  <c r="R289" i="11"/>
  <c r="N289" i="11"/>
  <c r="U289" i="11" s="1"/>
  <c r="M289" i="11"/>
  <c r="AF288" i="11"/>
  <c r="Y288" i="11"/>
  <c r="V288" i="11"/>
  <c r="AB288" i="11" s="1"/>
  <c r="T288" i="11"/>
  <c r="R288" i="11"/>
  <c r="U288" i="11" s="1"/>
  <c r="M288" i="11"/>
  <c r="N288" i="11" s="1"/>
  <c r="Y287" i="11"/>
  <c r="V287" i="11"/>
  <c r="AB287" i="11" s="1"/>
  <c r="T287" i="11"/>
  <c r="U287" i="11" s="1"/>
  <c r="R287" i="11"/>
  <c r="N287" i="11"/>
  <c r="M287" i="11"/>
  <c r="AF286" i="11"/>
  <c r="AB286" i="11"/>
  <c r="Y286" i="11"/>
  <c r="V286" i="11"/>
  <c r="T286" i="11"/>
  <c r="R286" i="11"/>
  <c r="N286" i="11"/>
  <c r="M286" i="11"/>
  <c r="AF285" i="11"/>
  <c r="Y285" i="11"/>
  <c r="AB285" i="11" s="1"/>
  <c r="AC285" i="11" s="1"/>
  <c r="V285" i="11"/>
  <c r="T285" i="11"/>
  <c r="R285" i="11"/>
  <c r="N285" i="11"/>
  <c r="U285" i="11" s="1"/>
  <c r="M285" i="11"/>
  <c r="AF284" i="11"/>
  <c r="Y284" i="11"/>
  <c r="R284" i="11"/>
  <c r="N284" i="11"/>
  <c r="M284" i="11"/>
  <c r="AF283" i="11"/>
  <c r="Y283" i="11"/>
  <c r="V283" i="11"/>
  <c r="AB283" i="11" s="1"/>
  <c r="T283" i="11"/>
  <c r="R283" i="11"/>
  <c r="M283" i="11"/>
  <c r="AD283" i="11" s="1"/>
  <c r="AF282" i="11"/>
  <c r="Y282" i="11"/>
  <c r="V282" i="11"/>
  <c r="AB282" i="11" s="1"/>
  <c r="AC282" i="11" s="1"/>
  <c r="U282" i="11"/>
  <c r="T282" i="11"/>
  <c r="R282" i="11"/>
  <c r="N282" i="11"/>
  <c r="M282" i="11"/>
  <c r="AF281" i="11"/>
  <c r="Y281" i="11"/>
  <c r="R281" i="11"/>
  <c r="M281" i="11"/>
  <c r="AF280" i="11"/>
  <c r="Y280" i="11"/>
  <c r="R280" i="11"/>
  <c r="M280" i="11"/>
  <c r="AF279" i="11"/>
  <c r="Y279" i="11"/>
  <c r="V279" i="11"/>
  <c r="AB279" i="11" s="1"/>
  <c r="T279" i="11"/>
  <c r="R279" i="11"/>
  <c r="U279" i="11" s="1"/>
  <c r="N279" i="11"/>
  <c r="M279" i="11"/>
  <c r="AF278" i="11"/>
  <c r="Y278" i="11"/>
  <c r="V278" i="11"/>
  <c r="AB278" i="11" s="1"/>
  <c r="AC278" i="11" s="1"/>
  <c r="T278" i="11"/>
  <c r="U278" i="11" s="1"/>
  <c r="R278" i="11"/>
  <c r="N278" i="11"/>
  <c r="M278" i="11"/>
  <c r="AF277" i="11"/>
  <c r="Y277" i="11"/>
  <c r="R277" i="11"/>
  <c r="M277" i="11"/>
  <c r="AF276" i="11"/>
  <c r="Y276" i="11"/>
  <c r="R276" i="11"/>
  <c r="M276" i="11"/>
  <c r="AF275" i="11"/>
  <c r="Y275" i="11"/>
  <c r="T275" i="11"/>
  <c r="R275" i="11"/>
  <c r="M275" i="11"/>
  <c r="V275" i="11" s="1"/>
  <c r="AB275" i="11" s="1"/>
  <c r="AF274" i="11"/>
  <c r="Y274" i="11"/>
  <c r="V274" i="11"/>
  <c r="AB274" i="11" s="1"/>
  <c r="T274" i="11"/>
  <c r="R274" i="11"/>
  <c r="U274" i="11" s="1"/>
  <c r="N274" i="11"/>
  <c r="M274" i="11"/>
  <c r="AF273" i="11"/>
  <c r="Y273" i="11"/>
  <c r="V273" i="11"/>
  <c r="AB273" i="11" s="1"/>
  <c r="T273" i="11"/>
  <c r="U273" i="11" s="1"/>
  <c r="R273" i="11"/>
  <c r="N273" i="11"/>
  <c r="M273" i="11"/>
  <c r="AF272" i="11"/>
  <c r="Y272" i="11"/>
  <c r="V272" i="11"/>
  <c r="AB272" i="11" s="1"/>
  <c r="AC272" i="11" s="1"/>
  <c r="T272" i="11"/>
  <c r="R272" i="11"/>
  <c r="M272" i="11"/>
  <c r="N272" i="11" s="1"/>
  <c r="U272" i="11" s="1"/>
  <c r="AF271" i="11"/>
  <c r="Y271" i="11"/>
  <c r="R271" i="11"/>
  <c r="N271" i="11"/>
  <c r="M271" i="11"/>
  <c r="AF270" i="11"/>
  <c r="AB270" i="11"/>
  <c r="Y270" i="11"/>
  <c r="V270" i="11"/>
  <c r="T270" i="11"/>
  <c r="R270" i="11"/>
  <c r="N270" i="11"/>
  <c r="U270" i="11" s="1"/>
  <c r="M270" i="11"/>
  <c r="AF269" i="11"/>
  <c r="Y269" i="11"/>
  <c r="T269" i="11"/>
  <c r="R269" i="11"/>
  <c r="N269" i="11"/>
  <c r="M269" i="11"/>
  <c r="V269" i="11" s="1"/>
  <c r="AB269" i="11" s="1"/>
  <c r="AF268" i="11"/>
  <c r="Y268" i="11"/>
  <c r="V268" i="11"/>
  <c r="AB268" i="11" s="1"/>
  <c r="T268" i="11"/>
  <c r="R268" i="11"/>
  <c r="N268" i="11"/>
  <c r="M268" i="11"/>
  <c r="AF267" i="11"/>
  <c r="Y267" i="11"/>
  <c r="V267" i="11"/>
  <c r="AB267" i="11" s="1"/>
  <c r="AC267" i="11" s="1"/>
  <c r="T267" i="11"/>
  <c r="R267" i="11"/>
  <c r="M267" i="11"/>
  <c r="N267" i="11" s="1"/>
  <c r="U267" i="11" s="1"/>
  <c r="AF266" i="11"/>
  <c r="Y266" i="11"/>
  <c r="V266" i="11"/>
  <c r="AB266" i="11" s="1"/>
  <c r="AC266" i="11" s="1"/>
  <c r="U266" i="11"/>
  <c r="T266" i="11"/>
  <c r="R266" i="11"/>
  <c r="N266" i="11"/>
  <c r="M266" i="11"/>
  <c r="AF265" i="11"/>
  <c r="Y265" i="11"/>
  <c r="R265" i="11"/>
  <c r="M265" i="11"/>
  <c r="AF264" i="11"/>
  <c r="Y264" i="11"/>
  <c r="R264" i="11"/>
  <c r="M264" i="11"/>
  <c r="AF263" i="11"/>
  <c r="Y263" i="11"/>
  <c r="V263" i="11"/>
  <c r="AB263" i="11" s="1"/>
  <c r="T263" i="11"/>
  <c r="R263" i="11"/>
  <c r="U263" i="11" s="1"/>
  <c r="N263" i="11"/>
  <c r="M263" i="11"/>
  <c r="AF262" i="11"/>
  <c r="Y262" i="11"/>
  <c r="V262" i="11"/>
  <c r="AB262" i="11" s="1"/>
  <c r="T262" i="11"/>
  <c r="U262" i="11" s="1"/>
  <c r="R262" i="11"/>
  <c r="N262" i="11"/>
  <c r="M262" i="11"/>
  <c r="AF261" i="11"/>
  <c r="Y261" i="11"/>
  <c r="R261" i="11"/>
  <c r="M261" i="11"/>
  <c r="AF260" i="11"/>
  <c r="Y260" i="11"/>
  <c r="R260" i="11"/>
  <c r="M260" i="11"/>
  <c r="AF259" i="11"/>
  <c r="Y259" i="11"/>
  <c r="T259" i="11"/>
  <c r="R259" i="11"/>
  <c r="M259" i="11"/>
  <c r="V259" i="11" s="1"/>
  <c r="AB259" i="11" s="1"/>
  <c r="AF258" i="11"/>
  <c r="Y258" i="11"/>
  <c r="V258" i="11"/>
  <c r="AB258" i="11" s="1"/>
  <c r="T258" i="11"/>
  <c r="R258" i="11"/>
  <c r="U258" i="11" s="1"/>
  <c r="N258" i="11"/>
  <c r="M258" i="11"/>
  <c r="AF257" i="11"/>
  <c r="Y257" i="11"/>
  <c r="V257" i="11"/>
  <c r="AB257" i="11" s="1"/>
  <c r="AC257" i="11" s="1"/>
  <c r="T257" i="11"/>
  <c r="R257" i="11"/>
  <c r="M257" i="11"/>
  <c r="N257" i="11" s="1"/>
  <c r="U257" i="11" s="1"/>
  <c r="AF256" i="11"/>
  <c r="Y256" i="11"/>
  <c r="R256" i="11"/>
  <c r="N256" i="11"/>
  <c r="M256" i="11"/>
  <c r="AF255" i="11"/>
  <c r="AB255" i="11"/>
  <c r="Y255" i="11"/>
  <c r="V255" i="11"/>
  <c r="T255" i="11"/>
  <c r="R255" i="11"/>
  <c r="N255" i="11"/>
  <c r="U255" i="11" s="1"/>
  <c r="M255" i="11"/>
  <c r="AF254" i="11"/>
  <c r="Y254" i="11"/>
  <c r="T254" i="11"/>
  <c r="R254" i="11"/>
  <c r="N254" i="11"/>
  <c r="U254" i="11" s="1"/>
  <c r="AC254" i="11" s="1"/>
  <c r="M254" i="11"/>
  <c r="V254" i="11" s="1"/>
  <c r="AB254" i="11" s="1"/>
  <c r="AF253" i="11"/>
  <c r="Y253" i="11"/>
  <c r="V253" i="11"/>
  <c r="AB253" i="11" s="1"/>
  <c r="T253" i="11"/>
  <c r="R253" i="11"/>
  <c r="N253" i="11"/>
  <c r="U253" i="11" s="1"/>
  <c r="M253" i="11"/>
  <c r="Y252" i="11"/>
  <c r="AB252" i="11" s="1"/>
  <c r="T252" i="11"/>
  <c r="R252" i="11"/>
  <c r="N252" i="11"/>
  <c r="U252" i="11" s="1"/>
  <c r="M252" i="11"/>
  <c r="V252" i="11" s="1"/>
  <c r="AF251" i="11"/>
  <c r="Y251" i="11"/>
  <c r="V251" i="11"/>
  <c r="T251" i="11"/>
  <c r="R251" i="11"/>
  <c r="U251" i="11" s="1"/>
  <c r="N251" i="11"/>
  <c r="M251" i="11"/>
  <c r="AF250" i="11"/>
  <c r="Y250" i="11"/>
  <c r="V250" i="11"/>
  <c r="AB250" i="11" s="1"/>
  <c r="R250" i="11"/>
  <c r="M250" i="11"/>
  <c r="N250" i="11" s="1"/>
  <c r="AF249" i="11"/>
  <c r="Y249" i="11"/>
  <c r="R249" i="11"/>
  <c r="M249" i="11"/>
  <c r="AF248" i="11"/>
  <c r="Y248" i="11"/>
  <c r="R248" i="11"/>
  <c r="M248" i="11"/>
  <c r="AF247" i="11"/>
  <c r="Y247" i="11"/>
  <c r="V247" i="11"/>
  <c r="AB247" i="11" s="1"/>
  <c r="AC247" i="11" s="1"/>
  <c r="T247" i="11"/>
  <c r="R247" i="11"/>
  <c r="U247" i="11" s="1"/>
  <c r="N247" i="11"/>
  <c r="M247" i="11"/>
  <c r="AF246" i="11"/>
  <c r="Y246" i="11"/>
  <c r="R246" i="11"/>
  <c r="M246" i="11"/>
  <c r="AF245" i="11"/>
  <c r="Y245" i="11"/>
  <c r="R245" i="11"/>
  <c r="M245" i="11"/>
  <c r="AF244" i="11"/>
  <c r="Y244" i="11"/>
  <c r="R244" i="11"/>
  <c r="M244" i="11"/>
  <c r="V244" i="11" s="1"/>
  <c r="AB244" i="11" s="1"/>
  <c r="AF243" i="11"/>
  <c r="Y243" i="11"/>
  <c r="V243" i="11"/>
  <c r="AB243" i="11" s="1"/>
  <c r="U243" i="11"/>
  <c r="T243" i="11"/>
  <c r="R243" i="11"/>
  <c r="N243" i="11"/>
  <c r="M243" i="11"/>
  <c r="AF242" i="11"/>
  <c r="Y242" i="11"/>
  <c r="R242" i="11"/>
  <c r="M242" i="11"/>
  <c r="AF241" i="11"/>
  <c r="Y241" i="11"/>
  <c r="R241" i="11"/>
  <c r="M241" i="11"/>
  <c r="AF240" i="11"/>
  <c r="Y240" i="11"/>
  <c r="T240" i="11"/>
  <c r="R240" i="11"/>
  <c r="M240" i="11"/>
  <c r="V240" i="11" s="1"/>
  <c r="AB240" i="11" s="1"/>
  <c r="AF239" i="11"/>
  <c r="Y239" i="11"/>
  <c r="V239" i="11"/>
  <c r="T239" i="11"/>
  <c r="U239" i="11" s="1"/>
  <c r="R239" i="11"/>
  <c r="N239" i="11"/>
  <c r="M239" i="11"/>
  <c r="AF238" i="11"/>
  <c r="Y238" i="11"/>
  <c r="V238" i="11"/>
  <c r="AB238" i="11" s="1"/>
  <c r="R238" i="11"/>
  <c r="M238" i="11"/>
  <c r="AF237" i="11"/>
  <c r="Y237" i="11"/>
  <c r="R237" i="11"/>
  <c r="M237" i="11"/>
  <c r="AF236" i="11"/>
  <c r="Y236" i="11"/>
  <c r="R236" i="11"/>
  <c r="M236" i="11"/>
  <c r="AF235" i="11"/>
  <c r="Y235" i="11"/>
  <c r="R235" i="11"/>
  <c r="M235" i="11"/>
  <c r="AF234" i="11"/>
  <c r="Y234" i="11"/>
  <c r="R234" i="11"/>
  <c r="M234" i="11"/>
  <c r="V234" i="11" s="1"/>
  <c r="AB234" i="11" s="1"/>
  <c r="AF233" i="11"/>
  <c r="Y233" i="11"/>
  <c r="V233" i="11"/>
  <c r="U233" i="11"/>
  <c r="T233" i="11"/>
  <c r="R233" i="11"/>
  <c r="N233" i="11"/>
  <c r="M233" i="11"/>
  <c r="AF232" i="11"/>
  <c r="Y232" i="11"/>
  <c r="R232" i="11"/>
  <c r="M232" i="11"/>
  <c r="AF231" i="11"/>
  <c r="Y231" i="11"/>
  <c r="R231" i="11"/>
  <c r="N231" i="11"/>
  <c r="M231" i="11"/>
  <c r="AF230" i="11"/>
  <c r="AC230" i="11"/>
  <c r="Y230" i="11"/>
  <c r="U230" i="11"/>
  <c r="T230" i="11"/>
  <c r="R230" i="11"/>
  <c r="N230" i="11"/>
  <c r="M230" i="11"/>
  <c r="V230" i="11" s="1"/>
  <c r="AB230" i="11" s="1"/>
  <c r="AF229" i="11"/>
  <c r="Y229" i="11"/>
  <c r="V229" i="11"/>
  <c r="U229" i="11"/>
  <c r="T229" i="11"/>
  <c r="R229" i="11"/>
  <c r="N229" i="11"/>
  <c r="M229" i="11"/>
  <c r="AF228" i="11"/>
  <c r="Y228" i="11"/>
  <c r="AB228" i="11" s="1"/>
  <c r="V228" i="11"/>
  <c r="R228" i="11"/>
  <c r="M228" i="11"/>
  <c r="T228" i="11" s="1"/>
  <c r="AF227" i="11"/>
  <c r="AB227" i="11"/>
  <c r="Y227" i="11"/>
  <c r="V227" i="11"/>
  <c r="R227" i="11"/>
  <c r="N227" i="11"/>
  <c r="AF226" i="11"/>
  <c r="Y226" i="11"/>
  <c r="AB226" i="11" s="1"/>
  <c r="R226" i="11"/>
  <c r="M226" i="11"/>
  <c r="V226" i="11" s="1"/>
  <c r="Y225" i="11"/>
  <c r="AB225" i="11" s="1"/>
  <c r="T225" i="11"/>
  <c r="R225" i="11"/>
  <c r="N225" i="11"/>
  <c r="M225" i="11"/>
  <c r="V225" i="11" s="1"/>
  <c r="AF224" i="11"/>
  <c r="Y224" i="11"/>
  <c r="V224" i="11"/>
  <c r="AB224" i="11" s="1"/>
  <c r="AC224" i="11" s="1"/>
  <c r="U224" i="11"/>
  <c r="T224" i="11"/>
  <c r="R224" i="11"/>
  <c r="M224" i="11"/>
  <c r="N224" i="11" s="1"/>
  <c r="Y223" i="11"/>
  <c r="V223" i="11"/>
  <c r="AB223" i="11" s="1"/>
  <c r="U223" i="11"/>
  <c r="T223" i="11"/>
  <c r="R223" i="11"/>
  <c r="N223" i="11"/>
  <c r="M223" i="11"/>
  <c r="AF222" i="11"/>
  <c r="AD222" i="11"/>
  <c r="AB222" i="11"/>
  <c r="Y222" i="11"/>
  <c r="V222" i="11"/>
  <c r="R222" i="11"/>
  <c r="M222" i="11"/>
  <c r="T222" i="11" s="1"/>
  <c r="AF221" i="11"/>
  <c r="AB221" i="11"/>
  <c r="Y221" i="11"/>
  <c r="R221" i="11"/>
  <c r="M221" i="11"/>
  <c r="V221" i="11" s="1"/>
  <c r="AF220" i="11"/>
  <c r="Y220" i="11"/>
  <c r="R220" i="11"/>
  <c r="M220" i="11"/>
  <c r="AF219" i="11"/>
  <c r="Y219" i="11"/>
  <c r="R219" i="11"/>
  <c r="M219" i="11"/>
  <c r="AF218" i="11"/>
  <c r="Y218" i="11"/>
  <c r="R218" i="11"/>
  <c r="M218" i="11"/>
  <c r="AF217" i="11"/>
  <c r="Y217" i="11"/>
  <c r="R217" i="11"/>
  <c r="M217" i="11"/>
  <c r="AF216" i="11"/>
  <c r="Y216" i="11"/>
  <c r="V216" i="11"/>
  <c r="AB216" i="11" s="1"/>
  <c r="R216" i="11"/>
  <c r="N216" i="11"/>
  <c r="M216" i="11"/>
  <c r="T216" i="11" s="1"/>
  <c r="AF215" i="11"/>
  <c r="Y215" i="11"/>
  <c r="U215" i="11"/>
  <c r="T215" i="11"/>
  <c r="R215" i="11"/>
  <c r="N215" i="11"/>
  <c r="M215" i="11"/>
  <c r="AF214" i="11"/>
  <c r="Y214" i="11"/>
  <c r="V214" i="11"/>
  <c r="AB214" i="11" s="1"/>
  <c r="U214" i="11"/>
  <c r="T214" i="11"/>
  <c r="R214" i="11"/>
  <c r="N214" i="11"/>
  <c r="M214" i="11"/>
  <c r="Y213" i="11"/>
  <c r="V213" i="11"/>
  <c r="AB213" i="11" s="1"/>
  <c r="T213" i="11"/>
  <c r="R213" i="11"/>
  <c r="U213" i="11" s="1"/>
  <c r="N213" i="11"/>
  <c r="M213" i="11"/>
  <c r="AF212" i="11"/>
  <c r="AB212" i="11"/>
  <c r="Y212" i="11"/>
  <c r="T212" i="11"/>
  <c r="R212" i="11"/>
  <c r="M212" i="11"/>
  <c r="V212" i="11" s="1"/>
  <c r="AF211" i="11"/>
  <c r="Y211" i="11"/>
  <c r="V211" i="11"/>
  <c r="AB211" i="11" s="1"/>
  <c r="T211" i="11"/>
  <c r="R211" i="11"/>
  <c r="M211" i="11"/>
  <c r="N211" i="11" s="1"/>
  <c r="U211" i="11" s="1"/>
  <c r="AC211" i="11" s="1"/>
  <c r="AF210" i="11"/>
  <c r="Y210" i="11"/>
  <c r="R210" i="11"/>
  <c r="M210" i="11"/>
  <c r="AF209" i="11"/>
  <c r="Y209" i="11"/>
  <c r="R209" i="11"/>
  <c r="M209" i="11"/>
  <c r="AF208" i="11"/>
  <c r="Y208" i="11"/>
  <c r="R208" i="11"/>
  <c r="M208" i="11"/>
  <c r="AF207" i="11"/>
  <c r="AB207" i="11"/>
  <c r="Y207" i="11"/>
  <c r="V207" i="11"/>
  <c r="T207" i="11"/>
  <c r="R207" i="11"/>
  <c r="M207" i="11"/>
  <c r="AF206" i="11"/>
  <c r="AB206" i="11"/>
  <c r="AC206" i="11" s="1"/>
  <c r="Y206" i="11"/>
  <c r="V206" i="11"/>
  <c r="U206" i="11"/>
  <c r="R206" i="11"/>
  <c r="N206" i="11"/>
  <c r="M206" i="11"/>
  <c r="T206" i="11" s="1"/>
  <c r="AF205" i="11"/>
  <c r="AB205" i="11"/>
  <c r="Y205" i="11"/>
  <c r="R205" i="11"/>
  <c r="M205" i="11"/>
  <c r="V205" i="11" s="1"/>
  <c r="AF204" i="11"/>
  <c r="Y204" i="11"/>
  <c r="R204" i="11"/>
  <c r="M204" i="11"/>
  <c r="N204" i="11" s="1"/>
  <c r="U204" i="11" s="1"/>
  <c r="AF203" i="11"/>
  <c r="Y203" i="11"/>
  <c r="AB203" i="11" s="1"/>
  <c r="R203" i="11"/>
  <c r="M203" i="11"/>
  <c r="V203" i="11" s="1"/>
  <c r="AF202" i="11"/>
  <c r="AB202" i="11"/>
  <c r="Y202" i="11"/>
  <c r="R202" i="11"/>
  <c r="N202" i="11"/>
  <c r="M202" i="11"/>
  <c r="V202" i="11" s="1"/>
  <c r="AF201" i="11"/>
  <c r="Y201" i="11"/>
  <c r="U201" i="11"/>
  <c r="R201" i="11"/>
  <c r="N201" i="11"/>
  <c r="M201" i="11"/>
  <c r="V201" i="11" s="1"/>
  <c r="AB201" i="11" s="1"/>
  <c r="AF200" i="11"/>
  <c r="Y200" i="11"/>
  <c r="V200" i="11"/>
  <c r="AB200" i="11" s="1"/>
  <c r="R200" i="11"/>
  <c r="U200" i="11" s="1"/>
  <c r="M200" i="11"/>
  <c r="N200" i="11" s="1"/>
  <c r="AF199" i="11"/>
  <c r="R199" i="11"/>
  <c r="M199" i="11"/>
  <c r="AF198" i="11"/>
  <c r="R198" i="11"/>
  <c r="M198" i="11"/>
  <c r="AF197" i="11"/>
  <c r="R197" i="11"/>
  <c r="N197" i="11"/>
  <c r="U197" i="11" s="1"/>
  <c r="M197" i="11"/>
  <c r="V197" i="11" s="1"/>
  <c r="AB197" i="11" s="1"/>
  <c r="AF196" i="11"/>
  <c r="R196" i="11"/>
  <c r="M196" i="11"/>
  <c r="AF195" i="11"/>
  <c r="R195" i="11"/>
  <c r="N195" i="11"/>
  <c r="M195" i="11"/>
  <c r="AC194" i="11"/>
  <c r="AB194" i="11"/>
  <c r="AF193" i="11"/>
  <c r="V193" i="11"/>
  <c r="AB193" i="11" s="1"/>
  <c r="R193" i="11"/>
  <c r="N193" i="11"/>
  <c r="U193" i="11" s="1"/>
  <c r="M193" i="11"/>
  <c r="AF192" i="11"/>
  <c r="V192" i="11"/>
  <c r="AB192" i="11" s="1"/>
  <c r="T192" i="11"/>
  <c r="R192" i="11"/>
  <c r="U192" i="11" s="1"/>
  <c r="N192" i="11"/>
  <c r="M192" i="11"/>
  <c r="AF191" i="11"/>
  <c r="AD191" i="11"/>
  <c r="V191" i="11"/>
  <c r="AB191" i="11" s="1"/>
  <c r="R191" i="11"/>
  <c r="M191" i="11"/>
  <c r="T191" i="11" s="1"/>
  <c r="AF190" i="11"/>
  <c r="AB190" i="11"/>
  <c r="AC190" i="11" s="1"/>
  <c r="V190" i="11"/>
  <c r="T190" i="11"/>
  <c r="R190" i="11"/>
  <c r="M190" i="11"/>
  <c r="N190" i="11" s="1"/>
  <c r="U190" i="11" s="1"/>
  <c r="AF189" i="11"/>
  <c r="AB189" i="11"/>
  <c r="T189" i="11"/>
  <c r="R189" i="11"/>
  <c r="M189" i="11"/>
  <c r="V189" i="11" s="1"/>
  <c r="AF188" i="11"/>
  <c r="V188" i="11"/>
  <c r="AB188" i="11" s="1"/>
  <c r="AC188" i="11" s="1"/>
  <c r="U188" i="11"/>
  <c r="N188" i="11"/>
  <c r="AF187" i="11"/>
  <c r="V187" i="11"/>
  <c r="AB187" i="11" s="1"/>
  <c r="N187" i="11"/>
  <c r="U187" i="11" s="1"/>
  <c r="AF186" i="11"/>
  <c r="AB186" i="11"/>
  <c r="V186" i="11"/>
  <c r="N186" i="11"/>
  <c r="U186" i="11" s="1"/>
  <c r="AC186" i="11" s="1"/>
  <c r="AF185" i="11"/>
  <c r="V185" i="11"/>
  <c r="AB185" i="11" s="1"/>
  <c r="AC185" i="11" s="1"/>
  <c r="U185" i="11"/>
  <c r="N185" i="11"/>
  <c r="AF184" i="11"/>
  <c r="V184" i="11"/>
  <c r="AB184" i="11" s="1"/>
  <c r="AC184" i="11" s="1"/>
  <c r="U184" i="11"/>
  <c r="N184" i="11"/>
  <c r="AF183" i="11"/>
  <c r="AC183" i="11"/>
  <c r="AB183" i="11"/>
  <c r="AF182" i="11"/>
  <c r="V182" i="11"/>
  <c r="AB182" i="11" s="1"/>
  <c r="U182" i="11"/>
  <c r="N182" i="11"/>
  <c r="AF181" i="11"/>
  <c r="AB181" i="11"/>
  <c r="V181" i="11"/>
  <c r="N181" i="11"/>
  <c r="U181" i="11" s="1"/>
  <c r="AC181" i="11" s="1"/>
  <c r="AF180" i="11"/>
  <c r="R180" i="11"/>
  <c r="M180" i="11"/>
  <c r="AF179" i="11"/>
  <c r="R179" i="11"/>
  <c r="M179" i="11"/>
  <c r="AF178" i="11"/>
  <c r="R178" i="11"/>
  <c r="M178" i="11"/>
  <c r="AF177" i="11"/>
  <c r="AB177" i="11"/>
  <c r="V177" i="11"/>
  <c r="N177" i="11"/>
  <c r="U177" i="11" s="1"/>
  <c r="AF176" i="11"/>
  <c r="AD176" i="11"/>
  <c r="R176" i="11"/>
  <c r="M176" i="11"/>
  <c r="AB175" i="11"/>
  <c r="AC175" i="11" s="1"/>
  <c r="Y174" i="11"/>
  <c r="U174" i="11"/>
  <c r="M174" i="11"/>
  <c r="AD174" i="11" s="1"/>
  <c r="AC173" i="11"/>
  <c r="AB173" i="11"/>
  <c r="N173" i="11"/>
  <c r="Y172" i="11"/>
  <c r="U172" i="11"/>
  <c r="M172" i="11"/>
  <c r="V172" i="11" s="1"/>
  <c r="AB172" i="11" s="1"/>
  <c r="AC172" i="11" s="1"/>
  <c r="Y171" i="11"/>
  <c r="U171" i="11"/>
  <c r="M171" i="11"/>
  <c r="AF170" i="11"/>
  <c r="Y170" i="11"/>
  <c r="R170" i="11"/>
  <c r="M170" i="11"/>
  <c r="AD167" i="11" s="1"/>
  <c r="AF169" i="11"/>
  <c r="Y169" i="11"/>
  <c r="U169" i="11"/>
  <c r="T169" i="11"/>
  <c r="R169" i="11"/>
  <c r="N169" i="11"/>
  <c r="M169" i="11"/>
  <c r="V169" i="11" s="1"/>
  <c r="AB169" i="11" s="1"/>
  <c r="AC169" i="11" s="1"/>
  <c r="AF168" i="11"/>
  <c r="Y168" i="11"/>
  <c r="V168" i="11"/>
  <c r="AB168" i="11" s="1"/>
  <c r="AC168" i="11" s="1"/>
  <c r="U168" i="11"/>
  <c r="T168" i="11"/>
  <c r="R168" i="11"/>
  <c r="N168" i="11"/>
  <c r="M168" i="11"/>
  <c r="AF167" i="11"/>
  <c r="Y167" i="11"/>
  <c r="R167" i="11"/>
  <c r="M167" i="11"/>
  <c r="AF166" i="11"/>
  <c r="Y166" i="11"/>
  <c r="R166" i="11"/>
  <c r="M166" i="11"/>
  <c r="AF165" i="11"/>
  <c r="AB165" i="11"/>
  <c r="Y165" i="11"/>
  <c r="V165" i="11"/>
  <c r="T165" i="11"/>
  <c r="R165" i="11"/>
  <c r="N165" i="11"/>
  <c r="M165" i="11"/>
  <c r="AF164" i="11"/>
  <c r="Y164" i="11"/>
  <c r="V164" i="11"/>
  <c r="AB164" i="11" s="1"/>
  <c r="T164" i="11"/>
  <c r="U164" i="11" s="1"/>
  <c r="R164" i="11"/>
  <c r="N164" i="11"/>
  <c r="M164" i="11"/>
  <c r="AF163" i="11"/>
  <c r="Y163" i="11"/>
  <c r="AB163" i="11" s="1"/>
  <c r="V163" i="11"/>
  <c r="T163" i="11"/>
  <c r="R163" i="11"/>
  <c r="M163" i="11"/>
  <c r="N163" i="11" s="1"/>
  <c r="AF162" i="11"/>
  <c r="AB162" i="11"/>
  <c r="Y162" i="11"/>
  <c r="V162" i="11"/>
  <c r="R162" i="11"/>
  <c r="M162" i="11"/>
  <c r="AF161" i="11"/>
  <c r="Y161" i="11"/>
  <c r="AB161" i="11" s="1"/>
  <c r="AC161" i="11" s="1"/>
  <c r="V161" i="11"/>
  <c r="T161" i="11"/>
  <c r="R161" i="11"/>
  <c r="N161" i="11"/>
  <c r="U161" i="11" s="1"/>
  <c r="M161" i="11"/>
  <c r="AF160" i="11"/>
  <c r="Y160" i="11"/>
  <c r="R160" i="11"/>
  <c r="M160" i="11"/>
  <c r="V160" i="11" s="1"/>
  <c r="AB160" i="11" s="1"/>
  <c r="AF159" i="11"/>
  <c r="Y159" i="11"/>
  <c r="V159" i="11"/>
  <c r="AB159" i="11" s="1"/>
  <c r="AC159" i="11" s="1"/>
  <c r="U159" i="11"/>
  <c r="T159" i="11"/>
  <c r="R159" i="11"/>
  <c r="N159" i="11"/>
  <c r="M159" i="11"/>
  <c r="AF158" i="11"/>
  <c r="Y158" i="11"/>
  <c r="V158" i="11"/>
  <c r="AB158" i="11" s="1"/>
  <c r="AC158" i="11" s="1"/>
  <c r="U158" i="11"/>
  <c r="T158" i="11"/>
  <c r="R158" i="11"/>
  <c r="N158" i="11"/>
  <c r="M158" i="11"/>
  <c r="AF157" i="11"/>
  <c r="R157" i="11"/>
  <c r="M157" i="11"/>
  <c r="AF156" i="11"/>
  <c r="Y156" i="11"/>
  <c r="T156" i="11"/>
  <c r="R156" i="11"/>
  <c r="N156" i="11"/>
  <c r="U156" i="11" s="1"/>
  <c r="M156" i="11"/>
  <c r="V156" i="11" s="1"/>
  <c r="AB156" i="11" s="1"/>
  <c r="Y155" i="11"/>
  <c r="V155" i="11"/>
  <c r="AB155" i="11" s="1"/>
  <c r="T155" i="11"/>
  <c r="R155" i="11"/>
  <c r="U155" i="11" s="1"/>
  <c r="N155" i="11"/>
  <c r="M155" i="11"/>
  <c r="AF154" i="11"/>
  <c r="AD154" i="11"/>
  <c r="Y154" i="11"/>
  <c r="R154" i="11"/>
  <c r="M154" i="11"/>
  <c r="AF153" i="11"/>
  <c r="Y153" i="11"/>
  <c r="R153" i="11"/>
  <c r="M153" i="11"/>
  <c r="V153" i="11" s="1"/>
  <c r="AB153" i="11" s="1"/>
  <c r="AF152" i="11"/>
  <c r="Y152" i="11"/>
  <c r="AB152" i="11" s="1"/>
  <c r="AC152" i="11" s="1"/>
  <c r="V152" i="11"/>
  <c r="U152" i="11"/>
  <c r="T152" i="11"/>
  <c r="R152" i="11"/>
  <c r="N152" i="11"/>
  <c r="M152" i="11"/>
  <c r="AD152" i="11" s="1"/>
  <c r="Y151" i="11"/>
  <c r="R151" i="11"/>
  <c r="M151" i="11"/>
  <c r="Y150" i="11"/>
  <c r="R150" i="11"/>
  <c r="N150" i="11"/>
  <c r="M150" i="11"/>
  <c r="AF149" i="11"/>
  <c r="Y149" i="11"/>
  <c r="T149" i="11"/>
  <c r="R149" i="11"/>
  <c r="N149" i="11"/>
  <c r="U149" i="11" s="1"/>
  <c r="M149" i="11"/>
  <c r="V149" i="11" s="1"/>
  <c r="AB149" i="11" s="1"/>
  <c r="AC149" i="11" s="1"/>
  <c r="Y148" i="11"/>
  <c r="T148" i="11"/>
  <c r="R148" i="11"/>
  <c r="N148" i="11"/>
  <c r="U148" i="11" s="1"/>
  <c r="M148" i="11"/>
  <c r="V148" i="11" s="1"/>
  <c r="AB148" i="11" s="1"/>
  <c r="AB147" i="11"/>
  <c r="Y147" i="11"/>
  <c r="V147" i="11"/>
  <c r="T147" i="11"/>
  <c r="R147" i="11"/>
  <c r="M147" i="11"/>
  <c r="AD147" i="11" s="1"/>
  <c r="AF146" i="11"/>
  <c r="Y146" i="11"/>
  <c r="R146" i="11"/>
  <c r="M146" i="11"/>
  <c r="AF145" i="11"/>
  <c r="Y145" i="11"/>
  <c r="T145" i="11"/>
  <c r="R145" i="11"/>
  <c r="M145" i="11"/>
  <c r="V145" i="11" s="1"/>
  <c r="AB145" i="11" s="1"/>
  <c r="AF144" i="11"/>
  <c r="Y144" i="11"/>
  <c r="V144" i="11"/>
  <c r="AB144" i="11" s="1"/>
  <c r="U144" i="11"/>
  <c r="T144" i="11"/>
  <c r="R144" i="11"/>
  <c r="N144" i="11"/>
  <c r="M144" i="11"/>
  <c r="AF143" i="11"/>
  <c r="AD143" i="11"/>
  <c r="Y143" i="11"/>
  <c r="R143" i="11"/>
  <c r="M143" i="11"/>
  <c r="AF142" i="11"/>
  <c r="Y142" i="11"/>
  <c r="T142" i="11"/>
  <c r="R142" i="11"/>
  <c r="M142" i="11"/>
  <c r="V142" i="11" s="1"/>
  <c r="AB142" i="11" s="1"/>
  <c r="AF141" i="11"/>
  <c r="Y141" i="11"/>
  <c r="V141" i="11"/>
  <c r="AB141" i="11" s="1"/>
  <c r="T141" i="11"/>
  <c r="U141" i="11" s="1"/>
  <c r="R141" i="11"/>
  <c r="N141" i="11"/>
  <c r="M141" i="11"/>
  <c r="Y140" i="11"/>
  <c r="V140" i="11"/>
  <c r="AB140" i="11" s="1"/>
  <c r="T140" i="11"/>
  <c r="U140" i="11" s="1"/>
  <c r="R140" i="11"/>
  <c r="M140" i="11"/>
  <c r="N140" i="11" s="1"/>
  <c r="AF139" i="11"/>
  <c r="Y139" i="11"/>
  <c r="R139" i="11"/>
  <c r="M139" i="11"/>
  <c r="AF138" i="11"/>
  <c r="Y138" i="11"/>
  <c r="M138" i="11"/>
  <c r="AF137" i="11"/>
  <c r="Y137" i="11"/>
  <c r="R137" i="11"/>
  <c r="M137" i="11"/>
  <c r="AF136" i="11"/>
  <c r="Y136" i="11"/>
  <c r="T136" i="11"/>
  <c r="U136" i="11" s="1"/>
  <c r="R136" i="11"/>
  <c r="N136" i="11"/>
  <c r="M136" i="11"/>
  <c r="V136" i="11" s="1"/>
  <c r="AB136" i="11" s="1"/>
  <c r="AF135" i="11"/>
  <c r="Y135" i="11"/>
  <c r="V135" i="11"/>
  <c r="AB135" i="11" s="1"/>
  <c r="T135" i="11"/>
  <c r="U135" i="11" s="1"/>
  <c r="R135" i="11"/>
  <c r="M135" i="11"/>
  <c r="N135" i="11" s="1"/>
  <c r="AF134" i="11"/>
  <c r="Y134" i="11"/>
  <c r="V134" i="11"/>
  <c r="AB134" i="11" s="1"/>
  <c r="R134" i="11"/>
  <c r="M134" i="11"/>
  <c r="AF133" i="11"/>
  <c r="Y133" i="11"/>
  <c r="R133" i="11"/>
  <c r="M133" i="11"/>
  <c r="AF132" i="11"/>
  <c r="Y132" i="11"/>
  <c r="V132" i="11"/>
  <c r="AB132" i="11" s="1"/>
  <c r="T132" i="11"/>
  <c r="R132" i="11"/>
  <c r="M132" i="11"/>
  <c r="AF131" i="11"/>
  <c r="Y131" i="11"/>
  <c r="R131" i="11"/>
  <c r="M131" i="11"/>
  <c r="AF130" i="11"/>
  <c r="Y130" i="11"/>
  <c r="R130" i="11"/>
  <c r="M130" i="11"/>
  <c r="AF129" i="11"/>
  <c r="Y129" i="11"/>
  <c r="V129" i="11"/>
  <c r="AB129" i="11" s="1"/>
  <c r="AC129" i="11" s="1"/>
  <c r="U129" i="11"/>
  <c r="T129" i="11"/>
  <c r="R129" i="11"/>
  <c r="N129" i="11"/>
  <c r="M129" i="11"/>
  <c r="AF128" i="11"/>
  <c r="Y128" i="11"/>
  <c r="V128" i="11"/>
  <c r="AB128" i="11" s="1"/>
  <c r="AC128" i="11" s="1"/>
  <c r="U128" i="11"/>
  <c r="R128" i="11"/>
  <c r="N128" i="11"/>
  <c r="M128" i="11"/>
  <c r="AF127" i="11"/>
  <c r="Y127" i="11"/>
  <c r="V127" i="11"/>
  <c r="AB127" i="11" s="1"/>
  <c r="AC127" i="11" s="1"/>
  <c r="U127" i="11"/>
  <c r="R127" i="11"/>
  <c r="M127" i="11"/>
  <c r="N127" i="11" s="1"/>
  <c r="AF126" i="11"/>
  <c r="Y126" i="11"/>
  <c r="V126" i="11"/>
  <c r="AB126" i="11" s="1"/>
  <c r="AC126" i="11" s="1"/>
  <c r="R126" i="11"/>
  <c r="M126" i="11"/>
  <c r="N126" i="11" s="1"/>
  <c r="U126" i="11" s="1"/>
  <c r="AF125" i="11"/>
  <c r="Y125" i="11"/>
  <c r="R125" i="11"/>
  <c r="M125" i="11"/>
  <c r="AF124" i="11"/>
  <c r="Y124" i="11"/>
  <c r="R124" i="11"/>
  <c r="M124" i="11"/>
  <c r="V124" i="11" s="1"/>
  <c r="AB124" i="11" s="1"/>
  <c r="AF123" i="11"/>
  <c r="Y123" i="11"/>
  <c r="V123" i="11"/>
  <c r="AB123" i="11" s="1"/>
  <c r="T123" i="11"/>
  <c r="R123" i="11"/>
  <c r="U123" i="11" s="1"/>
  <c r="N123" i="11"/>
  <c r="M123" i="11"/>
  <c r="AF122" i="11"/>
  <c r="Y122" i="11"/>
  <c r="V122" i="11"/>
  <c r="AB122" i="11" s="1"/>
  <c r="R122" i="11"/>
  <c r="M122" i="11"/>
  <c r="N122" i="11" s="1"/>
  <c r="AF121" i="11"/>
  <c r="Y121" i="11"/>
  <c r="R121" i="11"/>
  <c r="M121" i="11"/>
  <c r="AF120" i="11"/>
  <c r="Y120" i="11"/>
  <c r="R120" i="11"/>
  <c r="M120" i="11"/>
  <c r="V120" i="11" s="1"/>
  <c r="AB120" i="11" s="1"/>
  <c r="AF119" i="11"/>
  <c r="Y119" i="11"/>
  <c r="V119" i="11"/>
  <c r="AB119" i="11" s="1"/>
  <c r="AC119" i="11" s="1"/>
  <c r="U119" i="11"/>
  <c r="T119" i="11"/>
  <c r="R119" i="11"/>
  <c r="N119" i="11"/>
  <c r="M119" i="11"/>
  <c r="AF118" i="11"/>
  <c r="Y118" i="11"/>
  <c r="AB118" i="11" s="1"/>
  <c r="V118" i="11"/>
  <c r="R118" i="11"/>
  <c r="M118" i="11"/>
  <c r="N118" i="11" s="1"/>
  <c r="AF117" i="11"/>
  <c r="Y117" i="11"/>
  <c r="AB117" i="11" s="1"/>
  <c r="AC117" i="11" s="1"/>
  <c r="U117" i="11"/>
  <c r="R117" i="11"/>
  <c r="AF116" i="11"/>
  <c r="Y116" i="11"/>
  <c r="V116" i="11"/>
  <c r="AB116" i="11" s="1"/>
  <c r="R116" i="11"/>
  <c r="M116" i="11"/>
  <c r="N116" i="11" s="1"/>
  <c r="AF115" i="11"/>
  <c r="Y115" i="11"/>
  <c r="R115" i="11"/>
  <c r="M115" i="11"/>
  <c r="AF114" i="11"/>
  <c r="Y114" i="11"/>
  <c r="R114" i="11"/>
  <c r="M114" i="11"/>
  <c r="V114" i="11" s="1"/>
  <c r="AB114" i="11" s="1"/>
  <c r="AF113" i="11"/>
  <c r="Y113" i="11"/>
  <c r="V113" i="11"/>
  <c r="AB113" i="11" s="1"/>
  <c r="T113" i="11"/>
  <c r="R113" i="11"/>
  <c r="U113" i="11" s="1"/>
  <c r="N113" i="11"/>
  <c r="M113" i="11"/>
  <c r="AF112" i="11"/>
  <c r="AB112" i="11"/>
  <c r="Y112" i="11"/>
  <c r="V112" i="11"/>
  <c r="R112" i="11"/>
  <c r="M112" i="11"/>
  <c r="N112" i="11" s="1"/>
  <c r="AF111" i="11"/>
  <c r="Y111" i="11"/>
  <c r="R111" i="11"/>
  <c r="M111" i="11"/>
  <c r="V111" i="11" s="1"/>
  <c r="AB111" i="11" s="1"/>
  <c r="AF110" i="11"/>
  <c r="AB110" i="11"/>
  <c r="Y110" i="11"/>
  <c r="V110" i="11"/>
  <c r="R110" i="11"/>
  <c r="M110" i="11"/>
  <c r="AD110" i="11" s="1"/>
  <c r="AF109" i="11"/>
  <c r="Y109" i="11"/>
  <c r="R109" i="11"/>
  <c r="M109" i="11"/>
  <c r="AF108" i="11"/>
  <c r="Y108" i="11"/>
  <c r="T108" i="11"/>
  <c r="R108" i="11"/>
  <c r="M108" i="11"/>
  <c r="V108" i="11" s="1"/>
  <c r="AB108" i="11" s="1"/>
  <c r="AF107" i="11"/>
  <c r="Y107" i="11"/>
  <c r="V107" i="11"/>
  <c r="AB107" i="11" s="1"/>
  <c r="U107" i="11"/>
  <c r="T107" i="11"/>
  <c r="R107" i="11"/>
  <c r="N107" i="11"/>
  <c r="M107" i="11"/>
  <c r="AF106" i="11"/>
  <c r="Y106" i="11"/>
  <c r="V106" i="11"/>
  <c r="AB106" i="11" s="1"/>
  <c r="R106" i="11"/>
  <c r="M106" i="11"/>
  <c r="N106" i="11" s="1"/>
  <c r="AF105" i="11"/>
  <c r="Y105" i="11"/>
  <c r="R105" i="11"/>
  <c r="N105" i="11"/>
  <c r="M105" i="11"/>
  <c r="AF104" i="11"/>
  <c r="Y104" i="11"/>
  <c r="T104" i="11"/>
  <c r="R104" i="11"/>
  <c r="N104" i="11"/>
  <c r="U104" i="11" s="1"/>
  <c r="M104" i="11"/>
  <c r="V104" i="11" s="1"/>
  <c r="AB104" i="11" s="1"/>
  <c r="AC104" i="11" s="1"/>
  <c r="AF103" i="11"/>
  <c r="Y103" i="11"/>
  <c r="V103" i="11"/>
  <c r="AB103" i="11" s="1"/>
  <c r="T103" i="11"/>
  <c r="R103" i="11"/>
  <c r="U103" i="11" s="1"/>
  <c r="N103" i="11"/>
  <c r="M103" i="11"/>
  <c r="AF102" i="11"/>
  <c r="Y102" i="11"/>
  <c r="V102" i="11"/>
  <c r="AB102" i="11" s="1"/>
  <c r="R102" i="11"/>
  <c r="M102" i="11"/>
  <c r="N102" i="11" s="1"/>
  <c r="AF101" i="11"/>
  <c r="Y101" i="11"/>
  <c r="R101" i="11"/>
  <c r="M101" i="11"/>
  <c r="AF100" i="11"/>
  <c r="Y100" i="11"/>
  <c r="R100" i="11"/>
  <c r="M100" i="11"/>
  <c r="V100" i="11" s="1"/>
  <c r="AB100" i="11" s="1"/>
  <c r="AF99" i="11"/>
  <c r="Y99" i="11"/>
  <c r="V99" i="11"/>
  <c r="AB99" i="11" s="1"/>
  <c r="T99" i="11"/>
  <c r="R99" i="11"/>
  <c r="U99" i="11" s="1"/>
  <c r="N99" i="11"/>
  <c r="M99" i="11"/>
  <c r="AF98" i="11"/>
  <c r="AB98" i="11"/>
  <c r="Y98" i="11"/>
  <c r="V98" i="11"/>
  <c r="R98" i="11"/>
  <c r="M98" i="11"/>
  <c r="N98" i="11" s="1"/>
  <c r="AF97" i="11"/>
  <c r="Y97" i="11"/>
  <c r="R97" i="11"/>
  <c r="M97" i="11"/>
  <c r="AF96" i="11"/>
  <c r="Y96" i="11"/>
  <c r="T96" i="11"/>
  <c r="R96" i="11"/>
  <c r="M96" i="11"/>
  <c r="V96" i="11" s="1"/>
  <c r="AB96" i="11" s="1"/>
  <c r="AF95" i="11"/>
  <c r="Y95" i="11"/>
  <c r="V95" i="11"/>
  <c r="AB95" i="11" s="1"/>
  <c r="T95" i="11"/>
  <c r="U95" i="11" s="1"/>
  <c r="R95" i="11"/>
  <c r="N95" i="11"/>
  <c r="M95" i="11"/>
  <c r="AF94" i="11"/>
  <c r="Y94" i="11"/>
  <c r="R94" i="11"/>
  <c r="M94" i="11"/>
  <c r="AF93" i="11"/>
  <c r="Y93" i="11"/>
  <c r="T93" i="11"/>
  <c r="R93" i="11"/>
  <c r="N93" i="11"/>
  <c r="M93" i="11"/>
  <c r="V93" i="11" s="1"/>
  <c r="AB93" i="11" s="1"/>
  <c r="AF92" i="11"/>
  <c r="Y92" i="11"/>
  <c r="V92" i="11"/>
  <c r="AB92" i="11" s="1"/>
  <c r="T92" i="11"/>
  <c r="R92" i="11"/>
  <c r="U92" i="11" s="1"/>
  <c r="N92" i="11"/>
  <c r="M92" i="11"/>
  <c r="AF91" i="11"/>
  <c r="Y91" i="11"/>
  <c r="V91" i="11"/>
  <c r="AB91" i="11" s="1"/>
  <c r="AC91" i="11" s="1"/>
  <c r="U91" i="11"/>
  <c r="R91" i="11"/>
  <c r="N91" i="11"/>
  <c r="M91" i="11"/>
  <c r="T91" i="11" s="1"/>
  <c r="AF90" i="11"/>
  <c r="Y90" i="11"/>
  <c r="R90" i="11"/>
  <c r="N90" i="11"/>
  <c r="M90" i="11"/>
  <c r="Y89" i="11"/>
  <c r="R89" i="11"/>
  <c r="M89" i="11"/>
  <c r="V89" i="11" s="1"/>
  <c r="AB89" i="11" s="1"/>
  <c r="Y88" i="11"/>
  <c r="R88" i="11"/>
  <c r="M88" i="11"/>
  <c r="V88" i="11" s="1"/>
  <c r="AB88" i="11" s="1"/>
  <c r="Y87" i="11"/>
  <c r="R87" i="11"/>
  <c r="M87" i="11"/>
  <c r="V87" i="11" s="1"/>
  <c r="AB87" i="11" s="1"/>
  <c r="AB86" i="11"/>
  <c r="Y86" i="11"/>
  <c r="R86" i="11"/>
  <c r="M86" i="11"/>
  <c r="V86" i="11" s="1"/>
  <c r="Y85" i="11"/>
  <c r="AB85" i="11" s="1"/>
  <c r="R85" i="11"/>
  <c r="M85" i="11"/>
  <c r="V85" i="11" s="1"/>
  <c r="AF84" i="11"/>
  <c r="Y84" i="11"/>
  <c r="R84" i="11"/>
  <c r="M84" i="11"/>
  <c r="T84" i="11" s="1"/>
  <c r="AF83" i="11"/>
  <c r="AB83" i="11"/>
  <c r="Y83" i="11"/>
  <c r="V83" i="11"/>
  <c r="T83" i="11"/>
  <c r="R83" i="11"/>
  <c r="N83" i="11"/>
  <c r="U83" i="11" s="1"/>
  <c r="M83" i="11"/>
  <c r="AF82" i="11"/>
  <c r="Y82" i="11"/>
  <c r="T82" i="11"/>
  <c r="R82" i="11"/>
  <c r="N82" i="11"/>
  <c r="U82" i="11" s="1"/>
  <c r="M82" i="11"/>
  <c r="V82" i="11" s="1"/>
  <c r="AB82" i="11" s="1"/>
  <c r="AC82" i="11" s="1"/>
  <c r="AF81" i="11"/>
  <c r="Y81" i="11"/>
  <c r="V81" i="11"/>
  <c r="AB81" i="11" s="1"/>
  <c r="T81" i="11"/>
  <c r="R81" i="11"/>
  <c r="N81" i="11"/>
  <c r="M81" i="11"/>
  <c r="AF80" i="11"/>
  <c r="Y80" i="11"/>
  <c r="V80" i="11"/>
  <c r="AB80" i="11" s="1"/>
  <c r="AC80" i="11" s="1"/>
  <c r="U80" i="11"/>
  <c r="T80" i="11"/>
  <c r="R80" i="11"/>
  <c r="N80" i="11"/>
  <c r="M80" i="11"/>
  <c r="AD79" i="11"/>
  <c r="Y79" i="11"/>
  <c r="M79" i="11"/>
  <c r="N79" i="11" s="1"/>
  <c r="U79" i="11" s="1"/>
  <c r="AF78" i="11"/>
  <c r="Y78" i="11"/>
  <c r="M78" i="11"/>
  <c r="N78" i="11" s="1"/>
  <c r="U78" i="11" s="1"/>
  <c r="AF77" i="11"/>
  <c r="Y77" i="11"/>
  <c r="AB77" i="11" s="1"/>
  <c r="V77" i="11"/>
  <c r="M77" i="11"/>
  <c r="N77" i="11" s="1"/>
  <c r="U77" i="11" s="1"/>
  <c r="AC76" i="11"/>
  <c r="AC75" i="11"/>
  <c r="AF74" i="11"/>
  <c r="AC74" i="11"/>
  <c r="AF73" i="11"/>
  <c r="AC73" i="11"/>
  <c r="U73" i="11"/>
  <c r="AF72" i="11"/>
  <c r="U72" i="11"/>
  <c r="AC72" i="11" s="1"/>
  <c r="AC71" i="11"/>
  <c r="AF70" i="11"/>
  <c r="AC70" i="11"/>
  <c r="U70" i="11"/>
  <c r="AF69" i="11"/>
  <c r="U69" i="11"/>
  <c r="AC69" i="11" s="1"/>
  <c r="AB68" i="11"/>
  <c r="AC68" i="11" s="1"/>
  <c r="Y68" i="11"/>
  <c r="N68" i="11"/>
  <c r="M68" i="11"/>
  <c r="Y67" i="11"/>
  <c r="N67" i="11"/>
  <c r="U67" i="11" s="1"/>
  <c r="M67" i="11"/>
  <c r="V67" i="11" s="1"/>
  <c r="AB67" i="11" s="1"/>
  <c r="AF66" i="11"/>
  <c r="Y66" i="11"/>
  <c r="M66" i="11"/>
  <c r="V66" i="11" s="1"/>
  <c r="AB66" i="11" s="1"/>
  <c r="AF65" i="11"/>
  <c r="AD65" i="11"/>
  <c r="Y65" i="11"/>
  <c r="V65" i="11"/>
  <c r="AB65" i="11" s="1"/>
  <c r="AC65" i="11" s="1"/>
  <c r="N65" i="11"/>
  <c r="U65" i="11" s="1"/>
  <c r="M65" i="11"/>
  <c r="AF64" i="11"/>
  <c r="Y64" i="11"/>
  <c r="V64" i="11"/>
  <c r="AB64" i="11" s="1"/>
  <c r="AC64" i="11" s="1"/>
  <c r="N64" i="11"/>
  <c r="U64" i="11" s="1"/>
  <c r="M64" i="11"/>
  <c r="AF63" i="11"/>
  <c r="Y63" i="11"/>
  <c r="V63" i="11"/>
  <c r="AB63" i="11" s="1"/>
  <c r="N63" i="11"/>
  <c r="U63" i="11" s="1"/>
  <c r="M63" i="11"/>
  <c r="AF62" i="11"/>
  <c r="Y62" i="11"/>
  <c r="N62" i="11"/>
  <c r="U62" i="11" s="1"/>
  <c r="AC62" i="11" s="1"/>
  <c r="AF61" i="11"/>
  <c r="AC61" i="11"/>
  <c r="Y61" i="11"/>
  <c r="N61" i="11"/>
  <c r="AF60" i="11"/>
  <c r="Y60" i="11"/>
  <c r="N60" i="11"/>
  <c r="U60" i="11" s="1"/>
  <c r="AC60" i="11" s="1"/>
  <c r="AF59" i="11"/>
  <c r="AB59" i="11"/>
  <c r="AC59" i="11" s="1"/>
  <c r="Y59" i="11"/>
  <c r="M59" i="11"/>
  <c r="N59" i="11" s="1"/>
  <c r="AF58" i="11"/>
  <c r="Y58" i="11"/>
  <c r="V58" i="11"/>
  <c r="T58" i="11"/>
  <c r="M58" i="11"/>
  <c r="N58" i="11" s="1"/>
  <c r="U58" i="11" s="1"/>
  <c r="AF57" i="11"/>
  <c r="Y57" i="11"/>
  <c r="V57" i="11"/>
  <c r="AB57" i="11" s="1"/>
  <c r="T57" i="11"/>
  <c r="M57" i="11"/>
  <c r="N57" i="11" s="1"/>
  <c r="U57" i="11" s="1"/>
  <c r="AF56" i="11"/>
  <c r="Y56" i="11"/>
  <c r="N56" i="11"/>
  <c r="U56" i="11" s="1"/>
  <c r="AC56" i="11" s="1"/>
  <c r="AF55" i="11"/>
  <c r="Y55" i="11"/>
  <c r="N55" i="11"/>
  <c r="U55" i="11" s="1"/>
  <c r="AC55" i="11" s="1"/>
  <c r="AF54" i="11"/>
  <c r="Y54" i="11"/>
  <c r="U54" i="11"/>
  <c r="AC54" i="11" s="1"/>
  <c r="N54" i="11"/>
  <c r="AF53" i="11"/>
  <c r="Y53" i="11"/>
  <c r="AB53" i="11" s="1"/>
  <c r="AC53" i="11" s="1"/>
  <c r="N53" i="11"/>
  <c r="U53" i="11" s="1"/>
  <c r="M53" i="11"/>
  <c r="AF52" i="11"/>
  <c r="Y52" i="11"/>
  <c r="N52" i="11"/>
  <c r="M52" i="11"/>
  <c r="V52" i="11" s="1"/>
  <c r="AB52" i="11" s="1"/>
  <c r="AF51" i="11"/>
  <c r="Y51" i="11"/>
  <c r="M51" i="11"/>
  <c r="N51" i="11" s="1"/>
  <c r="Y50" i="11"/>
  <c r="V50" i="11"/>
  <c r="AB50" i="11" s="1"/>
  <c r="R50" i="11"/>
  <c r="N50" i="11"/>
  <c r="U50" i="11" s="1"/>
  <c r="M50" i="11"/>
  <c r="AD50" i="11" s="1"/>
  <c r="U49" i="11"/>
  <c r="AC49" i="11" s="1"/>
  <c r="AB48" i="11"/>
  <c r="AC48" i="11" s="1"/>
  <c r="Y48" i="11"/>
  <c r="U48" i="11"/>
  <c r="N48" i="11"/>
  <c r="M48" i="11"/>
  <c r="AF47" i="11"/>
  <c r="R47" i="11"/>
  <c r="U47" i="11" s="1"/>
  <c r="M47" i="11"/>
  <c r="V47" i="11" s="1"/>
  <c r="AB47" i="11" s="1"/>
  <c r="AC47" i="11" s="1"/>
  <c r="AF46" i="11"/>
  <c r="U46" i="11"/>
  <c r="R46" i="11"/>
  <c r="M46" i="11"/>
  <c r="V46" i="11" s="1"/>
  <c r="AB46" i="11" s="1"/>
  <c r="AC46" i="11" s="1"/>
  <c r="AF45" i="11"/>
  <c r="AC45" i="11"/>
  <c r="U45" i="11"/>
  <c r="AF44" i="11"/>
  <c r="U44" i="11"/>
  <c r="AC44" i="11" s="1"/>
  <c r="AF43" i="11"/>
  <c r="U43" i="11"/>
  <c r="AC43" i="11" s="1"/>
  <c r="AF42" i="11"/>
  <c r="U42" i="11"/>
  <c r="AC42" i="11" s="1"/>
  <c r="AF41" i="11"/>
  <c r="V41" i="11"/>
  <c r="AB41" i="11" s="1"/>
  <c r="R41" i="11"/>
  <c r="U41" i="11" s="1"/>
  <c r="O41" i="11"/>
  <c r="M41" i="11"/>
  <c r="AF40" i="11"/>
  <c r="U40" i="11"/>
  <c r="R40" i="11"/>
  <c r="M40" i="11"/>
  <c r="V40" i="11" s="1"/>
  <c r="AB40" i="11" s="1"/>
  <c r="AC40" i="11" s="1"/>
  <c r="AF39" i="11"/>
  <c r="R39" i="11"/>
  <c r="U39" i="11" s="1"/>
  <c r="M39" i="11"/>
  <c r="V39" i="11" s="1"/>
  <c r="AB39" i="11" s="1"/>
  <c r="AF38" i="11"/>
  <c r="R38" i="11"/>
  <c r="U38" i="11" s="1"/>
  <c r="M38" i="11"/>
  <c r="V38" i="11" s="1"/>
  <c r="AB38" i="11" s="1"/>
  <c r="AC38" i="11" s="1"/>
  <c r="AF37" i="11"/>
  <c r="V37" i="11"/>
  <c r="AB37" i="11" s="1"/>
  <c r="AC37" i="11" s="1"/>
  <c r="U37" i="11"/>
  <c r="R37" i="11"/>
  <c r="M37" i="11"/>
  <c r="AF36" i="11"/>
  <c r="AB36" i="11"/>
  <c r="AC36" i="11" s="1"/>
  <c r="V36" i="11"/>
  <c r="U36" i="11"/>
  <c r="R36" i="11"/>
  <c r="M36" i="11"/>
  <c r="O36" i="11" s="1"/>
  <c r="AF35" i="11"/>
  <c r="V35" i="11"/>
  <c r="AB35" i="11" s="1"/>
  <c r="AC35" i="11" s="1"/>
  <c r="R35" i="11"/>
  <c r="U35" i="11" s="1"/>
  <c r="M35" i="11"/>
  <c r="O35" i="11" s="1"/>
  <c r="AF34" i="11"/>
  <c r="T34" i="11"/>
  <c r="R34" i="11"/>
  <c r="N34" i="11"/>
  <c r="U34" i="11" s="1"/>
  <c r="AC34" i="11" s="1"/>
  <c r="AF33" i="11"/>
  <c r="T33" i="11"/>
  <c r="R33" i="11"/>
  <c r="N33" i="11"/>
  <c r="U33" i="11" s="1"/>
  <c r="AC33" i="11" s="1"/>
  <c r="AF32" i="11"/>
  <c r="T32" i="11"/>
  <c r="R32" i="11"/>
  <c r="N32" i="11"/>
  <c r="AF31" i="11"/>
  <c r="T31" i="11"/>
  <c r="R31" i="11"/>
  <c r="N31" i="11"/>
  <c r="U31" i="11" s="1"/>
  <c r="AC31" i="11" s="1"/>
  <c r="AF30" i="11"/>
  <c r="T30" i="11"/>
  <c r="R30" i="11"/>
  <c r="N30" i="11"/>
  <c r="U30" i="11" s="1"/>
  <c r="AC30" i="11" s="1"/>
  <c r="AF29" i="11"/>
  <c r="AC29" i="11"/>
  <c r="U29" i="11"/>
  <c r="T29" i="11"/>
  <c r="R29" i="11"/>
  <c r="N29" i="11"/>
  <c r="AF28" i="11"/>
  <c r="T28" i="11"/>
  <c r="R28" i="11"/>
  <c r="N28" i="11"/>
  <c r="AF27" i="11"/>
  <c r="T27" i="11"/>
  <c r="R27" i="11"/>
  <c r="N27" i="11"/>
  <c r="U27" i="11" s="1"/>
  <c r="AC27" i="11" s="1"/>
  <c r="AF26" i="11"/>
  <c r="T26" i="11"/>
  <c r="R26" i="11"/>
  <c r="N26" i="11"/>
  <c r="U26" i="11" s="1"/>
  <c r="AC26" i="11" s="1"/>
  <c r="AF25" i="11"/>
  <c r="U25" i="11"/>
  <c r="AC25" i="11" s="1"/>
  <c r="T25" i="11"/>
  <c r="R25" i="11"/>
  <c r="N25" i="11"/>
  <c r="AF24" i="11"/>
  <c r="T24" i="11"/>
  <c r="R24" i="11"/>
  <c r="N24" i="11"/>
  <c r="U24" i="11" s="1"/>
  <c r="AC24" i="11" s="1"/>
  <c r="AF23" i="11"/>
  <c r="T23" i="11"/>
  <c r="R23" i="11"/>
  <c r="N23" i="11"/>
  <c r="U23" i="11" s="1"/>
  <c r="AC23" i="11" s="1"/>
  <c r="U22" i="11"/>
  <c r="AC22" i="11" s="1"/>
  <c r="T22" i="11"/>
  <c r="R22" i="11"/>
  <c r="N22" i="11"/>
  <c r="AF21" i="11"/>
  <c r="T21" i="11"/>
  <c r="R21" i="11"/>
  <c r="N21" i="11"/>
  <c r="U21" i="11" s="1"/>
  <c r="AC21" i="11" s="1"/>
  <c r="AF20" i="11"/>
  <c r="T20" i="11"/>
  <c r="R20" i="11"/>
  <c r="N20" i="11"/>
  <c r="U20" i="11" s="1"/>
  <c r="AC20" i="11" s="1"/>
  <c r="AF19" i="11"/>
  <c r="AC19" i="11"/>
  <c r="U19" i="11"/>
  <c r="T19" i="11"/>
  <c r="R19" i="11"/>
  <c r="N19" i="11"/>
  <c r="AF18" i="11"/>
  <c r="T18" i="11"/>
  <c r="U18" i="11" s="1"/>
  <c r="AC18" i="11" s="1"/>
  <c r="R18" i="11"/>
  <c r="N18" i="11"/>
  <c r="AF17" i="11"/>
  <c r="T17" i="11"/>
  <c r="R17" i="11"/>
  <c r="N17" i="11"/>
  <c r="U17" i="11" s="1"/>
  <c r="AC17" i="11" s="1"/>
  <c r="AF16" i="11"/>
  <c r="T16" i="11"/>
  <c r="R16" i="11"/>
  <c r="N16" i="11"/>
  <c r="U16" i="11" s="1"/>
  <c r="AC16" i="11" s="1"/>
  <c r="AF15" i="11"/>
  <c r="Y15" i="11"/>
  <c r="R15" i="11"/>
  <c r="M15" i="11"/>
  <c r="V15" i="11" s="1"/>
  <c r="AB15" i="11" s="1"/>
  <c r="AF14" i="11"/>
  <c r="Y14" i="11"/>
  <c r="V14" i="11"/>
  <c r="AB14" i="11" s="1"/>
  <c r="T14" i="11"/>
  <c r="R14" i="11"/>
  <c r="U14" i="11" s="1"/>
  <c r="M14" i="11"/>
  <c r="N14" i="11" s="1"/>
  <c r="AF13" i="11"/>
  <c r="Y13" i="11"/>
  <c r="V13" i="11"/>
  <c r="AB13" i="11" s="1"/>
  <c r="AC13" i="11" s="1"/>
  <c r="R13" i="11"/>
  <c r="U13" i="11" s="1"/>
  <c r="N13" i="11"/>
  <c r="M13" i="11"/>
  <c r="T13" i="11" s="1"/>
  <c r="AF12" i="11"/>
  <c r="Y12" i="11"/>
  <c r="AB12" i="11" s="1"/>
  <c r="AC12" i="11" s="1"/>
  <c r="V12" i="11"/>
  <c r="T12" i="11"/>
  <c r="R12" i="11"/>
  <c r="M12" i="11"/>
  <c r="N12" i="11" s="1"/>
  <c r="U12" i="11" s="1"/>
  <c r="AF11" i="11"/>
  <c r="Y11" i="11"/>
  <c r="R11" i="11"/>
  <c r="M11" i="11"/>
  <c r="T11" i="11" s="1"/>
  <c r="AF10" i="11"/>
  <c r="Y10" i="11"/>
  <c r="R10" i="11"/>
  <c r="M10" i="11"/>
  <c r="V10" i="11" s="1"/>
  <c r="AB10" i="11" s="1"/>
  <c r="AF9" i="11"/>
  <c r="Y9" i="11"/>
  <c r="V9" i="11"/>
  <c r="AB9" i="11" s="1"/>
  <c r="T9" i="11"/>
  <c r="R9" i="11"/>
  <c r="U9" i="11" s="1"/>
  <c r="N9" i="11"/>
  <c r="M9" i="11"/>
  <c r="AF8" i="11"/>
  <c r="Y8" i="11"/>
  <c r="V8" i="11"/>
  <c r="AB8" i="11" s="1"/>
  <c r="AC8" i="11" s="1"/>
  <c r="U8" i="11"/>
  <c r="T8" i="11"/>
  <c r="R8" i="11"/>
  <c r="N8" i="11"/>
  <c r="M8" i="11"/>
  <c r="AF7" i="11"/>
  <c r="Y7" i="11"/>
  <c r="R7" i="11"/>
  <c r="N7" i="11"/>
  <c r="M7" i="11"/>
  <c r="T7" i="11" s="1"/>
  <c r="AF6" i="11"/>
  <c r="Y6" i="11"/>
  <c r="V6" i="11"/>
  <c r="AB6" i="11" s="1"/>
  <c r="AC6" i="11" s="1"/>
  <c r="T6" i="11"/>
  <c r="R6" i="11"/>
  <c r="U6" i="11" s="1"/>
  <c r="N6" i="11"/>
  <c r="M6" i="11"/>
  <c r="AF5" i="11"/>
  <c r="AB5" i="11"/>
  <c r="AC5" i="11" s="1"/>
  <c r="Y5" i="11"/>
  <c r="V5" i="11"/>
  <c r="U5" i="11"/>
  <c r="T5" i="11"/>
  <c r="R5" i="11"/>
  <c r="N5" i="11"/>
  <c r="M5" i="11"/>
  <c r="AF4" i="11"/>
  <c r="Y4" i="11"/>
  <c r="T4" i="11"/>
  <c r="R4" i="11"/>
  <c r="M4" i="11"/>
  <c r="V4" i="11" s="1"/>
  <c r="AB4" i="11" s="1"/>
  <c r="AF3" i="11"/>
  <c r="AB3" i="11"/>
  <c r="AC3" i="11" s="1"/>
  <c r="U3" i="11"/>
  <c r="AF2" i="11"/>
  <c r="Y2" i="11"/>
  <c r="T2" i="11"/>
  <c r="R2" i="11"/>
  <c r="M2" i="11"/>
  <c r="M370" i="11" s="1"/>
  <c r="AA370" i="10"/>
  <c r="Z370" i="10"/>
  <c r="X370" i="10"/>
  <c r="W370" i="10"/>
  <c r="S370" i="10"/>
  <c r="Q370" i="10"/>
  <c r="P370" i="10"/>
  <c r="L370" i="10"/>
  <c r="K370" i="10"/>
  <c r="Y369" i="10"/>
  <c r="M369" i="10"/>
  <c r="U368" i="10"/>
  <c r="AC368" i="10" s="1"/>
  <c r="AB367" i="10"/>
  <c r="AC367" i="10" s="1"/>
  <c r="U367" i="10"/>
  <c r="Y366" i="10"/>
  <c r="M366" i="10"/>
  <c r="V366" i="10" s="1"/>
  <c r="AB366" i="10" s="1"/>
  <c r="Y365" i="10"/>
  <c r="V365" i="10"/>
  <c r="N365" i="10"/>
  <c r="U365" i="10" s="1"/>
  <c r="AC365" i="10" s="1"/>
  <c r="Y364" i="10"/>
  <c r="V364" i="10"/>
  <c r="N364" i="10"/>
  <c r="U364" i="10" s="1"/>
  <c r="AC364" i="10" s="1"/>
  <c r="Y363" i="10"/>
  <c r="M363" i="10"/>
  <c r="Y362" i="10"/>
  <c r="M362" i="10"/>
  <c r="N362" i="10" s="1"/>
  <c r="Y361" i="10"/>
  <c r="R361" i="10"/>
  <c r="M361" i="10"/>
  <c r="V361" i="10" s="1"/>
  <c r="AB361" i="10" s="1"/>
  <c r="Y360" i="10"/>
  <c r="V360" i="10"/>
  <c r="N360" i="10"/>
  <c r="U360" i="10" s="1"/>
  <c r="AC360" i="10" s="1"/>
  <c r="Y359" i="10"/>
  <c r="V359" i="10"/>
  <c r="N359" i="10"/>
  <c r="U359" i="10" s="1"/>
  <c r="AC359" i="10" s="1"/>
  <c r="Y358" i="10"/>
  <c r="M358" i="10"/>
  <c r="V358" i="10" s="1"/>
  <c r="Y357" i="10"/>
  <c r="M357" i="10"/>
  <c r="Y356" i="10"/>
  <c r="M356" i="10"/>
  <c r="Y355" i="10"/>
  <c r="M355" i="10"/>
  <c r="AD354" i="10"/>
  <c r="R354" i="10"/>
  <c r="U354" i="10" s="1"/>
  <c r="AC354" i="10" s="1"/>
  <c r="AD353" i="10"/>
  <c r="R353" i="10"/>
  <c r="U353" i="10" s="1"/>
  <c r="AC353" i="10" s="1"/>
  <c r="AD352" i="10"/>
  <c r="Y352" i="10"/>
  <c r="R352" i="10"/>
  <c r="M352" i="10"/>
  <c r="N352" i="10" s="1"/>
  <c r="AD351" i="10"/>
  <c r="Y351" i="10"/>
  <c r="R351" i="10"/>
  <c r="M351" i="10"/>
  <c r="V351" i="10" s="1"/>
  <c r="AD350" i="10"/>
  <c r="Y350" i="10"/>
  <c r="T350" i="10"/>
  <c r="R350" i="10"/>
  <c r="U350" i="10" s="1"/>
  <c r="N350" i="10"/>
  <c r="M350" i="10"/>
  <c r="V350" i="10" s="1"/>
  <c r="AD349" i="10"/>
  <c r="Y349" i="10"/>
  <c r="M349" i="10"/>
  <c r="AD348" i="10"/>
  <c r="Y348" i="10"/>
  <c r="V348" i="10"/>
  <c r="R348" i="10"/>
  <c r="M348" i="10"/>
  <c r="AD347" i="10"/>
  <c r="Y347" i="10"/>
  <c r="R347" i="10"/>
  <c r="M347" i="10"/>
  <c r="V347" i="10" s="1"/>
  <c r="AD346" i="10"/>
  <c r="Y346" i="10"/>
  <c r="R346" i="10"/>
  <c r="M346" i="10"/>
  <c r="V346" i="10" s="1"/>
  <c r="AB346" i="10" s="1"/>
  <c r="AD345" i="10"/>
  <c r="Y345" i="10"/>
  <c r="R345" i="10"/>
  <c r="M345" i="10"/>
  <c r="AD344" i="10"/>
  <c r="Y344" i="10"/>
  <c r="R344" i="10"/>
  <c r="M344" i="10"/>
  <c r="V344" i="10" s="1"/>
  <c r="AD343" i="10"/>
  <c r="Y343" i="10"/>
  <c r="R343" i="10"/>
  <c r="M343" i="10"/>
  <c r="V343" i="10" s="1"/>
  <c r="AB343" i="10" s="1"/>
  <c r="AD342" i="10"/>
  <c r="Y342" i="10"/>
  <c r="M342" i="10"/>
  <c r="AD341" i="10"/>
  <c r="U341" i="10"/>
  <c r="AC341" i="10" s="1"/>
  <c r="M341" i="10"/>
  <c r="V341" i="10" s="1"/>
  <c r="AD340" i="10"/>
  <c r="U340" i="10"/>
  <c r="AC340" i="10" s="1"/>
  <c r="M340" i="10"/>
  <c r="V340" i="10" s="1"/>
  <c r="AD339" i="10"/>
  <c r="Y339" i="10"/>
  <c r="M339" i="10"/>
  <c r="V339" i="10" s="1"/>
  <c r="Y338" i="10"/>
  <c r="V338" i="10"/>
  <c r="AB338" i="10" s="1"/>
  <c r="R338" i="10"/>
  <c r="M338" i="10"/>
  <c r="T338" i="10" s="1"/>
  <c r="Y337" i="10"/>
  <c r="R337" i="10"/>
  <c r="M337" i="10"/>
  <c r="V337" i="10" s="1"/>
  <c r="AB337" i="10" s="1"/>
  <c r="Y336" i="10"/>
  <c r="R336" i="10"/>
  <c r="M336" i="10"/>
  <c r="Y335" i="10"/>
  <c r="R335" i="10"/>
  <c r="M335" i="10"/>
  <c r="N335" i="10" s="1"/>
  <c r="Y334" i="10"/>
  <c r="R334" i="10"/>
  <c r="M334" i="10"/>
  <c r="Y333" i="10"/>
  <c r="R333" i="10"/>
  <c r="M333" i="10"/>
  <c r="AD332" i="10"/>
  <c r="Y332" i="10"/>
  <c r="R332" i="10"/>
  <c r="M332" i="10"/>
  <c r="AD331" i="10"/>
  <c r="Y331" i="10"/>
  <c r="R331" i="10"/>
  <c r="M331" i="10"/>
  <c r="AD330" i="10"/>
  <c r="Y330" i="10"/>
  <c r="R330" i="10"/>
  <c r="M330" i="10"/>
  <c r="AD329" i="10"/>
  <c r="Y329" i="10"/>
  <c r="R329" i="10"/>
  <c r="M329" i="10"/>
  <c r="V329" i="10" s="1"/>
  <c r="AD328" i="10"/>
  <c r="Y328" i="10"/>
  <c r="V328" i="10"/>
  <c r="T328" i="10"/>
  <c r="R328" i="10"/>
  <c r="M328" i="10"/>
  <c r="N328" i="10" s="1"/>
  <c r="AD327" i="10"/>
  <c r="Y327" i="10"/>
  <c r="R327" i="10"/>
  <c r="M327" i="10"/>
  <c r="N327" i="10" s="1"/>
  <c r="AD326" i="10"/>
  <c r="Y326" i="10"/>
  <c r="R326" i="10"/>
  <c r="M326" i="10"/>
  <c r="AD325" i="10"/>
  <c r="Y325" i="10"/>
  <c r="V325" i="10"/>
  <c r="AB325" i="10" s="1"/>
  <c r="T325" i="10"/>
  <c r="R325" i="10"/>
  <c r="M325" i="10"/>
  <c r="N325" i="10" s="1"/>
  <c r="AD324" i="10"/>
  <c r="Y324" i="10"/>
  <c r="R324" i="10"/>
  <c r="M324" i="10"/>
  <c r="N324" i="10" s="1"/>
  <c r="AD323" i="10"/>
  <c r="Y323" i="10"/>
  <c r="R323" i="10"/>
  <c r="M323" i="10"/>
  <c r="AD322" i="10"/>
  <c r="Y322" i="10"/>
  <c r="R322" i="10"/>
  <c r="N322" i="10"/>
  <c r="M322" i="10"/>
  <c r="AD321" i="10"/>
  <c r="Y321" i="10"/>
  <c r="R321" i="10"/>
  <c r="M321" i="10"/>
  <c r="AD320" i="10"/>
  <c r="Y320" i="10"/>
  <c r="V320" i="10"/>
  <c r="R320" i="10"/>
  <c r="M320" i="10"/>
  <c r="AD319" i="10"/>
  <c r="Y319" i="10"/>
  <c r="M319" i="10"/>
  <c r="AD318" i="10"/>
  <c r="Y318" i="10"/>
  <c r="R318" i="10"/>
  <c r="N318" i="10"/>
  <c r="M318" i="10"/>
  <c r="AD317" i="10"/>
  <c r="Y317" i="10"/>
  <c r="R317" i="10"/>
  <c r="M317" i="10"/>
  <c r="V317" i="10" s="1"/>
  <c r="AB317" i="10" s="1"/>
  <c r="AD316" i="10"/>
  <c r="Y316" i="10"/>
  <c r="R316" i="10"/>
  <c r="M316" i="10"/>
  <c r="AD315" i="10"/>
  <c r="Y315" i="10"/>
  <c r="R315" i="10"/>
  <c r="M315" i="10"/>
  <c r="AD314" i="10"/>
  <c r="Y314" i="10"/>
  <c r="R314" i="10"/>
  <c r="M314" i="10"/>
  <c r="AD313" i="10"/>
  <c r="Y313" i="10"/>
  <c r="R313" i="10"/>
  <c r="M313" i="10"/>
  <c r="V313" i="10" s="1"/>
  <c r="AB313" i="10" s="1"/>
  <c r="AD312" i="10"/>
  <c r="Y312" i="10"/>
  <c r="R312" i="10"/>
  <c r="M312" i="10"/>
  <c r="AD311" i="10"/>
  <c r="Y311" i="10"/>
  <c r="R311" i="10"/>
  <c r="M311" i="10"/>
  <c r="AD310" i="10"/>
  <c r="Y310" i="10"/>
  <c r="R310" i="10"/>
  <c r="M310" i="10"/>
  <c r="AD309" i="10"/>
  <c r="Y309" i="10"/>
  <c r="R309" i="10"/>
  <c r="M309" i="10"/>
  <c r="V309" i="10" s="1"/>
  <c r="AB309" i="10" s="1"/>
  <c r="AD308" i="10"/>
  <c r="Y308" i="10"/>
  <c r="R308" i="10"/>
  <c r="M308" i="10"/>
  <c r="Y307" i="10"/>
  <c r="R307" i="10"/>
  <c r="M307" i="10"/>
  <c r="Y306" i="10"/>
  <c r="T306" i="10"/>
  <c r="R306" i="10"/>
  <c r="M306" i="10"/>
  <c r="V306" i="10" s="1"/>
  <c r="Y305" i="10"/>
  <c r="R305" i="10"/>
  <c r="M305" i="10"/>
  <c r="V305" i="10" s="1"/>
  <c r="Y304" i="10"/>
  <c r="T304" i="10"/>
  <c r="R304" i="10"/>
  <c r="M304" i="10"/>
  <c r="V304" i="10" s="1"/>
  <c r="Y303" i="10"/>
  <c r="R303" i="10"/>
  <c r="M303" i="10"/>
  <c r="N303" i="10" s="1"/>
  <c r="Y302" i="10"/>
  <c r="R302" i="10"/>
  <c r="M302" i="10"/>
  <c r="N302" i="10" s="1"/>
  <c r="Y301" i="10"/>
  <c r="R301" i="10"/>
  <c r="M301" i="10"/>
  <c r="Y300" i="10"/>
  <c r="R300" i="10"/>
  <c r="M300" i="10"/>
  <c r="Y299" i="10"/>
  <c r="R299" i="10"/>
  <c r="M299" i="10"/>
  <c r="Y298" i="10"/>
  <c r="R298" i="10"/>
  <c r="N298" i="10"/>
  <c r="M298" i="10"/>
  <c r="V298" i="10" s="1"/>
  <c r="Y297" i="10"/>
  <c r="R297" i="10"/>
  <c r="M297" i="10"/>
  <c r="AD296" i="10"/>
  <c r="Y296" i="10"/>
  <c r="R296" i="10"/>
  <c r="M296" i="10"/>
  <c r="AD295" i="10"/>
  <c r="Y295" i="10"/>
  <c r="R295" i="10"/>
  <c r="M295" i="10"/>
  <c r="AD294" i="10"/>
  <c r="Y294" i="10"/>
  <c r="R294" i="10"/>
  <c r="M294" i="10"/>
  <c r="AD293" i="10"/>
  <c r="Y293" i="10"/>
  <c r="R293" i="10"/>
  <c r="M293" i="10"/>
  <c r="AD292" i="10"/>
  <c r="Y292" i="10"/>
  <c r="R292" i="10"/>
  <c r="M292" i="10"/>
  <c r="AD291" i="10"/>
  <c r="Y291" i="10"/>
  <c r="R291" i="10"/>
  <c r="M291" i="10"/>
  <c r="AD290" i="10"/>
  <c r="Y290" i="10"/>
  <c r="T290" i="10"/>
  <c r="R290" i="10"/>
  <c r="N290" i="10"/>
  <c r="M290" i="10"/>
  <c r="V290" i="10" s="1"/>
  <c r="AD289" i="10"/>
  <c r="Y289" i="10"/>
  <c r="V289" i="10"/>
  <c r="T289" i="10"/>
  <c r="R289" i="10"/>
  <c r="N289" i="10"/>
  <c r="M289" i="10"/>
  <c r="AD288" i="10"/>
  <c r="Y288" i="10"/>
  <c r="R288" i="10"/>
  <c r="M288" i="10"/>
  <c r="Y287" i="10"/>
  <c r="R287" i="10"/>
  <c r="N287" i="10"/>
  <c r="M287" i="10"/>
  <c r="AD286" i="10"/>
  <c r="Y286" i="10"/>
  <c r="R286" i="10"/>
  <c r="M286" i="10"/>
  <c r="V286" i="10" s="1"/>
  <c r="AD285" i="10"/>
  <c r="Y285" i="10"/>
  <c r="R285" i="10"/>
  <c r="M285" i="10"/>
  <c r="V285" i="10" s="1"/>
  <c r="AB285" i="10" s="1"/>
  <c r="AD284" i="10"/>
  <c r="Y284" i="10"/>
  <c r="R284" i="10"/>
  <c r="M284" i="10"/>
  <c r="AD283" i="10"/>
  <c r="Y283" i="10"/>
  <c r="R283" i="10"/>
  <c r="M283" i="10"/>
  <c r="V283" i="10" s="1"/>
  <c r="AD282" i="10"/>
  <c r="Y282" i="10"/>
  <c r="R282" i="10"/>
  <c r="M282" i="10"/>
  <c r="N282" i="10" s="1"/>
  <c r="AD281" i="10"/>
  <c r="Y281" i="10"/>
  <c r="R281" i="10"/>
  <c r="M281" i="10"/>
  <c r="AD280" i="10"/>
  <c r="Y280" i="10"/>
  <c r="R280" i="10"/>
  <c r="M280" i="10"/>
  <c r="V280" i="10" s="1"/>
  <c r="AB280" i="10" s="1"/>
  <c r="AD279" i="10"/>
  <c r="Y279" i="10"/>
  <c r="R279" i="10"/>
  <c r="M279" i="10"/>
  <c r="AD278" i="10"/>
  <c r="Y278" i="10"/>
  <c r="R278" i="10"/>
  <c r="M278" i="10"/>
  <c r="AD277" i="10"/>
  <c r="Y277" i="10"/>
  <c r="R277" i="10"/>
  <c r="N277" i="10"/>
  <c r="M277" i="10"/>
  <c r="AD276" i="10"/>
  <c r="Y276" i="10"/>
  <c r="R276" i="10"/>
  <c r="M276" i="10"/>
  <c r="AD275" i="10"/>
  <c r="Y275" i="10"/>
  <c r="R275" i="10"/>
  <c r="N275" i="10"/>
  <c r="M275" i="10"/>
  <c r="AD274" i="10"/>
  <c r="Y274" i="10"/>
  <c r="R274" i="10"/>
  <c r="M274" i="10"/>
  <c r="AD273" i="10"/>
  <c r="Y273" i="10"/>
  <c r="R273" i="10"/>
  <c r="M273" i="10"/>
  <c r="T273" i="10" s="1"/>
  <c r="AD272" i="10"/>
  <c r="Y272" i="10"/>
  <c r="R272" i="10"/>
  <c r="M272" i="10"/>
  <c r="V272" i="10" s="1"/>
  <c r="AD271" i="10"/>
  <c r="Y271" i="10"/>
  <c r="R271" i="10"/>
  <c r="M271" i="10"/>
  <c r="V271" i="10" s="1"/>
  <c r="AB271" i="10" s="1"/>
  <c r="AD270" i="10"/>
  <c r="Y270" i="10"/>
  <c r="R270" i="10"/>
  <c r="M270" i="10"/>
  <c r="V270" i="10" s="1"/>
  <c r="AB270" i="10" s="1"/>
  <c r="AD269" i="10"/>
  <c r="Y269" i="10"/>
  <c r="R269" i="10"/>
  <c r="M269" i="10"/>
  <c r="AD268" i="10"/>
  <c r="Y268" i="10"/>
  <c r="R268" i="10"/>
  <c r="M268" i="10"/>
  <c r="N268" i="10" s="1"/>
  <c r="AD267" i="10"/>
  <c r="Y267" i="10"/>
  <c r="R267" i="10"/>
  <c r="M267" i="10"/>
  <c r="AD266" i="10"/>
  <c r="Y266" i="10"/>
  <c r="R266" i="10"/>
  <c r="M266" i="10"/>
  <c r="AD265" i="10"/>
  <c r="Y265" i="10"/>
  <c r="T265" i="10"/>
  <c r="R265" i="10"/>
  <c r="M265" i="10"/>
  <c r="V265" i="10" s="1"/>
  <c r="AD264" i="10"/>
  <c r="Y264" i="10"/>
  <c r="V264" i="10"/>
  <c r="T264" i="10"/>
  <c r="R264" i="10"/>
  <c r="M264" i="10"/>
  <c r="N264" i="10" s="1"/>
  <c r="AD263" i="10"/>
  <c r="Y263" i="10"/>
  <c r="R263" i="10"/>
  <c r="M263" i="10"/>
  <c r="V263" i="10" s="1"/>
  <c r="AB263" i="10" s="1"/>
  <c r="AD262" i="10"/>
  <c r="Y262" i="10"/>
  <c r="R262" i="10"/>
  <c r="N262" i="10"/>
  <c r="M262" i="10"/>
  <c r="V262" i="10" s="1"/>
  <c r="AD261" i="10"/>
  <c r="Y261" i="10"/>
  <c r="R261" i="10"/>
  <c r="M261" i="10"/>
  <c r="AD260" i="10"/>
  <c r="Y260" i="10"/>
  <c r="R260" i="10"/>
  <c r="M260" i="10"/>
  <c r="N260" i="10" s="1"/>
  <c r="AD259" i="10"/>
  <c r="Y259" i="10"/>
  <c r="R259" i="10"/>
  <c r="M259" i="10"/>
  <c r="AD258" i="10"/>
  <c r="Y258" i="10"/>
  <c r="R258" i="10"/>
  <c r="M258" i="10"/>
  <c r="AD257" i="10"/>
  <c r="Y257" i="10"/>
  <c r="R257" i="10"/>
  <c r="M257" i="10"/>
  <c r="V257" i="10" s="1"/>
  <c r="AD256" i="10"/>
  <c r="Y256" i="10"/>
  <c r="V256" i="10"/>
  <c r="R256" i="10"/>
  <c r="M256" i="10"/>
  <c r="T256" i="10" s="1"/>
  <c r="AD255" i="10"/>
  <c r="Y255" i="10"/>
  <c r="AB255" i="10" s="1"/>
  <c r="T255" i="10"/>
  <c r="R255" i="10"/>
  <c r="N255" i="10"/>
  <c r="U255" i="10" s="1"/>
  <c r="M255" i="10"/>
  <c r="V255" i="10" s="1"/>
  <c r="AD254" i="10"/>
  <c r="Y254" i="10"/>
  <c r="R254" i="10"/>
  <c r="M254" i="10"/>
  <c r="V254" i="10" s="1"/>
  <c r="AD253" i="10"/>
  <c r="Y253" i="10"/>
  <c r="R253" i="10"/>
  <c r="M253" i="10"/>
  <c r="Y252" i="10"/>
  <c r="R252" i="10"/>
  <c r="M252" i="10"/>
  <c r="N252" i="10" s="1"/>
  <c r="AD251" i="10"/>
  <c r="Y251" i="10"/>
  <c r="R251" i="10"/>
  <c r="M251" i="10"/>
  <c r="V251" i="10" s="1"/>
  <c r="AD250" i="10"/>
  <c r="Y250" i="10"/>
  <c r="R250" i="10"/>
  <c r="M250" i="10"/>
  <c r="N250" i="10" s="1"/>
  <c r="AD249" i="10"/>
  <c r="Y249" i="10"/>
  <c r="R249" i="10"/>
  <c r="M249" i="10"/>
  <c r="N249" i="10" s="1"/>
  <c r="AD248" i="10"/>
  <c r="Y248" i="10"/>
  <c r="R248" i="10"/>
  <c r="M248" i="10"/>
  <c r="AD247" i="10"/>
  <c r="Y247" i="10"/>
  <c r="R247" i="10"/>
  <c r="M247" i="10"/>
  <c r="N247" i="10" s="1"/>
  <c r="AD246" i="10"/>
  <c r="Y246" i="10"/>
  <c r="R246" i="10"/>
  <c r="M246" i="10"/>
  <c r="AD245" i="10"/>
  <c r="Y245" i="10"/>
  <c r="R245" i="10"/>
  <c r="M245" i="10"/>
  <c r="AD244" i="10"/>
  <c r="Y244" i="10"/>
  <c r="R244" i="10"/>
  <c r="M244" i="10"/>
  <c r="AD243" i="10"/>
  <c r="Y243" i="10"/>
  <c r="R243" i="10"/>
  <c r="M243" i="10"/>
  <c r="N243" i="10" s="1"/>
  <c r="AD242" i="10"/>
  <c r="Y242" i="10"/>
  <c r="R242" i="10"/>
  <c r="M242" i="10"/>
  <c r="AD241" i="10"/>
  <c r="Y241" i="10"/>
  <c r="R241" i="10"/>
  <c r="M241" i="10"/>
  <c r="AD240" i="10"/>
  <c r="Y240" i="10"/>
  <c r="R240" i="10"/>
  <c r="M240" i="10"/>
  <c r="N240" i="10" s="1"/>
  <c r="AD239" i="10"/>
  <c r="Y239" i="10"/>
  <c r="R239" i="10"/>
  <c r="M239" i="10"/>
  <c r="V239" i="10" s="1"/>
  <c r="AD238" i="10"/>
  <c r="Y238" i="10"/>
  <c r="R238" i="10"/>
  <c r="M238" i="10"/>
  <c r="AD237" i="10"/>
  <c r="Y237" i="10"/>
  <c r="R237" i="10"/>
  <c r="M237" i="10"/>
  <c r="AD236" i="10"/>
  <c r="Y236" i="10"/>
  <c r="R236" i="10"/>
  <c r="M236" i="10"/>
  <c r="AD235" i="10"/>
  <c r="Y235" i="10"/>
  <c r="R235" i="10"/>
  <c r="M235" i="10"/>
  <c r="N235" i="10" s="1"/>
  <c r="AD234" i="10"/>
  <c r="Y234" i="10"/>
  <c r="R234" i="10"/>
  <c r="M234" i="10"/>
  <c r="AD233" i="10"/>
  <c r="Y233" i="10"/>
  <c r="R233" i="10"/>
  <c r="M233" i="10"/>
  <c r="AD232" i="10"/>
  <c r="Y232" i="10"/>
  <c r="R232" i="10"/>
  <c r="M232" i="10"/>
  <c r="AD231" i="10"/>
  <c r="Y231" i="10"/>
  <c r="R231" i="10"/>
  <c r="M231" i="10"/>
  <c r="N231" i="10" s="1"/>
  <c r="AD230" i="10"/>
  <c r="Y230" i="10"/>
  <c r="R230" i="10"/>
  <c r="M230" i="10"/>
  <c r="AD229" i="10"/>
  <c r="Y229" i="10"/>
  <c r="R229" i="10"/>
  <c r="M229" i="10"/>
  <c r="AD228" i="10"/>
  <c r="Y228" i="10"/>
  <c r="V228" i="10"/>
  <c r="T228" i="10"/>
  <c r="R228" i="10"/>
  <c r="N228" i="10"/>
  <c r="M228" i="10"/>
  <c r="AD227" i="10"/>
  <c r="Y227" i="10"/>
  <c r="V227" i="10"/>
  <c r="AB227" i="10" s="1"/>
  <c r="R227" i="10"/>
  <c r="N227" i="10"/>
  <c r="AD226" i="10"/>
  <c r="Y226" i="10"/>
  <c r="R226" i="10"/>
  <c r="M226" i="10"/>
  <c r="Y225" i="10"/>
  <c r="T225" i="10"/>
  <c r="R225" i="10"/>
  <c r="U225" i="10" s="1"/>
  <c r="N225" i="10"/>
  <c r="M225" i="10"/>
  <c r="V225" i="10" s="1"/>
  <c r="AD224" i="10"/>
  <c r="Y224" i="10"/>
  <c r="V224" i="10"/>
  <c r="AB224" i="10" s="1"/>
  <c r="T224" i="10"/>
  <c r="R224" i="10"/>
  <c r="N224" i="10"/>
  <c r="M224" i="10"/>
  <c r="Y223" i="10"/>
  <c r="R223" i="10"/>
  <c r="M223" i="10"/>
  <c r="AD222" i="10"/>
  <c r="Y222" i="10"/>
  <c r="V222" i="10"/>
  <c r="R222" i="10"/>
  <c r="M222" i="10"/>
  <c r="AD221" i="10"/>
  <c r="Y221" i="10"/>
  <c r="R221" i="10"/>
  <c r="M221" i="10"/>
  <c r="AD220" i="10"/>
  <c r="Y220" i="10"/>
  <c r="R220" i="10"/>
  <c r="M220" i="10"/>
  <c r="N220" i="10" s="1"/>
  <c r="AD219" i="10"/>
  <c r="Y219" i="10"/>
  <c r="R219" i="10"/>
  <c r="M219" i="10"/>
  <c r="N219" i="10" s="1"/>
  <c r="AD218" i="10"/>
  <c r="Y218" i="10"/>
  <c r="R218" i="10"/>
  <c r="M218" i="10"/>
  <c r="T218" i="10" s="1"/>
  <c r="AD217" i="10"/>
  <c r="Y217" i="10"/>
  <c r="R217" i="10"/>
  <c r="M217" i="10"/>
  <c r="AD216" i="10"/>
  <c r="Y216" i="10"/>
  <c r="R216" i="10"/>
  <c r="M216" i="10"/>
  <c r="AD215" i="10"/>
  <c r="Y215" i="10"/>
  <c r="R215" i="10"/>
  <c r="M215" i="10"/>
  <c r="AD214" i="10"/>
  <c r="Y214" i="10"/>
  <c r="R214" i="10"/>
  <c r="M214" i="10"/>
  <c r="Y213" i="10"/>
  <c r="R213" i="10"/>
  <c r="M213" i="10"/>
  <c r="AD212" i="10"/>
  <c r="Y212" i="10"/>
  <c r="R212" i="10"/>
  <c r="M212" i="10"/>
  <c r="AD211" i="10"/>
  <c r="Y211" i="10"/>
  <c r="R211" i="10"/>
  <c r="M211" i="10"/>
  <c r="AD210" i="10"/>
  <c r="Y210" i="10"/>
  <c r="R210" i="10"/>
  <c r="M210" i="10"/>
  <c r="N210" i="10" s="1"/>
  <c r="AD209" i="10"/>
  <c r="Y209" i="10"/>
  <c r="V209" i="10"/>
  <c r="AB209" i="10" s="1"/>
  <c r="T209" i="10"/>
  <c r="R209" i="10"/>
  <c r="N209" i="10"/>
  <c r="M209" i="10"/>
  <c r="AD208" i="10"/>
  <c r="Y208" i="10"/>
  <c r="R208" i="10"/>
  <c r="M208" i="10"/>
  <c r="V208" i="10" s="1"/>
  <c r="AD207" i="10"/>
  <c r="Y207" i="10"/>
  <c r="R207" i="10"/>
  <c r="M207" i="10"/>
  <c r="AD206" i="10"/>
  <c r="Y206" i="10"/>
  <c r="R206" i="10"/>
  <c r="M206" i="10"/>
  <c r="AD205" i="10"/>
  <c r="Y205" i="10"/>
  <c r="R205" i="10"/>
  <c r="M205" i="10"/>
  <c r="AD204" i="10"/>
  <c r="Y204" i="10"/>
  <c r="R204" i="10"/>
  <c r="M204" i="10"/>
  <c r="V204" i="10" s="1"/>
  <c r="AD203" i="10"/>
  <c r="Y203" i="10"/>
  <c r="R203" i="10"/>
  <c r="M203" i="10"/>
  <c r="V203" i="10" s="1"/>
  <c r="AD202" i="10"/>
  <c r="Y202" i="10"/>
  <c r="R202" i="10"/>
  <c r="M202" i="10"/>
  <c r="AD201" i="10"/>
  <c r="Y201" i="10"/>
  <c r="R201" i="10"/>
  <c r="M201" i="10"/>
  <c r="V201" i="10" s="1"/>
  <c r="AD200" i="10"/>
  <c r="Y200" i="10"/>
  <c r="V200" i="10"/>
  <c r="AB200" i="10" s="1"/>
  <c r="R200" i="10"/>
  <c r="N200" i="10"/>
  <c r="M200" i="10"/>
  <c r="AD199" i="10"/>
  <c r="R199" i="10"/>
  <c r="M199" i="10"/>
  <c r="N199" i="10" s="1"/>
  <c r="AD198" i="10"/>
  <c r="R198" i="10"/>
  <c r="M198" i="10"/>
  <c r="AD197" i="10"/>
  <c r="R197" i="10"/>
  <c r="M197" i="10"/>
  <c r="N197" i="10" s="1"/>
  <c r="U197" i="10" s="1"/>
  <c r="AD196" i="10"/>
  <c r="R196" i="10"/>
  <c r="M196" i="10"/>
  <c r="AD195" i="10"/>
  <c r="R195" i="10"/>
  <c r="M195" i="10"/>
  <c r="AB194" i="10"/>
  <c r="AC194" i="10" s="1"/>
  <c r="AD193" i="10"/>
  <c r="R193" i="10"/>
  <c r="M193" i="10"/>
  <c r="V193" i="10" s="1"/>
  <c r="AB193" i="10" s="1"/>
  <c r="AD192" i="10"/>
  <c r="T192" i="10"/>
  <c r="R192" i="10"/>
  <c r="M192" i="10"/>
  <c r="V192" i="10" s="1"/>
  <c r="AB192" i="10" s="1"/>
  <c r="AD191" i="10"/>
  <c r="R191" i="10"/>
  <c r="M191" i="10"/>
  <c r="AD190" i="10"/>
  <c r="R190" i="10"/>
  <c r="M190" i="10"/>
  <c r="AD189" i="10"/>
  <c r="R189" i="10"/>
  <c r="M189" i="10"/>
  <c r="AD188" i="10"/>
  <c r="V188" i="10"/>
  <c r="AB188" i="10" s="1"/>
  <c r="AC188" i="10" s="1"/>
  <c r="N188" i="10"/>
  <c r="U188" i="10" s="1"/>
  <c r="AD187" i="10"/>
  <c r="V187" i="10"/>
  <c r="AB187" i="10" s="1"/>
  <c r="N187" i="10"/>
  <c r="U187" i="10" s="1"/>
  <c r="AD186" i="10"/>
  <c r="V186" i="10"/>
  <c r="AB186" i="10" s="1"/>
  <c r="N186" i="10"/>
  <c r="U186" i="10" s="1"/>
  <c r="AD185" i="10"/>
  <c r="V185" i="10"/>
  <c r="AB185" i="10" s="1"/>
  <c r="N185" i="10"/>
  <c r="U185" i="10" s="1"/>
  <c r="AD184" i="10"/>
  <c r="V184" i="10"/>
  <c r="AB184" i="10" s="1"/>
  <c r="N184" i="10"/>
  <c r="U184" i="10" s="1"/>
  <c r="AD183" i="10"/>
  <c r="AB183" i="10"/>
  <c r="AC183" i="10" s="1"/>
  <c r="AD182" i="10"/>
  <c r="V182" i="10"/>
  <c r="AB182" i="10" s="1"/>
  <c r="N182" i="10"/>
  <c r="U182" i="10" s="1"/>
  <c r="AD181" i="10"/>
  <c r="V181" i="10"/>
  <c r="AB181" i="10" s="1"/>
  <c r="N181" i="10"/>
  <c r="U181" i="10" s="1"/>
  <c r="AD180" i="10"/>
  <c r="R180" i="10"/>
  <c r="M180" i="10"/>
  <c r="AD179" i="10"/>
  <c r="V179" i="10"/>
  <c r="AB179" i="10" s="1"/>
  <c r="R179" i="10"/>
  <c r="M179" i="10"/>
  <c r="N179" i="10" s="1"/>
  <c r="AD178" i="10"/>
  <c r="R178" i="10"/>
  <c r="M178" i="10"/>
  <c r="AD177" i="10"/>
  <c r="V177" i="10"/>
  <c r="AB177" i="10" s="1"/>
  <c r="AC177" i="10" s="1"/>
  <c r="N177" i="10"/>
  <c r="U177" i="10" s="1"/>
  <c r="AD176" i="10"/>
  <c r="R176" i="10"/>
  <c r="M176" i="10"/>
  <c r="AB175" i="10"/>
  <c r="AC175" i="10" s="1"/>
  <c r="Y174" i="10"/>
  <c r="U174" i="10"/>
  <c r="M174" i="10"/>
  <c r="AB173" i="10"/>
  <c r="AC173" i="10" s="1"/>
  <c r="N173" i="10"/>
  <c r="Y172" i="10"/>
  <c r="U172" i="10"/>
  <c r="M172" i="10"/>
  <c r="V172" i="10" s="1"/>
  <c r="AB172" i="10" s="1"/>
  <c r="AC172" i="10" s="1"/>
  <c r="Y171" i="10"/>
  <c r="V171" i="10"/>
  <c r="U171" i="10"/>
  <c r="M171" i="10"/>
  <c r="AD170" i="10"/>
  <c r="Y170" i="10"/>
  <c r="R170" i="10"/>
  <c r="M170" i="10"/>
  <c r="V170" i="10" s="1"/>
  <c r="AB170" i="10" s="1"/>
  <c r="AD169" i="10"/>
  <c r="Y169" i="10"/>
  <c r="R169" i="10"/>
  <c r="M169" i="10"/>
  <c r="N169" i="10" s="1"/>
  <c r="AD168" i="10"/>
  <c r="Y168" i="10"/>
  <c r="R168" i="10"/>
  <c r="M168" i="10"/>
  <c r="AD167" i="10"/>
  <c r="Y167" i="10"/>
  <c r="R167" i="10"/>
  <c r="M167" i="10"/>
  <c r="AD166" i="10"/>
  <c r="Y166" i="10"/>
  <c r="R166" i="10"/>
  <c r="M166" i="10"/>
  <c r="AD165" i="10"/>
  <c r="Y165" i="10"/>
  <c r="R165" i="10"/>
  <c r="M165" i="10"/>
  <c r="V165" i="10" s="1"/>
  <c r="AD164" i="10"/>
  <c r="Y164" i="10"/>
  <c r="V164" i="10"/>
  <c r="AB164" i="10" s="1"/>
  <c r="T164" i="10"/>
  <c r="R164" i="10"/>
  <c r="U164" i="10" s="1"/>
  <c r="M164" i="10"/>
  <c r="N164" i="10" s="1"/>
  <c r="AD163" i="10"/>
  <c r="Y163" i="10"/>
  <c r="R163" i="10"/>
  <c r="M163" i="10"/>
  <c r="T163" i="10" s="1"/>
  <c r="AD162" i="10"/>
  <c r="Y162" i="10"/>
  <c r="R162" i="10"/>
  <c r="M162" i="10"/>
  <c r="V162" i="10" s="1"/>
  <c r="AD161" i="10"/>
  <c r="Y161" i="10"/>
  <c r="R161" i="10"/>
  <c r="M161" i="10"/>
  <c r="V161" i="10" s="1"/>
  <c r="AB161" i="10" s="1"/>
  <c r="AD160" i="10"/>
  <c r="Y160" i="10"/>
  <c r="R160" i="10"/>
  <c r="M160" i="10"/>
  <c r="V160" i="10" s="1"/>
  <c r="AD159" i="10"/>
  <c r="Y159" i="10"/>
  <c r="R159" i="10"/>
  <c r="M159" i="10"/>
  <c r="AD158" i="10"/>
  <c r="Y158" i="10"/>
  <c r="R158" i="10"/>
  <c r="M158" i="10"/>
  <c r="T158" i="10" s="1"/>
  <c r="AD157" i="10"/>
  <c r="V157" i="10"/>
  <c r="AB157" i="10" s="1"/>
  <c r="R157" i="10"/>
  <c r="M157" i="10"/>
  <c r="N157" i="10" s="1"/>
  <c r="AD156" i="10"/>
  <c r="Y156" i="10"/>
  <c r="R156" i="10"/>
  <c r="M156" i="10"/>
  <c r="T156" i="10" s="1"/>
  <c r="Y155" i="10"/>
  <c r="R155" i="10"/>
  <c r="M155" i="10"/>
  <c r="AD154" i="10"/>
  <c r="Y154" i="10"/>
  <c r="V154" i="10"/>
  <c r="T154" i="10"/>
  <c r="R154" i="10"/>
  <c r="M154" i="10"/>
  <c r="AD153" i="10"/>
  <c r="Y153" i="10"/>
  <c r="R153" i="10"/>
  <c r="M153" i="10"/>
  <c r="T153" i="10" s="1"/>
  <c r="AD152" i="10"/>
  <c r="Y152" i="10"/>
  <c r="R152" i="10"/>
  <c r="M152" i="10"/>
  <c r="Y151" i="10"/>
  <c r="R151" i="10"/>
  <c r="M151" i="10"/>
  <c r="Y150" i="10"/>
  <c r="R150" i="10"/>
  <c r="M150" i="10"/>
  <c r="AD149" i="10"/>
  <c r="Y149" i="10"/>
  <c r="R149" i="10"/>
  <c r="M149" i="10"/>
  <c r="V149" i="10" s="1"/>
  <c r="AB149" i="10" s="1"/>
  <c r="Y148" i="10"/>
  <c r="V148" i="10"/>
  <c r="T148" i="10"/>
  <c r="R148" i="10"/>
  <c r="M148" i="10"/>
  <c r="N148" i="10" s="1"/>
  <c r="Y147" i="10"/>
  <c r="R147" i="10"/>
  <c r="M147" i="10"/>
  <c r="AD146" i="10"/>
  <c r="Y146" i="10"/>
  <c r="R146" i="10"/>
  <c r="N146" i="10"/>
  <c r="M146" i="10"/>
  <c r="AD145" i="10"/>
  <c r="Y145" i="10"/>
  <c r="R145" i="10"/>
  <c r="M145" i="10"/>
  <c r="V145" i="10" s="1"/>
  <c r="AB145" i="10" s="1"/>
  <c r="AD144" i="10"/>
  <c r="Y144" i="10"/>
  <c r="R144" i="10"/>
  <c r="M144" i="10"/>
  <c r="AD143" i="10"/>
  <c r="Y143" i="10"/>
  <c r="R143" i="10"/>
  <c r="N143" i="10"/>
  <c r="M143" i="10"/>
  <c r="AD142" i="10"/>
  <c r="Y142" i="10"/>
  <c r="R142" i="10"/>
  <c r="M142" i="10"/>
  <c r="V142" i="10" s="1"/>
  <c r="AB142" i="10" s="1"/>
  <c r="AD141" i="10"/>
  <c r="Y141" i="10"/>
  <c r="R141" i="10"/>
  <c r="M141" i="10"/>
  <c r="N141" i="10" s="1"/>
  <c r="Y140" i="10"/>
  <c r="R140" i="10"/>
  <c r="M140" i="10"/>
  <c r="T140" i="10" s="1"/>
  <c r="AD139" i="10"/>
  <c r="Y139" i="10"/>
  <c r="R139" i="10"/>
  <c r="M139" i="10"/>
  <c r="N139" i="10" s="1"/>
  <c r="AD138" i="10"/>
  <c r="Y138" i="10"/>
  <c r="M138" i="10"/>
  <c r="V138" i="10" s="1"/>
  <c r="AD137" i="10"/>
  <c r="Y137" i="10"/>
  <c r="R137" i="10"/>
  <c r="M137" i="10"/>
  <c r="V137" i="10" s="1"/>
  <c r="AB137" i="10" s="1"/>
  <c r="AD136" i="10"/>
  <c r="Y136" i="10"/>
  <c r="R136" i="10"/>
  <c r="M136" i="10"/>
  <c r="AD135" i="10"/>
  <c r="Y135" i="10"/>
  <c r="V135" i="10"/>
  <c r="AB135" i="10" s="1"/>
  <c r="R135" i="10"/>
  <c r="M135" i="10"/>
  <c r="T135" i="10" s="1"/>
  <c r="AD134" i="10"/>
  <c r="Y134" i="10"/>
  <c r="R134" i="10"/>
  <c r="M134" i="10"/>
  <c r="AD133" i="10"/>
  <c r="Y133" i="10"/>
  <c r="T133" i="10"/>
  <c r="R133" i="10"/>
  <c r="M133" i="10"/>
  <c r="V133" i="10" s="1"/>
  <c r="AD132" i="10"/>
  <c r="Y132" i="10"/>
  <c r="R132" i="10"/>
  <c r="M132" i="10"/>
  <c r="T132" i="10" s="1"/>
  <c r="AD131" i="10"/>
  <c r="Y131" i="10"/>
  <c r="R131" i="10"/>
  <c r="M131" i="10"/>
  <c r="N131" i="10" s="1"/>
  <c r="AD130" i="10"/>
  <c r="Y130" i="10"/>
  <c r="R130" i="10"/>
  <c r="M130" i="10"/>
  <c r="V130" i="10" s="1"/>
  <c r="AD129" i="10"/>
  <c r="Y129" i="10"/>
  <c r="R129" i="10"/>
  <c r="M129" i="10"/>
  <c r="N129" i="10" s="1"/>
  <c r="AD128" i="10"/>
  <c r="Y128" i="10"/>
  <c r="R128" i="10"/>
  <c r="M128" i="10"/>
  <c r="N128" i="10" s="1"/>
  <c r="U128" i="10" s="1"/>
  <c r="AD127" i="10"/>
  <c r="Y127" i="10"/>
  <c r="R127" i="10"/>
  <c r="M127" i="10"/>
  <c r="N127" i="10" s="1"/>
  <c r="AD126" i="10"/>
  <c r="Y126" i="10"/>
  <c r="R126" i="10"/>
  <c r="M126" i="10"/>
  <c r="AD125" i="10"/>
  <c r="Y125" i="10"/>
  <c r="R125" i="10"/>
  <c r="M125" i="10"/>
  <c r="V125" i="10" s="1"/>
  <c r="AD124" i="10"/>
  <c r="Y124" i="10"/>
  <c r="R124" i="10"/>
  <c r="M124" i="10"/>
  <c r="N124" i="10" s="1"/>
  <c r="AD123" i="10"/>
  <c r="Y123" i="10"/>
  <c r="R123" i="10"/>
  <c r="M123" i="10"/>
  <c r="N123" i="10" s="1"/>
  <c r="AD122" i="10"/>
  <c r="Y122" i="10"/>
  <c r="R122" i="10"/>
  <c r="M122" i="10"/>
  <c r="AD121" i="10"/>
  <c r="Y121" i="10"/>
  <c r="R121" i="10"/>
  <c r="M121" i="10"/>
  <c r="N121" i="10" s="1"/>
  <c r="AD120" i="10"/>
  <c r="Y120" i="10"/>
  <c r="R120" i="10"/>
  <c r="N120" i="10"/>
  <c r="M120" i="10"/>
  <c r="V120" i="10" s="1"/>
  <c r="AD119" i="10"/>
  <c r="Y119" i="10"/>
  <c r="R119" i="10"/>
  <c r="M119" i="10"/>
  <c r="T119" i="10" s="1"/>
  <c r="AD118" i="10"/>
  <c r="Y118" i="10"/>
  <c r="R118" i="10"/>
  <c r="M118" i="10"/>
  <c r="AD117" i="10"/>
  <c r="Y117" i="10"/>
  <c r="AB117" i="10" s="1"/>
  <c r="AC117" i="10" s="1"/>
  <c r="R117" i="10"/>
  <c r="U117" i="10" s="1"/>
  <c r="AD116" i="10"/>
  <c r="Y116" i="10"/>
  <c r="V116" i="10"/>
  <c r="R116" i="10"/>
  <c r="M116" i="10"/>
  <c r="AD115" i="10"/>
  <c r="Y115" i="10"/>
  <c r="R115" i="10"/>
  <c r="M115" i="10"/>
  <c r="AD114" i="10"/>
  <c r="Y114" i="10"/>
  <c r="R114" i="10"/>
  <c r="M114" i="10"/>
  <c r="T114" i="10" s="1"/>
  <c r="AD113" i="10"/>
  <c r="Y113" i="10"/>
  <c r="T113" i="10"/>
  <c r="R113" i="10"/>
  <c r="M113" i="10"/>
  <c r="N113" i="10" s="1"/>
  <c r="AD112" i="10"/>
  <c r="Y112" i="10"/>
  <c r="R112" i="10"/>
  <c r="M112" i="10"/>
  <c r="AD111" i="10"/>
  <c r="Y111" i="10"/>
  <c r="T111" i="10"/>
  <c r="R111" i="10"/>
  <c r="N111" i="10"/>
  <c r="M111" i="10"/>
  <c r="V111" i="10" s="1"/>
  <c r="AD110" i="10"/>
  <c r="Y110" i="10"/>
  <c r="R110" i="10"/>
  <c r="M110" i="10"/>
  <c r="AD109" i="10"/>
  <c r="Y109" i="10"/>
  <c r="R109" i="10"/>
  <c r="M109" i="10"/>
  <c r="V109" i="10" s="1"/>
  <c r="AD108" i="10"/>
  <c r="Y108" i="10"/>
  <c r="V108" i="10"/>
  <c r="AB108" i="10" s="1"/>
  <c r="R108" i="10"/>
  <c r="M108" i="10"/>
  <c r="T108" i="10" s="1"/>
  <c r="AD107" i="10"/>
  <c r="Y107" i="10"/>
  <c r="R107" i="10"/>
  <c r="M107" i="10"/>
  <c r="T107" i="10" s="1"/>
  <c r="AD106" i="10"/>
  <c r="Y106" i="10"/>
  <c r="R106" i="10"/>
  <c r="M106" i="10"/>
  <c r="AD105" i="10"/>
  <c r="Y105" i="10"/>
  <c r="R105" i="10"/>
  <c r="N105" i="10"/>
  <c r="M105" i="10"/>
  <c r="V105" i="10" s="1"/>
  <c r="AD104" i="10"/>
  <c r="Y104" i="10"/>
  <c r="R104" i="10"/>
  <c r="M104" i="10"/>
  <c r="V104" i="10" s="1"/>
  <c r="AB104" i="10" s="1"/>
  <c r="AD103" i="10"/>
  <c r="Y103" i="10"/>
  <c r="R103" i="10"/>
  <c r="M103" i="10"/>
  <c r="N103" i="10" s="1"/>
  <c r="AD102" i="10"/>
  <c r="Y102" i="10"/>
  <c r="R102" i="10"/>
  <c r="M102" i="10"/>
  <c r="AD101" i="10"/>
  <c r="Y101" i="10"/>
  <c r="R101" i="10"/>
  <c r="M101" i="10"/>
  <c r="T101" i="10" s="1"/>
  <c r="AD100" i="10"/>
  <c r="Y100" i="10"/>
  <c r="V100" i="10"/>
  <c r="AB100" i="10" s="1"/>
  <c r="T100" i="10"/>
  <c r="R100" i="10"/>
  <c r="M100" i="10"/>
  <c r="N100" i="10" s="1"/>
  <c r="U100" i="10" s="1"/>
  <c r="AD99" i="10"/>
  <c r="Y99" i="10"/>
  <c r="V99" i="10"/>
  <c r="AB99" i="10" s="1"/>
  <c r="T99" i="10"/>
  <c r="R99" i="10"/>
  <c r="N99" i="10"/>
  <c r="M99" i="10"/>
  <c r="AD98" i="10"/>
  <c r="Y98" i="10"/>
  <c r="R98" i="10"/>
  <c r="M98" i="10"/>
  <c r="T98" i="10" s="1"/>
  <c r="AD97" i="10"/>
  <c r="Y97" i="10"/>
  <c r="V97" i="10"/>
  <c r="AB97" i="10" s="1"/>
  <c r="R97" i="10"/>
  <c r="M97" i="10"/>
  <c r="T97" i="10" s="1"/>
  <c r="AD96" i="10"/>
  <c r="Y96" i="10"/>
  <c r="V96" i="10"/>
  <c r="AB96" i="10" s="1"/>
  <c r="T96" i="10"/>
  <c r="R96" i="10"/>
  <c r="N96" i="10"/>
  <c r="M96" i="10"/>
  <c r="AD95" i="10"/>
  <c r="Y95" i="10"/>
  <c r="R95" i="10"/>
  <c r="M95" i="10"/>
  <c r="T95" i="10" s="1"/>
  <c r="AD94" i="10"/>
  <c r="Y94" i="10"/>
  <c r="R94" i="10"/>
  <c r="M94" i="10"/>
  <c r="V94" i="10" s="1"/>
  <c r="AD93" i="10"/>
  <c r="Y93" i="10"/>
  <c r="R93" i="10"/>
  <c r="M93" i="10"/>
  <c r="N93" i="10" s="1"/>
  <c r="AD92" i="10"/>
  <c r="Y92" i="10"/>
  <c r="V92" i="10"/>
  <c r="AB92" i="10" s="1"/>
  <c r="T92" i="10"/>
  <c r="R92" i="10"/>
  <c r="N92" i="10"/>
  <c r="M92" i="10"/>
  <c r="AD91" i="10"/>
  <c r="Y91" i="10"/>
  <c r="R91" i="10"/>
  <c r="M91" i="10"/>
  <c r="T91" i="10" s="1"/>
  <c r="AD90" i="10"/>
  <c r="Y90" i="10"/>
  <c r="R90" i="10"/>
  <c r="M90" i="10"/>
  <c r="V90" i="10" s="1"/>
  <c r="Y89" i="10"/>
  <c r="R89" i="10"/>
  <c r="M89" i="10"/>
  <c r="V89" i="10" s="1"/>
  <c r="Y88" i="10"/>
  <c r="R88" i="10"/>
  <c r="M88" i="10"/>
  <c r="N88" i="10" s="1"/>
  <c r="U88" i="10" s="1"/>
  <c r="Y87" i="10"/>
  <c r="R87" i="10"/>
  <c r="M87" i="10"/>
  <c r="V87" i="10" s="1"/>
  <c r="Y86" i="10"/>
  <c r="V86" i="10"/>
  <c r="R86" i="10"/>
  <c r="M86" i="10"/>
  <c r="N86" i="10" s="1"/>
  <c r="Y85" i="10"/>
  <c r="R85" i="10"/>
  <c r="M85" i="10"/>
  <c r="V85" i="10" s="1"/>
  <c r="AD84" i="10"/>
  <c r="Y84" i="10"/>
  <c r="R84" i="10"/>
  <c r="M84" i="10"/>
  <c r="V84" i="10" s="1"/>
  <c r="AD83" i="10"/>
  <c r="Y83" i="10"/>
  <c r="R83" i="10"/>
  <c r="M83" i="10"/>
  <c r="T83" i="10" s="1"/>
  <c r="AD82" i="10"/>
  <c r="Y82" i="10"/>
  <c r="R82" i="10"/>
  <c r="N82" i="10"/>
  <c r="M82" i="10"/>
  <c r="V82" i="10" s="1"/>
  <c r="AD81" i="10"/>
  <c r="Y81" i="10"/>
  <c r="V81" i="10"/>
  <c r="AB81" i="10" s="1"/>
  <c r="T81" i="10"/>
  <c r="R81" i="10"/>
  <c r="M81" i="10"/>
  <c r="N81" i="10" s="1"/>
  <c r="U81" i="10" s="1"/>
  <c r="AD80" i="10"/>
  <c r="Y80" i="10"/>
  <c r="R80" i="10"/>
  <c r="M80" i="10"/>
  <c r="Y79" i="10"/>
  <c r="M79" i="10"/>
  <c r="V79" i="10" s="1"/>
  <c r="AD78" i="10"/>
  <c r="Y78" i="10"/>
  <c r="M78" i="10"/>
  <c r="V78" i="10" s="1"/>
  <c r="AD77" i="10"/>
  <c r="Y77" i="10"/>
  <c r="M77" i="10"/>
  <c r="V77" i="10" s="1"/>
  <c r="AC76" i="10"/>
  <c r="AC75" i="10"/>
  <c r="AD74" i="10"/>
  <c r="AC74" i="10"/>
  <c r="AD73" i="10"/>
  <c r="U73" i="10"/>
  <c r="AC73" i="10" s="1"/>
  <c r="AD72" i="10"/>
  <c r="U72" i="10"/>
  <c r="AC72" i="10" s="1"/>
  <c r="AC71" i="10"/>
  <c r="AD70" i="10"/>
  <c r="U70" i="10"/>
  <c r="AC70" i="10" s="1"/>
  <c r="AD69" i="10"/>
  <c r="U69" i="10"/>
  <c r="AC69" i="10" s="1"/>
  <c r="Y68" i="10"/>
  <c r="AB68" i="10" s="1"/>
  <c r="AC68" i="10" s="1"/>
  <c r="M68" i="10"/>
  <c r="N68" i="10" s="1"/>
  <c r="Y67" i="10"/>
  <c r="M67" i="10"/>
  <c r="V67" i="10" s="1"/>
  <c r="AD66" i="10"/>
  <c r="Y66" i="10"/>
  <c r="M66" i="10"/>
  <c r="V66" i="10" s="1"/>
  <c r="AD65" i="10"/>
  <c r="Y65" i="10"/>
  <c r="M65" i="10"/>
  <c r="V65" i="10" s="1"/>
  <c r="AB65" i="10" s="1"/>
  <c r="AD64" i="10"/>
  <c r="Y64" i="10"/>
  <c r="M64" i="10"/>
  <c r="AD63" i="10"/>
  <c r="Y63" i="10"/>
  <c r="M63" i="10"/>
  <c r="N63" i="10" s="1"/>
  <c r="U63" i="10" s="1"/>
  <c r="AD62" i="10"/>
  <c r="Y62" i="10"/>
  <c r="N62" i="10"/>
  <c r="U62" i="10" s="1"/>
  <c r="AC62" i="10" s="1"/>
  <c r="AD61" i="10"/>
  <c r="AC61" i="10"/>
  <c r="Y61" i="10"/>
  <c r="N61" i="10"/>
  <c r="AD60" i="10"/>
  <c r="Y60" i="10"/>
  <c r="N60" i="10"/>
  <c r="U60" i="10" s="1"/>
  <c r="AC60" i="10" s="1"/>
  <c r="AD59" i="10"/>
  <c r="Y59" i="10"/>
  <c r="AB59" i="10" s="1"/>
  <c r="AC59" i="10" s="1"/>
  <c r="M59" i="10"/>
  <c r="N59" i="10" s="1"/>
  <c r="AD58" i="10"/>
  <c r="Y58" i="10"/>
  <c r="M58" i="10"/>
  <c r="V58" i="10" s="1"/>
  <c r="AB58" i="10" s="1"/>
  <c r="AD57" i="10"/>
  <c r="Y57" i="10"/>
  <c r="M57" i="10"/>
  <c r="V57" i="10" s="1"/>
  <c r="AD56" i="10"/>
  <c r="Y56" i="10"/>
  <c r="N56" i="10"/>
  <c r="U56" i="10" s="1"/>
  <c r="AC56" i="10" s="1"/>
  <c r="AD55" i="10"/>
  <c r="Y55" i="10"/>
  <c r="N55" i="10"/>
  <c r="U55" i="10" s="1"/>
  <c r="AC55" i="10" s="1"/>
  <c r="AD54" i="10"/>
  <c r="Y54" i="10"/>
  <c r="N54" i="10"/>
  <c r="U54" i="10" s="1"/>
  <c r="AC54" i="10" s="1"/>
  <c r="AD53" i="10"/>
  <c r="Y53" i="10"/>
  <c r="AB53" i="10" s="1"/>
  <c r="M53" i="10"/>
  <c r="N53" i="10" s="1"/>
  <c r="U53" i="10" s="1"/>
  <c r="AD52" i="10"/>
  <c r="Y52" i="10"/>
  <c r="M52" i="10"/>
  <c r="V52" i="10" s="1"/>
  <c r="AB52" i="10" s="1"/>
  <c r="AD51" i="10"/>
  <c r="Y51" i="10"/>
  <c r="M51" i="10"/>
  <c r="T51" i="10" s="1"/>
  <c r="Y50" i="10"/>
  <c r="R50" i="10"/>
  <c r="M50" i="10"/>
  <c r="N50" i="10" s="1"/>
  <c r="U49" i="10"/>
  <c r="AC49" i="10" s="1"/>
  <c r="Y48" i="10"/>
  <c r="AB48" i="10" s="1"/>
  <c r="M48" i="10"/>
  <c r="N48" i="10" s="1"/>
  <c r="U48" i="10" s="1"/>
  <c r="AD47" i="10"/>
  <c r="R47" i="10"/>
  <c r="U47" i="10" s="1"/>
  <c r="M47" i="10"/>
  <c r="V47" i="10" s="1"/>
  <c r="AB47" i="10" s="1"/>
  <c r="AD46" i="10"/>
  <c r="R46" i="10"/>
  <c r="U46" i="10" s="1"/>
  <c r="M46" i="10"/>
  <c r="V46" i="10" s="1"/>
  <c r="AB46" i="10" s="1"/>
  <c r="AD45" i="10"/>
  <c r="U45" i="10"/>
  <c r="AC45" i="10" s="1"/>
  <c r="AD44" i="10"/>
  <c r="U44" i="10"/>
  <c r="AC44" i="10" s="1"/>
  <c r="AD43" i="10"/>
  <c r="U43" i="10"/>
  <c r="AC43" i="10" s="1"/>
  <c r="AD42" i="10"/>
  <c r="U42" i="10"/>
  <c r="AC42" i="10" s="1"/>
  <c r="AD41" i="10"/>
  <c r="M41" i="10"/>
  <c r="V41" i="10" s="1"/>
  <c r="AB41" i="10" s="1"/>
  <c r="AD40" i="10"/>
  <c r="R40" i="10"/>
  <c r="U40" i="10" s="1"/>
  <c r="M40" i="10"/>
  <c r="V40" i="10" s="1"/>
  <c r="AB40" i="10" s="1"/>
  <c r="AD39" i="10"/>
  <c r="R39" i="10"/>
  <c r="U39" i="10" s="1"/>
  <c r="M39" i="10"/>
  <c r="V39" i="10" s="1"/>
  <c r="AB39" i="10" s="1"/>
  <c r="AD38" i="10"/>
  <c r="U38" i="10"/>
  <c r="R38" i="10"/>
  <c r="M38" i="10"/>
  <c r="V38" i="10" s="1"/>
  <c r="AB38" i="10" s="1"/>
  <c r="AD37" i="10"/>
  <c r="R37" i="10"/>
  <c r="U37" i="10" s="1"/>
  <c r="M37" i="10"/>
  <c r="V37" i="10" s="1"/>
  <c r="AB37" i="10" s="1"/>
  <c r="AD36" i="10"/>
  <c r="AB36" i="10"/>
  <c r="V36" i="10"/>
  <c r="M36" i="10"/>
  <c r="O36" i="10" s="1"/>
  <c r="R36" i="10" s="1"/>
  <c r="U36" i="10" s="1"/>
  <c r="AD35" i="10"/>
  <c r="M35" i="10"/>
  <c r="V35" i="10" s="1"/>
  <c r="AB35" i="10" s="1"/>
  <c r="AD34" i="10"/>
  <c r="T34" i="10"/>
  <c r="R34" i="10"/>
  <c r="N34" i="10"/>
  <c r="AD33" i="10"/>
  <c r="T33" i="10"/>
  <c r="R33" i="10"/>
  <c r="N33" i="10"/>
  <c r="AD32" i="10"/>
  <c r="T32" i="10"/>
  <c r="R32" i="10"/>
  <c r="N32" i="10"/>
  <c r="AD31" i="10"/>
  <c r="T31" i="10"/>
  <c r="R31" i="10"/>
  <c r="N31" i="10"/>
  <c r="AD30" i="10"/>
  <c r="T30" i="10"/>
  <c r="R30" i="10"/>
  <c r="N30" i="10"/>
  <c r="AD29" i="10"/>
  <c r="T29" i="10"/>
  <c r="R29" i="10"/>
  <c r="N29" i="10"/>
  <c r="AD28" i="10"/>
  <c r="T28" i="10"/>
  <c r="R28" i="10"/>
  <c r="N28" i="10"/>
  <c r="AD27" i="10"/>
  <c r="T27" i="10"/>
  <c r="R27" i="10"/>
  <c r="N27" i="10"/>
  <c r="AD26" i="10"/>
  <c r="T26" i="10"/>
  <c r="R26" i="10"/>
  <c r="N26" i="10"/>
  <c r="AD25" i="10"/>
  <c r="T25" i="10"/>
  <c r="R25" i="10"/>
  <c r="N25" i="10"/>
  <c r="AD24" i="10"/>
  <c r="T24" i="10"/>
  <c r="R24" i="10"/>
  <c r="N24" i="10"/>
  <c r="AD23" i="10"/>
  <c r="T23" i="10"/>
  <c r="R23" i="10"/>
  <c r="N23" i="10"/>
  <c r="U23" i="10" s="1"/>
  <c r="AC23" i="10" s="1"/>
  <c r="T22" i="10"/>
  <c r="R22" i="10"/>
  <c r="N22" i="10"/>
  <c r="AD21" i="10"/>
  <c r="T21" i="10"/>
  <c r="R21" i="10"/>
  <c r="N21" i="10"/>
  <c r="AD20" i="10"/>
  <c r="T20" i="10"/>
  <c r="R20" i="10"/>
  <c r="N20" i="10"/>
  <c r="AD19" i="10"/>
  <c r="T19" i="10"/>
  <c r="R19" i="10"/>
  <c r="N19" i="10"/>
  <c r="AD18" i="10"/>
  <c r="T18" i="10"/>
  <c r="R18" i="10"/>
  <c r="N18" i="10"/>
  <c r="AD17" i="10"/>
  <c r="T17" i="10"/>
  <c r="R17" i="10"/>
  <c r="N17" i="10"/>
  <c r="AD16" i="10"/>
  <c r="T16" i="10"/>
  <c r="R16" i="10"/>
  <c r="N16" i="10"/>
  <c r="AD15" i="10"/>
  <c r="Y15" i="10"/>
  <c r="R15" i="10"/>
  <c r="M15" i="10"/>
  <c r="V15" i="10" s="1"/>
  <c r="AB15" i="10" s="1"/>
  <c r="AD14" i="10"/>
  <c r="Y14" i="10"/>
  <c r="R14" i="10"/>
  <c r="M14" i="10"/>
  <c r="T14" i="10" s="1"/>
  <c r="AD13" i="10"/>
  <c r="Y13" i="10"/>
  <c r="R13" i="10"/>
  <c r="M13" i="10"/>
  <c r="T13" i="10" s="1"/>
  <c r="AD12" i="10"/>
  <c r="Y12" i="10"/>
  <c r="R12" i="10"/>
  <c r="M12" i="10"/>
  <c r="N12" i="10" s="1"/>
  <c r="AD11" i="10"/>
  <c r="Y11" i="10"/>
  <c r="V11" i="10"/>
  <c r="T11" i="10"/>
  <c r="R11" i="10"/>
  <c r="N11" i="10"/>
  <c r="M11" i="10"/>
  <c r="AD10" i="10"/>
  <c r="Y10" i="10"/>
  <c r="V10" i="10"/>
  <c r="T10" i="10"/>
  <c r="R10" i="10"/>
  <c r="N10" i="10"/>
  <c r="M10" i="10"/>
  <c r="AD9" i="10"/>
  <c r="Y9" i="10"/>
  <c r="R9" i="10"/>
  <c r="N9" i="10"/>
  <c r="U9" i="10" s="1"/>
  <c r="M9" i="10"/>
  <c r="T9" i="10" s="1"/>
  <c r="AD8" i="10"/>
  <c r="Y8" i="10"/>
  <c r="R8" i="10"/>
  <c r="M8" i="10"/>
  <c r="V8" i="10" s="1"/>
  <c r="AB8" i="10" s="1"/>
  <c r="AD7" i="10"/>
  <c r="Y7" i="10"/>
  <c r="R7" i="10"/>
  <c r="M7" i="10"/>
  <c r="V7" i="10" s="1"/>
  <c r="AD6" i="10"/>
  <c r="Y6" i="10"/>
  <c r="R6" i="10"/>
  <c r="M6" i="10"/>
  <c r="T6" i="10" s="1"/>
  <c r="AD5" i="10"/>
  <c r="Y5" i="10"/>
  <c r="R5" i="10"/>
  <c r="M5" i="10"/>
  <c r="T5" i="10" s="1"/>
  <c r="AD4" i="10"/>
  <c r="Y4" i="10"/>
  <c r="R4" i="10"/>
  <c r="M4" i="10"/>
  <c r="T4" i="10" s="1"/>
  <c r="AD3" i="10"/>
  <c r="AB3" i="10"/>
  <c r="U3" i="10"/>
  <c r="AD2" i="10"/>
  <c r="Y2" i="10"/>
  <c r="R2" i="10"/>
  <c r="M2" i="10"/>
  <c r="AA370" i="9"/>
  <c r="Z370" i="9"/>
  <c r="X370" i="9"/>
  <c r="W370" i="9"/>
  <c r="S370" i="9"/>
  <c r="Q370" i="9"/>
  <c r="P370" i="9"/>
  <c r="L370" i="9"/>
  <c r="K370" i="9"/>
  <c r="Y369" i="9"/>
  <c r="V369" i="9"/>
  <c r="AB369" i="9" s="1"/>
  <c r="O369" i="9"/>
  <c r="R369" i="9" s="1"/>
  <c r="N369" i="9"/>
  <c r="M369" i="9"/>
  <c r="U368" i="9"/>
  <c r="AC368" i="9" s="1"/>
  <c r="AB367" i="9"/>
  <c r="U367" i="9"/>
  <c r="Y366" i="9"/>
  <c r="M366" i="9"/>
  <c r="O366" i="9" s="1"/>
  <c r="R366" i="9" s="1"/>
  <c r="Y365" i="9"/>
  <c r="V365" i="9"/>
  <c r="N365" i="9"/>
  <c r="U365" i="9" s="1"/>
  <c r="AC365" i="9" s="1"/>
  <c r="Y364" i="9"/>
  <c r="V364" i="9"/>
  <c r="N364" i="9"/>
  <c r="U364" i="9" s="1"/>
  <c r="AC364" i="9" s="1"/>
  <c r="Y363" i="9"/>
  <c r="M363" i="9"/>
  <c r="N363" i="9" s="1"/>
  <c r="Y362" i="9"/>
  <c r="M362" i="9"/>
  <c r="V362" i="9" s="1"/>
  <c r="Y361" i="9"/>
  <c r="R361" i="9"/>
  <c r="M361" i="9"/>
  <c r="V361" i="9" s="1"/>
  <c r="AB361" i="9" s="1"/>
  <c r="Y360" i="9"/>
  <c r="V360" i="9"/>
  <c r="U360" i="9"/>
  <c r="AC360" i="9" s="1"/>
  <c r="N360" i="9"/>
  <c r="Y359" i="9"/>
  <c r="V359" i="9"/>
  <c r="N359" i="9"/>
  <c r="U359" i="9" s="1"/>
  <c r="AC359" i="9" s="1"/>
  <c r="Y358" i="9"/>
  <c r="M358" i="9"/>
  <c r="V358" i="9" s="1"/>
  <c r="AB358" i="9" s="1"/>
  <c r="Y357" i="9"/>
  <c r="M357" i="9"/>
  <c r="O357" i="9" s="1"/>
  <c r="R357" i="9" s="1"/>
  <c r="Y356" i="9"/>
  <c r="M356" i="9"/>
  <c r="V356" i="9" s="1"/>
  <c r="Y355" i="9"/>
  <c r="M355" i="9"/>
  <c r="AD354" i="9"/>
  <c r="U354" i="9"/>
  <c r="AC354" i="9" s="1"/>
  <c r="R354" i="9"/>
  <c r="AD353" i="9"/>
  <c r="R353" i="9"/>
  <c r="U353" i="9" s="1"/>
  <c r="AC353" i="9" s="1"/>
  <c r="AD352" i="9"/>
  <c r="Y352" i="9"/>
  <c r="R352" i="9"/>
  <c r="M352" i="9"/>
  <c r="N352" i="9" s="1"/>
  <c r="AD351" i="9"/>
  <c r="Y351" i="9"/>
  <c r="R351" i="9"/>
  <c r="M351" i="9"/>
  <c r="V351" i="9" s="1"/>
  <c r="AD350" i="9"/>
  <c r="Y350" i="9"/>
  <c r="R350" i="9"/>
  <c r="M350" i="9"/>
  <c r="V350" i="9" s="1"/>
  <c r="AD349" i="9"/>
  <c r="Y349" i="9"/>
  <c r="O349" i="9"/>
  <c r="R349" i="9" s="1"/>
  <c r="M349" i="9"/>
  <c r="AD348" i="9"/>
  <c r="Y348" i="9"/>
  <c r="V348" i="9"/>
  <c r="T348" i="9"/>
  <c r="R348" i="9"/>
  <c r="M348" i="9"/>
  <c r="AD347" i="9"/>
  <c r="Y347" i="9"/>
  <c r="R347" i="9"/>
  <c r="M347" i="9"/>
  <c r="V347" i="9" s="1"/>
  <c r="AD346" i="9"/>
  <c r="Y346" i="9"/>
  <c r="R346" i="9"/>
  <c r="M346" i="9"/>
  <c r="AD345" i="9"/>
  <c r="Y345" i="9"/>
  <c r="R345" i="9"/>
  <c r="M345" i="9"/>
  <c r="AD344" i="9"/>
  <c r="Y344" i="9"/>
  <c r="R344" i="9"/>
  <c r="M344" i="9"/>
  <c r="V344" i="9" s="1"/>
  <c r="AB344" i="9" s="1"/>
  <c r="AD343" i="9"/>
  <c r="Y343" i="9"/>
  <c r="R343" i="9"/>
  <c r="M343" i="9"/>
  <c r="AD342" i="9"/>
  <c r="Y342" i="9"/>
  <c r="M342" i="9"/>
  <c r="AD341" i="9"/>
  <c r="U341" i="9"/>
  <c r="AC341" i="9" s="1"/>
  <c r="M341" i="9"/>
  <c r="V341" i="9" s="1"/>
  <c r="AD340" i="9"/>
  <c r="V340" i="9"/>
  <c r="U340" i="9"/>
  <c r="AC340" i="9" s="1"/>
  <c r="M340" i="9"/>
  <c r="AD339" i="9"/>
  <c r="Y339" i="9"/>
  <c r="M339" i="9"/>
  <c r="Y338" i="9"/>
  <c r="R338" i="9"/>
  <c r="M338" i="9"/>
  <c r="V338" i="9" s="1"/>
  <c r="Y337" i="9"/>
  <c r="R337" i="9"/>
  <c r="M337" i="9"/>
  <c r="T337" i="9" s="1"/>
  <c r="Y336" i="9"/>
  <c r="R336" i="9"/>
  <c r="M336" i="9"/>
  <c r="Y335" i="9"/>
  <c r="R335" i="9"/>
  <c r="M335" i="9"/>
  <c r="N335" i="9" s="1"/>
  <c r="Y334" i="9"/>
  <c r="R334" i="9"/>
  <c r="M334" i="9"/>
  <c r="N334" i="9" s="1"/>
  <c r="Y333" i="9"/>
  <c r="R333" i="9"/>
  <c r="M333" i="9"/>
  <c r="V333" i="9" s="1"/>
  <c r="AB333" i="9" s="1"/>
  <c r="AD332" i="9"/>
  <c r="Y332" i="9"/>
  <c r="R332" i="9"/>
  <c r="M332" i="9"/>
  <c r="V332" i="9" s="1"/>
  <c r="AD331" i="9"/>
  <c r="Y331" i="9"/>
  <c r="R331" i="9"/>
  <c r="M331" i="9"/>
  <c r="AD330" i="9"/>
  <c r="Y330" i="9"/>
  <c r="R330" i="9"/>
  <c r="M330" i="9"/>
  <c r="V330" i="9" s="1"/>
  <c r="AD329" i="9"/>
  <c r="Y329" i="9"/>
  <c r="V329" i="9"/>
  <c r="R329" i="9"/>
  <c r="M329" i="9"/>
  <c r="N329" i="9" s="1"/>
  <c r="AD328" i="9"/>
  <c r="Y328" i="9"/>
  <c r="V328" i="9"/>
  <c r="T328" i="9"/>
  <c r="R328" i="9"/>
  <c r="M328" i="9"/>
  <c r="N328" i="9" s="1"/>
  <c r="AD327" i="9"/>
  <c r="Y327" i="9"/>
  <c r="R327" i="9"/>
  <c r="M327" i="9"/>
  <c r="N327" i="9" s="1"/>
  <c r="AD326" i="9"/>
  <c r="Y326" i="9"/>
  <c r="R326" i="9"/>
  <c r="M326" i="9"/>
  <c r="V326" i="9" s="1"/>
  <c r="AD325" i="9"/>
  <c r="Y325" i="9"/>
  <c r="R325" i="9"/>
  <c r="M325" i="9"/>
  <c r="N325" i="9" s="1"/>
  <c r="AD324" i="9"/>
  <c r="Y324" i="9"/>
  <c r="R324" i="9"/>
  <c r="M324" i="9"/>
  <c r="N324" i="9" s="1"/>
  <c r="AD323" i="9"/>
  <c r="Y323" i="9"/>
  <c r="R323" i="9"/>
  <c r="M323" i="9"/>
  <c r="N323" i="9" s="1"/>
  <c r="AD322" i="9"/>
  <c r="Y322" i="9"/>
  <c r="R322" i="9"/>
  <c r="M322" i="9"/>
  <c r="V322" i="9" s="1"/>
  <c r="AB322" i="9" s="1"/>
  <c r="AD321" i="9"/>
  <c r="Y321" i="9"/>
  <c r="V321" i="9"/>
  <c r="T321" i="9"/>
  <c r="R321" i="9"/>
  <c r="M321" i="9"/>
  <c r="N321" i="9" s="1"/>
  <c r="AD320" i="9"/>
  <c r="Y320" i="9"/>
  <c r="V320" i="9"/>
  <c r="T320" i="9"/>
  <c r="R320" i="9"/>
  <c r="M320" i="9"/>
  <c r="N320" i="9" s="1"/>
  <c r="AD319" i="9"/>
  <c r="Y319" i="9"/>
  <c r="M319" i="9"/>
  <c r="V319" i="9" s="1"/>
  <c r="AD318" i="9"/>
  <c r="Y318" i="9"/>
  <c r="R318" i="9"/>
  <c r="M318" i="9"/>
  <c r="AD317" i="9"/>
  <c r="Y317" i="9"/>
  <c r="R317" i="9"/>
  <c r="M317" i="9"/>
  <c r="N317" i="9" s="1"/>
  <c r="AD316" i="9"/>
  <c r="Y316" i="9"/>
  <c r="R316" i="9"/>
  <c r="M316" i="9"/>
  <c r="AD315" i="9"/>
  <c r="Y315" i="9"/>
  <c r="R315" i="9"/>
  <c r="M315" i="9"/>
  <c r="AD314" i="9"/>
  <c r="Y314" i="9"/>
  <c r="R314" i="9"/>
  <c r="M314" i="9"/>
  <c r="AD313" i="9"/>
  <c r="Y313" i="9"/>
  <c r="T313" i="9"/>
  <c r="R313" i="9"/>
  <c r="M313" i="9"/>
  <c r="V313" i="9" s="1"/>
  <c r="AD312" i="9"/>
  <c r="Y312" i="9"/>
  <c r="R312" i="9"/>
  <c r="M312" i="9"/>
  <c r="V312" i="9" s="1"/>
  <c r="AB312" i="9" s="1"/>
  <c r="AD311" i="9"/>
  <c r="Y311" i="9"/>
  <c r="T311" i="9"/>
  <c r="R311" i="9"/>
  <c r="M311" i="9"/>
  <c r="N311" i="9" s="1"/>
  <c r="AD310" i="9"/>
  <c r="Y310" i="9"/>
  <c r="R310" i="9"/>
  <c r="M310" i="9"/>
  <c r="AD309" i="9"/>
  <c r="Y309" i="9"/>
  <c r="R309" i="9"/>
  <c r="M309" i="9"/>
  <c r="T309" i="9" s="1"/>
  <c r="AD308" i="9"/>
  <c r="Y308" i="9"/>
  <c r="R308" i="9"/>
  <c r="M308" i="9"/>
  <c r="Y307" i="9"/>
  <c r="R307" i="9"/>
  <c r="M307" i="9"/>
  <c r="N307" i="9" s="1"/>
  <c r="Y306" i="9"/>
  <c r="R306" i="9"/>
  <c r="N306" i="9"/>
  <c r="M306" i="9"/>
  <c r="V306" i="9" s="1"/>
  <c r="Y305" i="9"/>
  <c r="R305" i="9"/>
  <c r="M305" i="9"/>
  <c r="Y304" i="9"/>
  <c r="R304" i="9"/>
  <c r="M304" i="9"/>
  <c r="T304" i="9" s="1"/>
  <c r="Y303" i="9"/>
  <c r="R303" i="9"/>
  <c r="M303" i="9"/>
  <c r="T303" i="9" s="1"/>
  <c r="Y302" i="9"/>
  <c r="V302" i="9"/>
  <c r="AB302" i="9" s="1"/>
  <c r="R302" i="9"/>
  <c r="M302" i="9"/>
  <c r="N302" i="9" s="1"/>
  <c r="Y301" i="9"/>
  <c r="R301" i="9"/>
  <c r="M301" i="9"/>
  <c r="V301" i="9" s="1"/>
  <c r="Y300" i="9"/>
  <c r="R300" i="9"/>
  <c r="M300" i="9"/>
  <c r="Y299" i="9"/>
  <c r="R299" i="9"/>
  <c r="M299" i="9"/>
  <c r="N299" i="9" s="1"/>
  <c r="Y298" i="9"/>
  <c r="R298" i="9"/>
  <c r="M298" i="9"/>
  <c r="V298" i="9" s="1"/>
  <c r="Y297" i="9"/>
  <c r="R297" i="9"/>
  <c r="M297" i="9"/>
  <c r="AD296" i="9"/>
  <c r="Y296" i="9"/>
  <c r="R296" i="9"/>
  <c r="M296" i="9"/>
  <c r="T296" i="9" s="1"/>
  <c r="AD295" i="9"/>
  <c r="Y295" i="9"/>
  <c r="V295" i="9"/>
  <c r="R295" i="9"/>
  <c r="M295" i="9"/>
  <c r="T295" i="9" s="1"/>
  <c r="AD294" i="9"/>
  <c r="Y294" i="9"/>
  <c r="R294" i="9"/>
  <c r="N294" i="9"/>
  <c r="M294" i="9"/>
  <c r="V294" i="9" s="1"/>
  <c r="AB294" i="9" s="1"/>
  <c r="AD293" i="9"/>
  <c r="Y293" i="9"/>
  <c r="R293" i="9"/>
  <c r="M293" i="9"/>
  <c r="AD292" i="9"/>
  <c r="Y292" i="9"/>
  <c r="R292" i="9"/>
  <c r="M292" i="9"/>
  <c r="N292" i="9" s="1"/>
  <c r="AD291" i="9"/>
  <c r="Y291" i="9"/>
  <c r="R291" i="9"/>
  <c r="M291" i="9"/>
  <c r="T291" i="9" s="1"/>
  <c r="AD290" i="9"/>
  <c r="Y290" i="9"/>
  <c r="R290" i="9"/>
  <c r="M290" i="9"/>
  <c r="AD289" i="9"/>
  <c r="Y289" i="9"/>
  <c r="R289" i="9"/>
  <c r="M289" i="9"/>
  <c r="N289" i="9" s="1"/>
  <c r="AD288" i="9"/>
  <c r="Y288" i="9"/>
  <c r="R288" i="9"/>
  <c r="M288" i="9"/>
  <c r="Y287" i="9"/>
  <c r="R287" i="9"/>
  <c r="M287" i="9"/>
  <c r="N287" i="9" s="1"/>
  <c r="AD286" i="9"/>
  <c r="Y286" i="9"/>
  <c r="R286" i="9"/>
  <c r="M286" i="9"/>
  <c r="AD285" i="9"/>
  <c r="Y285" i="9"/>
  <c r="R285" i="9"/>
  <c r="M285" i="9"/>
  <c r="AD284" i="9"/>
  <c r="Y284" i="9"/>
  <c r="R284" i="9"/>
  <c r="M284" i="9"/>
  <c r="AD283" i="9"/>
  <c r="Y283" i="9"/>
  <c r="R283" i="9"/>
  <c r="M283" i="9"/>
  <c r="V283" i="9" s="1"/>
  <c r="AB283" i="9" s="1"/>
  <c r="AD282" i="9"/>
  <c r="Y282" i="9"/>
  <c r="V282" i="9"/>
  <c r="T282" i="9"/>
  <c r="R282" i="9"/>
  <c r="M282" i="9"/>
  <c r="N282" i="9" s="1"/>
  <c r="AD281" i="9"/>
  <c r="Y281" i="9"/>
  <c r="V281" i="9"/>
  <c r="R281" i="9"/>
  <c r="M281" i="9"/>
  <c r="T281" i="9" s="1"/>
  <c r="AD280" i="9"/>
  <c r="Y280" i="9"/>
  <c r="R280" i="9"/>
  <c r="M280" i="9"/>
  <c r="AD279" i="9"/>
  <c r="Y279" i="9"/>
  <c r="R279" i="9"/>
  <c r="M279" i="9"/>
  <c r="N279" i="9" s="1"/>
  <c r="AD278" i="9"/>
  <c r="Y278" i="9"/>
  <c r="R278" i="9"/>
  <c r="M278" i="9"/>
  <c r="AD277" i="9"/>
  <c r="Y277" i="9"/>
  <c r="R277" i="9"/>
  <c r="M277" i="9"/>
  <c r="AD276" i="9"/>
  <c r="Y276" i="9"/>
  <c r="R276" i="9"/>
  <c r="M276" i="9"/>
  <c r="AD275" i="9"/>
  <c r="Y275" i="9"/>
  <c r="R275" i="9"/>
  <c r="M275" i="9"/>
  <c r="N275" i="9" s="1"/>
  <c r="AD274" i="9"/>
  <c r="Y274" i="9"/>
  <c r="R274" i="9"/>
  <c r="M274" i="9"/>
  <c r="N274" i="9" s="1"/>
  <c r="AD273" i="9"/>
  <c r="Y273" i="9"/>
  <c r="R273" i="9"/>
  <c r="M273" i="9"/>
  <c r="T273" i="9" s="1"/>
  <c r="AD272" i="9"/>
  <c r="Y272" i="9"/>
  <c r="R272" i="9"/>
  <c r="M272" i="9"/>
  <c r="AD271" i="9"/>
  <c r="Y271" i="9"/>
  <c r="R271" i="9"/>
  <c r="M271" i="9"/>
  <c r="AD270" i="9"/>
  <c r="Y270" i="9"/>
  <c r="R270" i="9"/>
  <c r="M270" i="9"/>
  <c r="AD269" i="9"/>
  <c r="Y269" i="9"/>
  <c r="R269" i="9"/>
  <c r="M269" i="9"/>
  <c r="AD268" i="9"/>
  <c r="Y268" i="9"/>
  <c r="R268" i="9"/>
  <c r="M268" i="9"/>
  <c r="N268" i="9" s="1"/>
  <c r="AD267" i="9"/>
  <c r="Y267" i="9"/>
  <c r="R267" i="9"/>
  <c r="N267" i="9"/>
  <c r="M267" i="9"/>
  <c r="AD266" i="9"/>
  <c r="Y266" i="9"/>
  <c r="T266" i="9"/>
  <c r="R266" i="9"/>
  <c r="N266" i="9"/>
  <c r="M266" i="9"/>
  <c r="V266" i="9" s="1"/>
  <c r="AD265" i="9"/>
  <c r="Y265" i="9"/>
  <c r="R265" i="9"/>
  <c r="M265" i="9"/>
  <c r="AD264" i="9"/>
  <c r="Y264" i="9"/>
  <c r="V264" i="9"/>
  <c r="R264" i="9"/>
  <c r="M264" i="9"/>
  <c r="N264" i="9" s="1"/>
  <c r="AD263" i="9"/>
  <c r="Y263" i="9"/>
  <c r="R263" i="9"/>
  <c r="N263" i="9"/>
  <c r="M263" i="9"/>
  <c r="AD262" i="9"/>
  <c r="Y262" i="9"/>
  <c r="R262" i="9"/>
  <c r="M262" i="9"/>
  <c r="AD261" i="9"/>
  <c r="Y261" i="9"/>
  <c r="V261" i="9"/>
  <c r="AB261" i="9" s="1"/>
  <c r="T261" i="9"/>
  <c r="R261" i="9"/>
  <c r="M261" i="9"/>
  <c r="N261" i="9" s="1"/>
  <c r="AD260" i="9"/>
  <c r="Y260" i="9"/>
  <c r="R260" i="9"/>
  <c r="M260" i="9"/>
  <c r="N260" i="9" s="1"/>
  <c r="AD259" i="9"/>
  <c r="Y259" i="9"/>
  <c r="R259" i="9"/>
  <c r="M259" i="9"/>
  <c r="AD258" i="9"/>
  <c r="Y258" i="9"/>
  <c r="R258" i="9"/>
  <c r="M258" i="9"/>
  <c r="V258" i="9" s="1"/>
  <c r="AB258" i="9" s="1"/>
  <c r="AD257" i="9"/>
  <c r="Y257" i="9"/>
  <c r="V257" i="9"/>
  <c r="R257" i="9"/>
  <c r="M257" i="9"/>
  <c r="AD256" i="9"/>
  <c r="Y256" i="9"/>
  <c r="R256" i="9"/>
  <c r="M256" i="9"/>
  <c r="AD255" i="9"/>
  <c r="Y255" i="9"/>
  <c r="R255" i="9"/>
  <c r="M255" i="9"/>
  <c r="N255" i="9" s="1"/>
  <c r="AD254" i="9"/>
  <c r="Y254" i="9"/>
  <c r="R254" i="9"/>
  <c r="M254" i="9"/>
  <c r="AD253" i="9"/>
  <c r="Y253" i="9"/>
  <c r="R253" i="9"/>
  <c r="M253" i="9"/>
  <c r="Y252" i="9"/>
  <c r="R252" i="9"/>
  <c r="M252" i="9"/>
  <c r="AD251" i="9"/>
  <c r="Y251" i="9"/>
  <c r="R251" i="9"/>
  <c r="M251" i="9"/>
  <c r="AD250" i="9"/>
  <c r="Y250" i="9"/>
  <c r="T250" i="9"/>
  <c r="R250" i="9"/>
  <c r="M250" i="9"/>
  <c r="V250" i="9" s="1"/>
  <c r="AD249" i="9"/>
  <c r="Y249" i="9"/>
  <c r="R249" i="9"/>
  <c r="M249" i="9"/>
  <c r="N249" i="9" s="1"/>
  <c r="AD248" i="9"/>
  <c r="Y248" i="9"/>
  <c r="V248" i="9"/>
  <c r="R248" i="9"/>
  <c r="M248" i="9"/>
  <c r="AD247" i="9"/>
  <c r="Y247" i="9"/>
  <c r="R247" i="9"/>
  <c r="N247" i="9"/>
  <c r="M247" i="9"/>
  <c r="AD246" i="9"/>
  <c r="Y246" i="9"/>
  <c r="R246" i="9"/>
  <c r="M246" i="9"/>
  <c r="AD245" i="9"/>
  <c r="AB245" i="9"/>
  <c r="Y245" i="9"/>
  <c r="R245" i="9"/>
  <c r="M245" i="9"/>
  <c r="V245" i="9" s="1"/>
  <c r="AD244" i="9"/>
  <c r="Y244" i="9"/>
  <c r="R244" i="9"/>
  <c r="M244" i="9"/>
  <c r="N244" i="9" s="1"/>
  <c r="AD243" i="9"/>
  <c r="Y243" i="9"/>
  <c r="R243" i="9"/>
  <c r="M243" i="9"/>
  <c r="V243" i="9" s="1"/>
  <c r="AB243" i="9" s="1"/>
  <c r="AD242" i="9"/>
  <c r="Y242" i="9"/>
  <c r="R242" i="9"/>
  <c r="N242" i="9"/>
  <c r="M242" i="9"/>
  <c r="AD241" i="9"/>
  <c r="Y241" i="9"/>
  <c r="R241" i="9"/>
  <c r="M241" i="9"/>
  <c r="AD240" i="9"/>
  <c r="Y240" i="9"/>
  <c r="R240" i="9"/>
  <c r="M240" i="9"/>
  <c r="AD239" i="9"/>
  <c r="Y239" i="9"/>
  <c r="R239" i="9"/>
  <c r="M239" i="9"/>
  <c r="AD238" i="9"/>
  <c r="Y238" i="9"/>
  <c r="R238" i="9"/>
  <c r="M238" i="9"/>
  <c r="AD237" i="9"/>
  <c r="Y237" i="9"/>
  <c r="R237" i="9"/>
  <c r="M237" i="9"/>
  <c r="N237" i="9" s="1"/>
  <c r="AD236" i="9"/>
  <c r="Y236" i="9"/>
  <c r="R236" i="9"/>
  <c r="M236" i="9"/>
  <c r="N236" i="9" s="1"/>
  <c r="AD235" i="9"/>
  <c r="Y235" i="9"/>
  <c r="R235" i="9"/>
  <c r="M235" i="9"/>
  <c r="AD234" i="9"/>
  <c r="Y234" i="9"/>
  <c r="R234" i="9"/>
  <c r="M234" i="9"/>
  <c r="AD233" i="9"/>
  <c r="Y233" i="9"/>
  <c r="R233" i="9"/>
  <c r="M233" i="9"/>
  <c r="V233" i="9" s="1"/>
  <c r="AD232" i="9"/>
  <c r="Y232" i="9"/>
  <c r="R232" i="9"/>
  <c r="M232" i="9"/>
  <c r="N232" i="9" s="1"/>
  <c r="AD231" i="9"/>
  <c r="Y231" i="9"/>
  <c r="R231" i="9"/>
  <c r="M231" i="9"/>
  <c r="V231" i="9" s="1"/>
  <c r="AB231" i="9" s="1"/>
  <c r="AD230" i="9"/>
  <c r="Y230" i="9"/>
  <c r="R230" i="9"/>
  <c r="M230" i="9"/>
  <c r="N230" i="9" s="1"/>
  <c r="AD229" i="9"/>
  <c r="Y229" i="9"/>
  <c r="V229" i="9"/>
  <c r="R229" i="9"/>
  <c r="M229" i="9"/>
  <c r="AD228" i="9"/>
  <c r="Y228" i="9"/>
  <c r="R228" i="9"/>
  <c r="M228" i="9"/>
  <c r="AD227" i="9"/>
  <c r="Y227" i="9"/>
  <c r="V227" i="9"/>
  <c r="AB227" i="9" s="1"/>
  <c r="R227" i="9"/>
  <c r="N227" i="9"/>
  <c r="AD226" i="9"/>
  <c r="Y226" i="9"/>
  <c r="V226" i="9"/>
  <c r="R226" i="9"/>
  <c r="M226" i="9"/>
  <c r="N226" i="9" s="1"/>
  <c r="Y225" i="9"/>
  <c r="R225" i="9"/>
  <c r="M225" i="9"/>
  <c r="AD224" i="9"/>
  <c r="Y224" i="9"/>
  <c r="R224" i="9"/>
  <c r="M224" i="9"/>
  <c r="Y223" i="9"/>
  <c r="R223" i="9"/>
  <c r="M223" i="9"/>
  <c r="V223" i="9" s="1"/>
  <c r="AB223" i="9" s="1"/>
  <c r="AD222" i="9"/>
  <c r="Y222" i="9"/>
  <c r="V222" i="9"/>
  <c r="R222" i="9"/>
  <c r="M222" i="9"/>
  <c r="T222" i="9" s="1"/>
  <c r="AD221" i="9"/>
  <c r="Y221" i="9"/>
  <c r="R221" i="9"/>
  <c r="M221" i="9"/>
  <c r="N221" i="9" s="1"/>
  <c r="AD220" i="9"/>
  <c r="Y220" i="9"/>
  <c r="R220" i="9"/>
  <c r="M220" i="9"/>
  <c r="V220" i="9" s="1"/>
  <c r="AB220" i="9" s="1"/>
  <c r="AD219" i="9"/>
  <c r="Y219" i="9"/>
  <c r="V219" i="9"/>
  <c r="R219" i="9"/>
  <c r="M219" i="9"/>
  <c r="N219" i="9" s="1"/>
  <c r="AD218" i="9"/>
  <c r="Y218" i="9"/>
  <c r="R218" i="9"/>
  <c r="M218" i="9"/>
  <c r="AD217" i="9"/>
  <c r="Y217" i="9"/>
  <c r="R217" i="9"/>
  <c r="M217" i="9"/>
  <c r="AD216" i="9"/>
  <c r="Y216" i="9"/>
  <c r="R216" i="9"/>
  <c r="M216" i="9"/>
  <c r="N216" i="9" s="1"/>
  <c r="AD215" i="9"/>
  <c r="Y215" i="9"/>
  <c r="R215" i="9"/>
  <c r="M215" i="9"/>
  <c r="AD214" i="9"/>
  <c r="Y214" i="9"/>
  <c r="R214" i="9"/>
  <c r="M214" i="9"/>
  <c r="Y213" i="9"/>
  <c r="T213" i="9"/>
  <c r="R213" i="9"/>
  <c r="M213" i="9"/>
  <c r="AD212" i="9"/>
  <c r="Y212" i="9"/>
  <c r="R212" i="9"/>
  <c r="M212" i="9"/>
  <c r="AD211" i="9"/>
  <c r="Y211" i="9"/>
  <c r="R211" i="9"/>
  <c r="M211" i="9"/>
  <c r="AD210" i="9"/>
  <c r="Y210" i="9"/>
  <c r="R210" i="9"/>
  <c r="M210" i="9"/>
  <c r="T210" i="9" s="1"/>
  <c r="AD209" i="9"/>
  <c r="Y209" i="9"/>
  <c r="R209" i="9"/>
  <c r="M209" i="9"/>
  <c r="AD208" i="9"/>
  <c r="Y208" i="9"/>
  <c r="V208" i="9"/>
  <c r="R208" i="9"/>
  <c r="M208" i="9"/>
  <c r="N208" i="9" s="1"/>
  <c r="AD207" i="9"/>
  <c r="Y207" i="9"/>
  <c r="R207" i="9"/>
  <c r="M207" i="9"/>
  <c r="N207" i="9" s="1"/>
  <c r="AD206" i="9"/>
  <c r="Y206" i="9"/>
  <c r="R206" i="9"/>
  <c r="M206" i="9"/>
  <c r="AD205" i="9"/>
  <c r="Y205" i="9"/>
  <c r="R205" i="9"/>
  <c r="M205" i="9"/>
  <c r="N205" i="9" s="1"/>
  <c r="U205" i="9" s="1"/>
  <c r="AD204" i="9"/>
  <c r="Y204" i="9"/>
  <c r="R204" i="9"/>
  <c r="M204" i="9"/>
  <c r="N204" i="9" s="1"/>
  <c r="AD203" i="9"/>
  <c r="Y203" i="9"/>
  <c r="R203" i="9"/>
  <c r="M203" i="9"/>
  <c r="V203" i="9" s="1"/>
  <c r="AB203" i="9" s="1"/>
  <c r="AD202" i="9"/>
  <c r="Y202" i="9"/>
  <c r="V202" i="9"/>
  <c r="R202" i="9"/>
  <c r="M202" i="9"/>
  <c r="N202" i="9" s="1"/>
  <c r="AD201" i="9"/>
  <c r="Y201" i="9"/>
  <c r="V201" i="9"/>
  <c r="R201" i="9"/>
  <c r="N201" i="9"/>
  <c r="M201" i="9"/>
  <c r="AD200" i="9"/>
  <c r="Y200" i="9"/>
  <c r="R200" i="9"/>
  <c r="M200" i="9"/>
  <c r="N200" i="9" s="1"/>
  <c r="U200" i="9" s="1"/>
  <c r="AD199" i="9"/>
  <c r="V199" i="9"/>
  <c r="AB199" i="9" s="1"/>
  <c r="T199" i="9"/>
  <c r="R199" i="9"/>
  <c r="M199" i="9"/>
  <c r="N199" i="9" s="1"/>
  <c r="AD198" i="9"/>
  <c r="R198" i="9"/>
  <c r="M198" i="9"/>
  <c r="AD197" i="9"/>
  <c r="V197" i="9"/>
  <c r="AB197" i="9" s="1"/>
  <c r="R197" i="9"/>
  <c r="M197" i="9"/>
  <c r="N197" i="9" s="1"/>
  <c r="AD196" i="9"/>
  <c r="T196" i="9"/>
  <c r="R196" i="9"/>
  <c r="M196" i="9"/>
  <c r="N196" i="9" s="1"/>
  <c r="AD195" i="9"/>
  <c r="R195" i="9"/>
  <c r="M195" i="9"/>
  <c r="AB194" i="9"/>
  <c r="AC194" i="9" s="1"/>
  <c r="AD193" i="9"/>
  <c r="R193" i="9"/>
  <c r="M193" i="9"/>
  <c r="N193" i="9" s="1"/>
  <c r="AD192" i="9"/>
  <c r="T192" i="9"/>
  <c r="R192" i="9"/>
  <c r="N192" i="9"/>
  <c r="M192" i="9"/>
  <c r="V192" i="9" s="1"/>
  <c r="AB192" i="9" s="1"/>
  <c r="AD191" i="9"/>
  <c r="R191" i="9"/>
  <c r="M191" i="9"/>
  <c r="AD190" i="9"/>
  <c r="T190" i="9"/>
  <c r="R190" i="9"/>
  <c r="M190" i="9"/>
  <c r="V190" i="9" s="1"/>
  <c r="AB190" i="9" s="1"/>
  <c r="AD189" i="9"/>
  <c r="R189" i="9"/>
  <c r="N189" i="9"/>
  <c r="M189" i="9"/>
  <c r="V189" i="9" s="1"/>
  <c r="AB189" i="9" s="1"/>
  <c r="AD188" i="9"/>
  <c r="V188" i="9"/>
  <c r="AB188" i="9" s="1"/>
  <c r="N188" i="9"/>
  <c r="U188" i="9" s="1"/>
  <c r="AD187" i="9"/>
  <c r="V187" i="9"/>
  <c r="AB187" i="9" s="1"/>
  <c r="N187" i="9"/>
  <c r="U187" i="9" s="1"/>
  <c r="AD186" i="9"/>
  <c r="V186" i="9"/>
  <c r="AB186" i="9" s="1"/>
  <c r="U186" i="9"/>
  <c r="N186" i="9"/>
  <c r="AD185" i="9"/>
  <c r="V185" i="9"/>
  <c r="AB185" i="9" s="1"/>
  <c r="N185" i="9"/>
  <c r="U185" i="9" s="1"/>
  <c r="AD184" i="9"/>
  <c r="V184" i="9"/>
  <c r="AB184" i="9" s="1"/>
  <c r="N184" i="9"/>
  <c r="U184" i="9" s="1"/>
  <c r="AD183" i="9"/>
  <c r="AC183" i="9"/>
  <c r="AB183" i="9"/>
  <c r="AD182" i="9"/>
  <c r="V182" i="9"/>
  <c r="AB182" i="9" s="1"/>
  <c r="N182" i="9"/>
  <c r="U182" i="9" s="1"/>
  <c r="AD181" i="9"/>
  <c r="V181" i="9"/>
  <c r="AB181" i="9" s="1"/>
  <c r="AC181" i="9" s="1"/>
  <c r="N181" i="9"/>
  <c r="U181" i="9" s="1"/>
  <c r="AD180" i="9"/>
  <c r="R180" i="9"/>
  <c r="M180" i="9"/>
  <c r="V180" i="9" s="1"/>
  <c r="AB180" i="9" s="1"/>
  <c r="AD179" i="9"/>
  <c r="R179" i="9"/>
  <c r="N179" i="9"/>
  <c r="M179" i="9"/>
  <c r="AD178" i="9"/>
  <c r="R178" i="9"/>
  <c r="M178" i="9"/>
  <c r="N178" i="9" s="1"/>
  <c r="AD177" i="9"/>
  <c r="V177" i="9"/>
  <c r="AB177" i="9" s="1"/>
  <c r="AC177" i="9" s="1"/>
  <c r="N177" i="9"/>
  <c r="U177" i="9" s="1"/>
  <c r="AD176" i="9"/>
  <c r="R176" i="9"/>
  <c r="M176" i="9"/>
  <c r="N176" i="9" s="1"/>
  <c r="AB175" i="9"/>
  <c r="AC175" i="9" s="1"/>
  <c r="Y174" i="9"/>
  <c r="AB174" i="9" s="1"/>
  <c r="AC174" i="9" s="1"/>
  <c r="V174" i="9"/>
  <c r="U174" i="9"/>
  <c r="M174" i="9"/>
  <c r="AB173" i="9"/>
  <c r="AC173" i="9" s="1"/>
  <c r="N173" i="9"/>
  <c r="Y172" i="9"/>
  <c r="U172" i="9"/>
  <c r="M172" i="9"/>
  <c r="V172" i="9" s="1"/>
  <c r="AB171" i="9"/>
  <c r="AC171" i="9" s="1"/>
  <c r="Y171" i="9"/>
  <c r="U171" i="9"/>
  <c r="M171" i="9"/>
  <c r="V171" i="9" s="1"/>
  <c r="AD170" i="9"/>
  <c r="Y170" i="9"/>
  <c r="V170" i="9"/>
  <c r="AB170" i="9" s="1"/>
  <c r="T170" i="9"/>
  <c r="R170" i="9"/>
  <c r="M170" i="9"/>
  <c r="N170" i="9" s="1"/>
  <c r="AD169" i="9"/>
  <c r="Y169" i="9"/>
  <c r="R169" i="9"/>
  <c r="M169" i="9"/>
  <c r="AD168" i="9"/>
  <c r="Y168" i="9"/>
  <c r="R168" i="9"/>
  <c r="N168" i="9"/>
  <c r="M168" i="9"/>
  <c r="AD167" i="9"/>
  <c r="Y167" i="9"/>
  <c r="R167" i="9"/>
  <c r="M167" i="9"/>
  <c r="AD166" i="9"/>
  <c r="Y166" i="9"/>
  <c r="V166" i="9"/>
  <c r="T166" i="9"/>
  <c r="R166" i="9"/>
  <c r="M166" i="9"/>
  <c r="N166" i="9" s="1"/>
  <c r="AD165" i="9"/>
  <c r="Y165" i="9"/>
  <c r="T165" i="9"/>
  <c r="U165" i="9" s="1"/>
  <c r="R165" i="9"/>
  <c r="N165" i="9"/>
  <c r="M165" i="9"/>
  <c r="V165" i="9" s="1"/>
  <c r="AD164" i="9"/>
  <c r="Y164" i="9"/>
  <c r="R164" i="9"/>
  <c r="M164" i="9"/>
  <c r="N164" i="9" s="1"/>
  <c r="AD163" i="9"/>
  <c r="Y163" i="9"/>
  <c r="R163" i="9"/>
  <c r="M163" i="9"/>
  <c r="N163" i="9" s="1"/>
  <c r="AD162" i="9"/>
  <c r="Y162" i="9"/>
  <c r="R162" i="9"/>
  <c r="M162" i="9"/>
  <c r="AD161" i="9"/>
  <c r="Y161" i="9"/>
  <c r="R161" i="9"/>
  <c r="M161" i="9"/>
  <c r="AD160" i="9"/>
  <c r="Y160" i="9"/>
  <c r="R160" i="9"/>
  <c r="M160" i="9"/>
  <c r="AD159" i="9"/>
  <c r="Y159" i="9"/>
  <c r="R159" i="9"/>
  <c r="M159" i="9"/>
  <c r="V159" i="9" s="1"/>
  <c r="AD158" i="9"/>
  <c r="Y158" i="9"/>
  <c r="V158" i="9"/>
  <c r="T158" i="9"/>
  <c r="R158" i="9"/>
  <c r="N158" i="9"/>
  <c r="M158" i="9"/>
  <c r="AD157" i="9"/>
  <c r="R157" i="9"/>
  <c r="M157" i="9"/>
  <c r="V157" i="9" s="1"/>
  <c r="AB157" i="9" s="1"/>
  <c r="AD156" i="9"/>
  <c r="Y156" i="9"/>
  <c r="AB156" i="9" s="1"/>
  <c r="R156" i="9"/>
  <c r="M156" i="9"/>
  <c r="V156" i="9" s="1"/>
  <c r="Y155" i="9"/>
  <c r="R155" i="9"/>
  <c r="M155" i="9"/>
  <c r="V155" i="9" s="1"/>
  <c r="AD154" i="9"/>
  <c r="Y154" i="9"/>
  <c r="R154" i="9"/>
  <c r="M154" i="9"/>
  <c r="AD153" i="9"/>
  <c r="Y153" i="9"/>
  <c r="R153" i="9"/>
  <c r="M153" i="9"/>
  <c r="AD152" i="9"/>
  <c r="Y152" i="9"/>
  <c r="R152" i="9"/>
  <c r="M152" i="9"/>
  <c r="T152" i="9" s="1"/>
  <c r="Y151" i="9"/>
  <c r="R151" i="9"/>
  <c r="M151" i="9"/>
  <c r="Y150" i="9"/>
  <c r="R150" i="9"/>
  <c r="M150" i="9"/>
  <c r="AD149" i="9"/>
  <c r="Y149" i="9"/>
  <c r="R149" i="9"/>
  <c r="M149" i="9"/>
  <c r="Y148" i="9"/>
  <c r="R148" i="9"/>
  <c r="M148" i="9"/>
  <c r="Y147" i="9"/>
  <c r="R147" i="9"/>
  <c r="M147" i="9"/>
  <c r="AD146" i="9"/>
  <c r="Y146" i="9"/>
  <c r="R146" i="9"/>
  <c r="M146" i="9"/>
  <c r="N146" i="9" s="1"/>
  <c r="AD145" i="9"/>
  <c r="Y145" i="9"/>
  <c r="V145" i="9"/>
  <c r="AB145" i="9" s="1"/>
  <c r="R145" i="9"/>
  <c r="M145" i="9"/>
  <c r="N145" i="9" s="1"/>
  <c r="AD144" i="9"/>
  <c r="Y144" i="9"/>
  <c r="R144" i="9"/>
  <c r="M144" i="9"/>
  <c r="AD143" i="9"/>
  <c r="Y143" i="9"/>
  <c r="T143" i="9"/>
  <c r="R143" i="9"/>
  <c r="N143" i="9"/>
  <c r="M143" i="9"/>
  <c r="V143" i="9" s="1"/>
  <c r="AD142" i="9"/>
  <c r="Y142" i="9"/>
  <c r="R142" i="9"/>
  <c r="M142" i="9"/>
  <c r="AD141" i="9"/>
  <c r="Y141" i="9"/>
  <c r="R141" i="9"/>
  <c r="M141" i="9"/>
  <c r="Y140" i="9"/>
  <c r="R140" i="9"/>
  <c r="M140" i="9"/>
  <c r="N140" i="9" s="1"/>
  <c r="AD139" i="9"/>
  <c r="Y139" i="9"/>
  <c r="V139" i="9"/>
  <c r="R139" i="9"/>
  <c r="M139" i="9"/>
  <c r="AD138" i="9"/>
  <c r="Y138" i="9"/>
  <c r="M138" i="9"/>
  <c r="V138" i="9" s="1"/>
  <c r="AB138" i="9" s="1"/>
  <c r="AD137" i="9"/>
  <c r="Y137" i="9"/>
  <c r="R137" i="9"/>
  <c r="M137" i="9"/>
  <c r="V137" i="9" s="1"/>
  <c r="AD136" i="9"/>
  <c r="Y136" i="9"/>
  <c r="V136" i="9"/>
  <c r="R136" i="9"/>
  <c r="M136" i="9"/>
  <c r="N136" i="9" s="1"/>
  <c r="AD135" i="9"/>
  <c r="Y135" i="9"/>
  <c r="R135" i="9"/>
  <c r="M135" i="9"/>
  <c r="AD134" i="9"/>
  <c r="Y134" i="9"/>
  <c r="R134" i="9"/>
  <c r="M134" i="9"/>
  <c r="AD133" i="9"/>
  <c r="Y133" i="9"/>
  <c r="AB133" i="9" s="1"/>
  <c r="T133" i="9"/>
  <c r="R133" i="9"/>
  <c r="M133" i="9"/>
  <c r="V133" i="9" s="1"/>
  <c r="AD132" i="9"/>
  <c r="Y132" i="9"/>
  <c r="R132" i="9"/>
  <c r="M132" i="9"/>
  <c r="V132" i="9" s="1"/>
  <c r="AB132" i="9" s="1"/>
  <c r="AD131" i="9"/>
  <c r="Y131" i="9"/>
  <c r="R131" i="9"/>
  <c r="M131" i="9"/>
  <c r="AD130" i="9"/>
  <c r="Y130" i="9"/>
  <c r="R130" i="9"/>
  <c r="M130" i="9"/>
  <c r="AD129" i="9"/>
  <c r="Y129" i="9"/>
  <c r="V129" i="9"/>
  <c r="T129" i="9"/>
  <c r="R129" i="9"/>
  <c r="N129" i="9"/>
  <c r="U129" i="9" s="1"/>
  <c r="M129" i="9"/>
  <c r="AD128" i="9"/>
  <c r="Y128" i="9"/>
  <c r="R128" i="9"/>
  <c r="M128" i="9"/>
  <c r="AD127" i="9"/>
  <c r="Y127" i="9"/>
  <c r="R127" i="9"/>
  <c r="M127" i="9"/>
  <c r="V127" i="9" s="1"/>
  <c r="AD126" i="9"/>
  <c r="Y126" i="9"/>
  <c r="R126" i="9"/>
  <c r="N126" i="9"/>
  <c r="M126" i="9"/>
  <c r="V126" i="9" s="1"/>
  <c r="AD125" i="9"/>
  <c r="Y125" i="9"/>
  <c r="R125" i="9"/>
  <c r="M125" i="9"/>
  <c r="V125" i="9" s="1"/>
  <c r="AD124" i="9"/>
  <c r="Y124" i="9"/>
  <c r="V124" i="9"/>
  <c r="R124" i="9"/>
  <c r="M124" i="9"/>
  <c r="N124" i="9" s="1"/>
  <c r="U124" i="9" s="1"/>
  <c r="AD123" i="9"/>
  <c r="Y123" i="9"/>
  <c r="V123" i="9"/>
  <c r="AB123" i="9" s="1"/>
  <c r="R123" i="9"/>
  <c r="M123" i="9"/>
  <c r="N123" i="9" s="1"/>
  <c r="AD122" i="9"/>
  <c r="Y122" i="9"/>
  <c r="R122" i="9"/>
  <c r="M122" i="9"/>
  <c r="AD121" i="9"/>
  <c r="Y121" i="9"/>
  <c r="R121" i="9"/>
  <c r="M121" i="9"/>
  <c r="AD120" i="9"/>
  <c r="Y120" i="9"/>
  <c r="R120" i="9"/>
  <c r="M120" i="9"/>
  <c r="AD119" i="9"/>
  <c r="Y119" i="9"/>
  <c r="R119" i="9"/>
  <c r="M119" i="9"/>
  <c r="AD118" i="9"/>
  <c r="Y118" i="9"/>
  <c r="R118" i="9"/>
  <c r="M118" i="9"/>
  <c r="N118" i="9" s="1"/>
  <c r="AD117" i="9"/>
  <c r="Y117" i="9"/>
  <c r="AB117" i="9" s="1"/>
  <c r="U117" i="9"/>
  <c r="R117" i="9"/>
  <c r="AD116" i="9"/>
  <c r="Y116" i="9"/>
  <c r="R116" i="9"/>
  <c r="M116" i="9"/>
  <c r="V116" i="9" s="1"/>
  <c r="AB116" i="9" s="1"/>
  <c r="AD115" i="9"/>
  <c r="Y115" i="9"/>
  <c r="R115" i="9"/>
  <c r="M115" i="9"/>
  <c r="AD114" i="9"/>
  <c r="Y114" i="9"/>
  <c r="R114" i="9"/>
  <c r="M114" i="9"/>
  <c r="AD113" i="9"/>
  <c r="Y113" i="9"/>
  <c r="R113" i="9"/>
  <c r="N113" i="9"/>
  <c r="M113" i="9"/>
  <c r="AD112" i="9"/>
  <c r="Y112" i="9"/>
  <c r="R112" i="9"/>
  <c r="M112" i="9"/>
  <c r="AD111" i="9"/>
  <c r="Y111" i="9"/>
  <c r="R111" i="9"/>
  <c r="M111" i="9"/>
  <c r="AD110" i="9"/>
  <c r="Y110" i="9"/>
  <c r="V110" i="9"/>
  <c r="AB110" i="9" s="1"/>
  <c r="U110" i="9"/>
  <c r="T110" i="9"/>
  <c r="R110" i="9"/>
  <c r="M110" i="9"/>
  <c r="N110" i="9" s="1"/>
  <c r="AD109" i="9"/>
  <c r="Y109" i="9"/>
  <c r="R109" i="9"/>
  <c r="M109" i="9"/>
  <c r="AD108" i="9"/>
  <c r="Y108" i="9"/>
  <c r="R108" i="9"/>
  <c r="M108" i="9"/>
  <c r="AD107" i="9"/>
  <c r="Y107" i="9"/>
  <c r="V107" i="9"/>
  <c r="AB107" i="9" s="1"/>
  <c r="T107" i="9"/>
  <c r="R107" i="9"/>
  <c r="N107" i="9"/>
  <c r="M107" i="9"/>
  <c r="AD106" i="9"/>
  <c r="Y106" i="9"/>
  <c r="R106" i="9"/>
  <c r="M106" i="9"/>
  <c r="N106" i="9" s="1"/>
  <c r="AD105" i="9"/>
  <c r="Y105" i="9"/>
  <c r="R105" i="9"/>
  <c r="M105" i="9"/>
  <c r="V105" i="9" s="1"/>
  <c r="AD104" i="9"/>
  <c r="Y104" i="9"/>
  <c r="R104" i="9"/>
  <c r="M104" i="9"/>
  <c r="N104" i="9" s="1"/>
  <c r="AD103" i="9"/>
  <c r="Y103" i="9"/>
  <c r="R103" i="9"/>
  <c r="M103" i="9"/>
  <c r="T103" i="9" s="1"/>
  <c r="AD102" i="9"/>
  <c r="Y102" i="9"/>
  <c r="V102" i="9"/>
  <c r="R102" i="9"/>
  <c r="M102" i="9"/>
  <c r="T102" i="9" s="1"/>
  <c r="AD101" i="9"/>
  <c r="Y101" i="9"/>
  <c r="R101" i="9"/>
  <c r="M101" i="9"/>
  <c r="AD100" i="9"/>
  <c r="Y100" i="9"/>
  <c r="R100" i="9"/>
  <c r="M100" i="9"/>
  <c r="AD99" i="9"/>
  <c r="Y99" i="9"/>
  <c r="V99" i="9"/>
  <c r="T99" i="9"/>
  <c r="R99" i="9"/>
  <c r="M99" i="9"/>
  <c r="N99" i="9" s="1"/>
  <c r="AD98" i="9"/>
  <c r="Y98" i="9"/>
  <c r="V98" i="9"/>
  <c r="T98" i="9"/>
  <c r="R98" i="9"/>
  <c r="N98" i="9"/>
  <c r="M98" i="9"/>
  <c r="AD97" i="9"/>
  <c r="Y97" i="9"/>
  <c r="R97" i="9"/>
  <c r="M97" i="9"/>
  <c r="AD96" i="9"/>
  <c r="Y96" i="9"/>
  <c r="R96" i="9"/>
  <c r="M96" i="9"/>
  <c r="AD95" i="9"/>
  <c r="Y95" i="9"/>
  <c r="R95" i="9"/>
  <c r="M95" i="9"/>
  <c r="N95" i="9" s="1"/>
  <c r="AD94" i="9"/>
  <c r="Y94" i="9"/>
  <c r="R94" i="9"/>
  <c r="M94" i="9"/>
  <c r="AD93" i="9"/>
  <c r="Y93" i="9"/>
  <c r="R93" i="9"/>
  <c r="M93" i="9"/>
  <c r="AD92" i="9"/>
  <c r="Y92" i="9"/>
  <c r="R92" i="9"/>
  <c r="M92" i="9"/>
  <c r="AD91" i="9"/>
  <c r="Y91" i="9"/>
  <c r="V91" i="9"/>
  <c r="R91" i="9"/>
  <c r="M91" i="9"/>
  <c r="AD90" i="9"/>
  <c r="Y90" i="9"/>
  <c r="R90" i="9"/>
  <c r="M90" i="9"/>
  <c r="V90" i="9" s="1"/>
  <c r="Y89" i="9"/>
  <c r="R89" i="9"/>
  <c r="M89" i="9"/>
  <c r="Y88" i="9"/>
  <c r="R88" i="9"/>
  <c r="M88" i="9"/>
  <c r="Y87" i="9"/>
  <c r="R87" i="9"/>
  <c r="M87" i="9"/>
  <c r="Y86" i="9"/>
  <c r="R86" i="9"/>
  <c r="M86" i="9"/>
  <c r="Y85" i="9"/>
  <c r="R85" i="9"/>
  <c r="M85" i="9"/>
  <c r="AD84" i="9"/>
  <c r="Y84" i="9"/>
  <c r="R84" i="9"/>
  <c r="N84" i="9"/>
  <c r="M84" i="9"/>
  <c r="AD83" i="9"/>
  <c r="Y83" i="9"/>
  <c r="R83" i="9"/>
  <c r="M83" i="9"/>
  <c r="AD82" i="9"/>
  <c r="Y82" i="9"/>
  <c r="T82" i="9"/>
  <c r="R82" i="9"/>
  <c r="M82" i="9"/>
  <c r="N82" i="9" s="1"/>
  <c r="AD81" i="9"/>
  <c r="Y81" i="9"/>
  <c r="R81" i="9"/>
  <c r="M81" i="9"/>
  <c r="V81" i="9" s="1"/>
  <c r="AD80" i="9"/>
  <c r="Y80" i="9"/>
  <c r="R80" i="9"/>
  <c r="M80" i="9"/>
  <c r="V80" i="9" s="1"/>
  <c r="AB80" i="9" s="1"/>
  <c r="Y79" i="9"/>
  <c r="M79" i="9"/>
  <c r="AD78" i="9"/>
  <c r="Y78" i="9"/>
  <c r="M78" i="9"/>
  <c r="N78" i="9" s="1"/>
  <c r="U78" i="9" s="1"/>
  <c r="AD77" i="9"/>
  <c r="Y77" i="9"/>
  <c r="M77" i="9"/>
  <c r="N77" i="9" s="1"/>
  <c r="U77" i="9" s="1"/>
  <c r="AC76" i="9"/>
  <c r="AC75" i="9"/>
  <c r="AD74" i="9"/>
  <c r="AC74" i="9"/>
  <c r="AD73" i="9"/>
  <c r="U73" i="9"/>
  <c r="AC73" i="9" s="1"/>
  <c r="AD72" i="9"/>
  <c r="U72" i="9"/>
  <c r="AC72" i="9" s="1"/>
  <c r="AC71" i="9"/>
  <c r="AD70" i="9"/>
  <c r="U70" i="9"/>
  <c r="AC70" i="9" s="1"/>
  <c r="AD69" i="9"/>
  <c r="U69" i="9"/>
  <c r="AC69" i="9" s="1"/>
  <c r="AC68" i="9"/>
  <c r="Y68" i="9"/>
  <c r="AB68" i="9" s="1"/>
  <c r="M68" i="9"/>
  <c r="N68" i="9" s="1"/>
  <c r="Y67" i="9"/>
  <c r="M67" i="9"/>
  <c r="V67" i="9" s="1"/>
  <c r="AD66" i="9"/>
  <c r="Y66" i="9"/>
  <c r="M66" i="9"/>
  <c r="V66" i="9" s="1"/>
  <c r="AD65" i="9"/>
  <c r="Y65" i="9"/>
  <c r="M65" i="9"/>
  <c r="N65" i="9" s="1"/>
  <c r="U65" i="9" s="1"/>
  <c r="AD64" i="9"/>
  <c r="Y64" i="9"/>
  <c r="M64" i="9"/>
  <c r="V64" i="9" s="1"/>
  <c r="AD63" i="9"/>
  <c r="Y63" i="9"/>
  <c r="M63" i="9"/>
  <c r="V63" i="9" s="1"/>
  <c r="AD62" i="9"/>
  <c r="Y62" i="9"/>
  <c r="N62" i="9"/>
  <c r="U62" i="9" s="1"/>
  <c r="AC62" i="9" s="1"/>
  <c r="AD61" i="9"/>
  <c r="AC61" i="9"/>
  <c r="Y61" i="9"/>
  <c r="N61" i="9"/>
  <c r="AD60" i="9"/>
  <c r="Y60" i="9"/>
  <c r="N60" i="9"/>
  <c r="U60" i="9" s="1"/>
  <c r="AC60" i="9" s="1"/>
  <c r="AD59" i="9"/>
  <c r="Y59" i="9"/>
  <c r="AB59" i="9" s="1"/>
  <c r="AC59" i="9" s="1"/>
  <c r="M59" i="9"/>
  <c r="N59" i="9" s="1"/>
  <c r="AD58" i="9"/>
  <c r="Y58" i="9"/>
  <c r="M58" i="9"/>
  <c r="V58" i="9" s="1"/>
  <c r="AB58" i="9" s="1"/>
  <c r="AD57" i="9"/>
  <c r="Y57" i="9"/>
  <c r="V57" i="9"/>
  <c r="T57" i="9"/>
  <c r="M57" i="9"/>
  <c r="N57" i="9" s="1"/>
  <c r="AD56" i="9"/>
  <c r="Y56" i="9"/>
  <c r="N56" i="9"/>
  <c r="U56" i="9" s="1"/>
  <c r="AC56" i="9" s="1"/>
  <c r="AD55" i="9"/>
  <c r="Y55" i="9"/>
  <c r="N55" i="9"/>
  <c r="U55" i="9" s="1"/>
  <c r="AC55" i="9" s="1"/>
  <c r="AD54" i="9"/>
  <c r="Y54" i="9"/>
  <c r="N54" i="9"/>
  <c r="U54" i="9" s="1"/>
  <c r="AC54" i="9" s="1"/>
  <c r="AD53" i="9"/>
  <c r="Y53" i="9"/>
  <c r="AB53" i="9" s="1"/>
  <c r="M53" i="9"/>
  <c r="N53" i="9" s="1"/>
  <c r="U53" i="9" s="1"/>
  <c r="AD52" i="9"/>
  <c r="Y52" i="9"/>
  <c r="N52" i="9"/>
  <c r="M52" i="9"/>
  <c r="V52" i="9" s="1"/>
  <c r="AD51" i="9"/>
  <c r="Y51" i="9"/>
  <c r="M51" i="9"/>
  <c r="Y50" i="9"/>
  <c r="V50" i="9"/>
  <c r="AB50" i="9" s="1"/>
  <c r="R50" i="9"/>
  <c r="M50" i="9"/>
  <c r="U49" i="9"/>
  <c r="AC49" i="9" s="1"/>
  <c r="Y48" i="9"/>
  <c r="AB48" i="9" s="1"/>
  <c r="AC48" i="9" s="1"/>
  <c r="M48" i="9"/>
  <c r="N48" i="9" s="1"/>
  <c r="U48" i="9" s="1"/>
  <c r="AD47" i="9"/>
  <c r="R47" i="9"/>
  <c r="U47" i="9" s="1"/>
  <c r="M47" i="9"/>
  <c r="V47" i="9" s="1"/>
  <c r="AB47" i="9" s="1"/>
  <c r="AD46" i="9"/>
  <c r="V46" i="9"/>
  <c r="AB46" i="9" s="1"/>
  <c r="R46" i="9"/>
  <c r="U46" i="9" s="1"/>
  <c r="M46" i="9"/>
  <c r="AD45" i="9"/>
  <c r="U45" i="9"/>
  <c r="AC45" i="9" s="1"/>
  <c r="AD44" i="9"/>
  <c r="U44" i="9"/>
  <c r="AC44" i="9" s="1"/>
  <c r="AD43" i="9"/>
  <c r="U43" i="9"/>
  <c r="AC43" i="9" s="1"/>
  <c r="AD42" i="9"/>
  <c r="U42" i="9"/>
  <c r="AC42" i="9" s="1"/>
  <c r="AD41" i="9"/>
  <c r="M41" i="9"/>
  <c r="V41" i="9" s="1"/>
  <c r="AB41" i="9" s="1"/>
  <c r="AD40" i="9"/>
  <c r="R40" i="9"/>
  <c r="U40" i="9" s="1"/>
  <c r="M40" i="9"/>
  <c r="V40" i="9" s="1"/>
  <c r="AB40" i="9" s="1"/>
  <c r="AD39" i="9"/>
  <c r="R39" i="9"/>
  <c r="U39" i="9" s="1"/>
  <c r="M39" i="9"/>
  <c r="V39" i="9" s="1"/>
  <c r="AB39" i="9" s="1"/>
  <c r="AC39" i="9" s="1"/>
  <c r="AD38" i="9"/>
  <c r="R38" i="9"/>
  <c r="U38" i="9" s="1"/>
  <c r="M38" i="9"/>
  <c r="V38" i="9" s="1"/>
  <c r="AB38" i="9" s="1"/>
  <c r="AD37" i="9"/>
  <c r="R37" i="9"/>
  <c r="U37" i="9" s="1"/>
  <c r="M37" i="9"/>
  <c r="V37" i="9" s="1"/>
  <c r="AB37" i="9" s="1"/>
  <c r="AC37" i="9" s="1"/>
  <c r="AD36" i="9"/>
  <c r="M36" i="9"/>
  <c r="O36" i="9" s="1"/>
  <c r="R36" i="9" s="1"/>
  <c r="U36" i="9" s="1"/>
  <c r="AD35" i="9"/>
  <c r="O35" i="9"/>
  <c r="R35" i="9" s="1"/>
  <c r="U35" i="9" s="1"/>
  <c r="M35" i="9"/>
  <c r="V35" i="9" s="1"/>
  <c r="AB35" i="9" s="1"/>
  <c r="AD34" i="9"/>
  <c r="T34" i="9"/>
  <c r="R34" i="9"/>
  <c r="N34" i="9"/>
  <c r="AD33" i="9"/>
  <c r="T33" i="9"/>
  <c r="R33" i="9"/>
  <c r="N33" i="9"/>
  <c r="AD32" i="9"/>
  <c r="T32" i="9"/>
  <c r="R32" i="9"/>
  <c r="N32" i="9"/>
  <c r="AD31" i="9"/>
  <c r="T31" i="9"/>
  <c r="R31" i="9"/>
  <c r="N31" i="9"/>
  <c r="AD30" i="9"/>
  <c r="T30" i="9"/>
  <c r="R30" i="9"/>
  <c r="N30" i="9"/>
  <c r="AD29" i="9"/>
  <c r="T29" i="9"/>
  <c r="R29" i="9"/>
  <c r="N29" i="9"/>
  <c r="AD28" i="9"/>
  <c r="T28" i="9"/>
  <c r="R28" i="9"/>
  <c r="N28" i="9"/>
  <c r="AD27" i="9"/>
  <c r="T27" i="9"/>
  <c r="U27" i="9" s="1"/>
  <c r="AC27" i="9" s="1"/>
  <c r="R27" i="9"/>
  <c r="N27" i="9"/>
  <c r="AD26" i="9"/>
  <c r="T26" i="9"/>
  <c r="R26" i="9"/>
  <c r="N26" i="9"/>
  <c r="AD25" i="9"/>
  <c r="T25" i="9"/>
  <c r="R25" i="9"/>
  <c r="N25" i="9"/>
  <c r="AD24" i="9"/>
  <c r="T24" i="9"/>
  <c r="R24" i="9"/>
  <c r="N24" i="9"/>
  <c r="U24" i="9" s="1"/>
  <c r="AC24" i="9" s="1"/>
  <c r="AD23" i="9"/>
  <c r="T23" i="9"/>
  <c r="R23" i="9"/>
  <c r="N23" i="9"/>
  <c r="T22" i="9"/>
  <c r="R22" i="9"/>
  <c r="N22" i="9"/>
  <c r="U22" i="9" s="1"/>
  <c r="AC22" i="9" s="1"/>
  <c r="AD21" i="9"/>
  <c r="T21" i="9"/>
  <c r="R21" i="9"/>
  <c r="N21" i="9"/>
  <c r="AD20" i="9"/>
  <c r="T20" i="9"/>
  <c r="R20" i="9"/>
  <c r="N20" i="9"/>
  <c r="U20" i="9" s="1"/>
  <c r="AC20" i="9" s="1"/>
  <c r="AD19" i="9"/>
  <c r="T19" i="9"/>
  <c r="R19" i="9"/>
  <c r="N19" i="9"/>
  <c r="AD18" i="9"/>
  <c r="T18" i="9"/>
  <c r="R18" i="9"/>
  <c r="N18" i="9"/>
  <c r="U18" i="9" s="1"/>
  <c r="AC18" i="9" s="1"/>
  <c r="AD17" i="9"/>
  <c r="T17" i="9"/>
  <c r="R17" i="9"/>
  <c r="N17" i="9"/>
  <c r="AD16" i="9"/>
  <c r="T16" i="9"/>
  <c r="R16" i="9"/>
  <c r="N16" i="9"/>
  <c r="U16" i="9" s="1"/>
  <c r="AC16" i="9" s="1"/>
  <c r="AD15" i="9"/>
  <c r="Y15" i="9"/>
  <c r="R15" i="9"/>
  <c r="M15" i="9"/>
  <c r="AD14" i="9"/>
  <c r="Y14" i="9"/>
  <c r="R14" i="9"/>
  <c r="M14" i="9"/>
  <c r="N14" i="9" s="1"/>
  <c r="AD13" i="9"/>
  <c r="Y13" i="9"/>
  <c r="R13" i="9"/>
  <c r="M13" i="9"/>
  <c r="N13" i="9" s="1"/>
  <c r="AD12" i="9"/>
  <c r="Y12" i="9"/>
  <c r="V12" i="9"/>
  <c r="R12" i="9"/>
  <c r="M12" i="9"/>
  <c r="T12" i="9" s="1"/>
  <c r="AD11" i="9"/>
  <c r="Y11" i="9"/>
  <c r="R11" i="9"/>
  <c r="M11" i="9"/>
  <c r="AD10" i="9"/>
  <c r="Y10" i="9"/>
  <c r="V10" i="9"/>
  <c r="R10" i="9"/>
  <c r="N10" i="9"/>
  <c r="U10" i="9" s="1"/>
  <c r="M10" i="9"/>
  <c r="T10" i="9" s="1"/>
  <c r="AD9" i="9"/>
  <c r="Y9" i="9"/>
  <c r="R9" i="9"/>
  <c r="M9" i="9"/>
  <c r="N9" i="9" s="1"/>
  <c r="AD8" i="9"/>
  <c r="Y8" i="9"/>
  <c r="R8" i="9"/>
  <c r="M8" i="9"/>
  <c r="T8" i="9" s="1"/>
  <c r="AD7" i="9"/>
  <c r="Y7" i="9"/>
  <c r="AB7" i="9" s="1"/>
  <c r="R7" i="9"/>
  <c r="M7" i="9"/>
  <c r="V7" i="9" s="1"/>
  <c r="AD6" i="9"/>
  <c r="Y6" i="9"/>
  <c r="R6" i="9"/>
  <c r="M6" i="9"/>
  <c r="AD5" i="9"/>
  <c r="Y5" i="9"/>
  <c r="R5" i="9"/>
  <c r="N5" i="9"/>
  <c r="M5" i="9"/>
  <c r="AD4" i="9"/>
  <c r="Y4" i="9"/>
  <c r="R4" i="9"/>
  <c r="M4" i="9"/>
  <c r="N4" i="9" s="1"/>
  <c r="AD3" i="9"/>
  <c r="AB3" i="9"/>
  <c r="AC3" i="9" s="1"/>
  <c r="U3" i="9"/>
  <c r="AD2" i="9"/>
  <c r="Y2" i="9"/>
  <c r="R2" i="9"/>
  <c r="M2" i="9"/>
  <c r="AA370" i="8"/>
  <c r="Z370" i="8"/>
  <c r="X370" i="8"/>
  <c r="W370" i="8"/>
  <c r="S370" i="8"/>
  <c r="R370" i="8"/>
  <c r="P370" i="8"/>
  <c r="O370" i="8"/>
  <c r="L370" i="8"/>
  <c r="K370" i="8"/>
  <c r="Y369" i="8"/>
  <c r="N369" i="8"/>
  <c r="Q369" i="8" s="1"/>
  <c r="U369" i="8" s="1"/>
  <c r="M369" i="8"/>
  <c r="V369" i="8" s="1"/>
  <c r="U368" i="8"/>
  <c r="AC368" i="8" s="1"/>
  <c r="AB367" i="8"/>
  <c r="U367" i="8"/>
  <c r="Y366" i="8"/>
  <c r="M366" i="8"/>
  <c r="V366" i="8" s="1"/>
  <c r="Y365" i="8"/>
  <c r="V365" i="8"/>
  <c r="U365" i="8"/>
  <c r="AC365" i="8" s="1"/>
  <c r="Y364" i="8"/>
  <c r="V364" i="8"/>
  <c r="U364" i="8"/>
  <c r="AC364" i="8" s="1"/>
  <c r="Y363" i="8"/>
  <c r="M363" i="8"/>
  <c r="Y362" i="8"/>
  <c r="M362" i="8"/>
  <c r="Y361" i="8"/>
  <c r="Q361" i="8"/>
  <c r="U361" i="8"/>
  <c r="M361" i="8"/>
  <c r="V361" i="8" s="1"/>
  <c r="AB361" i="8" s="1"/>
  <c r="Y360" i="8"/>
  <c r="V360" i="8"/>
  <c r="U360" i="8"/>
  <c r="AC360" i="8" s="1"/>
  <c r="Y359" i="8"/>
  <c r="V359" i="8"/>
  <c r="U359" i="8"/>
  <c r="AC359" i="8" s="1"/>
  <c r="Y358" i="8"/>
  <c r="M358" i="8"/>
  <c r="V358" i="8" s="1"/>
  <c r="Y357" i="8"/>
  <c r="M357" i="8"/>
  <c r="N357" i="8" s="1"/>
  <c r="Q357" i="8" s="1"/>
  <c r="Y356" i="8"/>
  <c r="M356" i="8"/>
  <c r="V356" i="8" s="1"/>
  <c r="AB356" i="8" s="1"/>
  <c r="Y355" i="8"/>
  <c r="M355" i="8"/>
  <c r="AD354" i="8"/>
  <c r="Q354" i="8"/>
  <c r="U354" i="8" s="1"/>
  <c r="AC354" i="8" s="1"/>
  <c r="AD353" i="8"/>
  <c r="Q353" i="8"/>
  <c r="U353" i="8" s="1"/>
  <c r="AC353" i="8" s="1"/>
  <c r="AD352" i="8"/>
  <c r="Y352" i="8"/>
  <c r="Q352" i="8"/>
  <c r="M352" i="8"/>
  <c r="AD351" i="8"/>
  <c r="Y351" i="8"/>
  <c r="T351" i="8"/>
  <c r="Q351" i="8"/>
  <c r="M351" i="8"/>
  <c r="V351" i="8" s="1"/>
  <c r="AD350" i="8"/>
  <c r="Y350" i="8"/>
  <c r="Q350" i="8"/>
  <c r="M350" i="8"/>
  <c r="V350" i="8" s="1"/>
  <c r="AB350" i="8" s="1"/>
  <c r="AD349" i="8"/>
  <c r="Y349" i="8"/>
  <c r="M349" i="8"/>
  <c r="N349" i="8" s="1"/>
  <c r="Q349" i="8" s="1"/>
  <c r="AD348" i="8"/>
  <c r="Y348" i="8"/>
  <c r="Q348" i="8"/>
  <c r="M348" i="8"/>
  <c r="V348" i="8" s="1"/>
  <c r="AB348" i="8" s="1"/>
  <c r="AD347" i="8"/>
  <c r="Y347" i="8"/>
  <c r="Q347" i="8"/>
  <c r="M347" i="8"/>
  <c r="V347" i="8" s="1"/>
  <c r="AD346" i="8"/>
  <c r="Y346" i="8"/>
  <c r="Q346" i="8"/>
  <c r="M346" i="8"/>
  <c r="AD345" i="8"/>
  <c r="Y345" i="8"/>
  <c r="Q345" i="8"/>
  <c r="M345" i="8"/>
  <c r="AD344" i="8"/>
  <c r="Y344" i="8"/>
  <c r="Q344" i="8"/>
  <c r="M344" i="8"/>
  <c r="V344" i="8" s="1"/>
  <c r="AD343" i="8"/>
  <c r="Y343" i="8"/>
  <c r="Q343" i="8"/>
  <c r="M343" i="8"/>
  <c r="V343" i="8" s="1"/>
  <c r="AB343" i="8" s="1"/>
  <c r="AD342" i="8"/>
  <c r="Y342" i="8"/>
  <c r="M342" i="8"/>
  <c r="AD341" i="8"/>
  <c r="U341" i="8"/>
  <c r="AC341" i="8" s="1"/>
  <c r="M341" i="8"/>
  <c r="V341" i="8" s="1"/>
  <c r="AD340" i="8"/>
  <c r="U340" i="8"/>
  <c r="AC340" i="8" s="1"/>
  <c r="M340" i="8"/>
  <c r="V340" i="8" s="1"/>
  <c r="AD339" i="8"/>
  <c r="Y339" i="8"/>
  <c r="M339" i="8"/>
  <c r="V339" i="8" s="1"/>
  <c r="Y338" i="8"/>
  <c r="Q338" i="8"/>
  <c r="M338" i="8"/>
  <c r="V338" i="8" s="1"/>
  <c r="Y337" i="8"/>
  <c r="Q337" i="8"/>
  <c r="M337" i="8"/>
  <c r="V337" i="8" s="1"/>
  <c r="Y336" i="8"/>
  <c r="Q336" i="8"/>
  <c r="M336" i="8"/>
  <c r="Y335" i="8"/>
  <c r="Q335" i="8"/>
  <c r="M335" i="8"/>
  <c r="Y334" i="8"/>
  <c r="Q334" i="8"/>
  <c r="M334" i="8"/>
  <c r="Y333" i="8"/>
  <c r="Q333" i="8"/>
  <c r="M333" i="8"/>
  <c r="AD332" i="8"/>
  <c r="Y332" i="8"/>
  <c r="Q332" i="8"/>
  <c r="M332" i="8"/>
  <c r="V332" i="8" s="1"/>
  <c r="AB332" i="8" s="1"/>
  <c r="AD331" i="8"/>
  <c r="Y331" i="8"/>
  <c r="Q331" i="8"/>
  <c r="M331" i="8"/>
  <c r="AD330" i="8"/>
  <c r="Y330" i="8"/>
  <c r="Q330" i="8"/>
  <c r="M330" i="8"/>
  <c r="AD329" i="8"/>
  <c r="Y329" i="8"/>
  <c r="Q329" i="8"/>
  <c r="M329" i="8"/>
  <c r="T329" i="8" s="1"/>
  <c r="AD328" i="8"/>
  <c r="Y328" i="8"/>
  <c r="Q328" i="8"/>
  <c r="M328" i="8"/>
  <c r="V328" i="8" s="1"/>
  <c r="AD327" i="8"/>
  <c r="Y327" i="8"/>
  <c r="Q327" i="8"/>
  <c r="M327" i="8"/>
  <c r="AD326" i="8"/>
  <c r="Y326" i="8"/>
  <c r="Q326" i="8"/>
  <c r="M326" i="8"/>
  <c r="V326" i="8" s="1"/>
  <c r="AD325" i="8"/>
  <c r="Y325" i="8"/>
  <c r="Q325" i="8"/>
  <c r="M325" i="8"/>
  <c r="V325" i="8" s="1"/>
  <c r="AB325" i="8" s="1"/>
  <c r="AD324" i="8"/>
  <c r="Y324" i="8"/>
  <c r="Q324" i="8"/>
  <c r="M324" i="8"/>
  <c r="V324" i="8" s="1"/>
  <c r="AB324" i="8" s="1"/>
  <c r="AD323" i="8"/>
  <c r="Y323" i="8"/>
  <c r="Q323" i="8"/>
  <c r="M323" i="8"/>
  <c r="AD322" i="8"/>
  <c r="Y322" i="8"/>
  <c r="Q322" i="8"/>
  <c r="M322" i="8"/>
  <c r="V322" i="8" s="1"/>
  <c r="AD321" i="8"/>
  <c r="Y321" i="8"/>
  <c r="V321" i="8"/>
  <c r="AB321" i="8" s="1"/>
  <c r="T321" i="8"/>
  <c r="Q321" i="8"/>
  <c r="M321" i="8"/>
  <c r="AD320" i="8"/>
  <c r="Y320" i="8"/>
  <c r="Q320" i="8"/>
  <c r="M320" i="8"/>
  <c r="AD319" i="8"/>
  <c r="Y319" i="8"/>
  <c r="U319" i="8"/>
  <c r="M319" i="8"/>
  <c r="V319" i="8" s="1"/>
  <c r="AD318" i="8"/>
  <c r="Y318" i="8"/>
  <c r="Q318" i="8"/>
  <c r="M318" i="8"/>
  <c r="AD317" i="8"/>
  <c r="Y317" i="8"/>
  <c r="Q317" i="8"/>
  <c r="M317" i="8"/>
  <c r="V317" i="8" s="1"/>
  <c r="AD316" i="8"/>
  <c r="Y316" i="8"/>
  <c r="V316" i="8"/>
  <c r="AB316" i="8" s="1"/>
  <c r="T316" i="8"/>
  <c r="Q316" i="8"/>
  <c r="M316" i="8"/>
  <c r="AD315" i="8"/>
  <c r="Y315" i="8"/>
  <c r="Q315" i="8"/>
  <c r="M315" i="8"/>
  <c r="V315" i="8" s="1"/>
  <c r="AB315" i="8" s="1"/>
  <c r="AD314" i="8"/>
  <c r="Y314" i="8"/>
  <c r="Q314" i="8"/>
  <c r="M314" i="8"/>
  <c r="AD313" i="8"/>
  <c r="Y313" i="8"/>
  <c r="Q313" i="8"/>
  <c r="M313" i="8"/>
  <c r="AD312" i="8"/>
  <c r="Y312" i="8"/>
  <c r="Q312" i="8"/>
  <c r="M312" i="8"/>
  <c r="V312" i="8" s="1"/>
  <c r="AD311" i="8"/>
  <c r="Y311" i="8"/>
  <c r="Q311" i="8"/>
  <c r="M311" i="8"/>
  <c r="V311" i="8" s="1"/>
  <c r="AB311" i="8" s="1"/>
  <c r="AD310" i="8"/>
  <c r="Y310" i="8"/>
  <c r="Q310" i="8"/>
  <c r="M310" i="8"/>
  <c r="V310" i="8" s="1"/>
  <c r="AD309" i="8"/>
  <c r="Y309" i="8"/>
  <c r="V309" i="8"/>
  <c r="AB309" i="8" s="1"/>
  <c r="T309" i="8"/>
  <c r="Q309" i="8"/>
  <c r="M309" i="8"/>
  <c r="AD308" i="8"/>
  <c r="Y308" i="8"/>
  <c r="Q308" i="8"/>
  <c r="M308" i="8"/>
  <c r="Y307" i="8"/>
  <c r="Q307" i="8"/>
  <c r="M307" i="8"/>
  <c r="Y306" i="8"/>
  <c r="Q306" i="8"/>
  <c r="M306" i="8"/>
  <c r="Y305" i="8"/>
  <c r="Q305" i="8"/>
  <c r="M305" i="8"/>
  <c r="V305" i="8" s="1"/>
  <c r="Y304" i="8"/>
  <c r="Q304" i="8"/>
  <c r="M304" i="8"/>
  <c r="Y303" i="8"/>
  <c r="Q303" i="8"/>
  <c r="M303" i="8"/>
  <c r="V303" i="8" s="1"/>
  <c r="Y302" i="8"/>
  <c r="Q302" i="8"/>
  <c r="M302" i="8"/>
  <c r="V302" i="8" s="1"/>
  <c r="AB302" i="8" s="1"/>
  <c r="Y301" i="8"/>
  <c r="Q301" i="8"/>
  <c r="M301" i="8"/>
  <c r="V301" i="8" s="1"/>
  <c r="AB301" i="8" s="1"/>
  <c r="Y300" i="8"/>
  <c r="Q300" i="8"/>
  <c r="M300" i="8"/>
  <c r="Y299" i="8"/>
  <c r="Q299" i="8"/>
  <c r="M299" i="8"/>
  <c r="Y298" i="8"/>
  <c r="Q298" i="8"/>
  <c r="M298" i="8"/>
  <c r="Y297" i="8"/>
  <c r="Q297" i="8"/>
  <c r="M297" i="8"/>
  <c r="V297" i="8" s="1"/>
  <c r="AD296" i="8"/>
  <c r="Y296" i="8"/>
  <c r="Q296" i="8"/>
  <c r="M296" i="8"/>
  <c r="AD295" i="8"/>
  <c r="Y295" i="8"/>
  <c r="Q295" i="8"/>
  <c r="M295" i="8"/>
  <c r="AD294" i="8"/>
  <c r="Y294" i="8"/>
  <c r="Q294" i="8"/>
  <c r="M294" i="8"/>
  <c r="AD293" i="8"/>
  <c r="Y293" i="8"/>
  <c r="Q293" i="8"/>
  <c r="M293" i="8"/>
  <c r="AD292" i="8"/>
  <c r="Y292" i="8"/>
  <c r="Q292" i="8"/>
  <c r="M292" i="8"/>
  <c r="AD291" i="8"/>
  <c r="Y291" i="8"/>
  <c r="Q291" i="8"/>
  <c r="M291" i="8"/>
  <c r="AD290" i="8"/>
  <c r="Y290" i="8"/>
  <c r="T290" i="8"/>
  <c r="Q290" i="8"/>
  <c r="M290" i="8"/>
  <c r="V290" i="8" s="1"/>
  <c r="AD289" i="8"/>
  <c r="Y289" i="8"/>
  <c r="V289" i="8"/>
  <c r="T289" i="8"/>
  <c r="Q289" i="8"/>
  <c r="U289" i="8" s="1"/>
  <c r="M289" i="8"/>
  <c r="AD288" i="8"/>
  <c r="Y288" i="8"/>
  <c r="Q288" i="8"/>
  <c r="M288" i="8"/>
  <c r="V288" i="8" s="1"/>
  <c r="AB288" i="8" s="1"/>
  <c r="Y287" i="8"/>
  <c r="V287" i="8"/>
  <c r="AB287" i="8" s="1"/>
  <c r="Q287" i="8"/>
  <c r="M287" i="8"/>
  <c r="T287" i="8" s="1"/>
  <c r="AD286" i="8"/>
  <c r="Y286" i="8"/>
  <c r="Q286" i="8"/>
  <c r="M286" i="8"/>
  <c r="T286" i="8" s="1"/>
  <c r="AD285" i="8"/>
  <c r="Y285" i="8"/>
  <c r="Q285" i="8"/>
  <c r="M285" i="8"/>
  <c r="V285" i="8" s="1"/>
  <c r="AD284" i="8"/>
  <c r="Y284" i="8"/>
  <c r="Q284" i="8"/>
  <c r="M284" i="8"/>
  <c r="AD283" i="8"/>
  <c r="Y283" i="8"/>
  <c r="Q283" i="8"/>
  <c r="M283" i="8"/>
  <c r="V283" i="8" s="1"/>
  <c r="AD282" i="8"/>
  <c r="Y282" i="8"/>
  <c r="T282" i="8"/>
  <c r="U282" i="8" s="1"/>
  <c r="Q282" i="8"/>
  <c r="M282" i="8"/>
  <c r="V282" i="8" s="1"/>
  <c r="AD281" i="8"/>
  <c r="Y281" i="8"/>
  <c r="Q281" i="8"/>
  <c r="M281" i="8"/>
  <c r="T281" i="8" s="1"/>
  <c r="AD280" i="8"/>
  <c r="Y280" i="8"/>
  <c r="Q280" i="8"/>
  <c r="M280" i="8"/>
  <c r="V280" i="8" s="1"/>
  <c r="AD279" i="8"/>
  <c r="Y279" i="8"/>
  <c r="Q279" i="8"/>
  <c r="M279" i="8"/>
  <c r="V279" i="8" s="1"/>
  <c r="AB279" i="8" s="1"/>
  <c r="AD278" i="8"/>
  <c r="Y278" i="8"/>
  <c r="Q278" i="8"/>
  <c r="M278" i="8"/>
  <c r="AD277" i="8"/>
  <c r="Y277" i="8"/>
  <c r="Q277" i="8"/>
  <c r="M277" i="8"/>
  <c r="AD276" i="8"/>
  <c r="Y276" i="8"/>
  <c r="Q276" i="8"/>
  <c r="M276" i="8"/>
  <c r="AD275" i="8"/>
  <c r="Y275" i="8"/>
  <c r="Q275" i="8"/>
  <c r="M275" i="8"/>
  <c r="AD274" i="8"/>
  <c r="Y274" i="8"/>
  <c r="Q274" i="8"/>
  <c r="M274" i="8"/>
  <c r="V274" i="8" s="1"/>
  <c r="AB274" i="8" s="1"/>
  <c r="AD273" i="8"/>
  <c r="Y273" i="8"/>
  <c r="Q273" i="8"/>
  <c r="M273" i="8"/>
  <c r="AD272" i="8"/>
  <c r="Y272" i="8"/>
  <c r="Q272" i="8"/>
  <c r="M272" i="8"/>
  <c r="V272" i="8" s="1"/>
  <c r="AD271" i="8"/>
  <c r="Y271" i="8"/>
  <c r="Q271" i="8"/>
  <c r="M271" i="8"/>
  <c r="V271" i="8" s="1"/>
  <c r="AD270" i="8"/>
  <c r="Y270" i="8"/>
  <c r="Q270" i="8"/>
  <c r="M270" i="8"/>
  <c r="V270" i="8" s="1"/>
  <c r="AD269" i="8"/>
  <c r="Y269" i="8"/>
  <c r="Q269" i="8"/>
  <c r="M269" i="8"/>
  <c r="T269" i="8" s="1"/>
  <c r="AD268" i="8"/>
  <c r="Y268" i="8"/>
  <c r="Q268" i="8"/>
  <c r="M268" i="8"/>
  <c r="AD267" i="8"/>
  <c r="Y267" i="8"/>
  <c r="Q267" i="8"/>
  <c r="M267" i="8"/>
  <c r="AD266" i="8"/>
  <c r="Y266" i="8"/>
  <c r="V266" i="8"/>
  <c r="T266" i="8"/>
  <c r="Q266" i="8"/>
  <c r="M266" i="8"/>
  <c r="AD265" i="8"/>
  <c r="Y265" i="8"/>
  <c r="Q265" i="8"/>
  <c r="M265" i="8"/>
  <c r="AD264" i="8"/>
  <c r="Y264" i="8"/>
  <c r="Q264" i="8"/>
  <c r="M264" i="8"/>
  <c r="V264" i="8" s="1"/>
  <c r="AD263" i="8"/>
  <c r="Y263" i="8"/>
  <c r="Q263" i="8"/>
  <c r="M263" i="8"/>
  <c r="AD262" i="8"/>
  <c r="Y262" i="8"/>
  <c r="Q262" i="8"/>
  <c r="M262" i="8"/>
  <c r="AD261" i="8"/>
  <c r="Y261" i="8"/>
  <c r="Q261" i="8"/>
  <c r="M261" i="8"/>
  <c r="AD260" i="8"/>
  <c r="Y260" i="8"/>
  <c r="Q260" i="8"/>
  <c r="M260" i="8"/>
  <c r="AD259" i="8"/>
  <c r="Y259" i="8"/>
  <c r="Q259" i="8"/>
  <c r="M259" i="8"/>
  <c r="AD258" i="8"/>
  <c r="Y258" i="8"/>
  <c r="Q258" i="8"/>
  <c r="M258" i="8"/>
  <c r="V258" i="8" s="1"/>
  <c r="AB258" i="8" s="1"/>
  <c r="AD257" i="8"/>
  <c r="Y257" i="8"/>
  <c r="T257" i="8"/>
  <c r="Q257" i="8"/>
  <c r="M257" i="8"/>
  <c r="AD256" i="8"/>
  <c r="Y256" i="8"/>
  <c r="Q256" i="8"/>
  <c r="M256" i="8"/>
  <c r="AD255" i="8"/>
  <c r="Y255" i="8"/>
  <c r="Q255" i="8"/>
  <c r="M255" i="8"/>
  <c r="V255" i="8" s="1"/>
  <c r="AD254" i="8"/>
  <c r="Y254" i="8"/>
  <c r="T254" i="8"/>
  <c r="Q254" i="8"/>
  <c r="U254" i="8" s="1"/>
  <c r="M254" i="8"/>
  <c r="V254" i="8" s="1"/>
  <c r="AD253" i="8"/>
  <c r="Y253" i="8"/>
  <c r="Q253" i="8"/>
  <c r="M253" i="8"/>
  <c r="V253" i="8" s="1"/>
  <c r="AB253" i="8" s="1"/>
  <c r="Y252" i="8"/>
  <c r="Q252" i="8"/>
  <c r="M252" i="8"/>
  <c r="V252" i="8" s="1"/>
  <c r="AB252" i="8" s="1"/>
  <c r="AD251" i="8"/>
  <c r="Y251" i="8"/>
  <c r="Q251" i="8"/>
  <c r="U251" i="8" s="1"/>
  <c r="M251" i="8"/>
  <c r="T251" i="8" s="1"/>
  <c r="AD250" i="8"/>
  <c r="Y250" i="8"/>
  <c r="AB250" i="8" s="1"/>
  <c r="T250" i="8"/>
  <c r="Q250" i="8"/>
  <c r="M250" i="8"/>
  <c r="V250" i="8" s="1"/>
  <c r="AD249" i="8"/>
  <c r="Y249" i="8"/>
  <c r="Q249" i="8"/>
  <c r="M249" i="8"/>
  <c r="AD248" i="8"/>
  <c r="Y248" i="8"/>
  <c r="Q248" i="8"/>
  <c r="M248" i="8"/>
  <c r="AD247" i="8"/>
  <c r="Y247" i="8"/>
  <c r="Q247" i="8"/>
  <c r="M247" i="8"/>
  <c r="V247" i="8" s="1"/>
  <c r="AB247" i="8" s="1"/>
  <c r="AD246" i="8"/>
  <c r="Y246" i="8"/>
  <c r="Q246" i="8"/>
  <c r="M246" i="8"/>
  <c r="AD245" i="8"/>
  <c r="Y245" i="8"/>
  <c r="Q245" i="8"/>
  <c r="M245" i="8"/>
  <c r="AD244" i="8"/>
  <c r="Y244" i="8"/>
  <c r="Q244" i="8"/>
  <c r="M244" i="8"/>
  <c r="AD243" i="8"/>
  <c r="Y243" i="8"/>
  <c r="Q243" i="8"/>
  <c r="M243" i="8"/>
  <c r="AD242" i="8"/>
  <c r="Y242" i="8"/>
  <c r="Q242" i="8"/>
  <c r="M242" i="8"/>
  <c r="AD241" i="8"/>
  <c r="Y241" i="8"/>
  <c r="Q241" i="8"/>
  <c r="M241" i="8"/>
  <c r="T241" i="8" s="1"/>
  <c r="AD240" i="8"/>
  <c r="Y240" i="8"/>
  <c r="Q240" i="8"/>
  <c r="M240" i="8"/>
  <c r="AD239" i="8"/>
  <c r="Y239" i="8"/>
  <c r="Q239" i="8"/>
  <c r="M239" i="8"/>
  <c r="V239" i="8" s="1"/>
  <c r="AD238" i="8"/>
  <c r="Y238" i="8"/>
  <c r="Q238" i="8"/>
  <c r="M238" i="8"/>
  <c r="AD237" i="8"/>
  <c r="Y237" i="8"/>
  <c r="Q237" i="8"/>
  <c r="M237" i="8"/>
  <c r="AD236" i="8"/>
  <c r="Y236" i="8"/>
  <c r="Q236" i="8"/>
  <c r="M236" i="8"/>
  <c r="AD235" i="8"/>
  <c r="Y235" i="8"/>
  <c r="V235" i="8"/>
  <c r="T235" i="8"/>
  <c r="Q235" i="8"/>
  <c r="M235" i="8"/>
  <c r="AD234" i="8"/>
  <c r="Y234" i="8"/>
  <c r="Q234" i="8"/>
  <c r="M234" i="8"/>
  <c r="T234" i="8" s="1"/>
  <c r="AD233" i="8"/>
  <c r="Y233" i="8"/>
  <c r="Q233" i="8"/>
  <c r="M233" i="8"/>
  <c r="V233" i="8" s="1"/>
  <c r="AD232" i="8"/>
  <c r="Y232" i="8"/>
  <c r="Q232" i="8"/>
  <c r="M232" i="8"/>
  <c r="V232" i="8" s="1"/>
  <c r="AD231" i="8"/>
  <c r="Y231" i="8"/>
  <c r="Q231" i="8"/>
  <c r="M231" i="8"/>
  <c r="AD230" i="8"/>
  <c r="Y230" i="8"/>
  <c r="Q230" i="8"/>
  <c r="M230" i="8"/>
  <c r="AD229" i="8"/>
  <c r="Y229" i="8"/>
  <c r="Q229" i="8"/>
  <c r="M229" i="8"/>
  <c r="AD228" i="8"/>
  <c r="Y228" i="8"/>
  <c r="Q228" i="8"/>
  <c r="M228" i="8"/>
  <c r="V228" i="8" s="1"/>
  <c r="AD227" i="8"/>
  <c r="Y227" i="8"/>
  <c r="V227" i="8"/>
  <c r="U227" i="8"/>
  <c r="Q227" i="8"/>
  <c r="AD226" i="8"/>
  <c r="Y226" i="8"/>
  <c r="Q226" i="8"/>
  <c r="U226" i="8" s="1"/>
  <c r="M226" i="8"/>
  <c r="V226" i="8" s="1"/>
  <c r="Y225" i="8"/>
  <c r="Q225" i="8"/>
  <c r="M225" i="8"/>
  <c r="V225" i="8" s="1"/>
  <c r="AD224" i="8"/>
  <c r="Y224" i="8"/>
  <c r="Q224" i="8"/>
  <c r="M224" i="8"/>
  <c r="T224" i="8" s="1"/>
  <c r="Y223" i="8"/>
  <c r="Q223" i="8"/>
  <c r="M223" i="8"/>
  <c r="AD222" i="8"/>
  <c r="Y222" i="8"/>
  <c r="Q222" i="8"/>
  <c r="M222" i="8"/>
  <c r="AD221" i="8"/>
  <c r="Y221" i="8"/>
  <c r="Q221" i="8"/>
  <c r="M221" i="8"/>
  <c r="AD220" i="8"/>
  <c r="Y220" i="8"/>
  <c r="Q220" i="8"/>
  <c r="M220" i="8"/>
  <c r="V220" i="8" s="1"/>
  <c r="AB220" i="8" s="1"/>
  <c r="AD219" i="8"/>
  <c r="Y219" i="8"/>
  <c r="Q219" i="8"/>
  <c r="M219" i="8"/>
  <c r="AD218" i="8"/>
  <c r="Y218" i="8"/>
  <c r="Q218" i="8"/>
  <c r="M218" i="8"/>
  <c r="AD217" i="8"/>
  <c r="Y217" i="8"/>
  <c r="V217" i="8"/>
  <c r="AB217" i="8" s="1"/>
  <c r="T217" i="8"/>
  <c r="Q217" i="8"/>
  <c r="M217" i="8"/>
  <c r="AD216" i="8"/>
  <c r="Y216" i="8"/>
  <c r="Q216" i="8"/>
  <c r="M216" i="8"/>
  <c r="V216" i="8" s="1"/>
  <c r="AD215" i="8"/>
  <c r="Y215" i="8"/>
  <c r="Q215" i="8"/>
  <c r="M215" i="8"/>
  <c r="AD214" i="8"/>
  <c r="Y214" i="8"/>
  <c r="Q214" i="8"/>
  <c r="M214" i="8"/>
  <c r="Y213" i="8"/>
  <c r="Q213" i="8"/>
  <c r="M213" i="8"/>
  <c r="AD212" i="8"/>
  <c r="Y212" i="8"/>
  <c r="Q212" i="8"/>
  <c r="M212" i="8"/>
  <c r="AD211" i="8"/>
  <c r="Y211" i="8"/>
  <c r="Q211" i="8"/>
  <c r="M211" i="8"/>
  <c r="AD210" i="8"/>
  <c r="Y210" i="8"/>
  <c r="Q210" i="8"/>
  <c r="M210" i="8"/>
  <c r="V210" i="8" s="1"/>
  <c r="AB210" i="8" s="1"/>
  <c r="AD209" i="8"/>
  <c r="Y209" i="8"/>
  <c r="Q209" i="8"/>
  <c r="M209" i="8"/>
  <c r="AD208" i="8"/>
  <c r="Y208" i="8"/>
  <c r="Q208" i="8"/>
  <c r="M208" i="8"/>
  <c r="V208" i="8" s="1"/>
  <c r="AD207" i="8"/>
  <c r="Y207" i="8"/>
  <c r="V207" i="8"/>
  <c r="Q207" i="8"/>
  <c r="M207" i="8"/>
  <c r="T207" i="8" s="1"/>
  <c r="AD206" i="8"/>
  <c r="Y206" i="8"/>
  <c r="Q206" i="8"/>
  <c r="M206" i="8"/>
  <c r="AD205" i="8"/>
  <c r="Y205" i="8"/>
  <c r="Q205" i="8"/>
  <c r="U205" i="8" s="1"/>
  <c r="M205" i="8"/>
  <c r="V205" i="8" s="1"/>
  <c r="AD204" i="8"/>
  <c r="Y204" i="8"/>
  <c r="Q204" i="8"/>
  <c r="U204" i="8"/>
  <c r="M204" i="8"/>
  <c r="V204" i="8" s="1"/>
  <c r="AD203" i="8"/>
  <c r="Y203" i="8"/>
  <c r="Q203" i="8"/>
  <c r="M203" i="8"/>
  <c r="V203" i="8" s="1"/>
  <c r="AD202" i="8"/>
  <c r="Y202" i="8"/>
  <c r="V202" i="8"/>
  <c r="U202" i="8"/>
  <c r="Q202" i="8"/>
  <c r="M202" i="8"/>
  <c r="AD201" i="8"/>
  <c r="Y201" i="8"/>
  <c r="Q201" i="8"/>
  <c r="U201" i="8" s="1"/>
  <c r="M201" i="8"/>
  <c r="V201" i="8" s="1"/>
  <c r="AD200" i="8"/>
  <c r="Y200" i="8"/>
  <c r="Q200" i="8"/>
  <c r="M200" i="8"/>
  <c r="AD199" i="8"/>
  <c r="Q199" i="8"/>
  <c r="M199" i="8"/>
  <c r="AD198" i="8"/>
  <c r="Q198" i="8"/>
  <c r="M198" i="8"/>
  <c r="AD197" i="8"/>
  <c r="Q197" i="8"/>
  <c r="U197" i="8" s="1"/>
  <c r="M197" i="8"/>
  <c r="V197" i="8" s="1"/>
  <c r="AB197" i="8" s="1"/>
  <c r="AD196" i="8"/>
  <c r="Q196" i="8"/>
  <c r="M196" i="8"/>
  <c r="AD195" i="8"/>
  <c r="Q195" i="8"/>
  <c r="M195" i="8"/>
  <c r="V195" i="8" s="1"/>
  <c r="AB195" i="8" s="1"/>
  <c r="AB194" i="8"/>
  <c r="AC194" i="8" s="1"/>
  <c r="AD193" i="8"/>
  <c r="Q193" i="8"/>
  <c r="M193" i="8"/>
  <c r="U193" i="8" s="1"/>
  <c r="AD192" i="8"/>
  <c r="Q192" i="8"/>
  <c r="M192" i="8"/>
  <c r="V192" i="8" s="1"/>
  <c r="AB192" i="8" s="1"/>
  <c r="AD191" i="8"/>
  <c r="Q191" i="8"/>
  <c r="M191" i="8"/>
  <c r="AD190" i="8"/>
  <c r="Q190" i="8"/>
  <c r="M190" i="8"/>
  <c r="AD189" i="8"/>
  <c r="V189" i="8"/>
  <c r="AB189" i="8" s="1"/>
  <c r="T189" i="8"/>
  <c r="U189" i="8" s="1"/>
  <c r="Q189" i="8"/>
  <c r="M189" i="8"/>
  <c r="AD188" i="8"/>
  <c r="V188" i="8"/>
  <c r="AB188" i="8" s="1"/>
  <c r="U188" i="8"/>
  <c r="AD187" i="8"/>
  <c r="V187" i="8"/>
  <c r="AB187" i="8" s="1"/>
  <c r="U187" i="8"/>
  <c r="AD186" i="8"/>
  <c r="V186" i="8"/>
  <c r="AB186" i="8" s="1"/>
  <c r="U186" i="8"/>
  <c r="AD185" i="8"/>
  <c r="V185" i="8"/>
  <c r="AB185" i="8" s="1"/>
  <c r="AC185" i="8" s="1"/>
  <c r="U185" i="8"/>
  <c r="AD184" i="8"/>
  <c r="V184" i="8"/>
  <c r="AB184" i="8" s="1"/>
  <c r="U184" i="8"/>
  <c r="AD183" i="8"/>
  <c r="AB183" i="8"/>
  <c r="AC183" i="8" s="1"/>
  <c r="AD182" i="8"/>
  <c r="V182" i="8"/>
  <c r="AB182" i="8" s="1"/>
  <c r="U182" i="8"/>
  <c r="AD181" i="8"/>
  <c r="V181" i="8"/>
  <c r="AB181" i="8" s="1"/>
  <c r="U181" i="8"/>
  <c r="AD180" i="8"/>
  <c r="Q180" i="8"/>
  <c r="M180" i="8"/>
  <c r="AD179" i="8"/>
  <c r="Q179" i="8"/>
  <c r="M179" i="8"/>
  <c r="AD178" i="8"/>
  <c r="Q178" i="8"/>
  <c r="M178" i="8"/>
  <c r="V178" i="8" s="1"/>
  <c r="AB178" i="8" s="1"/>
  <c r="AD177" i="8"/>
  <c r="V177" i="8"/>
  <c r="AB177" i="8" s="1"/>
  <c r="U177" i="8"/>
  <c r="AD176" i="8"/>
  <c r="Q176" i="8"/>
  <c r="M176" i="8"/>
  <c r="AB175" i="8"/>
  <c r="AC175" i="8" s="1"/>
  <c r="Y174" i="8"/>
  <c r="U174" i="8"/>
  <c r="M174" i="8"/>
  <c r="AB173" i="8"/>
  <c r="AC173" i="8" s="1"/>
  <c r="Y172" i="8"/>
  <c r="U172" i="8"/>
  <c r="M172" i="8"/>
  <c r="V172" i="8" s="1"/>
  <c r="Y171" i="8"/>
  <c r="U171" i="8"/>
  <c r="M171" i="8"/>
  <c r="AD170" i="8"/>
  <c r="Y170" i="8"/>
  <c r="Q170" i="8"/>
  <c r="M170" i="8"/>
  <c r="AD169" i="8"/>
  <c r="Y169" i="8"/>
  <c r="Q169" i="8"/>
  <c r="M169" i="8"/>
  <c r="V169" i="8" s="1"/>
  <c r="AD168" i="8"/>
  <c r="Y168" i="8"/>
  <c r="Q168" i="8"/>
  <c r="M168" i="8"/>
  <c r="AD167" i="8"/>
  <c r="Y167" i="8"/>
  <c r="Q167" i="8"/>
  <c r="M167" i="8"/>
  <c r="AD166" i="8"/>
  <c r="Y166" i="8"/>
  <c r="Q166" i="8"/>
  <c r="M166" i="8"/>
  <c r="AD165" i="8"/>
  <c r="Y165" i="8"/>
  <c r="Q165" i="8"/>
  <c r="M165" i="8"/>
  <c r="AD164" i="8"/>
  <c r="Y164" i="8"/>
  <c r="Q164" i="8"/>
  <c r="M164" i="8"/>
  <c r="AD163" i="8"/>
  <c r="Y163" i="8"/>
  <c r="Q163" i="8"/>
  <c r="M163" i="8"/>
  <c r="V163" i="8" s="1"/>
  <c r="AD162" i="8"/>
  <c r="Y162" i="8"/>
  <c r="Q162" i="8"/>
  <c r="M162" i="8"/>
  <c r="V162" i="8" s="1"/>
  <c r="AB162" i="8" s="1"/>
  <c r="AD161" i="8"/>
  <c r="Y161" i="8"/>
  <c r="V161" i="8"/>
  <c r="Q161" i="8"/>
  <c r="M161" i="8"/>
  <c r="AD160" i="8"/>
  <c r="Y160" i="8"/>
  <c r="Q160" i="8"/>
  <c r="M160" i="8"/>
  <c r="AD159" i="8"/>
  <c r="Y159" i="8"/>
  <c r="Q159" i="8"/>
  <c r="M159" i="8"/>
  <c r="AD158" i="8"/>
  <c r="Y158" i="8"/>
  <c r="Q158" i="8"/>
  <c r="M158" i="8"/>
  <c r="AD157" i="8"/>
  <c r="Q157" i="8"/>
  <c r="U157" i="8" s="1"/>
  <c r="M157" i="8"/>
  <c r="T157" i="8" s="1"/>
  <c r="AD156" i="8"/>
  <c r="Y156" i="8"/>
  <c r="Q156" i="8"/>
  <c r="M156" i="8"/>
  <c r="Y155" i="8"/>
  <c r="V155" i="8"/>
  <c r="T155" i="8"/>
  <c r="Q155" i="8"/>
  <c r="M155" i="8"/>
  <c r="AD154" i="8"/>
  <c r="Y154" i="8"/>
  <c r="Q154" i="8"/>
  <c r="M154" i="8"/>
  <c r="AD153" i="8"/>
  <c r="Y153" i="8"/>
  <c r="Q153" i="8"/>
  <c r="M153" i="8"/>
  <c r="V153" i="8" s="1"/>
  <c r="AD152" i="8"/>
  <c r="Y152" i="8"/>
  <c r="Q152" i="8"/>
  <c r="M152" i="8"/>
  <c r="Y151" i="8"/>
  <c r="Q151" i="8"/>
  <c r="M151" i="8"/>
  <c r="Y150" i="8"/>
  <c r="Q150" i="8"/>
  <c r="M150" i="8"/>
  <c r="AD149" i="8"/>
  <c r="Y149" i="8"/>
  <c r="V149" i="8"/>
  <c r="Q149" i="8"/>
  <c r="M149" i="8"/>
  <c r="T149" i="8" s="1"/>
  <c r="Y148" i="8"/>
  <c r="Q148" i="8"/>
  <c r="M148" i="8"/>
  <c r="V148" i="8" s="1"/>
  <c r="Y147" i="8"/>
  <c r="Q147" i="8"/>
  <c r="M147" i="8"/>
  <c r="T147" i="8" s="1"/>
  <c r="AD146" i="8"/>
  <c r="Y146" i="8"/>
  <c r="Q146" i="8"/>
  <c r="M146" i="8"/>
  <c r="V146" i="8" s="1"/>
  <c r="AD145" i="8"/>
  <c r="Y145" i="8"/>
  <c r="Q145" i="8"/>
  <c r="M145" i="8"/>
  <c r="AD144" i="8"/>
  <c r="Y144" i="8"/>
  <c r="Q144" i="8"/>
  <c r="M144" i="8"/>
  <c r="AD143" i="8"/>
  <c r="Y143" i="8"/>
  <c r="Q143" i="8"/>
  <c r="M143" i="8"/>
  <c r="V143" i="8" s="1"/>
  <c r="AD142" i="8"/>
  <c r="Y142" i="8"/>
  <c r="V142" i="8"/>
  <c r="T142" i="8"/>
  <c r="Q142" i="8"/>
  <c r="M142" i="8"/>
  <c r="AD141" i="8"/>
  <c r="Y141" i="8"/>
  <c r="Q141" i="8"/>
  <c r="M141" i="8"/>
  <c r="V141" i="8" s="1"/>
  <c r="Y140" i="8"/>
  <c r="Q140" i="8"/>
  <c r="M140" i="8"/>
  <c r="V140" i="8" s="1"/>
  <c r="AD139" i="8"/>
  <c r="Y139" i="8"/>
  <c r="Q139" i="8"/>
  <c r="M139" i="8"/>
  <c r="V139" i="8" s="1"/>
  <c r="AD138" i="8"/>
  <c r="Y138" i="8"/>
  <c r="M138" i="8"/>
  <c r="V138" i="8" s="1"/>
  <c r="AD137" i="8"/>
  <c r="Y137" i="8"/>
  <c r="Q137" i="8"/>
  <c r="M137" i="8"/>
  <c r="AD136" i="8"/>
  <c r="Y136" i="8"/>
  <c r="Q136" i="8"/>
  <c r="M136" i="8"/>
  <c r="AD135" i="8"/>
  <c r="Y135" i="8"/>
  <c r="Q135" i="8"/>
  <c r="M135" i="8"/>
  <c r="AD134" i="8"/>
  <c r="Y134" i="8"/>
  <c r="Q134" i="8"/>
  <c r="M134" i="8"/>
  <c r="AD133" i="8"/>
  <c r="Y133" i="8"/>
  <c r="Q133" i="8"/>
  <c r="M133" i="8"/>
  <c r="AD132" i="8"/>
  <c r="Y132" i="8"/>
  <c r="Q132" i="8"/>
  <c r="M132" i="8"/>
  <c r="V132" i="8" s="1"/>
  <c r="AB132" i="8" s="1"/>
  <c r="AD131" i="8"/>
  <c r="Y131" i="8"/>
  <c r="Q131" i="8"/>
  <c r="M131" i="8"/>
  <c r="AD130" i="8"/>
  <c r="Y130" i="8"/>
  <c r="Q130" i="8"/>
  <c r="M130" i="8"/>
  <c r="AD129" i="8"/>
  <c r="Y129" i="8"/>
  <c r="Q129" i="8"/>
  <c r="M129" i="8"/>
  <c r="AD128" i="8"/>
  <c r="Y128" i="8"/>
  <c r="Q128" i="8"/>
  <c r="U128" i="8" s="1"/>
  <c r="M128" i="8"/>
  <c r="V128" i="8" s="1"/>
  <c r="AB128" i="8" s="1"/>
  <c r="AC128" i="8" s="1"/>
  <c r="AD127" i="8"/>
  <c r="Y127" i="8"/>
  <c r="Q127" i="8"/>
  <c r="M127" i="8"/>
  <c r="AD126" i="8"/>
  <c r="Y126" i="8"/>
  <c r="Q126" i="8"/>
  <c r="U126" i="8" s="1"/>
  <c r="M126" i="8"/>
  <c r="V126" i="8" s="1"/>
  <c r="AB126" i="8" s="1"/>
  <c r="AD125" i="8"/>
  <c r="Y125" i="8"/>
  <c r="Q125" i="8"/>
  <c r="U125" i="8" s="1"/>
  <c r="M125" i="8"/>
  <c r="AD124" i="8"/>
  <c r="Y124" i="8"/>
  <c r="Q124" i="8"/>
  <c r="U124" i="8" s="1"/>
  <c r="M124" i="8"/>
  <c r="V124" i="8" s="1"/>
  <c r="AD123" i="8"/>
  <c r="Y123" i="8"/>
  <c r="Q123" i="8"/>
  <c r="M123" i="8"/>
  <c r="V123" i="8" s="1"/>
  <c r="AD122" i="8"/>
  <c r="Y122" i="8"/>
  <c r="Q122" i="8"/>
  <c r="M122" i="8"/>
  <c r="AD121" i="8"/>
  <c r="Y121" i="8"/>
  <c r="Q121" i="8"/>
  <c r="M121" i="8"/>
  <c r="V121" i="8" s="1"/>
  <c r="AD120" i="8"/>
  <c r="Y120" i="8"/>
  <c r="AB120" i="8" s="1"/>
  <c r="Q120" i="8"/>
  <c r="M120" i="8"/>
  <c r="V120" i="8" s="1"/>
  <c r="AD119" i="8"/>
  <c r="Y119" i="8"/>
  <c r="Q119" i="8"/>
  <c r="M119" i="8"/>
  <c r="V119" i="8" s="1"/>
  <c r="AD118" i="8"/>
  <c r="Y118" i="8"/>
  <c r="Q118" i="8"/>
  <c r="M118" i="8"/>
  <c r="V118" i="8" s="1"/>
  <c r="AD117" i="8"/>
  <c r="Y117" i="8"/>
  <c r="AB117" i="8" s="1"/>
  <c r="U117" i="8"/>
  <c r="Q117" i="8"/>
  <c r="AD116" i="8"/>
  <c r="Y116" i="8"/>
  <c r="V116" i="8"/>
  <c r="T116" i="8"/>
  <c r="Q116" i="8"/>
  <c r="M116" i="8"/>
  <c r="AD115" i="8"/>
  <c r="Y115" i="8"/>
  <c r="Q115" i="8"/>
  <c r="M115" i="8"/>
  <c r="V115" i="8" s="1"/>
  <c r="AD114" i="8"/>
  <c r="Y114" i="8"/>
  <c r="Q114" i="8"/>
  <c r="M114" i="8"/>
  <c r="T114" i="8" s="1"/>
  <c r="AD113" i="8"/>
  <c r="Y113" i="8"/>
  <c r="Q113" i="8"/>
  <c r="M113" i="8"/>
  <c r="V113" i="8" s="1"/>
  <c r="AB113" i="8" s="1"/>
  <c r="AD112" i="8"/>
  <c r="Y112" i="8"/>
  <c r="Q112" i="8"/>
  <c r="M112" i="8"/>
  <c r="AD111" i="8"/>
  <c r="Y111" i="8"/>
  <c r="V111" i="8"/>
  <c r="AB111" i="8" s="1"/>
  <c r="Q111" i="8"/>
  <c r="M111" i="8"/>
  <c r="AD110" i="8"/>
  <c r="Y110" i="8"/>
  <c r="Q110" i="8"/>
  <c r="M110" i="8"/>
  <c r="AD109" i="8"/>
  <c r="Y109" i="8"/>
  <c r="V109" i="8"/>
  <c r="Q109" i="8"/>
  <c r="M109" i="8"/>
  <c r="T109" i="8" s="1"/>
  <c r="AD108" i="8"/>
  <c r="Y108" i="8"/>
  <c r="Q108" i="8"/>
  <c r="M108" i="8"/>
  <c r="V108" i="8" s="1"/>
  <c r="AB108" i="8" s="1"/>
  <c r="AD107" i="8"/>
  <c r="Y107" i="8"/>
  <c r="Q107" i="8"/>
  <c r="M107" i="8"/>
  <c r="V107" i="8" s="1"/>
  <c r="AB107" i="8" s="1"/>
  <c r="AD106" i="8"/>
  <c r="Y106" i="8"/>
  <c r="Q106" i="8"/>
  <c r="M106" i="8"/>
  <c r="AD105" i="8"/>
  <c r="Y105" i="8"/>
  <c r="Q105" i="8"/>
  <c r="M105" i="8"/>
  <c r="AD104" i="8"/>
  <c r="Y104" i="8"/>
  <c r="Q104" i="8"/>
  <c r="M104" i="8"/>
  <c r="AD103" i="8"/>
  <c r="Y103" i="8"/>
  <c r="Q103" i="8"/>
  <c r="M103" i="8"/>
  <c r="AD102" i="8"/>
  <c r="Y102" i="8"/>
  <c r="V102" i="8"/>
  <c r="AB102" i="8" s="1"/>
  <c r="T102" i="8"/>
  <c r="Q102" i="8"/>
  <c r="M102" i="8"/>
  <c r="AD101" i="8"/>
  <c r="Y101" i="8"/>
  <c r="Q101" i="8"/>
  <c r="M101" i="8"/>
  <c r="AD100" i="8"/>
  <c r="Y100" i="8"/>
  <c r="Q100" i="8"/>
  <c r="M100" i="8"/>
  <c r="AD99" i="8"/>
  <c r="Y99" i="8"/>
  <c r="V99" i="8"/>
  <c r="AB99" i="8" s="1"/>
  <c r="T99" i="8"/>
  <c r="Q99" i="8"/>
  <c r="M99" i="8"/>
  <c r="AD98" i="8"/>
  <c r="Y98" i="8"/>
  <c r="Q98" i="8"/>
  <c r="M98" i="8"/>
  <c r="V98" i="8" s="1"/>
  <c r="AB98" i="8" s="1"/>
  <c r="AD97" i="8"/>
  <c r="Y97" i="8"/>
  <c r="Q97" i="8"/>
  <c r="M97" i="8"/>
  <c r="AD96" i="8"/>
  <c r="Y96" i="8"/>
  <c r="Q96" i="8"/>
  <c r="M96" i="8"/>
  <c r="AD95" i="8"/>
  <c r="Y95" i="8"/>
  <c r="Q95" i="8"/>
  <c r="M95" i="8"/>
  <c r="V95" i="8" s="1"/>
  <c r="AB95" i="8" s="1"/>
  <c r="AD94" i="8"/>
  <c r="Y94" i="8"/>
  <c r="Q94" i="8"/>
  <c r="M94" i="8"/>
  <c r="V94" i="8" s="1"/>
  <c r="AB94" i="8" s="1"/>
  <c r="AD93" i="8"/>
  <c r="Y93" i="8"/>
  <c r="V93" i="8"/>
  <c r="AB93" i="8" s="1"/>
  <c r="T93" i="8"/>
  <c r="Q93" i="8"/>
  <c r="M93" i="8"/>
  <c r="AD92" i="8"/>
  <c r="Y92" i="8"/>
  <c r="Q92" i="8"/>
  <c r="M92" i="8"/>
  <c r="AD91" i="8"/>
  <c r="Y91" i="8"/>
  <c r="Q91" i="8"/>
  <c r="M91" i="8"/>
  <c r="V91" i="8" s="1"/>
  <c r="AD90" i="8"/>
  <c r="Y90" i="8"/>
  <c r="T90" i="8"/>
  <c r="Q90" i="8"/>
  <c r="U90" i="8"/>
  <c r="M90" i="8"/>
  <c r="V90" i="8" s="1"/>
  <c r="Y89" i="8"/>
  <c r="Q89" i="8"/>
  <c r="U89" i="8"/>
  <c r="M89" i="8"/>
  <c r="V89" i="8" s="1"/>
  <c r="Y88" i="8"/>
  <c r="V88" i="8"/>
  <c r="U88" i="8"/>
  <c r="Q88" i="8"/>
  <c r="M88" i="8"/>
  <c r="Y87" i="8"/>
  <c r="Q87" i="8"/>
  <c r="U87" i="8" s="1"/>
  <c r="M87" i="8"/>
  <c r="V87" i="8" s="1"/>
  <c r="AB87" i="8" s="1"/>
  <c r="Y86" i="8"/>
  <c r="V86" i="8"/>
  <c r="Q86" i="8"/>
  <c r="U86" i="8" s="1"/>
  <c r="M86" i="8"/>
  <c r="Y85" i="8"/>
  <c r="Q85" i="8"/>
  <c r="U85" i="8"/>
  <c r="M85" i="8"/>
  <c r="V85" i="8" s="1"/>
  <c r="AD84" i="8"/>
  <c r="Y84" i="8"/>
  <c r="Q84" i="8"/>
  <c r="M84" i="8"/>
  <c r="V84" i="8" s="1"/>
  <c r="AB84" i="8" s="1"/>
  <c r="AD83" i="8"/>
  <c r="Y83" i="8"/>
  <c r="V83" i="8"/>
  <c r="Q83" i="8"/>
  <c r="M83" i="8"/>
  <c r="T83" i="8" s="1"/>
  <c r="AD82" i="8"/>
  <c r="Y82" i="8"/>
  <c r="Q82" i="8"/>
  <c r="M82" i="8"/>
  <c r="V82" i="8" s="1"/>
  <c r="AB82" i="8" s="1"/>
  <c r="AD81" i="8"/>
  <c r="Y81" i="8"/>
  <c r="Q81" i="8"/>
  <c r="M81" i="8"/>
  <c r="T81" i="8" s="1"/>
  <c r="U81" i="8" s="1"/>
  <c r="AD80" i="8"/>
  <c r="Y80" i="8"/>
  <c r="Q80" i="8"/>
  <c r="M80" i="8"/>
  <c r="T80" i="8" s="1"/>
  <c r="Y79" i="8"/>
  <c r="M79" i="8"/>
  <c r="V79" i="8" s="1"/>
  <c r="AD78" i="8"/>
  <c r="Y78" i="8"/>
  <c r="M78" i="8"/>
  <c r="U78" i="8" s="1"/>
  <c r="AD77" i="8"/>
  <c r="Y77" i="8"/>
  <c r="M77" i="8"/>
  <c r="U77" i="8" s="1"/>
  <c r="AC76" i="8"/>
  <c r="AC75" i="8"/>
  <c r="AD74" i="8"/>
  <c r="AC74" i="8"/>
  <c r="AD73" i="8"/>
  <c r="U73" i="8"/>
  <c r="AC73" i="8" s="1"/>
  <c r="AD72" i="8"/>
  <c r="U72" i="8"/>
  <c r="AC72" i="8" s="1"/>
  <c r="AC71" i="8"/>
  <c r="AD70" i="8"/>
  <c r="AC70" i="8"/>
  <c r="U70" i="8"/>
  <c r="AD69" i="8"/>
  <c r="U69" i="8"/>
  <c r="AC69" i="8" s="1"/>
  <c r="Y68" i="8"/>
  <c r="AB68" i="8" s="1"/>
  <c r="AC68" i="8" s="1"/>
  <c r="M68" i="8"/>
  <c r="Y67" i="8"/>
  <c r="M67" i="8"/>
  <c r="U67" i="8" s="1"/>
  <c r="AD66" i="8"/>
  <c r="Y66" i="8"/>
  <c r="M66" i="8"/>
  <c r="U66" i="8" s="1"/>
  <c r="AD65" i="8"/>
  <c r="Y65" i="8"/>
  <c r="M65" i="8"/>
  <c r="V65" i="8" s="1"/>
  <c r="AB65" i="8" s="1"/>
  <c r="AD64" i="8"/>
  <c r="Y64" i="8"/>
  <c r="M64" i="8"/>
  <c r="V64" i="8" s="1"/>
  <c r="AD63" i="8"/>
  <c r="Y63" i="8"/>
  <c r="U63" i="8"/>
  <c r="M63" i="8"/>
  <c r="V63" i="8" s="1"/>
  <c r="AB63" i="8" s="1"/>
  <c r="AC63" i="8" s="1"/>
  <c r="AD62" i="8"/>
  <c r="Y62" i="8"/>
  <c r="U62" i="8"/>
  <c r="AC62" i="8" s="1"/>
  <c r="AD61" i="8"/>
  <c r="AC61" i="8"/>
  <c r="Y61" i="8"/>
  <c r="AD60" i="8"/>
  <c r="Y60" i="8"/>
  <c r="U60" i="8"/>
  <c r="AC60" i="8" s="1"/>
  <c r="AD59" i="8"/>
  <c r="Y59" i="8"/>
  <c r="AB59" i="8" s="1"/>
  <c r="AC59" i="8" s="1"/>
  <c r="M59" i="8"/>
  <c r="AD58" i="8"/>
  <c r="Y58" i="8"/>
  <c r="AB58" i="8" s="1"/>
  <c r="M58" i="8"/>
  <c r="V58" i="8" s="1"/>
  <c r="AD57" i="8"/>
  <c r="Y57" i="8"/>
  <c r="U57" i="8"/>
  <c r="M57" i="8"/>
  <c r="T57" i="8" s="1"/>
  <c r="AD56" i="8"/>
  <c r="Y56" i="8"/>
  <c r="U56" i="8"/>
  <c r="AC56" i="8" s="1"/>
  <c r="AD55" i="8"/>
  <c r="Y55" i="8"/>
  <c r="U55" i="8"/>
  <c r="AC55" i="8" s="1"/>
  <c r="AD54" i="8"/>
  <c r="Y54" i="8"/>
  <c r="U54" i="8"/>
  <c r="AC54" i="8" s="1"/>
  <c r="AD53" i="8"/>
  <c r="Y53" i="8"/>
  <c r="AB53" i="8" s="1"/>
  <c r="AC53" i="8" s="1"/>
  <c r="M53" i="8"/>
  <c r="U53" i="8" s="1"/>
  <c r="AD52" i="8"/>
  <c r="Y52" i="8"/>
  <c r="M52" i="8"/>
  <c r="AD51" i="8"/>
  <c r="Y51" i="8"/>
  <c r="M51" i="8"/>
  <c r="V51" i="8" s="1"/>
  <c r="Y50" i="8"/>
  <c r="Q50" i="8"/>
  <c r="M50" i="8"/>
  <c r="U49" i="8"/>
  <c r="AC49" i="8" s="1"/>
  <c r="Y48" i="8"/>
  <c r="AB48" i="8" s="1"/>
  <c r="M48" i="8"/>
  <c r="U48" i="8" s="1"/>
  <c r="AD47" i="8"/>
  <c r="Q47" i="8"/>
  <c r="U47" i="8" s="1"/>
  <c r="M47" i="8"/>
  <c r="V47" i="8" s="1"/>
  <c r="AB47" i="8" s="1"/>
  <c r="AD46" i="8"/>
  <c r="V46" i="8"/>
  <c r="AB46" i="8" s="1"/>
  <c r="U46" i="8"/>
  <c r="Q46" i="8"/>
  <c r="M46" i="8"/>
  <c r="AD45" i="8"/>
  <c r="U45" i="8"/>
  <c r="AC45" i="8" s="1"/>
  <c r="AD44" i="8"/>
  <c r="U44" i="8"/>
  <c r="AC44" i="8" s="1"/>
  <c r="AD43" i="8"/>
  <c r="U43" i="8"/>
  <c r="AC43" i="8" s="1"/>
  <c r="AD42" i="8"/>
  <c r="U42" i="8"/>
  <c r="AC42" i="8" s="1"/>
  <c r="AD41" i="8"/>
  <c r="M41" i="8"/>
  <c r="N41" i="8" s="1"/>
  <c r="Q41" i="8" s="1"/>
  <c r="U41" i="8" s="1"/>
  <c r="AD40" i="8"/>
  <c r="Q40" i="8"/>
  <c r="U40" i="8" s="1"/>
  <c r="M40" i="8"/>
  <c r="V40" i="8" s="1"/>
  <c r="AB40" i="8" s="1"/>
  <c r="AD39" i="8"/>
  <c r="Q39" i="8"/>
  <c r="U39" i="8" s="1"/>
  <c r="M39" i="8"/>
  <c r="V39" i="8" s="1"/>
  <c r="AB39" i="8" s="1"/>
  <c r="AD38" i="8"/>
  <c r="Q38" i="8"/>
  <c r="U38" i="8" s="1"/>
  <c r="M38" i="8"/>
  <c r="V38" i="8" s="1"/>
  <c r="AB38" i="8" s="1"/>
  <c r="AD37" i="8"/>
  <c r="Q37" i="8"/>
  <c r="U37" i="8" s="1"/>
  <c r="M37" i="8"/>
  <c r="V37" i="8" s="1"/>
  <c r="AB37" i="8" s="1"/>
  <c r="AD36" i="8"/>
  <c r="M36" i="8"/>
  <c r="V36" i="8" s="1"/>
  <c r="AB36" i="8" s="1"/>
  <c r="AD35" i="8"/>
  <c r="M35" i="8"/>
  <c r="V35" i="8" s="1"/>
  <c r="AB35" i="8" s="1"/>
  <c r="AD34" i="8"/>
  <c r="T34" i="8"/>
  <c r="Q34" i="8"/>
  <c r="U34" i="8" s="1"/>
  <c r="AC34" i="8" s="1"/>
  <c r="AD33" i="8"/>
  <c r="T33" i="8"/>
  <c r="Q33" i="8"/>
  <c r="U33" i="8" s="1"/>
  <c r="AC33" i="8" s="1"/>
  <c r="AD32" i="8"/>
  <c r="T32" i="8"/>
  <c r="Q32" i="8"/>
  <c r="AD31" i="8"/>
  <c r="T31" i="8"/>
  <c r="Q31" i="8"/>
  <c r="U31" i="8" s="1"/>
  <c r="AC31" i="8" s="1"/>
  <c r="AD30" i="8"/>
  <c r="T30" i="8"/>
  <c r="Q30" i="8"/>
  <c r="AD29" i="8"/>
  <c r="T29" i="8"/>
  <c r="U29" i="8" s="1"/>
  <c r="AC29" i="8" s="1"/>
  <c r="Q29" i="8"/>
  <c r="AD28" i="8"/>
  <c r="T28" i="8"/>
  <c r="Q28" i="8"/>
  <c r="AD27" i="8"/>
  <c r="T27" i="8"/>
  <c r="Q27" i="8"/>
  <c r="U27" i="8" s="1"/>
  <c r="AC27" i="8" s="1"/>
  <c r="AD26" i="8"/>
  <c r="T26" i="8"/>
  <c r="Q26" i="8"/>
  <c r="AD25" i="8"/>
  <c r="T25" i="8"/>
  <c r="Q25" i="8"/>
  <c r="AD24" i="8"/>
  <c r="T24" i="8"/>
  <c r="Q24" i="8"/>
  <c r="U24" i="8" s="1"/>
  <c r="AC24" i="8" s="1"/>
  <c r="AD23" i="8"/>
  <c r="T23" i="8"/>
  <c r="Q23" i="8"/>
  <c r="U23" i="8" s="1"/>
  <c r="AC23" i="8" s="1"/>
  <c r="T22" i="8"/>
  <c r="Q22" i="8"/>
  <c r="U22" i="8" s="1"/>
  <c r="AC22" i="8" s="1"/>
  <c r="AD21" i="8"/>
  <c r="T21" i="8"/>
  <c r="Q21" i="8"/>
  <c r="AD20" i="8"/>
  <c r="T20" i="8"/>
  <c r="Q20" i="8"/>
  <c r="U20" i="8" s="1"/>
  <c r="AC20" i="8" s="1"/>
  <c r="AD19" i="8"/>
  <c r="T19" i="8"/>
  <c r="Q19" i="8"/>
  <c r="AD18" i="8"/>
  <c r="T18" i="8"/>
  <c r="Q18" i="8"/>
  <c r="AD17" i="8"/>
  <c r="T17" i="8"/>
  <c r="Q17" i="8"/>
  <c r="AD16" i="8"/>
  <c r="T16" i="8"/>
  <c r="Q16" i="8"/>
  <c r="AD15" i="8"/>
  <c r="Y15" i="8"/>
  <c r="Q15" i="8"/>
  <c r="M15" i="8"/>
  <c r="T15" i="8" s="1"/>
  <c r="AD14" i="8"/>
  <c r="Y14" i="8"/>
  <c r="Q14" i="8"/>
  <c r="M14" i="8"/>
  <c r="V14" i="8" s="1"/>
  <c r="AD13" i="8"/>
  <c r="Y13" i="8"/>
  <c r="Q13" i="8"/>
  <c r="M13" i="8"/>
  <c r="T13" i="8" s="1"/>
  <c r="AD12" i="8"/>
  <c r="Y12" i="8"/>
  <c r="Q12" i="8"/>
  <c r="M12" i="8"/>
  <c r="V12" i="8" s="1"/>
  <c r="AD11" i="8"/>
  <c r="Y11" i="8"/>
  <c r="Q11" i="8"/>
  <c r="M11" i="8"/>
  <c r="T11" i="8" s="1"/>
  <c r="AD10" i="8"/>
  <c r="Y10" i="8"/>
  <c r="Q10" i="8"/>
  <c r="M10" i="8"/>
  <c r="V10" i="8" s="1"/>
  <c r="AD9" i="8"/>
  <c r="Y9" i="8"/>
  <c r="Q9" i="8"/>
  <c r="M9" i="8"/>
  <c r="V9" i="8" s="1"/>
  <c r="AD8" i="8"/>
  <c r="Y8" i="8"/>
  <c r="Q8" i="8"/>
  <c r="M8" i="8"/>
  <c r="V8" i="8" s="1"/>
  <c r="AB8" i="8" s="1"/>
  <c r="AD7" i="8"/>
  <c r="Y7" i="8"/>
  <c r="Q7" i="8"/>
  <c r="U7" i="8"/>
  <c r="M7" i="8"/>
  <c r="T7" i="8" s="1"/>
  <c r="AD6" i="8"/>
  <c r="Y6" i="8"/>
  <c r="Q6" i="8"/>
  <c r="M6" i="8"/>
  <c r="V6" i="8" s="1"/>
  <c r="AD5" i="8"/>
  <c r="Y5" i="8"/>
  <c r="Q5" i="8"/>
  <c r="M5" i="8"/>
  <c r="AD4" i="8"/>
  <c r="Y4" i="8"/>
  <c r="Q4" i="8"/>
  <c r="M4" i="8"/>
  <c r="V4" i="8" s="1"/>
  <c r="AD3" i="8"/>
  <c r="AB3" i="8"/>
  <c r="U3" i="8"/>
  <c r="AD2" i="8"/>
  <c r="Y2" i="8"/>
  <c r="Q2" i="8"/>
  <c r="M2" i="8"/>
  <c r="AA370" i="7"/>
  <c r="Z370" i="7"/>
  <c r="X370" i="7"/>
  <c r="W370" i="7"/>
  <c r="S370" i="7"/>
  <c r="Q370" i="7"/>
  <c r="P370" i="7"/>
  <c r="L370" i="7"/>
  <c r="K370" i="7"/>
  <c r="Y369" i="7"/>
  <c r="V369" i="7"/>
  <c r="M369" i="7"/>
  <c r="O369" i="7" s="1"/>
  <c r="R369" i="7" s="1"/>
  <c r="U368" i="7"/>
  <c r="AC368" i="7" s="1"/>
  <c r="AB367" i="7"/>
  <c r="U367" i="7"/>
  <c r="Y366" i="7"/>
  <c r="O366" i="7"/>
  <c r="R366" i="7" s="1"/>
  <c r="N366" i="7"/>
  <c r="M366" i="7"/>
  <c r="V366" i="7" s="1"/>
  <c r="Y365" i="7"/>
  <c r="V365" i="7"/>
  <c r="N365" i="7"/>
  <c r="U365" i="7" s="1"/>
  <c r="AC365" i="7" s="1"/>
  <c r="AC364" i="7"/>
  <c r="Y364" i="7"/>
  <c r="V364" i="7"/>
  <c r="N364" i="7"/>
  <c r="U364" i="7" s="1"/>
  <c r="Y363" i="7"/>
  <c r="M363" i="7"/>
  <c r="O363" i="7" s="1"/>
  <c r="R363" i="7" s="1"/>
  <c r="Y362" i="7"/>
  <c r="M362" i="7"/>
  <c r="Y361" i="7"/>
  <c r="R361" i="7"/>
  <c r="M361" i="7"/>
  <c r="V361" i="7" s="1"/>
  <c r="AB361" i="7" s="1"/>
  <c r="Y360" i="7"/>
  <c r="V360" i="7"/>
  <c r="U360" i="7"/>
  <c r="AC360" i="7" s="1"/>
  <c r="N360" i="7"/>
  <c r="Y359" i="7"/>
  <c r="V359" i="7"/>
  <c r="N359" i="7"/>
  <c r="U359" i="7" s="1"/>
  <c r="AC359" i="7" s="1"/>
  <c r="Y358" i="7"/>
  <c r="M358" i="7"/>
  <c r="V358" i="7" s="1"/>
  <c r="Y357" i="7"/>
  <c r="M357" i="7"/>
  <c r="Y356" i="7"/>
  <c r="M356" i="7"/>
  <c r="N356" i="7" s="1"/>
  <c r="Y355" i="7"/>
  <c r="M355" i="7"/>
  <c r="AD354" i="7"/>
  <c r="R354" i="7"/>
  <c r="U354" i="7" s="1"/>
  <c r="AC354" i="7" s="1"/>
  <c r="AD353" i="7"/>
  <c r="R353" i="7"/>
  <c r="U353" i="7" s="1"/>
  <c r="AC353" i="7" s="1"/>
  <c r="AD352" i="7"/>
  <c r="Y352" i="7"/>
  <c r="R352" i="7"/>
  <c r="M352" i="7"/>
  <c r="AD351" i="7"/>
  <c r="Y351" i="7"/>
  <c r="R351" i="7"/>
  <c r="M351" i="7"/>
  <c r="AD350" i="7"/>
  <c r="Y350" i="7"/>
  <c r="R350" i="7"/>
  <c r="M350" i="7"/>
  <c r="N350" i="7" s="1"/>
  <c r="AD349" i="7"/>
  <c r="Y349" i="7"/>
  <c r="M349" i="7"/>
  <c r="N349" i="7" s="1"/>
  <c r="AD348" i="7"/>
  <c r="Y348" i="7"/>
  <c r="R348" i="7"/>
  <c r="M348" i="7"/>
  <c r="AD347" i="7"/>
  <c r="Y347" i="7"/>
  <c r="T347" i="7"/>
  <c r="R347" i="7"/>
  <c r="M347" i="7"/>
  <c r="V347" i="7" s="1"/>
  <c r="AD346" i="7"/>
  <c r="Y346" i="7"/>
  <c r="T346" i="7"/>
  <c r="R346" i="7"/>
  <c r="M346" i="7"/>
  <c r="AD345" i="7"/>
  <c r="Y345" i="7"/>
  <c r="R345" i="7"/>
  <c r="M345" i="7"/>
  <c r="N345" i="7" s="1"/>
  <c r="AD344" i="7"/>
  <c r="Y344" i="7"/>
  <c r="R344" i="7"/>
  <c r="M344" i="7"/>
  <c r="AD343" i="7"/>
  <c r="Y343" i="7"/>
  <c r="T343" i="7"/>
  <c r="R343" i="7"/>
  <c r="M343" i="7"/>
  <c r="V343" i="7" s="1"/>
  <c r="AD342" i="7"/>
  <c r="Y342" i="7"/>
  <c r="M342" i="7"/>
  <c r="AD341" i="7"/>
  <c r="U341" i="7"/>
  <c r="AC341" i="7" s="1"/>
  <c r="M341" i="7"/>
  <c r="V341" i="7" s="1"/>
  <c r="AD340" i="7"/>
  <c r="U340" i="7"/>
  <c r="AC340" i="7" s="1"/>
  <c r="M340" i="7"/>
  <c r="V340" i="7" s="1"/>
  <c r="AD339" i="7"/>
  <c r="Y339" i="7"/>
  <c r="V339" i="7"/>
  <c r="T339" i="7"/>
  <c r="N339" i="7"/>
  <c r="U339" i="7" s="1"/>
  <c r="M339" i="7"/>
  <c r="Y338" i="7"/>
  <c r="R338" i="7"/>
  <c r="M338" i="7"/>
  <c r="N338" i="7" s="1"/>
  <c r="Y337" i="7"/>
  <c r="V337" i="7"/>
  <c r="AB337" i="7" s="1"/>
  <c r="R337" i="7"/>
  <c r="N337" i="7"/>
  <c r="M337" i="7"/>
  <c r="T337" i="7" s="1"/>
  <c r="U337" i="7" s="1"/>
  <c r="Y336" i="7"/>
  <c r="R336" i="7"/>
  <c r="M336" i="7"/>
  <c r="V336" i="7" s="1"/>
  <c r="AB336" i="7" s="1"/>
  <c r="Y335" i="7"/>
  <c r="R335" i="7"/>
  <c r="M335" i="7"/>
  <c r="T335" i="7" s="1"/>
  <c r="Y334" i="7"/>
  <c r="R334" i="7"/>
  <c r="M334" i="7"/>
  <c r="Y333" i="7"/>
  <c r="R333" i="7"/>
  <c r="M333" i="7"/>
  <c r="AD332" i="7"/>
  <c r="Y332" i="7"/>
  <c r="R332" i="7"/>
  <c r="M332" i="7"/>
  <c r="N332" i="7" s="1"/>
  <c r="AD331" i="7"/>
  <c r="Y331" i="7"/>
  <c r="R331" i="7"/>
  <c r="N331" i="7"/>
  <c r="M331" i="7"/>
  <c r="T331" i="7" s="1"/>
  <c r="AD330" i="7"/>
  <c r="Y330" i="7"/>
  <c r="R330" i="7"/>
  <c r="M330" i="7"/>
  <c r="AD329" i="7"/>
  <c r="Y329" i="7"/>
  <c r="R329" i="7"/>
  <c r="M329" i="7"/>
  <c r="N329" i="7" s="1"/>
  <c r="AD328" i="7"/>
  <c r="Y328" i="7"/>
  <c r="R328" i="7"/>
  <c r="M328" i="7"/>
  <c r="V328" i="7" s="1"/>
  <c r="AB328" i="7" s="1"/>
  <c r="AD327" i="7"/>
  <c r="Y327" i="7"/>
  <c r="R327" i="7"/>
  <c r="N327" i="7"/>
  <c r="U327" i="7" s="1"/>
  <c r="M327" i="7"/>
  <c r="T327" i="7" s="1"/>
  <c r="AD326" i="7"/>
  <c r="Y326" i="7"/>
  <c r="T326" i="7"/>
  <c r="R326" i="7"/>
  <c r="M326" i="7"/>
  <c r="AD325" i="7"/>
  <c r="Y325" i="7"/>
  <c r="R325" i="7"/>
  <c r="M325" i="7"/>
  <c r="V325" i="7" s="1"/>
  <c r="AB325" i="7" s="1"/>
  <c r="AD324" i="7"/>
  <c r="Y324" i="7"/>
  <c r="R324" i="7"/>
  <c r="M324" i="7"/>
  <c r="AD323" i="7"/>
  <c r="Y323" i="7"/>
  <c r="V323" i="7"/>
  <c r="AB323" i="7" s="1"/>
  <c r="R323" i="7"/>
  <c r="N323" i="7"/>
  <c r="M323" i="7"/>
  <c r="T323" i="7" s="1"/>
  <c r="AD322" i="7"/>
  <c r="Y322" i="7"/>
  <c r="R322" i="7"/>
  <c r="M322" i="7"/>
  <c r="AD321" i="7"/>
  <c r="Y321" i="7"/>
  <c r="R321" i="7"/>
  <c r="M321" i="7"/>
  <c r="AD320" i="7"/>
  <c r="Y320" i="7"/>
  <c r="R320" i="7"/>
  <c r="M320" i="7"/>
  <c r="AD319" i="7"/>
  <c r="Y319" i="7"/>
  <c r="V319" i="7"/>
  <c r="M319" i="7"/>
  <c r="N319" i="7" s="1"/>
  <c r="U319" i="7" s="1"/>
  <c r="AD318" i="7"/>
  <c r="Y318" i="7"/>
  <c r="R318" i="7"/>
  <c r="M318" i="7"/>
  <c r="AD317" i="7"/>
  <c r="Y317" i="7"/>
  <c r="R317" i="7"/>
  <c r="M317" i="7"/>
  <c r="AD316" i="7"/>
  <c r="Y316" i="7"/>
  <c r="R316" i="7"/>
  <c r="M316" i="7"/>
  <c r="AD315" i="7"/>
  <c r="Y315" i="7"/>
  <c r="R315" i="7"/>
  <c r="M315" i="7"/>
  <c r="T315" i="7" s="1"/>
  <c r="AD314" i="7"/>
  <c r="Y314" i="7"/>
  <c r="R314" i="7"/>
  <c r="M314" i="7"/>
  <c r="AD313" i="7"/>
  <c r="Y313" i="7"/>
  <c r="R313" i="7"/>
  <c r="M313" i="7"/>
  <c r="V313" i="7" s="1"/>
  <c r="AB313" i="7" s="1"/>
  <c r="AD312" i="7"/>
  <c r="Y312" i="7"/>
  <c r="R312" i="7"/>
  <c r="M312" i="7"/>
  <c r="T312" i="7" s="1"/>
  <c r="AD311" i="7"/>
  <c r="Y311" i="7"/>
  <c r="V311" i="7"/>
  <c r="AB311" i="7" s="1"/>
  <c r="R311" i="7"/>
  <c r="M311" i="7"/>
  <c r="N311" i="7" s="1"/>
  <c r="AD310" i="7"/>
  <c r="Y310" i="7"/>
  <c r="R310" i="7"/>
  <c r="M310" i="7"/>
  <c r="AD309" i="7"/>
  <c r="Y309" i="7"/>
  <c r="R309" i="7"/>
  <c r="M309" i="7"/>
  <c r="T309" i="7" s="1"/>
  <c r="AD308" i="7"/>
  <c r="Y308" i="7"/>
  <c r="R308" i="7"/>
  <c r="M308" i="7"/>
  <c r="N308" i="7" s="1"/>
  <c r="Y307" i="7"/>
  <c r="R307" i="7"/>
  <c r="M307" i="7"/>
  <c r="N307" i="7" s="1"/>
  <c r="Y306" i="7"/>
  <c r="T306" i="7"/>
  <c r="R306" i="7"/>
  <c r="M306" i="7"/>
  <c r="V306" i="7" s="1"/>
  <c r="Y305" i="7"/>
  <c r="R305" i="7"/>
  <c r="M305" i="7"/>
  <c r="Y304" i="7"/>
  <c r="V304" i="7"/>
  <c r="T304" i="7"/>
  <c r="R304" i="7"/>
  <c r="M304" i="7"/>
  <c r="N304" i="7" s="1"/>
  <c r="U304" i="7" s="1"/>
  <c r="Y303" i="7"/>
  <c r="R303" i="7"/>
  <c r="M303" i="7"/>
  <c r="T303" i="7" s="1"/>
  <c r="Y302" i="7"/>
  <c r="R302" i="7"/>
  <c r="M302" i="7"/>
  <c r="N302" i="7" s="1"/>
  <c r="Y301" i="7"/>
  <c r="R301" i="7"/>
  <c r="M301" i="7"/>
  <c r="Y300" i="7"/>
  <c r="R300" i="7"/>
  <c r="M300" i="7"/>
  <c r="Y299" i="7"/>
  <c r="R299" i="7"/>
  <c r="M299" i="7"/>
  <c r="Y298" i="7"/>
  <c r="R298" i="7"/>
  <c r="M298" i="7"/>
  <c r="Y297" i="7"/>
  <c r="R297" i="7"/>
  <c r="M297" i="7"/>
  <c r="V297" i="7" s="1"/>
  <c r="AD296" i="7"/>
  <c r="Y296" i="7"/>
  <c r="R296" i="7"/>
  <c r="M296" i="7"/>
  <c r="V296" i="7" s="1"/>
  <c r="AB296" i="7" s="1"/>
  <c r="AD295" i="7"/>
  <c r="Y295" i="7"/>
  <c r="R295" i="7"/>
  <c r="M295" i="7"/>
  <c r="AD294" i="7"/>
  <c r="Y294" i="7"/>
  <c r="R294" i="7"/>
  <c r="M294" i="7"/>
  <c r="V294" i="7" s="1"/>
  <c r="AD293" i="7"/>
  <c r="Y293" i="7"/>
  <c r="V293" i="7"/>
  <c r="T293" i="7"/>
  <c r="R293" i="7"/>
  <c r="M293" i="7"/>
  <c r="N293" i="7" s="1"/>
  <c r="AD292" i="7"/>
  <c r="Y292" i="7"/>
  <c r="R292" i="7"/>
  <c r="M292" i="7"/>
  <c r="V292" i="7" s="1"/>
  <c r="AB292" i="7" s="1"/>
  <c r="AD291" i="7"/>
  <c r="Y291" i="7"/>
  <c r="R291" i="7"/>
  <c r="M291" i="7"/>
  <c r="AD290" i="7"/>
  <c r="Y290" i="7"/>
  <c r="R290" i="7"/>
  <c r="M290" i="7"/>
  <c r="AD289" i="7"/>
  <c r="Y289" i="7"/>
  <c r="R289" i="7"/>
  <c r="M289" i="7"/>
  <c r="N289" i="7" s="1"/>
  <c r="AD288" i="7"/>
  <c r="Y288" i="7"/>
  <c r="R288" i="7"/>
  <c r="M288" i="7"/>
  <c r="Y287" i="7"/>
  <c r="R287" i="7"/>
  <c r="M287" i="7"/>
  <c r="N287" i="7" s="1"/>
  <c r="AD286" i="7"/>
  <c r="Y286" i="7"/>
  <c r="R286" i="7"/>
  <c r="M286" i="7"/>
  <c r="N286" i="7" s="1"/>
  <c r="AD285" i="7"/>
  <c r="Y285" i="7"/>
  <c r="R285" i="7"/>
  <c r="M285" i="7"/>
  <c r="V285" i="7" s="1"/>
  <c r="AD284" i="7"/>
  <c r="Y284" i="7"/>
  <c r="R284" i="7"/>
  <c r="M284" i="7"/>
  <c r="AD283" i="7"/>
  <c r="Y283" i="7"/>
  <c r="R283" i="7"/>
  <c r="M283" i="7"/>
  <c r="N283" i="7" s="1"/>
  <c r="AD282" i="7"/>
  <c r="Y282" i="7"/>
  <c r="R282" i="7"/>
  <c r="M282" i="7"/>
  <c r="AD281" i="7"/>
  <c r="Y281" i="7"/>
  <c r="R281" i="7"/>
  <c r="M281" i="7"/>
  <c r="T281" i="7" s="1"/>
  <c r="AD280" i="7"/>
  <c r="Y280" i="7"/>
  <c r="R280" i="7"/>
  <c r="M280" i="7"/>
  <c r="AD279" i="7"/>
  <c r="Y279" i="7"/>
  <c r="T279" i="7"/>
  <c r="R279" i="7"/>
  <c r="M279" i="7"/>
  <c r="AD278" i="7"/>
  <c r="Y278" i="7"/>
  <c r="R278" i="7"/>
  <c r="M278" i="7"/>
  <c r="T278" i="7" s="1"/>
  <c r="AD277" i="7"/>
  <c r="Y277" i="7"/>
  <c r="R277" i="7"/>
  <c r="M277" i="7"/>
  <c r="AD276" i="7"/>
  <c r="Y276" i="7"/>
  <c r="R276" i="7"/>
  <c r="M276" i="7"/>
  <c r="V276" i="7" s="1"/>
  <c r="AD275" i="7"/>
  <c r="Y275" i="7"/>
  <c r="R275" i="7"/>
  <c r="M275" i="7"/>
  <c r="N275" i="7" s="1"/>
  <c r="AD274" i="7"/>
  <c r="Y274" i="7"/>
  <c r="V274" i="7"/>
  <c r="R274" i="7"/>
  <c r="M274" i="7"/>
  <c r="N274" i="7" s="1"/>
  <c r="AD273" i="7"/>
  <c r="Y273" i="7"/>
  <c r="R273" i="7"/>
  <c r="M273" i="7"/>
  <c r="N273" i="7" s="1"/>
  <c r="AD272" i="7"/>
  <c r="Y272" i="7"/>
  <c r="R272" i="7"/>
  <c r="M272" i="7"/>
  <c r="N272" i="7" s="1"/>
  <c r="AD271" i="7"/>
  <c r="Y271" i="7"/>
  <c r="R271" i="7"/>
  <c r="M271" i="7"/>
  <c r="AD270" i="7"/>
  <c r="Y270" i="7"/>
  <c r="R270" i="7"/>
  <c r="M270" i="7"/>
  <c r="T270" i="7" s="1"/>
  <c r="AD269" i="7"/>
  <c r="Y269" i="7"/>
  <c r="R269" i="7"/>
  <c r="M269" i="7"/>
  <c r="N269" i="7" s="1"/>
  <c r="AD268" i="7"/>
  <c r="Y268" i="7"/>
  <c r="R268" i="7"/>
  <c r="M268" i="7"/>
  <c r="V268" i="7" s="1"/>
  <c r="AD267" i="7"/>
  <c r="Y267" i="7"/>
  <c r="R267" i="7"/>
  <c r="M267" i="7"/>
  <c r="N267" i="7" s="1"/>
  <c r="AD266" i="7"/>
  <c r="Y266" i="7"/>
  <c r="R266" i="7"/>
  <c r="M266" i="7"/>
  <c r="N266" i="7" s="1"/>
  <c r="AD265" i="7"/>
  <c r="Y265" i="7"/>
  <c r="R265" i="7"/>
  <c r="M265" i="7"/>
  <c r="N265" i="7" s="1"/>
  <c r="AD264" i="7"/>
  <c r="Y264" i="7"/>
  <c r="R264" i="7"/>
  <c r="M264" i="7"/>
  <c r="AD263" i="7"/>
  <c r="Y263" i="7"/>
  <c r="R263" i="7"/>
  <c r="M263" i="7"/>
  <c r="AD262" i="7"/>
  <c r="Y262" i="7"/>
  <c r="T262" i="7"/>
  <c r="R262" i="7"/>
  <c r="M262" i="7"/>
  <c r="V262" i="7" s="1"/>
  <c r="AD261" i="7"/>
  <c r="Y261" i="7"/>
  <c r="R261" i="7"/>
  <c r="M261" i="7"/>
  <c r="AD260" i="7"/>
  <c r="Y260" i="7"/>
  <c r="R260" i="7"/>
  <c r="M260" i="7"/>
  <c r="AD259" i="7"/>
  <c r="Y259" i="7"/>
  <c r="R259" i="7"/>
  <c r="M259" i="7"/>
  <c r="AD258" i="7"/>
  <c r="Y258" i="7"/>
  <c r="R258" i="7"/>
  <c r="N258" i="7"/>
  <c r="M258" i="7"/>
  <c r="V258" i="7" s="1"/>
  <c r="AD257" i="7"/>
  <c r="Y257" i="7"/>
  <c r="R257" i="7"/>
  <c r="M257" i="7"/>
  <c r="AD256" i="7"/>
  <c r="Y256" i="7"/>
  <c r="R256" i="7"/>
  <c r="M256" i="7"/>
  <c r="AD255" i="7"/>
  <c r="Y255" i="7"/>
  <c r="R255" i="7"/>
  <c r="M255" i="7"/>
  <c r="V255" i="7" s="1"/>
  <c r="AD254" i="7"/>
  <c r="Y254" i="7"/>
  <c r="R254" i="7"/>
  <c r="M254" i="7"/>
  <c r="N254" i="7" s="1"/>
  <c r="AD253" i="7"/>
  <c r="Y253" i="7"/>
  <c r="R253" i="7"/>
  <c r="M253" i="7"/>
  <c r="V253" i="7" s="1"/>
  <c r="Y252" i="7"/>
  <c r="R252" i="7"/>
  <c r="M252" i="7"/>
  <c r="N252" i="7" s="1"/>
  <c r="AD251" i="7"/>
  <c r="Y251" i="7"/>
  <c r="R251" i="7"/>
  <c r="M251" i="7"/>
  <c r="AD250" i="7"/>
  <c r="Y250" i="7"/>
  <c r="R250" i="7"/>
  <c r="M250" i="7"/>
  <c r="AD249" i="7"/>
  <c r="Y249" i="7"/>
  <c r="R249" i="7"/>
  <c r="M249" i="7"/>
  <c r="AD248" i="7"/>
  <c r="Y248" i="7"/>
  <c r="R248" i="7"/>
  <c r="M248" i="7"/>
  <c r="T248" i="7" s="1"/>
  <c r="AD247" i="7"/>
  <c r="Y247" i="7"/>
  <c r="R247" i="7"/>
  <c r="M247" i="7"/>
  <c r="T247" i="7" s="1"/>
  <c r="AD246" i="7"/>
  <c r="Y246" i="7"/>
  <c r="V246" i="7"/>
  <c r="R246" i="7"/>
  <c r="N246" i="7"/>
  <c r="M246" i="7"/>
  <c r="T246" i="7" s="1"/>
  <c r="U246" i="7" s="1"/>
  <c r="AD245" i="7"/>
  <c r="Y245" i="7"/>
  <c r="R245" i="7"/>
  <c r="M245" i="7"/>
  <c r="AD244" i="7"/>
  <c r="Y244" i="7"/>
  <c r="R244" i="7"/>
  <c r="M244" i="7"/>
  <c r="N244" i="7" s="1"/>
  <c r="AD243" i="7"/>
  <c r="Y243" i="7"/>
  <c r="R243" i="7"/>
  <c r="M243" i="7"/>
  <c r="AD242" i="7"/>
  <c r="Y242" i="7"/>
  <c r="R242" i="7"/>
  <c r="M242" i="7"/>
  <c r="V242" i="7" s="1"/>
  <c r="AB242" i="7" s="1"/>
  <c r="AD241" i="7"/>
  <c r="Y241" i="7"/>
  <c r="R241" i="7"/>
  <c r="M241" i="7"/>
  <c r="T241" i="7" s="1"/>
  <c r="AD240" i="7"/>
  <c r="Y240" i="7"/>
  <c r="V240" i="7"/>
  <c r="AB240" i="7" s="1"/>
  <c r="R240" i="7"/>
  <c r="M240" i="7"/>
  <c r="N240" i="7" s="1"/>
  <c r="AD239" i="7"/>
  <c r="Y239" i="7"/>
  <c r="V239" i="7"/>
  <c r="AB239" i="7" s="1"/>
  <c r="T239" i="7"/>
  <c r="R239" i="7"/>
  <c r="N239" i="7"/>
  <c r="M239" i="7"/>
  <c r="AD238" i="7"/>
  <c r="Y238" i="7"/>
  <c r="R238" i="7"/>
  <c r="M238" i="7"/>
  <c r="N238" i="7" s="1"/>
  <c r="AD237" i="7"/>
  <c r="Y237" i="7"/>
  <c r="R237" i="7"/>
  <c r="M237" i="7"/>
  <c r="AD236" i="7"/>
  <c r="Y236" i="7"/>
  <c r="R236" i="7"/>
  <c r="M236" i="7"/>
  <c r="V236" i="7" s="1"/>
  <c r="AB236" i="7" s="1"/>
  <c r="AD235" i="7"/>
  <c r="Y235" i="7"/>
  <c r="R235" i="7"/>
  <c r="M235" i="7"/>
  <c r="AD234" i="7"/>
  <c r="Y234" i="7"/>
  <c r="R234" i="7"/>
  <c r="M234" i="7"/>
  <c r="AD233" i="7"/>
  <c r="Y233" i="7"/>
  <c r="R233" i="7"/>
  <c r="M233" i="7"/>
  <c r="T233" i="7" s="1"/>
  <c r="AD232" i="7"/>
  <c r="Y232" i="7"/>
  <c r="V232" i="7"/>
  <c r="AB232" i="7" s="1"/>
  <c r="R232" i="7"/>
  <c r="M232" i="7"/>
  <c r="T232" i="7" s="1"/>
  <c r="AD231" i="7"/>
  <c r="Y231" i="7"/>
  <c r="R231" i="7"/>
  <c r="M231" i="7"/>
  <c r="N231" i="7" s="1"/>
  <c r="AD230" i="7"/>
  <c r="Y230" i="7"/>
  <c r="R230" i="7"/>
  <c r="M230" i="7"/>
  <c r="N230" i="7" s="1"/>
  <c r="AD229" i="7"/>
  <c r="Y229" i="7"/>
  <c r="T229" i="7"/>
  <c r="R229" i="7"/>
  <c r="N229" i="7"/>
  <c r="M229" i="7"/>
  <c r="V229" i="7" s="1"/>
  <c r="AD228" i="7"/>
  <c r="Y228" i="7"/>
  <c r="R228" i="7"/>
  <c r="M228" i="7"/>
  <c r="AD227" i="7"/>
  <c r="Y227" i="7"/>
  <c r="V227" i="7"/>
  <c r="R227" i="7"/>
  <c r="N227" i="7"/>
  <c r="AD226" i="7"/>
  <c r="Y226" i="7"/>
  <c r="R226" i="7"/>
  <c r="M226" i="7"/>
  <c r="N226" i="7" s="1"/>
  <c r="Y225" i="7"/>
  <c r="R225" i="7"/>
  <c r="M225" i="7"/>
  <c r="AD224" i="7"/>
  <c r="Y224" i="7"/>
  <c r="R224" i="7"/>
  <c r="M224" i="7"/>
  <c r="V224" i="7" s="1"/>
  <c r="Y223" i="7"/>
  <c r="R223" i="7"/>
  <c r="M223" i="7"/>
  <c r="AD222" i="7"/>
  <c r="Y222" i="7"/>
  <c r="R222" i="7"/>
  <c r="M222" i="7"/>
  <c r="AD221" i="7"/>
  <c r="Y221" i="7"/>
  <c r="R221" i="7"/>
  <c r="M221" i="7"/>
  <c r="AD220" i="7"/>
  <c r="Y220" i="7"/>
  <c r="R220" i="7"/>
  <c r="M220" i="7"/>
  <c r="AD219" i="7"/>
  <c r="Y219" i="7"/>
  <c r="R219" i="7"/>
  <c r="M219" i="7"/>
  <c r="AD218" i="7"/>
  <c r="Y218" i="7"/>
  <c r="R218" i="7"/>
  <c r="M218" i="7"/>
  <c r="V218" i="7" s="1"/>
  <c r="AB218" i="7" s="1"/>
  <c r="AD217" i="7"/>
  <c r="Y217" i="7"/>
  <c r="R217" i="7"/>
  <c r="M217" i="7"/>
  <c r="AD216" i="7"/>
  <c r="Y216" i="7"/>
  <c r="V216" i="7"/>
  <c r="AB216" i="7" s="1"/>
  <c r="R216" i="7"/>
  <c r="M216" i="7"/>
  <c r="T216" i="7" s="1"/>
  <c r="AD215" i="7"/>
  <c r="Y215" i="7"/>
  <c r="R215" i="7"/>
  <c r="M215" i="7"/>
  <c r="AD214" i="7"/>
  <c r="Y214" i="7"/>
  <c r="R214" i="7"/>
  <c r="M214" i="7"/>
  <c r="N214" i="7" s="1"/>
  <c r="Y213" i="7"/>
  <c r="R213" i="7"/>
  <c r="M213" i="7"/>
  <c r="T213" i="7" s="1"/>
  <c r="AD212" i="7"/>
  <c r="Y212" i="7"/>
  <c r="R212" i="7"/>
  <c r="M212" i="7"/>
  <c r="V212" i="7" s="1"/>
  <c r="AD211" i="7"/>
  <c r="Y211" i="7"/>
  <c r="R211" i="7"/>
  <c r="M211" i="7"/>
  <c r="N211" i="7" s="1"/>
  <c r="AD210" i="7"/>
  <c r="Y210" i="7"/>
  <c r="R210" i="7"/>
  <c r="M210" i="7"/>
  <c r="AD209" i="7"/>
  <c r="Y209" i="7"/>
  <c r="R209" i="7"/>
  <c r="M209" i="7"/>
  <c r="N209" i="7" s="1"/>
  <c r="AD208" i="7"/>
  <c r="Y208" i="7"/>
  <c r="R208" i="7"/>
  <c r="N208" i="7"/>
  <c r="M208" i="7"/>
  <c r="V208" i="7" s="1"/>
  <c r="AD207" i="7"/>
  <c r="Y207" i="7"/>
  <c r="R207" i="7"/>
  <c r="M207" i="7"/>
  <c r="AD206" i="7"/>
  <c r="Y206" i="7"/>
  <c r="V206" i="7"/>
  <c r="R206" i="7"/>
  <c r="M206" i="7"/>
  <c r="T206" i="7" s="1"/>
  <c r="AD205" i="7"/>
  <c r="Y205" i="7"/>
  <c r="R205" i="7"/>
  <c r="M205" i="7"/>
  <c r="N205" i="7" s="1"/>
  <c r="U205" i="7" s="1"/>
  <c r="AD204" i="7"/>
  <c r="Y204" i="7"/>
  <c r="R204" i="7"/>
  <c r="M204" i="7"/>
  <c r="AD203" i="7"/>
  <c r="Y203" i="7"/>
  <c r="R203" i="7"/>
  <c r="M203" i="7"/>
  <c r="V203" i="7" s="1"/>
  <c r="AB203" i="7" s="1"/>
  <c r="AD202" i="7"/>
  <c r="Y202" i="7"/>
  <c r="R202" i="7"/>
  <c r="N202" i="7"/>
  <c r="M202" i="7"/>
  <c r="V202" i="7" s="1"/>
  <c r="AB202" i="7" s="1"/>
  <c r="AD201" i="7"/>
  <c r="Y201" i="7"/>
  <c r="R201" i="7"/>
  <c r="M201" i="7"/>
  <c r="V201" i="7" s="1"/>
  <c r="AB201" i="7" s="1"/>
  <c r="AD200" i="7"/>
  <c r="Y200" i="7"/>
  <c r="R200" i="7"/>
  <c r="M200" i="7"/>
  <c r="AD199" i="7"/>
  <c r="V199" i="7"/>
  <c r="AB199" i="7" s="1"/>
  <c r="T199" i="7"/>
  <c r="R199" i="7"/>
  <c r="M199" i="7"/>
  <c r="N199" i="7" s="1"/>
  <c r="AD198" i="7"/>
  <c r="R198" i="7"/>
  <c r="M198" i="7"/>
  <c r="AD197" i="7"/>
  <c r="R197" i="7"/>
  <c r="M197" i="7"/>
  <c r="AD196" i="7"/>
  <c r="R196" i="7"/>
  <c r="M196" i="7"/>
  <c r="AD195" i="7"/>
  <c r="R195" i="7"/>
  <c r="M195" i="7"/>
  <c r="AB194" i="7"/>
  <c r="AC194" i="7" s="1"/>
  <c r="AD193" i="7"/>
  <c r="R193" i="7"/>
  <c r="M193" i="7"/>
  <c r="AD192" i="7"/>
  <c r="R192" i="7"/>
  <c r="M192" i="7"/>
  <c r="T192" i="7" s="1"/>
  <c r="AD191" i="7"/>
  <c r="R191" i="7"/>
  <c r="M191" i="7"/>
  <c r="V191" i="7" s="1"/>
  <c r="AB191" i="7" s="1"/>
  <c r="AD190" i="7"/>
  <c r="R190" i="7"/>
  <c r="M190" i="7"/>
  <c r="N190" i="7" s="1"/>
  <c r="AD189" i="7"/>
  <c r="R189" i="7"/>
  <c r="M189" i="7"/>
  <c r="N189" i="7" s="1"/>
  <c r="AD188" i="7"/>
  <c r="V188" i="7"/>
  <c r="AB188" i="7" s="1"/>
  <c r="AC188" i="7" s="1"/>
  <c r="N188" i="7"/>
  <c r="U188" i="7" s="1"/>
  <c r="AD187" i="7"/>
  <c r="V187" i="7"/>
  <c r="AB187" i="7" s="1"/>
  <c r="N187" i="7"/>
  <c r="U187" i="7" s="1"/>
  <c r="AD186" i="7"/>
  <c r="V186" i="7"/>
  <c r="AB186" i="7" s="1"/>
  <c r="N186" i="7"/>
  <c r="U186" i="7" s="1"/>
  <c r="AD185" i="7"/>
  <c r="V185" i="7"/>
  <c r="AB185" i="7" s="1"/>
  <c r="N185" i="7"/>
  <c r="U185" i="7" s="1"/>
  <c r="AD184" i="7"/>
  <c r="V184" i="7"/>
  <c r="AB184" i="7" s="1"/>
  <c r="N184" i="7"/>
  <c r="U184" i="7" s="1"/>
  <c r="AD183" i="7"/>
  <c r="AB183" i="7"/>
  <c r="AC183" i="7" s="1"/>
  <c r="AD182" i="7"/>
  <c r="V182" i="7"/>
  <c r="AB182" i="7" s="1"/>
  <c r="N182" i="7"/>
  <c r="U182" i="7" s="1"/>
  <c r="AD181" i="7"/>
  <c r="AB181" i="7"/>
  <c r="V181" i="7"/>
  <c r="N181" i="7"/>
  <c r="U181" i="7" s="1"/>
  <c r="AD180" i="7"/>
  <c r="R180" i="7"/>
  <c r="M180" i="7"/>
  <c r="N180" i="7" s="1"/>
  <c r="U180" i="7" s="1"/>
  <c r="AD179" i="7"/>
  <c r="R179" i="7"/>
  <c r="M179" i="7"/>
  <c r="V179" i="7" s="1"/>
  <c r="AB179" i="7" s="1"/>
  <c r="AD178" i="7"/>
  <c r="R178" i="7"/>
  <c r="M178" i="7"/>
  <c r="AD177" i="7"/>
  <c r="V177" i="7"/>
  <c r="AB177" i="7" s="1"/>
  <c r="N177" i="7"/>
  <c r="U177" i="7" s="1"/>
  <c r="AD176" i="7"/>
  <c r="R176" i="7"/>
  <c r="M176" i="7"/>
  <c r="V176" i="7" s="1"/>
  <c r="AB176" i="7" s="1"/>
  <c r="AB175" i="7"/>
  <c r="AC175" i="7" s="1"/>
  <c r="Y174" i="7"/>
  <c r="U174" i="7"/>
  <c r="M174" i="7"/>
  <c r="AB173" i="7"/>
  <c r="AC173" i="7" s="1"/>
  <c r="N173" i="7"/>
  <c r="Y172" i="7"/>
  <c r="U172" i="7"/>
  <c r="M172" i="7"/>
  <c r="V172" i="7" s="1"/>
  <c r="Y171" i="7"/>
  <c r="U171" i="7"/>
  <c r="M171" i="7"/>
  <c r="AD170" i="7"/>
  <c r="Y170" i="7"/>
  <c r="R170" i="7"/>
  <c r="M170" i="7"/>
  <c r="AD169" i="7"/>
  <c r="Y169" i="7"/>
  <c r="R169" i="7"/>
  <c r="M169" i="7"/>
  <c r="V169" i="7" s="1"/>
  <c r="AD168" i="7"/>
  <c r="Y168" i="7"/>
  <c r="R168" i="7"/>
  <c r="M168" i="7"/>
  <c r="AD167" i="7"/>
  <c r="Y167" i="7"/>
  <c r="R167" i="7"/>
  <c r="M167" i="7"/>
  <c r="AD166" i="7"/>
  <c r="Y166" i="7"/>
  <c r="T166" i="7"/>
  <c r="R166" i="7"/>
  <c r="N166" i="7"/>
  <c r="M166" i="7"/>
  <c r="V166" i="7" s="1"/>
  <c r="AD165" i="7"/>
  <c r="Y165" i="7"/>
  <c r="R165" i="7"/>
  <c r="M165" i="7"/>
  <c r="N165" i="7" s="1"/>
  <c r="AD164" i="7"/>
  <c r="Y164" i="7"/>
  <c r="R164" i="7"/>
  <c r="M164" i="7"/>
  <c r="N164" i="7" s="1"/>
  <c r="AD163" i="7"/>
  <c r="Y163" i="7"/>
  <c r="R163" i="7"/>
  <c r="M163" i="7"/>
  <c r="N163" i="7" s="1"/>
  <c r="AD162" i="7"/>
  <c r="Y162" i="7"/>
  <c r="R162" i="7"/>
  <c r="M162" i="7"/>
  <c r="V162" i="7" s="1"/>
  <c r="AD161" i="7"/>
  <c r="Y161" i="7"/>
  <c r="T161" i="7"/>
  <c r="R161" i="7"/>
  <c r="U161" i="7" s="1"/>
  <c r="N161" i="7"/>
  <c r="M161" i="7"/>
  <c r="V161" i="7" s="1"/>
  <c r="AD160" i="7"/>
  <c r="Y160" i="7"/>
  <c r="R160" i="7"/>
  <c r="M160" i="7"/>
  <c r="AD159" i="7"/>
  <c r="Y159" i="7"/>
  <c r="R159" i="7"/>
  <c r="M159" i="7"/>
  <c r="V159" i="7" s="1"/>
  <c r="AD158" i="7"/>
  <c r="Y158" i="7"/>
  <c r="R158" i="7"/>
  <c r="M158" i="7"/>
  <c r="V158" i="7" s="1"/>
  <c r="AB158" i="7" s="1"/>
  <c r="AD157" i="7"/>
  <c r="R157" i="7"/>
  <c r="M157" i="7"/>
  <c r="AD156" i="7"/>
  <c r="Y156" i="7"/>
  <c r="R156" i="7"/>
  <c r="M156" i="7"/>
  <c r="Y155" i="7"/>
  <c r="T155" i="7"/>
  <c r="R155" i="7"/>
  <c r="M155" i="7"/>
  <c r="V155" i="7" s="1"/>
  <c r="AD154" i="7"/>
  <c r="Y154" i="7"/>
  <c r="R154" i="7"/>
  <c r="M154" i="7"/>
  <c r="V154" i="7" s="1"/>
  <c r="AB154" i="7" s="1"/>
  <c r="AD153" i="7"/>
  <c r="Y153" i="7"/>
  <c r="R153" i="7"/>
  <c r="M153" i="7"/>
  <c r="N153" i="7" s="1"/>
  <c r="AD152" i="7"/>
  <c r="Y152" i="7"/>
  <c r="V152" i="7"/>
  <c r="T152" i="7"/>
  <c r="R152" i="7"/>
  <c r="M152" i="7"/>
  <c r="N152" i="7" s="1"/>
  <c r="Y151" i="7"/>
  <c r="R151" i="7"/>
  <c r="M151" i="7"/>
  <c r="N151" i="7" s="1"/>
  <c r="Y150" i="7"/>
  <c r="R150" i="7"/>
  <c r="M150" i="7"/>
  <c r="AD149" i="7"/>
  <c r="Y149" i="7"/>
  <c r="R149" i="7"/>
  <c r="M149" i="7"/>
  <c r="Y148" i="7"/>
  <c r="R148" i="7"/>
  <c r="M148" i="7"/>
  <c r="Y147" i="7"/>
  <c r="R147" i="7"/>
  <c r="M147" i="7"/>
  <c r="V147" i="7" s="1"/>
  <c r="AD146" i="7"/>
  <c r="Y146" i="7"/>
  <c r="R146" i="7"/>
  <c r="M146" i="7"/>
  <c r="N146" i="7" s="1"/>
  <c r="AD145" i="7"/>
  <c r="Y145" i="7"/>
  <c r="R145" i="7"/>
  <c r="M145" i="7"/>
  <c r="N145" i="7" s="1"/>
  <c r="AD144" i="7"/>
  <c r="Y144" i="7"/>
  <c r="R144" i="7"/>
  <c r="M144" i="7"/>
  <c r="V144" i="7" s="1"/>
  <c r="AD143" i="7"/>
  <c r="Y143" i="7"/>
  <c r="V143" i="7"/>
  <c r="AB143" i="7" s="1"/>
  <c r="R143" i="7"/>
  <c r="M143" i="7"/>
  <c r="AD142" i="7"/>
  <c r="Y142" i="7"/>
  <c r="R142" i="7"/>
  <c r="M142" i="7"/>
  <c r="AD141" i="7"/>
  <c r="Y141" i="7"/>
  <c r="R141" i="7"/>
  <c r="M141" i="7"/>
  <c r="V141" i="7" s="1"/>
  <c r="Y140" i="7"/>
  <c r="R140" i="7"/>
  <c r="M140" i="7"/>
  <c r="AD139" i="7"/>
  <c r="Y139" i="7"/>
  <c r="R139" i="7"/>
  <c r="M139" i="7"/>
  <c r="V139" i="7" s="1"/>
  <c r="AD138" i="7"/>
  <c r="Y138" i="7"/>
  <c r="M138" i="7"/>
  <c r="N138" i="7" s="1"/>
  <c r="U138" i="7" s="1"/>
  <c r="AD137" i="7"/>
  <c r="Y137" i="7"/>
  <c r="V137" i="7"/>
  <c r="AB137" i="7" s="1"/>
  <c r="R137" i="7"/>
  <c r="M137" i="7"/>
  <c r="T137" i="7" s="1"/>
  <c r="AD136" i="7"/>
  <c r="Y136" i="7"/>
  <c r="R136" i="7"/>
  <c r="M136" i="7"/>
  <c r="V136" i="7" s="1"/>
  <c r="AD135" i="7"/>
  <c r="Y135" i="7"/>
  <c r="R135" i="7"/>
  <c r="M135" i="7"/>
  <c r="V135" i="7" s="1"/>
  <c r="AD134" i="7"/>
  <c r="Y134" i="7"/>
  <c r="R134" i="7"/>
  <c r="M134" i="7"/>
  <c r="N134" i="7" s="1"/>
  <c r="AD133" i="7"/>
  <c r="Y133" i="7"/>
  <c r="R133" i="7"/>
  <c r="M133" i="7"/>
  <c r="T133" i="7" s="1"/>
  <c r="AD132" i="7"/>
  <c r="Y132" i="7"/>
  <c r="R132" i="7"/>
  <c r="M132" i="7"/>
  <c r="V132" i="7" s="1"/>
  <c r="AD131" i="7"/>
  <c r="Y131" i="7"/>
  <c r="R131" i="7"/>
  <c r="M131" i="7"/>
  <c r="N131" i="7" s="1"/>
  <c r="AD130" i="7"/>
  <c r="Y130" i="7"/>
  <c r="R130" i="7"/>
  <c r="M130" i="7"/>
  <c r="AD129" i="7"/>
  <c r="Y129" i="7"/>
  <c r="T129" i="7"/>
  <c r="R129" i="7"/>
  <c r="M129" i="7"/>
  <c r="AD128" i="7"/>
  <c r="Y128" i="7"/>
  <c r="R128" i="7"/>
  <c r="M128" i="7"/>
  <c r="V128" i="7" s="1"/>
  <c r="AB128" i="7" s="1"/>
  <c r="AD127" i="7"/>
  <c r="Y127" i="7"/>
  <c r="R127" i="7"/>
  <c r="M127" i="7"/>
  <c r="V127" i="7" s="1"/>
  <c r="AD126" i="7"/>
  <c r="Y126" i="7"/>
  <c r="R126" i="7"/>
  <c r="M126" i="7"/>
  <c r="N126" i="7" s="1"/>
  <c r="U126" i="7" s="1"/>
  <c r="AD125" i="7"/>
  <c r="Y125" i="7"/>
  <c r="R125" i="7"/>
  <c r="M125" i="7"/>
  <c r="N125" i="7" s="1"/>
  <c r="AD124" i="7"/>
  <c r="Y124" i="7"/>
  <c r="R124" i="7"/>
  <c r="M124" i="7"/>
  <c r="V124" i="7" s="1"/>
  <c r="AD123" i="7"/>
  <c r="Y123" i="7"/>
  <c r="R123" i="7"/>
  <c r="M123" i="7"/>
  <c r="AD122" i="7"/>
  <c r="Y122" i="7"/>
  <c r="R122" i="7"/>
  <c r="M122" i="7"/>
  <c r="N122" i="7" s="1"/>
  <c r="AD121" i="7"/>
  <c r="Y121" i="7"/>
  <c r="R121" i="7"/>
  <c r="M121" i="7"/>
  <c r="V121" i="7" s="1"/>
  <c r="AD120" i="7"/>
  <c r="Y120" i="7"/>
  <c r="V120" i="7"/>
  <c r="AB120" i="7" s="1"/>
  <c r="R120" i="7"/>
  <c r="M120" i="7"/>
  <c r="T120" i="7" s="1"/>
  <c r="AD119" i="7"/>
  <c r="Y119" i="7"/>
  <c r="R119" i="7"/>
  <c r="M119" i="7"/>
  <c r="V119" i="7" s="1"/>
  <c r="AB119" i="7" s="1"/>
  <c r="AD118" i="7"/>
  <c r="Y118" i="7"/>
  <c r="R118" i="7"/>
  <c r="M118" i="7"/>
  <c r="V118" i="7" s="1"/>
  <c r="AD117" i="7"/>
  <c r="Y117" i="7"/>
  <c r="AB117" i="7" s="1"/>
  <c r="R117" i="7"/>
  <c r="U117" i="7" s="1"/>
  <c r="AD116" i="7"/>
  <c r="Y116" i="7"/>
  <c r="R116" i="7"/>
  <c r="M116" i="7"/>
  <c r="V116" i="7" s="1"/>
  <c r="AB116" i="7" s="1"/>
  <c r="AD115" i="7"/>
  <c r="Y115" i="7"/>
  <c r="R115" i="7"/>
  <c r="M115" i="7"/>
  <c r="N115" i="7" s="1"/>
  <c r="AD114" i="7"/>
  <c r="Y114" i="7"/>
  <c r="R114" i="7"/>
  <c r="M114" i="7"/>
  <c r="T114" i="7" s="1"/>
  <c r="AD113" i="7"/>
  <c r="Y113" i="7"/>
  <c r="R113" i="7"/>
  <c r="M113" i="7"/>
  <c r="V113" i="7" s="1"/>
  <c r="AD112" i="7"/>
  <c r="Y112" i="7"/>
  <c r="V112" i="7"/>
  <c r="T112" i="7"/>
  <c r="R112" i="7"/>
  <c r="M112" i="7"/>
  <c r="N112" i="7" s="1"/>
  <c r="U112" i="7" s="1"/>
  <c r="AD111" i="7"/>
  <c r="Y111" i="7"/>
  <c r="R111" i="7"/>
  <c r="M111" i="7"/>
  <c r="AD110" i="7"/>
  <c r="Y110" i="7"/>
  <c r="R110" i="7"/>
  <c r="M110" i="7"/>
  <c r="N110" i="7" s="1"/>
  <c r="AD109" i="7"/>
  <c r="Y109" i="7"/>
  <c r="R109" i="7"/>
  <c r="M109" i="7"/>
  <c r="N109" i="7" s="1"/>
  <c r="AD108" i="7"/>
  <c r="Y108" i="7"/>
  <c r="R108" i="7"/>
  <c r="M108" i="7"/>
  <c r="T108" i="7" s="1"/>
  <c r="AD107" i="7"/>
  <c r="Y107" i="7"/>
  <c r="R107" i="7"/>
  <c r="M107" i="7"/>
  <c r="V107" i="7" s="1"/>
  <c r="AB107" i="7" s="1"/>
  <c r="AD106" i="7"/>
  <c r="Y106" i="7"/>
  <c r="R106" i="7"/>
  <c r="M106" i="7"/>
  <c r="N106" i="7" s="1"/>
  <c r="AD105" i="7"/>
  <c r="Y105" i="7"/>
  <c r="R105" i="7"/>
  <c r="M105" i="7"/>
  <c r="V105" i="7" s="1"/>
  <c r="AB105" i="7" s="1"/>
  <c r="AD104" i="7"/>
  <c r="Y104" i="7"/>
  <c r="R104" i="7"/>
  <c r="M104" i="7"/>
  <c r="N104" i="7" s="1"/>
  <c r="AD103" i="7"/>
  <c r="Y103" i="7"/>
  <c r="R103" i="7"/>
  <c r="M103" i="7"/>
  <c r="T103" i="7" s="1"/>
  <c r="AD102" i="7"/>
  <c r="Y102" i="7"/>
  <c r="R102" i="7"/>
  <c r="M102" i="7"/>
  <c r="N102" i="7" s="1"/>
  <c r="AD101" i="7"/>
  <c r="Y101" i="7"/>
  <c r="R101" i="7"/>
  <c r="M101" i="7"/>
  <c r="V101" i="7" s="1"/>
  <c r="AD100" i="7"/>
  <c r="Y100" i="7"/>
  <c r="R100" i="7"/>
  <c r="M100" i="7"/>
  <c r="V100" i="7" s="1"/>
  <c r="AB100" i="7" s="1"/>
  <c r="AD99" i="7"/>
  <c r="Y99" i="7"/>
  <c r="R99" i="7"/>
  <c r="M99" i="7"/>
  <c r="AD98" i="7"/>
  <c r="Y98" i="7"/>
  <c r="R98" i="7"/>
  <c r="M98" i="7"/>
  <c r="T98" i="7" s="1"/>
  <c r="AD97" i="7"/>
  <c r="Y97" i="7"/>
  <c r="R97" i="7"/>
  <c r="M97" i="7"/>
  <c r="T97" i="7" s="1"/>
  <c r="AD96" i="7"/>
  <c r="Y96" i="7"/>
  <c r="R96" i="7"/>
  <c r="M96" i="7"/>
  <c r="V96" i="7" s="1"/>
  <c r="AD95" i="7"/>
  <c r="Y95" i="7"/>
  <c r="R95" i="7"/>
  <c r="M95" i="7"/>
  <c r="T95" i="7" s="1"/>
  <c r="AD94" i="7"/>
  <c r="Y94" i="7"/>
  <c r="T94" i="7"/>
  <c r="R94" i="7"/>
  <c r="M94" i="7"/>
  <c r="AD93" i="7"/>
  <c r="Y93" i="7"/>
  <c r="R93" i="7"/>
  <c r="M93" i="7"/>
  <c r="T93" i="7" s="1"/>
  <c r="AD92" i="7"/>
  <c r="Y92" i="7"/>
  <c r="R92" i="7"/>
  <c r="M92" i="7"/>
  <c r="V92" i="7" s="1"/>
  <c r="AD91" i="7"/>
  <c r="Y91" i="7"/>
  <c r="R91" i="7"/>
  <c r="M91" i="7"/>
  <c r="T91" i="7" s="1"/>
  <c r="AD90" i="7"/>
  <c r="Y90" i="7"/>
  <c r="R90" i="7"/>
  <c r="M90" i="7"/>
  <c r="V90" i="7" s="1"/>
  <c r="Y89" i="7"/>
  <c r="R89" i="7"/>
  <c r="M89" i="7"/>
  <c r="N89" i="7" s="1"/>
  <c r="U89" i="7" s="1"/>
  <c r="Y88" i="7"/>
  <c r="V88" i="7"/>
  <c r="AB88" i="7" s="1"/>
  <c r="R88" i="7"/>
  <c r="M88" i="7"/>
  <c r="N88" i="7" s="1"/>
  <c r="U88" i="7" s="1"/>
  <c r="Y87" i="7"/>
  <c r="R87" i="7"/>
  <c r="M87" i="7"/>
  <c r="Y86" i="7"/>
  <c r="R86" i="7"/>
  <c r="N86" i="7"/>
  <c r="U86" i="7" s="1"/>
  <c r="M86" i="7"/>
  <c r="V86" i="7" s="1"/>
  <c r="Y85" i="7"/>
  <c r="R85" i="7"/>
  <c r="M85" i="7"/>
  <c r="V85" i="7" s="1"/>
  <c r="AB85" i="7" s="1"/>
  <c r="AD84" i="7"/>
  <c r="Y84" i="7"/>
  <c r="R84" i="7"/>
  <c r="M84" i="7"/>
  <c r="N84" i="7" s="1"/>
  <c r="AD83" i="7"/>
  <c r="Y83" i="7"/>
  <c r="V83" i="7"/>
  <c r="AB83" i="7" s="1"/>
  <c r="R83" i="7"/>
  <c r="M83" i="7"/>
  <c r="T83" i="7" s="1"/>
  <c r="AD82" i="7"/>
  <c r="Y82" i="7"/>
  <c r="R82" i="7"/>
  <c r="M82" i="7"/>
  <c r="V82" i="7" s="1"/>
  <c r="AD81" i="7"/>
  <c r="Y81" i="7"/>
  <c r="R81" i="7"/>
  <c r="M81" i="7"/>
  <c r="V81" i="7" s="1"/>
  <c r="AD80" i="7"/>
  <c r="Y80" i="7"/>
  <c r="R80" i="7"/>
  <c r="M80" i="7"/>
  <c r="N80" i="7" s="1"/>
  <c r="Y79" i="7"/>
  <c r="M79" i="7"/>
  <c r="AD78" i="7"/>
  <c r="Y78" i="7"/>
  <c r="M78" i="7"/>
  <c r="N78" i="7" s="1"/>
  <c r="U78" i="7" s="1"/>
  <c r="AD77" i="7"/>
  <c r="Y77" i="7"/>
  <c r="M77" i="7"/>
  <c r="N77" i="7" s="1"/>
  <c r="U77" i="7" s="1"/>
  <c r="AC76" i="7"/>
  <c r="AC75" i="7"/>
  <c r="AD74" i="7"/>
  <c r="AC74" i="7"/>
  <c r="AD73" i="7"/>
  <c r="U73" i="7"/>
  <c r="AC73" i="7" s="1"/>
  <c r="AD72" i="7"/>
  <c r="U72" i="7"/>
  <c r="AC72" i="7" s="1"/>
  <c r="AC71" i="7"/>
  <c r="AD70" i="7"/>
  <c r="U70" i="7"/>
  <c r="AC70" i="7" s="1"/>
  <c r="AD69" i="7"/>
  <c r="U69" i="7"/>
  <c r="AC69" i="7" s="1"/>
  <c r="Y68" i="7"/>
  <c r="AB68" i="7" s="1"/>
  <c r="AC68" i="7" s="1"/>
  <c r="M68" i="7"/>
  <c r="N68" i="7" s="1"/>
  <c r="Y67" i="7"/>
  <c r="M67" i="7"/>
  <c r="V67" i="7" s="1"/>
  <c r="AB67" i="7" s="1"/>
  <c r="AD66" i="7"/>
  <c r="Y66" i="7"/>
  <c r="M66" i="7"/>
  <c r="V66" i="7" s="1"/>
  <c r="AB66" i="7" s="1"/>
  <c r="AD65" i="7"/>
  <c r="Y65" i="7"/>
  <c r="V65" i="7"/>
  <c r="M65" i="7"/>
  <c r="AD64" i="7"/>
  <c r="Y64" i="7"/>
  <c r="M64" i="7"/>
  <c r="V64" i="7" s="1"/>
  <c r="AB64" i="7" s="1"/>
  <c r="AD63" i="7"/>
  <c r="Y63" i="7"/>
  <c r="M63" i="7"/>
  <c r="V63" i="7" s="1"/>
  <c r="AB63" i="7" s="1"/>
  <c r="AD62" i="7"/>
  <c r="Y62" i="7"/>
  <c r="N62" i="7"/>
  <c r="U62" i="7" s="1"/>
  <c r="AC62" i="7" s="1"/>
  <c r="AD61" i="7"/>
  <c r="AC61" i="7"/>
  <c r="Y61" i="7"/>
  <c r="N61" i="7"/>
  <c r="AD60" i="7"/>
  <c r="Y60" i="7"/>
  <c r="N60" i="7"/>
  <c r="U60" i="7" s="1"/>
  <c r="AC60" i="7" s="1"/>
  <c r="AD59" i="7"/>
  <c r="Y59" i="7"/>
  <c r="AB59" i="7" s="1"/>
  <c r="AC59" i="7" s="1"/>
  <c r="M59" i="7"/>
  <c r="N59" i="7" s="1"/>
  <c r="AD58" i="7"/>
  <c r="Y58" i="7"/>
  <c r="M58" i="7"/>
  <c r="AD57" i="7"/>
  <c r="Y57" i="7"/>
  <c r="M57" i="7"/>
  <c r="AD56" i="7"/>
  <c r="Y56" i="7"/>
  <c r="N56" i="7"/>
  <c r="U56" i="7" s="1"/>
  <c r="AC56" i="7" s="1"/>
  <c r="AD55" i="7"/>
  <c r="Y55" i="7"/>
  <c r="N55" i="7"/>
  <c r="U55" i="7" s="1"/>
  <c r="AC55" i="7" s="1"/>
  <c r="AD54" i="7"/>
  <c r="Y54" i="7"/>
  <c r="N54" i="7"/>
  <c r="U54" i="7" s="1"/>
  <c r="AC54" i="7" s="1"/>
  <c r="AD53" i="7"/>
  <c r="Y53" i="7"/>
  <c r="AB53" i="7" s="1"/>
  <c r="M53" i="7"/>
  <c r="N53" i="7" s="1"/>
  <c r="U53" i="7" s="1"/>
  <c r="AD52" i="7"/>
  <c r="Y52" i="7"/>
  <c r="M52" i="7"/>
  <c r="V52" i="7" s="1"/>
  <c r="AB52" i="7" s="1"/>
  <c r="AD51" i="7"/>
  <c r="Y51" i="7"/>
  <c r="M51" i="7"/>
  <c r="V51" i="7" s="1"/>
  <c r="AB51" i="7" s="1"/>
  <c r="Y50" i="7"/>
  <c r="R50" i="7"/>
  <c r="M50" i="7"/>
  <c r="U49" i="7"/>
  <c r="AC49" i="7" s="1"/>
  <c r="Y48" i="7"/>
  <c r="AB48" i="7" s="1"/>
  <c r="M48" i="7"/>
  <c r="N48" i="7" s="1"/>
  <c r="U48" i="7" s="1"/>
  <c r="AD47" i="7"/>
  <c r="V47" i="7"/>
  <c r="AB47" i="7" s="1"/>
  <c r="R47" i="7"/>
  <c r="U47" i="7" s="1"/>
  <c r="M47" i="7"/>
  <c r="AD46" i="7"/>
  <c r="R46" i="7"/>
  <c r="U46" i="7" s="1"/>
  <c r="M46" i="7"/>
  <c r="V46" i="7" s="1"/>
  <c r="AB46" i="7" s="1"/>
  <c r="AD45" i="7"/>
  <c r="U45" i="7"/>
  <c r="AC45" i="7" s="1"/>
  <c r="AD44" i="7"/>
  <c r="U44" i="7"/>
  <c r="AC44" i="7" s="1"/>
  <c r="AD43" i="7"/>
  <c r="U43" i="7"/>
  <c r="AC43" i="7" s="1"/>
  <c r="AD42" i="7"/>
  <c r="U42" i="7"/>
  <c r="AC42" i="7" s="1"/>
  <c r="AD41" i="7"/>
  <c r="M41" i="7"/>
  <c r="O41" i="7" s="1"/>
  <c r="R41" i="7" s="1"/>
  <c r="U41" i="7" s="1"/>
  <c r="AD40" i="7"/>
  <c r="R40" i="7"/>
  <c r="U40" i="7" s="1"/>
  <c r="M40" i="7"/>
  <c r="V40" i="7" s="1"/>
  <c r="AB40" i="7" s="1"/>
  <c r="AC40" i="7" s="1"/>
  <c r="AD39" i="7"/>
  <c r="R39" i="7"/>
  <c r="U39" i="7" s="1"/>
  <c r="M39" i="7"/>
  <c r="V39" i="7" s="1"/>
  <c r="AB39" i="7" s="1"/>
  <c r="AD38" i="7"/>
  <c r="R38" i="7"/>
  <c r="U38" i="7" s="1"/>
  <c r="M38" i="7"/>
  <c r="V38" i="7" s="1"/>
  <c r="AB38" i="7" s="1"/>
  <c r="AC38" i="7" s="1"/>
  <c r="AD37" i="7"/>
  <c r="R37" i="7"/>
  <c r="U37" i="7" s="1"/>
  <c r="M37" i="7"/>
  <c r="V37" i="7" s="1"/>
  <c r="AB37" i="7" s="1"/>
  <c r="AD36" i="7"/>
  <c r="M36" i="7"/>
  <c r="V36" i="7" s="1"/>
  <c r="AB36" i="7" s="1"/>
  <c r="AD35" i="7"/>
  <c r="M35" i="7"/>
  <c r="V35" i="7" s="1"/>
  <c r="AB35" i="7" s="1"/>
  <c r="AD34" i="7"/>
  <c r="T34" i="7"/>
  <c r="R34" i="7"/>
  <c r="N34" i="7"/>
  <c r="U34" i="7" s="1"/>
  <c r="AC34" i="7" s="1"/>
  <c r="AD33" i="7"/>
  <c r="T33" i="7"/>
  <c r="R33" i="7"/>
  <c r="N33" i="7"/>
  <c r="AD32" i="7"/>
  <c r="T32" i="7"/>
  <c r="R32" i="7"/>
  <c r="N32" i="7"/>
  <c r="U32" i="7" s="1"/>
  <c r="AC32" i="7" s="1"/>
  <c r="AD31" i="7"/>
  <c r="T31" i="7"/>
  <c r="R31" i="7"/>
  <c r="N31" i="7"/>
  <c r="U31" i="7" s="1"/>
  <c r="AC31" i="7" s="1"/>
  <c r="AD30" i="7"/>
  <c r="T30" i="7"/>
  <c r="R30" i="7"/>
  <c r="N30" i="7"/>
  <c r="AD29" i="7"/>
  <c r="T29" i="7"/>
  <c r="R29" i="7"/>
  <c r="N29" i="7"/>
  <c r="AD28" i="7"/>
  <c r="T28" i="7"/>
  <c r="R28" i="7"/>
  <c r="N28" i="7"/>
  <c r="AD27" i="7"/>
  <c r="T27" i="7"/>
  <c r="R27" i="7"/>
  <c r="N27" i="7"/>
  <c r="AD26" i="7"/>
  <c r="T26" i="7"/>
  <c r="R26" i="7"/>
  <c r="N26" i="7"/>
  <c r="AD25" i="7"/>
  <c r="T25" i="7"/>
  <c r="R25" i="7"/>
  <c r="N25" i="7"/>
  <c r="AD24" i="7"/>
  <c r="T24" i="7"/>
  <c r="R24" i="7"/>
  <c r="N24" i="7"/>
  <c r="AD23" i="7"/>
  <c r="T23" i="7"/>
  <c r="R23" i="7"/>
  <c r="N23" i="7"/>
  <c r="T22" i="7"/>
  <c r="R22" i="7"/>
  <c r="N22" i="7"/>
  <c r="AD21" i="7"/>
  <c r="T21" i="7"/>
  <c r="R21" i="7"/>
  <c r="N21" i="7"/>
  <c r="AD20" i="7"/>
  <c r="T20" i="7"/>
  <c r="R20" i="7"/>
  <c r="N20" i="7"/>
  <c r="AD19" i="7"/>
  <c r="T19" i="7"/>
  <c r="R19" i="7"/>
  <c r="N19" i="7"/>
  <c r="AD18" i="7"/>
  <c r="T18" i="7"/>
  <c r="R18" i="7"/>
  <c r="N18" i="7"/>
  <c r="U18" i="7" s="1"/>
  <c r="AC18" i="7" s="1"/>
  <c r="AD17" i="7"/>
  <c r="T17" i="7"/>
  <c r="R17" i="7"/>
  <c r="N17" i="7"/>
  <c r="AD16" i="7"/>
  <c r="T16" i="7"/>
  <c r="R16" i="7"/>
  <c r="N16" i="7"/>
  <c r="AD15" i="7"/>
  <c r="Y15" i="7"/>
  <c r="R15" i="7"/>
  <c r="M15" i="7"/>
  <c r="V15" i="7" s="1"/>
  <c r="AD14" i="7"/>
  <c r="Y14" i="7"/>
  <c r="R14" i="7"/>
  <c r="M14" i="7"/>
  <c r="V14" i="7" s="1"/>
  <c r="AB14" i="7" s="1"/>
  <c r="AD13" i="7"/>
  <c r="Y13" i="7"/>
  <c r="R13" i="7"/>
  <c r="M13" i="7"/>
  <c r="N13" i="7" s="1"/>
  <c r="AD12" i="7"/>
  <c r="Y12" i="7"/>
  <c r="R12" i="7"/>
  <c r="M12" i="7"/>
  <c r="N12" i="7" s="1"/>
  <c r="AD11" i="7"/>
  <c r="Y11" i="7"/>
  <c r="R11" i="7"/>
  <c r="M11" i="7"/>
  <c r="AD10" i="7"/>
  <c r="Y10" i="7"/>
  <c r="R10" i="7"/>
  <c r="M10" i="7"/>
  <c r="V10" i="7" s="1"/>
  <c r="AB10" i="7" s="1"/>
  <c r="AD9" i="7"/>
  <c r="Y9" i="7"/>
  <c r="R9" i="7"/>
  <c r="M9" i="7"/>
  <c r="V9" i="7" s="1"/>
  <c r="AB9" i="7" s="1"/>
  <c r="AD8" i="7"/>
  <c r="Y8" i="7"/>
  <c r="R8" i="7"/>
  <c r="M8" i="7"/>
  <c r="T8" i="7" s="1"/>
  <c r="AD7" i="7"/>
  <c r="Y7" i="7"/>
  <c r="R7" i="7"/>
  <c r="M7" i="7"/>
  <c r="V7" i="7" s="1"/>
  <c r="AD6" i="7"/>
  <c r="Y6" i="7"/>
  <c r="R6" i="7"/>
  <c r="M6" i="7"/>
  <c r="V6" i="7" s="1"/>
  <c r="AD5" i="7"/>
  <c r="Y5" i="7"/>
  <c r="R5" i="7"/>
  <c r="M5" i="7"/>
  <c r="N5" i="7" s="1"/>
  <c r="AD4" i="7"/>
  <c r="Y4" i="7"/>
  <c r="R4" i="7"/>
  <c r="M4" i="7"/>
  <c r="T4" i="7" s="1"/>
  <c r="AD3" i="7"/>
  <c r="AB3" i="7"/>
  <c r="U3" i="7"/>
  <c r="AD2" i="7"/>
  <c r="Y2" i="7"/>
  <c r="R2" i="7"/>
  <c r="M2" i="7"/>
  <c r="T2" i="7" s="1"/>
  <c r="AA370" i="6"/>
  <c r="Z370" i="6"/>
  <c r="X370" i="6"/>
  <c r="W370" i="6"/>
  <c r="S370" i="6"/>
  <c r="Q370" i="6"/>
  <c r="P370" i="6"/>
  <c r="L370" i="6"/>
  <c r="K370" i="6"/>
  <c r="Y369" i="6"/>
  <c r="M369" i="6"/>
  <c r="U368" i="6"/>
  <c r="AC368" i="6" s="1"/>
  <c r="AB367" i="6"/>
  <c r="U367" i="6"/>
  <c r="Y366" i="6"/>
  <c r="T366" i="6"/>
  <c r="M366" i="6"/>
  <c r="O366" i="6" s="1"/>
  <c r="R366" i="6" s="1"/>
  <c r="Y365" i="6"/>
  <c r="V365" i="6"/>
  <c r="N365" i="6"/>
  <c r="U365" i="6" s="1"/>
  <c r="AC365" i="6" s="1"/>
  <c r="Y364" i="6"/>
  <c r="V364" i="6"/>
  <c r="N364" i="6"/>
  <c r="U364" i="6" s="1"/>
  <c r="AC364" i="6" s="1"/>
  <c r="Y363" i="6"/>
  <c r="M363" i="6"/>
  <c r="N363" i="6" s="1"/>
  <c r="Y362" i="6"/>
  <c r="M362" i="6"/>
  <c r="Y361" i="6"/>
  <c r="V361" i="6"/>
  <c r="AB361" i="6" s="1"/>
  <c r="R361" i="6"/>
  <c r="M361" i="6"/>
  <c r="N361" i="6" s="1"/>
  <c r="Y360" i="6"/>
  <c r="V360" i="6"/>
  <c r="U360" i="6"/>
  <c r="AC360" i="6" s="1"/>
  <c r="N360" i="6"/>
  <c r="Y359" i="6"/>
  <c r="V359" i="6"/>
  <c r="N359" i="6"/>
  <c r="U359" i="6" s="1"/>
  <c r="AC359" i="6" s="1"/>
  <c r="Y358" i="6"/>
  <c r="M358" i="6"/>
  <c r="Y357" i="6"/>
  <c r="N357" i="6"/>
  <c r="M357" i="6"/>
  <c r="O357" i="6" s="1"/>
  <c r="R357" i="6" s="1"/>
  <c r="Y356" i="6"/>
  <c r="M356" i="6"/>
  <c r="V356" i="6" s="1"/>
  <c r="AB356" i="6" s="1"/>
  <c r="Y355" i="6"/>
  <c r="M355" i="6"/>
  <c r="AD354" i="6"/>
  <c r="R354" i="6"/>
  <c r="U354" i="6" s="1"/>
  <c r="AC354" i="6" s="1"/>
  <c r="AD353" i="6"/>
  <c r="R353" i="6"/>
  <c r="U353" i="6" s="1"/>
  <c r="AC353" i="6" s="1"/>
  <c r="AD352" i="6"/>
  <c r="Y352" i="6"/>
  <c r="R352" i="6"/>
  <c r="M352" i="6"/>
  <c r="AD351" i="6"/>
  <c r="Y351" i="6"/>
  <c r="R351" i="6"/>
  <c r="M351" i="6"/>
  <c r="T351" i="6" s="1"/>
  <c r="AD350" i="6"/>
  <c r="Y350" i="6"/>
  <c r="R350" i="6"/>
  <c r="M350" i="6"/>
  <c r="AD349" i="6"/>
  <c r="Y349" i="6"/>
  <c r="M349" i="6"/>
  <c r="AD348" i="6"/>
  <c r="Y348" i="6"/>
  <c r="R348" i="6"/>
  <c r="M348" i="6"/>
  <c r="T348" i="6" s="1"/>
  <c r="AD347" i="6"/>
  <c r="Y347" i="6"/>
  <c r="R347" i="6"/>
  <c r="M347" i="6"/>
  <c r="AD346" i="6"/>
  <c r="Y346" i="6"/>
  <c r="R346" i="6"/>
  <c r="M346" i="6"/>
  <c r="AD345" i="6"/>
  <c r="Y345" i="6"/>
  <c r="R345" i="6"/>
  <c r="M345" i="6"/>
  <c r="AD344" i="6"/>
  <c r="Y344" i="6"/>
  <c r="T344" i="6"/>
  <c r="R344" i="6"/>
  <c r="M344" i="6"/>
  <c r="V344" i="6" s="1"/>
  <c r="AB344" i="6" s="1"/>
  <c r="AD343" i="6"/>
  <c r="Y343" i="6"/>
  <c r="R343" i="6"/>
  <c r="M343" i="6"/>
  <c r="V343" i="6" s="1"/>
  <c r="AD342" i="6"/>
  <c r="Y342" i="6"/>
  <c r="M342" i="6"/>
  <c r="AD341" i="6"/>
  <c r="U341" i="6"/>
  <c r="AC341" i="6" s="1"/>
  <c r="M341" i="6"/>
  <c r="V341" i="6" s="1"/>
  <c r="AD340" i="6"/>
  <c r="U340" i="6"/>
  <c r="AC340" i="6" s="1"/>
  <c r="M340" i="6"/>
  <c r="V340" i="6" s="1"/>
  <c r="AD339" i="6"/>
  <c r="Y339" i="6"/>
  <c r="M339" i="6"/>
  <c r="T339" i="6" s="1"/>
  <c r="Y338" i="6"/>
  <c r="R338" i="6"/>
  <c r="M338" i="6"/>
  <c r="T338" i="6" s="1"/>
  <c r="Y337" i="6"/>
  <c r="R337" i="6"/>
  <c r="M337" i="6"/>
  <c r="T337" i="6" s="1"/>
  <c r="Y336" i="6"/>
  <c r="R336" i="6"/>
  <c r="M336" i="6"/>
  <c r="Y335" i="6"/>
  <c r="R335" i="6"/>
  <c r="M335" i="6"/>
  <c r="Y334" i="6"/>
  <c r="R334" i="6"/>
  <c r="N334" i="6"/>
  <c r="M334" i="6"/>
  <c r="Y333" i="6"/>
  <c r="R333" i="6"/>
  <c r="M333" i="6"/>
  <c r="AD332" i="6"/>
  <c r="Y332" i="6"/>
  <c r="V332" i="6"/>
  <c r="AB332" i="6" s="1"/>
  <c r="T332" i="6"/>
  <c r="R332" i="6"/>
  <c r="M332" i="6"/>
  <c r="N332" i="6" s="1"/>
  <c r="AD331" i="6"/>
  <c r="Y331" i="6"/>
  <c r="R331" i="6"/>
  <c r="M331" i="6"/>
  <c r="AD330" i="6"/>
  <c r="Y330" i="6"/>
  <c r="R330" i="6"/>
  <c r="M330" i="6"/>
  <c r="N330" i="6" s="1"/>
  <c r="AD329" i="6"/>
  <c r="Y329" i="6"/>
  <c r="R329" i="6"/>
  <c r="M329" i="6"/>
  <c r="N329" i="6" s="1"/>
  <c r="AD328" i="6"/>
  <c r="Y328" i="6"/>
  <c r="R328" i="6"/>
  <c r="M328" i="6"/>
  <c r="V328" i="6" s="1"/>
  <c r="AD327" i="6"/>
  <c r="Y327" i="6"/>
  <c r="R327" i="6"/>
  <c r="M327" i="6"/>
  <c r="AD326" i="6"/>
  <c r="Y326" i="6"/>
  <c r="R326" i="6"/>
  <c r="M326" i="6"/>
  <c r="V326" i="6" s="1"/>
  <c r="AD325" i="6"/>
  <c r="Y325" i="6"/>
  <c r="R325" i="6"/>
  <c r="M325" i="6"/>
  <c r="N325" i="6" s="1"/>
  <c r="AD324" i="6"/>
  <c r="Y324" i="6"/>
  <c r="R324" i="6"/>
  <c r="M324" i="6"/>
  <c r="N324" i="6" s="1"/>
  <c r="AD323" i="6"/>
  <c r="Y323" i="6"/>
  <c r="R323" i="6"/>
  <c r="M323" i="6"/>
  <c r="AD322" i="6"/>
  <c r="Y322" i="6"/>
  <c r="R322" i="6"/>
  <c r="M322" i="6"/>
  <c r="V322" i="6" s="1"/>
  <c r="AD321" i="6"/>
  <c r="Y321" i="6"/>
  <c r="V321" i="6"/>
  <c r="T321" i="6"/>
  <c r="U321" i="6" s="1"/>
  <c r="R321" i="6"/>
  <c r="M321" i="6"/>
  <c r="N321" i="6" s="1"/>
  <c r="AD320" i="6"/>
  <c r="Y320" i="6"/>
  <c r="R320" i="6"/>
  <c r="M320" i="6"/>
  <c r="N320" i="6" s="1"/>
  <c r="AD319" i="6"/>
  <c r="Y319" i="6"/>
  <c r="M319" i="6"/>
  <c r="V319" i="6" s="1"/>
  <c r="AD318" i="6"/>
  <c r="Y318" i="6"/>
  <c r="R318" i="6"/>
  <c r="M318" i="6"/>
  <c r="AD317" i="6"/>
  <c r="Y317" i="6"/>
  <c r="R317" i="6"/>
  <c r="M317" i="6"/>
  <c r="V317" i="6" s="1"/>
  <c r="AD316" i="6"/>
  <c r="Y316" i="6"/>
  <c r="V316" i="6"/>
  <c r="AB316" i="6" s="1"/>
  <c r="T316" i="6"/>
  <c r="R316" i="6"/>
  <c r="M316" i="6"/>
  <c r="N316" i="6" s="1"/>
  <c r="AD315" i="6"/>
  <c r="Y315" i="6"/>
  <c r="R315" i="6"/>
  <c r="M315" i="6"/>
  <c r="AD314" i="6"/>
  <c r="Y314" i="6"/>
  <c r="R314" i="6"/>
  <c r="M314" i="6"/>
  <c r="N314" i="6" s="1"/>
  <c r="AD313" i="6"/>
  <c r="Y313" i="6"/>
  <c r="T313" i="6"/>
  <c r="R313" i="6"/>
  <c r="N313" i="6"/>
  <c r="M313" i="6"/>
  <c r="AD312" i="6"/>
  <c r="Y312" i="6"/>
  <c r="R312" i="6"/>
  <c r="M312" i="6"/>
  <c r="N312" i="6" s="1"/>
  <c r="AD311" i="6"/>
  <c r="Y311" i="6"/>
  <c r="T311" i="6"/>
  <c r="R311" i="6"/>
  <c r="M311" i="6"/>
  <c r="N311" i="6" s="1"/>
  <c r="AD310" i="6"/>
  <c r="Y310" i="6"/>
  <c r="R310" i="6"/>
  <c r="M310" i="6"/>
  <c r="V310" i="6" s="1"/>
  <c r="AD309" i="6"/>
  <c r="Y309" i="6"/>
  <c r="R309" i="6"/>
  <c r="M309" i="6"/>
  <c r="N309" i="6" s="1"/>
  <c r="AD308" i="6"/>
  <c r="Y308" i="6"/>
  <c r="R308" i="6"/>
  <c r="M308" i="6"/>
  <c r="N308" i="6" s="1"/>
  <c r="Y307" i="6"/>
  <c r="R307" i="6"/>
  <c r="M307" i="6"/>
  <c r="Y306" i="6"/>
  <c r="R306" i="6"/>
  <c r="M306" i="6"/>
  <c r="Y305" i="6"/>
  <c r="R305" i="6"/>
  <c r="M305" i="6"/>
  <c r="Y304" i="6"/>
  <c r="R304" i="6"/>
  <c r="M304" i="6"/>
  <c r="Y303" i="6"/>
  <c r="V303" i="6"/>
  <c r="R303" i="6"/>
  <c r="N303" i="6"/>
  <c r="M303" i="6"/>
  <c r="T303" i="6" s="1"/>
  <c r="U303" i="6" s="1"/>
  <c r="Y302" i="6"/>
  <c r="R302" i="6"/>
  <c r="M302" i="6"/>
  <c r="Y301" i="6"/>
  <c r="R301" i="6"/>
  <c r="M301" i="6"/>
  <c r="Y300" i="6"/>
  <c r="R300" i="6"/>
  <c r="M300" i="6"/>
  <c r="Y299" i="6"/>
  <c r="R299" i="6"/>
  <c r="M299" i="6"/>
  <c r="N299" i="6" s="1"/>
  <c r="Y298" i="6"/>
  <c r="R298" i="6"/>
  <c r="M298" i="6"/>
  <c r="Y297" i="6"/>
  <c r="R297" i="6"/>
  <c r="M297" i="6"/>
  <c r="AD296" i="6"/>
  <c r="Y296" i="6"/>
  <c r="R296" i="6"/>
  <c r="M296" i="6"/>
  <c r="AD295" i="6"/>
  <c r="Y295" i="6"/>
  <c r="R295" i="6"/>
  <c r="M295" i="6"/>
  <c r="T295" i="6" s="1"/>
  <c r="AD294" i="6"/>
  <c r="Y294" i="6"/>
  <c r="R294" i="6"/>
  <c r="M294" i="6"/>
  <c r="V294" i="6" s="1"/>
  <c r="AD293" i="6"/>
  <c r="Y293" i="6"/>
  <c r="V293" i="6"/>
  <c r="AB293" i="6" s="1"/>
  <c r="T293" i="6"/>
  <c r="R293" i="6"/>
  <c r="M293" i="6"/>
  <c r="N293" i="6" s="1"/>
  <c r="AD292" i="6"/>
  <c r="Y292" i="6"/>
  <c r="R292" i="6"/>
  <c r="M292" i="6"/>
  <c r="AD291" i="6"/>
  <c r="Y291" i="6"/>
  <c r="R291" i="6"/>
  <c r="M291" i="6"/>
  <c r="AD290" i="6"/>
  <c r="Y290" i="6"/>
  <c r="R290" i="6"/>
  <c r="M290" i="6"/>
  <c r="V290" i="6" s="1"/>
  <c r="AD289" i="6"/>
  <c r="Y289" i="6"/>
  <c r="T289" i="6"/>
  <c r="R289" i="6"/>
  <c r="M289" i="6"/>
  <c r="N289" i="6" s="1"/>
  <c r="AD288" i="6"/>
  <c r="Y288" i="6"/>
  <c r="R288" i="6"/>
  <c r="M288" i="6"/>
  <c r="Y287" i="6"/>
  <c r="R287" i="6"/>
  <c r="M287" i="6"/>
  <c r="T287" i="6" s="1"/>
  <c r="AD286" i="6"/>
  <c r="Y286" i="6"/>
  <c r="T286" i="6"/>
  <c r="R286" i="6"/>
  <c r="M286" i="6"/>
  <c r="AD285" i="6"/>
  <c r="Y285" i="6"/>
  <c r="R285" i="6"/>
  <c r="M285" i="6"/>
  <c r="V285" i="6" s="1"/>
  <c r="AD284" i="6"/>
  <c r="Y284" i="6"/>
  <c r="R284" i="6"/>
  <c r="M284" i="6"/>
  <c r="AD283" i="6"/>
  <c r="Y283" i="6"/>
  <c r="V283" i="6"/>
  <c r="AB283" i="6" s="1"/>
  <c r="T283" i="6"/>
  <c r="R283" i="6"/>
  <c r="M283" i="6"/>
  <c r="N283" i="6" s="1"/>
  <c r="AD282" i="6"/>
  <c r="Y282" i="6"/>
  <c r="R282" i="6"/>
  <c r="M282" i="6"/>
  <c r="N282" i="6" s="1"/>
  <c r="AD281" i="6"/>
  <c r="Y281" i="6"/>
  <c r="R281" i="6"/>
  <c r="M281" i="6"/>
  <c r="T281" i="6" s="1"/>
  <c r="AD280" i="6"/>
  <c r="Y280" i="6"/>
  <c r="R280" i="6"/>
  <c r="M280" i="6"/>
  <c r="V280" i="6" s="1"/>
  <c r="AD279" i="6"/>
  <c r="Y279" i="6"/>
  <c r="R279" i="6"/>
  <c r="M279" i="6"/>
  <c r="N279" i="6" s="1"/>
  <c r="AD278" i="6"/>
  <c r="Y278" i="6"/>
  <c r="R278" i="6"/>
  <c r="M278" i="6"/>
  <c r="AD277" i="6"/>
  <c r="Y277" i="6"/>
  <c r="R277" i="6"/>
  <c r="M277" i="6"/>
  <c r="AD276" i="6"/>
  <c r="Y276" i="6"/>
  <c r="R276" i="6"/>
  <c r="M276" i="6"/>
  <c r="AD275" i="6"/>
  <c r="Y275" i="6"/>
  <c r="R275" i="6"/>
  <c r="M275" i="6"/>
  <c r="N275" i="6" s="1"/>
  <c r="AD274" i="6"/>
  <c r="Y274" i="6"/>
  <c r="R274" i="6"/>
  <c r="M274" i="6"/>
  <c r="AD273" i="6"/>
  <c r="Y273" i="6"/>
  <c r="R273" i="6"/>
  <c r="M273" i="6"/>
  <c r="AD272" i="6"/>
  <c r="Y272" i="6"/>
  <c r="R272" i="6"/>
  <c r="M272" i="6"/>
  <c r="V272" i="6" s="1"/>
  <c r="AD271" i="6"/>
  <c r="Y271" i="6"/>
  <c r="R271" i="6"/>
  <c r="M271" i="6"/>
  <c r="AD270" i="6"/>
  <c r="Y270" i="6"/>
  <c r="R270" i="6"/>
  <c r="M270" i="6"/>
  <c r="V270" i="6" s="1"/>
  <c r="AD269" i="6"/>
  <c r="Y269" i="6"/>
  <c r="V269" i="6"/>
  <c r="AB269" i="6" s="1"/>
  <c r="R269" i="6"/>
  <c r="M269" i="6"/>
  <c r="T269" i="6" s="1"/>
  <c r="AD268" i="6"/>
  <c r="Y268" i="6"/>
  <c r="R268" i="6"/>
  <c r="M268" i="6"/>
  <c r="AD267" i="6"/>
  <c r="Y267" i="6"/>
  <c r="R267" i="6"/>
  <c r="M267" i="6"/>
  <c r="AD266" i="6"/>
  <c r="Y266" i="6"/>
  <c r="R266" i="6"/>
  <c r="M266" i="6"/>
  <c r="AD265" i="6"/>
  <c r="Y265" i="6"/>
  <c r="R265" i="6"/>
  <c r="M265" i="6"/>
  <c r="T265" i="6" s="1"/>
  <c r="AD264" i="6"/>
  <c r="Y264" i="6"/>
  <c r="T264" i="6"/>
  <c r="R264" i="6"/>
  <c r="M264" i="6"/>
  <c r="N264" i="6" s="1"/>
  <c r="AD263" i="6"/>
  <c r="Y263" i="6"/>
  <c r="R263" i="6"/>
  <c r="M263" i="6"/>
  <c r="V263" i="6" s="1"/>
  <c r="AD262" i="6"/>
  <c r="Y262" i="6"/>
  <c r="R262" i="6"/>
  <c r="M262" i="6"/>
  <c r="N262" i="6" s="1"/>
  <c r="AD261" i="6"/>
  <c r="Y261" i="6"/>
  <c r="R261" i="6"/>
  <c r="M261" i="6"/>
  <c r="V261" i="6" s="1"/>
  <c r="AB261" i="6" s="1"/>
  <c r="AD260" i="6"/>
  <c r="Y260" i="6"/>
  <c r="R260" i="6"/>
  <c r="M260" i="6"/>
  <c r="AD259" i="6"/>
  <c r="Y259" i="6"/>
  <c r="R259" i="6"/>
  <c r="M259" i="6"/>
  <c r="AD258" i="6"/>
  <c r="Y258" i="6"/>
  <c r="R258" i="6"/>
  <c r="M258" i="6"/>
  <c r="AD257" i="6"/>
  <c r="Y257" i="6"/>
  <c r="R257" i="6"/>
  <c r="M257" i="6"/>
  <c r="T257" i="6" s="1"/>
  <c r="AD256" i="6"/>
  <c r="Y256" i="6"/>
  <c r="R256" i="6"/>
  <c r="M256" i="6"/>
  <c r="AD255" i="6"/>
  <c r="Y255" i="6"/>
  <c r="R255" i="6"/>
  <c r="M255" i="6"/>
  <c r="AD254" i="6"/>
  <c r="Y254" i="6"/>
  <c r="R254" i="6"/>
  <c r="M254" i="6"/>
  <c r="AD253" i="6"/>
  <c r="Y253" i="6"/>
  <c r="R253" i="6"/>
  <c r="M253" i="6"/>
  <c r="Y252" i="6"/>
  <c r="R252" i="6"/>
  <c r="M252" i="6"/>
  <c r="AD251" i="6"/>
  <c r="Y251" i="6"/>
  <c r="R251" i="6"/>
  <c r="M251" i="6"/>
  <c r="AD250" i="6"/>
  <c r="Y250" i="6"/>
  <c r="R250" i="6"/>
  <c r="M250" i="6"/>
  <c r="T250" i="6" s="1"/>
  <c r="AD249" i="6"/>
  <c r="Y249" i="6"/>
  <c r="R249" i="6"/>
  <c r="M249" i="6"/>
  <c r="AD248" i="6"/>
  <c r="Y248" i="6"/>
  <c r="R248" i="6"/>
  <c r="M248" i="6"/>
  <c r="N248" i="6" s="1"/>
  <c r="AD247" i="6"/>
  <c r="Y247" i="6"/>
  <c r="R247" i="6"/>
  <c r="M247" i="6"/>
  <c r="AD246" i="6"/>
  <c r="Y246" i="6"/>
  <c r="R246" i="6"/>
  <c r="M246" i="6"/>
  <c r="V246" i="6" s="1"/>
  <c r="AB246" i="6" s="1"/>
  <c r="AD245" i="6"/>
  <c r="Y245" i="6"/>
  <c r="R245" i="6"/>
  <c r="M245" i="6"/>
  <c r="N245" i="6" s="1"/>
  <c r="AD244" i="6"/>
  <c r="Y244" i="6"/>
  <c r="R244" i="6"/>
  <c r="M244" i="6"/>
  <c r="T244" i="6" s="1"/>
  <c r="AD243" i="6"/>
  <c r="AB243" i="6"/>
  <c r="Y243" i="6"/>
  <c r="T243" i="6"/>
  <c r="R243" i="6"/>
  <c r="M243" i="6"/>
  <c r="V243" i="6" s="1"/>
  <c r="AD242" i="6"/>
  <c r="Y242" i="6"/>
  <c r="R242" i="6"/>
  <c r="M242" i="6"/>
  <c r="V242" i="6" s="1"/>
  <c r="AD241" i="6"/>
  <c r="Y241" i="6"/>
  <c r="R241" i="6"/>
  <c r="M241" i="6"/>
  <c r="N241" i="6" s="1"/>
  <c r="AD240" i="6"/>
  <c r="Y240" i="6"/>
  <c r="R240" i="6"/>
  <c r="M240" i="6"/>
  <c r="T240" i="6" s="1"/>
  <c r="AD239" i="6"/>
  <c r="Y239" i="6"/>
  <c r="R239" i="6"/>
  <c r="M239" i="6"/>
  <c r="V239" i="6" s="1"/>
  <c r="AB239" i="6" s="1"/>
  <c r="AD238" i="6"/>
  <c r="Y238" i="6"/>
  <c r="R238" i="6"/>
  <c r="N238" i="6"/>
  <c r="M238" i="6"/>
  <c r="V238" i="6" s="1"/>
  <c r="AB238" i="6" s="1"/>
  <c r="AD237" i="6"/>
  <c r="Y237" i="6"/>
  <c r="V237" i="6"/>
  <c r="AB237" i="6" s="1"/>
  <c r="R237" i="6"/>
  <c r="M237" i="6"/>
  <c r="T237" i="6" s="1"/>
  <c r="AD236" i="6"/>
  <c r="Y236" i="6"/>
  <c r="R236" i="6"/>
  <c r="M236" i="6"/>
  <c r="V236" i="6" s="1"/>
  <c r="AB236" i="6" s="1"/>
  <c r="AD235" i="6"/>
  <c r="Y235" i="6"/>
  <c r="R235" i="6"/>
  <c r="M235" i="6"/>
  <c r="AD234" i="6"/>
  <c r="Y234" i="6"/>
  <c r="R234" i="6"/>
  <c r="M234" i="6"/>
  <c r="AD233" i="6"/>
  <c r="Y233" i="6"/>
  <c r="R233" i="6"/>
  <c r="M233" i="6"/>
  <c r="AD232" i="6"/>
  <c r="Y232" i="6"/>
  <c r="V232" i="6"/>
  <c r="AB232" i="6" s="1"/>
  <c r="T232" i="6"/>
  <c r="R232" i="6"/>
  <c r="M232" i="6"/>
  <c r="N232" i="6" s="1"/>
  <c r="AD231" i="6"/>
  <c r="Y231" i="6"/>
  <c r="R231" i="6"/>
  <c r="M231" i="6"/>
  <c r="AD230" i="6"/>
  <c r="Y230" i="6"/>
  <c r="R230" i="6"/>
  <c r="M230" i="6"/>
  <c r="N230" i="6" s="1"/>
  <c r="AD229" i="6"/>
  <c r="Y229" i="6"/>
  <c r="R229" i="6"/>
  <c r="M229" i="6"/>
  <c r="AD228" i="6"/>
  <c r="Y228" i="6"/>
  <c r="R228" i="6"/>
  <c r="M228" i="6"/>
  <c r="AD227" i="6"/>
  <c r="Y227" i="6"/>
  <c r="V227" i="6"/>
  <c r="R227" i="6"/>
  <c r="N227" i="6"/>
  <c r="U227" i="6" s="1"/>
  <c r="AD226" i="6"/>
  <c r="Y226" i="6"/>
  <c r="R226" i="6"/>
  <c r="M226" i="6"/>
  <c r="N226" i="6" s="1"/>
  <c r="Y225" i="6"/>
  <c r="R225" i="6"/>
  <c r="M225" i="6"/>
  <c r="T225" i="6" s="1"/>
  <c r="AD224" i="6"/>
  <c r="Y224" i="6"/>
  <c r="R224" i="6"/>
  <c r="M224" i="6"/>
  <c r="Y223" i="6"/>
  <c r="R223" i="6"/>
  <c r="M223" i="6"/>
  <c r="N223" i="6" s="1"/>
  <c r="AD222" i="6"/>
  <c r="Y222" i="6"/>
  <c r="R222" i="6"/>
  <c r="M222" i="6"/>
  <c r="V222" i="6" s="1"/>
  <c r="AD221" i="6"/>
  <c r="Y221" i="6"/>
  <c r="R221" i="6"/>
  <c r="M221" i="6"/>
  <c r="AD220" i="6"/>
  <c r="Y220" i="6"/>
  <c r="T220" i="6"/>
  <c r="R220" i="6"/>
  <c r="M220" i="6"/>
  <c r="N220" i="6" s="1"/>
  <c r="AD219" i="6"/>
  <c r="Y219" i="6"/>
  <c r="R219" i="6"/>
  <c r="M219" i="6"/>
  <c r="AD218" i="6"/>
  <c r="Y218" i="6"/>
  <c r="R218" i="6"/>
  <c r="M218" i="6"/>
  <c r="AD217" i="6"/>
  <c r="Y217" i="6"/>
  <c r="R217" i="6"/>
  <c r="M217" i="6"/>
  <c r="AD216" i="6"/>
  <c r="Y216" i="6"/>
  <c r="R216" i="6"/>
  <c r="M216" i="6"/>
  <c r="V216" i="6" s="1"/>
  <c r="AB216" i="6" s="1"/>
  <c r="AD215" i="6"/>
  <c r="Y215" i="6"/>
  <c r="R215" i="6"/>
  <c r="M215" i="6"/>
  <c r="T215" i="6" s="1"/>
  <c r="AD214" i="6"/>
  <c r="Y214" i="6"/>
  <c r="R214" i="6"/>
  <c r="M214" i="6"/>
  <c r="Y213" i="6"/>
  <c r="R213" i="6"/>
  <c r="M213" i="6"/>
  <c r="AD212" i="6"/>
  <c r="Y212" i="6"/>
  <c r="R212" i="6"/>
  <c r="M212" i="6"/>
  <c r="AD211" i="6"/>
  <c r="Y211" i="6"/>
  <c r="R211" i="6"/>
  <c r="M211" i="6"/>
  <c r="AD210" i="6"/>
  <c r="Y210" i="6"/>
  <c r="R210" i="6"/>
  <c r="M210" i="6"/>
  <c r="V210" i="6" s="1"/>
  <c r="AB210" i="6" s="1"/>
  <c r="AD209" i="6"/>
  <c r="Y209" i="6"/>
  <c r="R209" i="6"/>
  <c r="M209" i="6"/>
  <c r="AD208" i="6"/>
  <c r="Y208" i="6"/>
  <c r="R208" i="6"/>
  <c r="M208" i="6"/>
  <c r="N208" i="6" s="1"/>
  <c r="U208" i="6" s="1"/>
  <c r="AD207" i="6"/>
  <c r="Y207" i="6"/>
  <c r="R207" i="6"/>
  <c r="M207" i="6"/>
  <c r="AD206" i="6"/>
  <c r="Y206" i="6"/>
  <c r="R206" i="6"/>
  <c r="M206" i="6"/>
  <c r="N206" i="6" s="1"/>
  <c r="AD205" i="6"/>
  <c r="Y205" i="6"/>
  <c r="R205" i="6"/>
  <c r="M205" i="6"/>
  <c r="N205" i="6" s="1"/>
  <c r="AD204" i="6"/>
  <c r="Y204" i="6"/>
  <c r="R204" i="6"/>
  <c r="M204" i="6"/>
  <c r="AD203" i="6"/>
  <c r="Y203" i="6"/>
  <c r="R203" i="6"/>
  <c r="N203" i="6"/>
  <c r="M203" i="6"/>
  <c r="V203" i="6" s="1"/>
  <c r="AD202" i="6"/>
  <c r="Y202" i="6"/>
  <c r="R202" i="6"/>
  <c r="M202" i="6"/>
  <c r="AD201" i="6"/>
  <c r="Y201" i="6"/>
  <c r="R201" i="6"/>
  <c r="M201" i="6"/>
  <c r="V201" i="6" s="1"/>
  <c r="AD200" i="6"/>
  <c r="Y200" i="6"/>
  <c r="R200" i="6"/>
  <c r="M200" i="6"/>
  <c r="AD199" i="6"/>
  <c r="T199" i="6"/>
  <c r="R199" i="6"/>
  <c r="M199" i="6"/>
  <c r="N199" i="6" s="1"/>
  <c r="AD198" i="6"/>
  <c r="R198" i="6"/>
  <c r="M198" i="6"/>
  <c r="AD197" i="6"/>
  <c r="R197" i="6"/>
  <c r="M197" i="6"/>
  <c r="N197" i="6" s="1"/>
  <c r="U197" i="6" s="1"/>
  <c r="AD196" i="6"/>
  <c r="R196" i="6"/>
  <c r="M196" i="6"/>
  <c r="T196" i="6" s="1"/>
  <c r="AD195" i="6"/>
  <c r="R195" i="6"/>
  <c r="M195" i="6"/>
  <c r="N195" i="6" s="1"/>
  <c r="AB194" i="6"/>
  <c r="AC194" i="6" s="1"/>
  <c r="AD193" i="6"/>
  <c r="R193" i="6"/>
  <c r="M193" i="6"/>
  <c r="AD192" i="6"/>
  <c r="V192" i="6"/>
  <c r="AB192" i="6" s="1"/>
  <c r="R192" i="6"/>
  <c r="N192" i="6"/>
  <c r="M192" i="6"/>
  <c r="T192" i="6" s="1"/>
  <c r="AD191" i="6"/>
  <c r="R191" i="6"/>
  <c r="M191" i="6"/>
  <c r="AD190" i="6"/>
  <c r="R190" i="6"/>
  <c r="M190" i="6"/>
  <c r="T190" i="6" s="1"/>
  <c r="AD189" i="6"/>
  <c r="R189" i="6"/>
  <c r="M189" i="6"/>
  <c r="N189" i="6" s="1"/>
  <c r="AD188" i="6"/>
  <c r="V188" i="6"/>
  <c r="AB188" i="6" s="1"/>
  <c r="N188" i="6"/>
  <c r="U188" i="6" s="1"/>
  <c r="AD187" i="6"/>
  <c r="V187" i="6"/>
  <c r="AB187" i="6" s="1"/>
  <c r="N187" i="6"/>
  <c r="U187" i="6" s="1"/>
  <c r="AD186" i="6"/>
  <c r="V186" i="6"/>
  <c r="AB186" i="6" s="1"/>
  <c r="N186" i="6"/>
  <c r="U186" i="6" s="1"/>
  <c r="AD185" i="6"/>
  <c r="V185" i="6"/>
  <c r="AB185" i="6" s="1"/>
  <c r="N185" i="6"/>
  <c r="U185" i="6" s="1"/>
  <c r="AD184" i="6"/>
  <c r="V184" i="6"/>
  <c r="AB184" i="6" s="1"/>
  <c r="AC184" i="6" s="1"/>
  <c r="N184" i="6"/>
  <c r="U184" i="6" s="1"/>
  <c r="AD183" i="6"/>
  <c r="AB183" i="6"/>
  <c r="AC183" i="6" s="1"/>
  <c r="AD182" i="6"/>
  <c r="V182" i="6"/>
  <c r="AB182" i="6" s="1"/>
  <c r="N182" i="6"/>
  <c r="U182" i="6" s="1"/>
  <c r="AD181" i="6"/>
  <c r="V181" i="6"/>
  <c r="AB181" i="6" s="1"/>
  <c r="N181" i="6"/>
  <c r="U181" i="6" s="1"/>
  <c r="AD180" i="6"/>
  <c r="R180" i="6"/>
  <c r="M180" i="6"/>
  <c r="N180" i="6" s="1"/>
  <c r="AD179" i="6"/>
  <c r="R179" i="6"/>
  <c r="M179" i="6"/>
  <c r="AD178" i="6"/>
  <c r="R178" i="6"/>
  <c r="M178" i="6"/>
  <c r="AD177" i="6"/>
  <c r="V177" i="6"/>
  <c r="AB177" i="6" s="1"/>
  <c r="N177" i="6"/>
  <c r="U177" i="6" s="1"/>
  <c r="AD176" i="6"/>
  <c r="R176" i="6"/>
  <c r="M176" i="6"/>
  <c r="T176" i="6" s="1"/>
  <c r="AB175" i="6"/>
  <c r="AC175" i="6" s="1"/>
  <c r="Y174" i="6"/>
  <c r="U174" i="6"/>
  <c r="M174" i="6"/>
  <c r="V174" i="6" s="1"/>
  <c r="AB174" i="6" s="1"/>
  <c r="AC174" i="6" s="1"/>
  <c r="AB173" i="6"/>
  <c r="AC173" i="6" s="1"/>
  <c r="N173" i="6"/>
  <c r="Y172" i="6"/>
  <c r="U172" i="6"/>
  <c r="M172" i="6"/>
  <c r="V172" i="6" s="1"/>
  <c r="AB172" i="6" s="1"/>
  <c r="AC172" i="6" s="1"/>
  <c r="Y171" i="6"/>
  <c r="U171" i="6"/>
  <c r="M171" i="6"/>
  <c r="V171" i="6" s="1"/>
  <c r="AD170" i="6"/>
  <c r="Y170" i="6"/>
  <c r="R170" i="6"/>
  <c r="M170" i="6"/>
  <c r="T170" i="6" s="1"/>
  <c r="AD169" i="6"/>
  <c r="Y169" i="6"/>
  <c r="R169" i="6"/>
  <c r="N169" i="6"/>
  <c r="M169" i="6"/>
  <c r="V169" i="6" s="1"/>
  <c r="AB169" i="6" s="1"/>
  <c r="AD168" i="6"/>
  <c r="Y168" i="6"/>
  <c r="R168" i="6"/>
  <c r="N168" i="6"/>
  <c r="M168" i="6"/>
  <c r="AD167" i="6"/>
  <c r="Y167" i="6"/>
  <c r="R167" i="6"/>
  <c r="M167" i="6"/>
  <c r="T167" i="6" s="1"/>
  <c r="AD166" i="6"/>
  <c r="AB166" i="6"/>
  <c r="Y166" i="6"/>
  <c r="R166" i="6"/>
  <c r="M166" i="6"/>
  <c r="V166" i="6" s="1"/>
  <c r="AD165" i="6"/>
  <c r="Y165" i="6"/>
  <c r="V165" i="6"/>
  <c r="AB165" i="6" s="1"/>
  <c r="T165" i="6"/>
  <c r="R165" i="6"/>
  <c r="M165" i="6"/>
  <c r="N165" i="6" s="1"/>
  <c r="AD164" i="6"/>
  <c r="Y164" i="6"/>
  <c r="R164" i="6"/>
  <c r="M164" i="6"/>
  <c r="V164" i="6" s="1"/>
  <c r="AB164" i="6" s="1"/>
  <c r="AD163" i="6"/>
  <c r="Y163" i="6"/>
  <c r="R163" i="6"/>
  <c r="M163" i="6"/>
  <c r="AD162" i="6"/>
  <c r="Y162" i="6"/>
  <c r="T162" i="6"/>
  <c r="R162" i="6"/>
  <c r="M162" i="6"/>
  <c r="V162" i="6" s="1"/>
  <c r="AD161" i="6"/>
  <c r="Y161" i="6"/>
  <c r="R161" i="6"/>
  <c r="M161" i="6"/>
  <c r="N161" i="6" s="1"/>
  <c r="AD160" i="6"/>
  <c r="Y160" i="6"/>
  <c r="R160" i="6"/>
  <c r="M160" i="6"/>
  <c r="N160" i="6" s="1"/>
  <c r="AD159" i="6"/>
  <c r="Y159" i="6"/>
  <c r="R159" i="6"/>
  <c r="N159" i="6"/>
  <c r="M159" i="6"/>
  <c r="V159" i="6" s="1"/>
  <c r="AD158" i="6"/>
  <c r="Y158" i="6"/>
  <c r="T158" i="6"/>
  <c r="R158" i="6"/>
  <c r="M158" i="6"/>
  <c r="AD157" i="6"/>
  <c r="R157" i="6"/>
  <c r="M157" i="6"/>
  <c r="AD156" i="6"/>
  <c r="Y156" i="6"/>
  <c r="R156" i="6"/>
  <c r="N156" i="6"/>
  <c r="M156" i="6"/>
  <c r="Y155" i="6"/>
  <c r="R155" i="6"/>
  <c r="M155" i="6"/>
  <c r="AD154" i="6"/>
  <c r="Y154" i="6"/>
  <c r="R154" i="6"/>
  <c r="M154" i="6"/>
  <c r="AD153" i="6"/>
  <c r="Y153" i="6"/>
  <c r="R153" i="6"/>
  <c r="M153" i="6"/>
  <c r="AD152" i="6"/>
  <c r="Y152" i="6"/>
  <c r="R152" i="6"/>
  <c r="M152" i="6"/>
  <c r="N152" i="6" s="1"/>
  <c r="Y151" i="6"/>
  <c r="R151" i="6"/>
  <c r="M151" i="6"/>
  <c r="Y150" i="6"/>
  <c r="R150" i="6"/>
  <c r="M150" i="6"/>
  <c r="N150" i="6" s="1"/>
  <c r="AD149" i="6"/>
  <c r="Y149" i="6"/>
  <c r="V149" i="6"/>
  <c r="R149" i="6"/>
  <c r="M149" i="6"/>
  <c r="T149" i="6" s="1"/>
  <c r="Y148" i="6"/>
  <c r="R148" i="6"/>
  <c r="M148" i="6"/>
  <c r="Y147" i="6"/>
  <c r="R147" i="6"/>
  <c r="M147" i="6"/>
  <c r="V147" i="6" s="1"/>
  <c r="AB147" i="6" s="1"/>
  <c r="AD146" i="6"/>
  <c r="Y146" i="6"/>
  <c r="R146" i="6"/>
  <c r="M146" i="6"/>
  <c r="N146" i="6" s="1"/>
  <c r="AD145" i="6"/>
  <c r="Y145" i="6"/>
  <c r="R145" i="6"/>
  <c r="M145" i="6"/>
  <c r="AD144" i="6"/>
  <c r="Y144" i="6"/>
  <c r="T144" i="6"/>
  <c r="R144" i="6"/>
  <c r="M144" i="6"/>
  <c r="V144" i="6" s="1"/>
  <c r="AD143" i="6"/>
  <c r="Y143" i="6"/>
  <c r="V143" i="6"/>
  <c r="R143" i="6"/>
  <c r="M143" i="6"/>
  <c r="T143" i="6" s="1"/>
  <c r="AD142" i="6"/>
  <c r="Y142" i="6"/>
  <c r="R142" i="6"/>
  <c r="M142" i="6"/>
  <c r="AD141" i="6"/>
  <c r="Y141" i="6"/>
  <c r="R141" i="6"/>
  <c r="M141" i="6"/>
  <c r="Y140" i="6"/>
  <c r="R140" i="6"/>
  <c r="M140" i="6"/>
  <c r="T140" i="6" s="1"/>
  <c r="AD139" i="6"/>
  <c r="Y139" i="6"/>
  <c r="R139" i="6"/>
  <c r="M139" i="6"/>
  <c r="T139" i="6" s="1"/>
  <c r="AD138" i="6"/>
  <c r="Y138" i="6"/>
  <c r="M138" i="6"/>
  <c r="N138" i="6" s="1"/>
  <c r="U138" i="6" s="1"/>
  <c r="AD137" i="6"/>
  <c r="Y137" i="6"/>
  <c r="R137" i="6"/>
  <c r="M137" i="6"/>
  <c r="AD136" i="6"/>
  <c r="Y136" i="6"/>
  <c r="R136" i="6"/>
  <c r="M136" i="6"/>
  <c r="AD135" i="6"/>
  <c r="Y135" i="6"/>
  <c r="R135" i="6"/>
  <c r="M135" i="6"/>
  <c r="AD134" i="6"/>
  <c r="Y134" i="6"/>
  <c r="R134" i="6"/>
  <c r="M134" i="6"/>
  <c r="N134" i="6" s="1"/>
  <c r="AD133" i="6"/>
  <c r="Y133" i="6"/>
  <c r="R133" i="6"/>
  <c r="M133" i="6"/>
  <c r="T133" i="6" s="1"/>
  <c r="AD132" i="6"/>
  <c r="Y132" i="6"/>
  <c r="V132" i="6"/>
  <c r="AB132" i="6" s="1"/>
  <c r="R132" i="6"/>
  <c r="M132" i="6"/>
  <c r="AD131" i="6"/>
  <c r="Y131" i="6"/>
  <c r="R131" i="6"/>
  <c r="M131" i="6"/>
  <c r="AD130" i="6"/>
  <c r="Y130" i="6"/>
  <c r="R130" i="6"/>
  <c r="M130" i="6"/>
  <c r="V130" i="6" s="1"/>
  <c r="AD129" i="6"/>
  <c r="Y129" i="6"/>
  <c r="R129" i="6"/>
  <c r="M129" i="6"/>
  <c r="AD128" i="6"/>
  <c r="Y128" i="6"/>
  <c r="R128" i="6"/>
  <c r="M128" i="6"/>
  <c r="N128" i="6" s="1"/>
  <c r="AD127" i="6"/>
  <c r="Y127" i="6"/>
  <c r="R127" i="6"/>
  <c r="M127" i="6"/>
  <c r="N127" i="6" s="1"/>
  <c r="U127" i="6" s="1"/>
  <c r="AD126" i="6"/>
  <c r="Y126" i="6"/>
  <c r="R126" i="6"/>
  <c r="M126" i="6"/>
  <c r="N126" i="6" s="1"/>
  <c r="AD125" i="6"/>
  <c r="Y125" i="6"/>
  <c r="R125" i="6"/>
  <c r="M125" i="6"/>
  <c r="N125" i="6" s="1"/>
  <c r="U125" i="6" s="1"/>
  <c r="AD124" i="6"/>
  <c r="Y124" i="6"/>
  <c r="R124" i="6"/>
  <c r="M124" i="6"/>
  <c r="AD123" i="6"/>
  <c r="Y123" i="6"/>
  <c r="R123" i="6"/>
  <c r="M123" i="6"/>
  <c r="N123" i="6" s="1"/>
  <c r="AD122" i="6"/>
  <c r="Y122" i="6"/>
  <c r="R122" i="6"/>
  <c r="M122" i="6"/>
  <c r="T122" i="6" s="1"/>
  <c r="AD121" i="6"/>
  <c r="Y121" i="6"/>
  <c r="R121" i="6"/>
  <c r="M121" i="6"/>
  <c r="AD120" i="6"/>
  <c r="Y120" i="6"/>
  <c r="R120" i="6"/>
  <c r="N120" i="6"/>
  <c r="M120" i="6"/>
  <c r="T120" i="6" s="1"/>
  <c r="AD119" i="6"/>
  <c r="Y119" i="6"/>
  <c r="R119" i="6"/>
  <c r="M119" i="6"/>
  <c r="AD118" i="6"/>
  <c r="Y118" i="6"/>
  <c r="R118" i="6"/>
  <c r="M118" i="6"/>
  <c r="V118" i="6" s="1"/>
  <c r="AD117" i="6"/>
  <c r="Y117" i="6"/>
  <c r="AB117" i="6" s="1"/>
  <c r="R117" i="6"/>
  <c r="U117" i="6" s="1"/>
  <c r="AD116" i="6"/>
  <c r="Y116" i="6"/>
  <c r="R116" i="6"/>
  <c r="M116" i="6"/>
  <c r="V116" i="6" s="1"/>
  <c r="AD115" i="6"/>
  <c r="Y115" i="6"/>
  <c r="R115" i="6"/>
  <c r="M115" i="6"/>
  <c r="N115" i="6" s="1"/>
  <c r="AD114" i="6"/>
  <c r="Y114" i="6"/>
  <c r="R114" i="6"/>
  <c r="M114" i="6"/>
  <c r="T114" i="6" s="1"/>
  <c r="AD113" i="6"/>
  <c r="Y113" i="6"/>
  <c r="R113" i="6"/>
  <c r="N113" i="6"/>
  <c r="M113" i="6"/>
  <c r="AD112" i="6"/>
  <c r="Y112" i="6"/>
  <c r="R112" i="6"/>
  <c r="M112" i="6"/>
  <c r="AD111" i="6"/>
  <c r="Y111" i="6"/>
  <c r="V111" i="6"/>
  <c r="R111" i="6"/>
  <c r="M111" i="6"/>
  <c r="T111" i="6" s="1"/>
  <c r="AD110" i="6"/>
  <c r="Y110" i="6"/>
  <c r="R110" i="6"/>
  <c r="M110" i="6"/>
  <c r="V110" i="6" s="1"/>
  <c r="AD109" i="6"/>
  <c r="Y109" i="6"/>
  <c r="R109" i="6"/>
  <c r="M109" i="6"/>
  <c r="AD108" i="6"/>
  <c r="Y108" i="6"/>
  <c r="R108" i="6"/>
  <c r="M108" i="6"/>
  <c r="AD107" i="6"/>
  <c r="Y107" i="6"/>
  <c r="R107" i="6"/>
  <c r="M107" i="6"/>
  <c r="N107" i="6" s="1"/>
  <c r="AD106" i="6"/>
  <c r="Y106" i="6"/>
  <c r="R106" i="6"/>
  <c r="M106" i="6"/>
  <c r="N106" i="6" s="1"/>
  <c r="AD105" i="6"/>
  <c r="Y105" i="6"/>
  <c r="R105" i="6"/>
  <c r="M105" i="6"/>
  <c r="AD104" i="6"/>
  <c r="Y104" i="6"/>
  <c r="R104" i="6"/>
  <c r="M104" i="6"/>
  <c r="AD103" i="6"/>
  <c r="Y103" i="6"/>
  <c r="R103" i="6"/>
  <c r="M103" i="6"/>
  <c r="AD102" i="6"/>
  <c r="Y102" i="6"/>
  <c r="R102" i="6"/>
  <c r="M102" i="6"/>
  <c r="AD101" i="6"/>
  <c r="Y101" i="6"/>
  <c r="V101" i="6"/>
  <c r="AB101" i="6" s="1"/>
  <c r="R101" i="6"/>
  <c r="M101" i="6"/>
  <c r="N101" i="6" s="1"/>
  <c r="AD100" i="6"/>
  <c r="Y100" i="6"/>
  <c r="R100" i="6"/>
  <c r="M100" i="6"/>
  <c r="T100" i="6" s="1"/>
  <c r="AD99" i="6"/>
  <c r="Y99" i="6"/>
  <c r="R99" i="6"/>
  <c r="M99" i="6"/>
  <c r="AD98" i="6"/>
  <c r="Y98" i="6"/>
  <c r="R98" i="6"/>
  <c r="M98" i="6"/>
  <c r="V98" i="6" s="1"/>
  <c r="AB98" i="6" s="1"/>
  <c r="AD97" i="6"/>
  <c r="Y97" i="6"/>
  <c r="R97" i="6"/>
  <c r="M97" i="6"/>
  <c r="AD96" i="6"/>
  <c r="Y96" i="6"/>
  <c r="R96" i="6"/>
  <c r="M96" i="6"/>
  <c r="T96" i="6" s="1"/>
  <c r="AD95" i="6"/>
  <c r="Y95" i="6"/>
  <c r="R95" i="6"/>
  <c r="M95" i="6"/>
  <c r="AD94" i="6"/>
  <c r="Y94" i="6"/>
  <c r="R94" i="6"/>
  <c r="M94" i="6"/>
  <c r="AD93" i="6"/>
  <c r="Y93" i="6"/>
  <c r="R93" i="6"/>
  <c r="M93" i="6"/>
  <c r="AD92" i="6"/>
  <c r="Y92" i="6"/>
  <c r="R92" i="6"/>
  <c r="M92" i="6"/>
  <c r="AD91" i="6"/>
  <c r="Y91" i="6"/>
  <c r="R91" i="6"/>
  <c r="M91" i="6"/>
  <c r="V91" i="6" s="1"/>
  <c r="AD90" i="6"/>
  <c r="Y90" i="6"/>
  <c r="R90" i="6"/>
  <c r="M90" i="6"/>
  <c r="T90" i="6" s="1"/>
  <c r="Y89" i="6"/>
  <c r="R89" i="6"/>
  <c r="M89" i="6"/>
  <c r="Y88" i="6"/>
  <c r="R88" i="6"/>
  <c r="M88" i="6"/>
  <c r="Y87" i="6"/>
  <c r="V87" i="6"/>
  <c r="AB87" i="6" s="1"/>
  <c r="R87" i="6"/>
  <c r="M87" i="6"/>
  <c r="N87" i="6" s="1"/>
  <c r="Y86" i="6"/>
  <c r="R86" i="6"/>
  <c r="M86" i="6"/>
  <c r="N86" i="6" s="1"/>
  <c r="U86" i="6" s="1"/>
  <c r="Y85" i="6"/>
  <c r="R85" i="6"/>
  <c r="M85" i="6"/>
  <c r="AD84" i="6"/>
  <c r="Y84" i="6"/>
  <c r="R84" i="6"/>
  <c r="M84" i="6"/>
  <c r="AD83" i="6"/>
  <c r="Y83" i="6"/>
  <c r="R83" i="6"/>
  <c r="M83" i="6"/>
  <c r="V83" i="6" s="1"/>
  <c r="AB83" i="6" s="1"/>
  <c r="AD82" i="6"/>
  <c r="Y82" i="6"/>
  <c r="V82" i="6"/>
  <c r="AB82" i="6" s="1"/>
  <c r="T82" i="6"/>
  <c r="R82" i="6"/>
  <c r="M82" i="6"/>
  <c r="N82" i="6" s="1"/>
  <c r="AD81" i="6"/>
  <c r="Y81" i="6"/>
  <c r="R81" i="6"/>
  <c r="M81" i="6"/>
  <c r="AD80" i="6"/>
  <c r="Y80" i="6"/>
  <c r="R80" i="6"/>
  <c r="M80" i="6"/>
  <c r="Y79" i="6"/>
  <c r="N79" i="6"/>
  <c r="U79" i="6" s="1"/>
  <c r="M79" i="6"/>
  <c r="AD78" i="6"/>
  <c r="Y78" i="6"/>
  <c r="M78" i="6"/>
  <c r="AD77" i="6"/>
  <c r="Y77" i="6"/>
  <c r="V77" i="6"/>
  <c r="AB77" i="6" s="1"/>
  <c r="AC77" i="6" s="1"/>
  <c r="M77" i="6"/>
  <c r="N77" i="6" s="1"/>
  <c r="U77" i="6" s="1"/>
  <c r="AC76" i="6"/>
  <c r="AC75" i="6"/>
  <c r="AD74" i="6"/>
  <c r="AC74" i="6"/>
  <c r="AD73" i="6"/>
  <c r="U73" i="6"/>
  <c r="AC73" i="6" s="1"/>
  <c r="AD72" i="6"/>
  <c r="U72" i="6"/>
  <c r="AC72" i="6" s="1"/>
  <c r="AC71" i="6"/>
  <c r="AD70" i="6"/>
  <c r="U70" i="6"/>
  <c r="AC70" i="6" s="1"/>
  <c r="AD69" i="6"/>
  <c r="AC69" i="6"/>
  <c r="U69" i="6"/>
  <c r="Y68" i="6"/>
  <c r="AB68" i="6" s="1"/>
  <c r="AC68" i="6" s="1"/>
  <c r="M68" i="6"/>
  <c r="N68" i="6" s="1"/>
  <c r="Y67" i="6"/>
  <c r="M67" i="6"/>
  <c r="AD66" i="6"/>
  <c r="Y66" i="6"/>
  <c r="M66" i="6"/>
  <c r="AD65" i="6"/>
  <c r="Y65" i="6"/>
  <c r="M65" i="6"/>
  <c r="AD64" i="6"/>
  <c r="Y64" i="6"/>
  <c r="M64" i="6"/>
  <c r="N64" i="6" s="1"/>
  <c r="U64" i="6" s="1"/>
  <c r="AD63" i="6"/>
  <c r="Y63" i="6"/>
  <c r="M63" i="6"/>
  <c r="V63" i="6" s="1"/>
  <c r="AD62" i="6"/>
  <c r="Y62" i="6"/>
  <c r="N62" i="6"/>
  <c r="U62" i="6" s="1"/>
  <c r="AC62" i="6" s="1"/>
  <c r="AD61" i="6"/>
  <c r="AC61" i="6"/>
  <c r="Y61" i="6"/>
  <c r="N61" i="6"/>
  <c r="AD60" i="6"/>
  <c r="Y60" i="6"/>
  <c r="U60" i="6"/>
  <c r="AC60" i="6" s="1"/>
  <c r="N60" i="6"/>
  <c r="AD59" i="6"/>
  <c r="Y59" i="6"/>
  <c r="AB59" i="6" s="1"/>
  <c r="AC59" i="6" s="1"/>
  <c r="M59" i="6"/>
  <c r="N59" i="6" s="1"/>
  <c r="AD58" i="6"/>
  <c r="Y58" i="6"/>
  <c r="M58" i="6"/>
  <c r="V58" i="6" s="1"/>
  <c r="AD57" i="6"/>
  <c r="Y57" i="6"/>
  <c r="M57" i="6"/>
  <c r="AD56" i="6"/>
  <c r="Y56" i="6"/>
  <c r="N56" i="6"/>
  <c r="U56" i="6" s="1"/>
  <c r="AC56" i="6" s="1"/>
  <c r="AD55" i="6"/>
  <c r="Y55" i="6"/>
  <c r="N55" i="6"/>
  <c r="U55" i="6" s="1"/>
  <c r="AC55" i="6" s="1"/>
  <c r="AD54" i="6"/>
  <c r="Y54" i="6"/>
  <c r="N54" i="6"/>
  <c r="U54" i="6" s="1"/>
  <c r="AC54" i="6" s="1"/>
  <c r="AD53" i="6"/>
  <c r="Y53" i="6"/>
  <c r="AB53" i="6" s="1"/>
  <c r="M53" i="6"/>
  <c r="N53" i="6" s="1"/>
  <c r="U53" i="6" s="1"/>
  <c r="AD52" i="6"/>
  <c r="Y52" i="6"/>
  <c r="M52" i="6"/>
  <c r="V52" i="6" s="1"/>
  <c r="AB52" i="6" s="1"/>
  <c r="AD51" i="6"/>
  <c r="Y51" i="6"/>
  <c r="M51" i="6"/>
  <c r="Y50" i="6"/>
  <c r="R50" i="6"/>
  <c r="M50" i="6"/>
  <c r="V50" i="6" s="1"/>
  <c r="U49" i="6"/>
  <c r="AC49" i="6" s="1"/>
  <c r="Y48" i="6"/>
  <c r="AB48" i="6" s="1"/>
  <c r="M48" i="6"/>
  <c r="N48" i="6" s="1"/>
  <c r="U48" i="6" s="1"/>
  <c r="AD47" i="6"/>
  <c r="R47" i="6"/>
  <c r="U47" i="6" s="1"/>
  <c r="M47" i="6"/>
  <c r="V47" i="6" s="1"/>
  <c r="AB47" i="6" s="1"/>
  <c r="AD46" i="6"/>
  <c r="R46" i="6"/>
  <c r="U46" i="6" s="1"/>
  <c r="M46" i="6"/>
  <c r="V46" i="6" s="1"/>
  <c r="AB46" i="6" s="1"/>
  <c r="AC46" i="6" s="1"/>
  <c r="AD45" i="6"/>
  <c r="U45" i="6"/>
  <c r="AC45" i="6" s="1"/>
  <c r="AD44" i="6"/>
  <c r="U44" i="6"/>
  <c r="AC44" i="6" s="1"/>
  <c r="AD43" i="6"/>
  <c r="U43" i="6"/>
  <c r="AC43" i="6" s="1"/>
  <c r="AD42" i="6"/>
  <c r="U42" i="6"/>
  <c r="AC42" i="6" s="1"/>
  <c r="AD41" i="6"/>
  <c r="M41" i="6"/>
  <c r="V41" i="6" s="1"/>
  <c r="AB41" i="6" s="1"/>
  <c r="AD40" i="6"/>
  <c r="R40" i="6"/>
  <c r="U40" i="6" s="1"/>
  <c r="M40" i="6"/>
  <c r="V40" i="6" s="1"/>
  <c r="AB40" i="6" s="1"/>
  <c r="AC40" i="6" s="1"/>
  <c r="AD39" i="6"/>
  <c r="U39" i="6"/>
  <c r="R39" i="6"/>
  <c r="M39" i="6"/>
  <c r="V39" i="6" s="1"/>
  <c r="AB39" i="6" s="1"/>
  <c r="AD38" i="6"/>
  <c r="R38" i="6"/>
  <c r="U38" i="6" s="1"/>
  <c r="M38" i="6"/>
  <c r="V38" i="6" s="1"/>
  <c r="AB38" i="6" s="1"/>
  <c r="AD37" i="6"/>
  <c r="R37" i="6"/>
  <c r="U37" i="6" s="1"/>
  <c r="M37" i="6"/>
  <c r="V37" i="6" s="1"/>
  <c r="AB37" i="6" s="1"/>
  <c r="AC37" i="6" s="1"/>
  <c r="AD36" i="6"/>
  <c r="M36" i="6"/>
  <c r="O36" i="6" s="1"/>
  <c r="R36" i="6" s="1"/>
  <c r="U36" i="6" s="1"/>
  <c r="AD35" i="6"/>
  <c r="M35" i="6"/>
  <c r="AD34" i="6"/>
  <c r="T34" i="6"/>
  <c r="R34" i="6"/>
  <c r="N34" i="6"/>
  <c r="AD33" i="6"/>
  <c r="T33" i="6"/>
  <c r="R33" i="6"/>
  <c r="N33" i="6"/>
  <c r="AD32" i="6"/>
  <c r="T32" i="6"/>
  <c r="R32" i="6"/>
  <c r="U32" i="6" s="1"/>
  <c r="AC32" i="6" s="1"/>
  <c r="N32" i="6"/>
  <c r="AD31" i="6"/>
  <c r="T31" i="6"/>
  <c r="R31" i="6"/>
  <c r="N31" i="6"/>
  <c r="AD30" i="6"/>
  <c r="T30" i="6"/>
  <c r="R30" i="6"/>
  <c r="N30" i="6"/>
  <c r="AD29" i="6"/>
  <c r="T29" i="6"/>
  <c r="R29" i="6"/>
  <c r="N29" i="6"/>
  <c r="AD28" i="6"/>
  <c r="T28" i="6"/>
  <c r="R28" i="6"/>
  <c r="N28" i="6"/>
  <c r="AD27" i="6"/>
  <c r="T27" i="6"/>
  <c r="R27" i="6"/>
  <c r="N27" i="6"/>
  <c r="AD26" i="6"/>
  <c r="T26" i="6"/>
  <c r="R26" i="6"/>
  <c r="N26" i="6"/>
  <c r="AD25" i="6"/>
  <c r="T25" i="6"/>
  <c r="R25" i="6"/>
  <c r="N25" i="6"/>
  <c r="AD24" i="6"/>
  <c r="T24" i="6"/>
  <c r="R24" i="6"/>
  <c r="N24" i="6"/>
  <c r="AD23" i="6"/>
  <c r="T23" i="6"/>
  <c r="R23" i="6"/>
  <c r="N23" i="6"/>
  <c r="T22" i="6"/>
  <c r="R22" i="6"/>
  <c r="N22" i="6"/>
  <c r="AD21" i="6"/>
  <c r="T21" i="6"/>
  <c r="R21" i="6"/>
  <c r="N21" i="6"/>
  <c r="AD20" i="6"/>
  <c r="T20" i="6"/>
  <c r="R20" i="6"/>
  <c r="N20" i="6"/>
  <c r="AD19" i="6"/>
  <c r="T19" i="6"/>
  <c r="R19" i="6"/>
  <c r="N19" i="6"/>
  <c r="AD18" i="6"/>
  <c r="T18" i="6"/>
  <c r="R18" i="6"/>
  <c r="N18" i="6"/>
  <c r="U18" i="6" s="1"/>
  <c r="AC18" i="6" s="1"/>
  <c r="AD17" i="6"/>
  <c r="T17" i="6"/>
  <c r="R17" i="6"/>
  <c r="N17" i="6"/>
  <c r="AD16" i="6"/>
  <c r="T16" i="6"/>
  <c r="R16" i="6"/>
  <c r="N16" i="6"/>
  <c r="U16" i="6" s="1"/>
  <c r="AC16" i="6" s="1"/>
  <c r="AD15" i="6"/>
  <c r="Y15" i="6"/>
  <c r="R15" i="6"/>
  <c r="M15" i="6"/>
  <c r="V15" i="6" s="1"/>
  <c r="AD14" i="6"/>
  <c r="Y14" i="6"/>
  <c r="V14" i="6"/>
  <c r="T14" i="6"/>
  <c r="R14" i="6"/>
  <c r="M14" i="6"/>
  <c r="N14" i="6" s="1"/>
  <c r="U14" i="6" s="1"/>
  <c r="AD13" i="6"/>
  <c r="Y13" i="6"/>
  <c r="R13" i="6"/>
  <c r="M13" i="6"/>
  <c r="N13" i="6" s="1"/>
  <c r="AD12" i="6"/>
  <c r="Y12" i="6"/>
  <c r="R12" i="6"/>
  <c r="M12" i="6"/>
  <c r="T12" i="6" s="1"/>
  <c r="AD11" i="6"/>
  <c r="Y11" i="6"/>
  <c r="R11" i="6"/>
  <c r="M11" i="6"/>
  <c r="V11" i="6" s="1"/>
  <c r="AB11" i="6" s="1"/>
  <c r="AD10" i="6"/>
  <c r="Y10" i="6"/>
  <c r="R10" i="6"/>
  <c r="M10" i="6"/>
  <c r="V10" i="6" s="1"/>
  <c r="AD9" i="6"/>
  <c r="Y9" i="6"/>
  <c r="T9" i="6"/>
  <c r="R9" i="6"/>
  <c r="M9" i="6"/>
  <c r="V9" i="6" s="1"/>
  <c r="AD8" i="6"/>
  <c r="Y8" i="6"/>
  <c r="R8" i="6"/>
  <c r="M8" i="6"/>
  <c r="N8" i="6" s="1"/>
  <c r="AD7" i="6"/>
  <c r="Y7" i="6"/>
  <c r="V7" i="6"/>
  <c r="AB7" i="6" s="1"/>
  <c r="R7" i="6"/>
  <c r="M7" i="6"/>
  <c r="N7" i="6" s="1"/>
  <c r="AD6" i="6"/>
  <c r="Y6" i="6"/>
  <c r="R6" i="6"/>
  <c r="M6" i="6"/>
  <c r="V6" i="6" s="1"/>
  <c r="AD5" i="6"/>
  <c r="Y5" i="6"/>
  <c r="R5" i="6"/>
  <c r="M5" i="6"/>
  <c r="N5" i="6" s="1"/>
  <c r="AD4" i="6"/>
  <c r="Y4" i="6"/>
  <c r="R4" i="6"/>
  <c r="M4" i="6"/>
  <c r="V4" i="6" s="1"/>
  <c r="AD3" i="6"/>
  <c r="AB3" i="6"/>
  <c r="U3" i="6"/>
  <c r="AD2" i="6"/>
  <c r="Y2" i="6"/>
  <c r="V2" i="6"/>
  <c r="T2" i="6"/>
  <c r="R2" i="6"/>
  <c r="N2" i="6"/>
  <c r="M2" i="6"/>
  <c r="AA370" i="5"/>
  <c r="Z370" i="5"/>
  <c r="X370" i="5"/>
  <c r="W370" i="5"/>
  <c r="S370" i="5"/>
  <c r="Q370" i="5"/>
  <c r="P370" i="5"/>
  <c r="L370" i="5"/>
  <c r="K370" i="5"/>
  <c r="Y369" i="5"/>
  <c r="M369" i="5"/>
  <c r="O369" i="5" s="1"/>
  <c r="R369" i="5" s="1"/>
  <c r="U368" i="5"/>
  <c r="AC368" i="5" s="1"/>
  <c r="AB367" i="5"/>
  <c r="U367" i="5"/>
  <c r="Y366" i="5"/>
  <c r="M366" i="5"/>
  <c r="O366" i="5" s="1"/>
  <c r="R366" i="5" s="1"/>
  <c r="Y365" i="5"/>
  <c r="V365" i="5"/>
  <c r="N365" i="5"/>
  <c r="U365" i="5" s="1"/>
  <c r="AC365" i="5" s="1"/>
  <c r="Y364" i="5"/>
  <c r="V364" i="5"/>
  <c r="N364" i="5"/>
  <c r="U364" i="5" s="1"/>
  <c r="AC364" i="5" s="1"/>
  <c r="Y363" i="5"/>
  <c r="M363" i="5"/>
  <c r="N363" i="5" s="1"/>
  <c r="Y362" i="5"/>
  <c r="M362" i="5"/>
  <c r="Y361" i="5"/>
  <c r="R361" i="5"/>
  <c r="M361" i="5"/>
  <c r="V361" i="5" s="1"/>
  <c r="Y360" i="5"/>
  <c r="V360" i="5"/>
  <c r="N360" i="5"/>
  <c r="U360" i="5" s="1"/>
  <c r="AC360" i="5" s="1"/>
  <c r="Y359" i="5"/>
  <c r="V359" i="5"/>
  <c r="N359" i="5"/>
  <c r="U359" i="5" s="1"/>
  <c r="AC359" i="5" s="1"/>
  <c r="Y358" i="5"/>
  <c r="M358" i="5"/>
  <c r="Y357" i="5"/>
  <c r="M357" i="5"/>
  <c r="O357" i="5" s="1"/>
  <c r="R357" i="5" s="1"/>
  <c r="Y356" i="5"/>
  <c r="M356" i="5"/>
  <c r="Y355" i="5"/>
  <c r="M355" i="5"/>
  <c r="AD354" i="5"/>
  <c r="R354" i="5"/>
  <c r="U354" i="5" s="1"/>
  <c r="AC354" i="5" s="1"/>
  <c r="AD353" i="5"/>
  <c r="R353" i="5"/>
  <c r="U353" i="5" s="1"/>
  <c r="AC353" i="5" s="1"/>
  <c r="AD352" i="5"/>
  <c r="Y352" i="5"/>
  <c r="R352" i="5"/>
  <c r="M352" i="5"/>
  <c r="AD351" i="5"/>
  <c r="Y351" i="5"/>
  <c r="R351" i="5"/>
  <c r="M351" i="5"/>
  <c r="N351" i="5" s="1"/>
  <c r="AD350" i="5"/>
  <c r="Y350" i="5"/>
  <c r="R350" i="5"/>
  <c r="M350" i="5"/>
  <c r="AD349" i="5"/>
  <c r="Y349" i="5"/>
  <c r="M349" i="5"/>
  <c r="AD348" i="5"/>
  <c r="Y348" i="5"/>
  <c r="R348" i="5"/>
  <c r="M348" i="5"/>
  <c r="AD347" i="5"/>
  <c r="Y347" i="5"/>
  <c r="R347" i="5"/>
  <c r="M347" i="5"/>
  <c r="AD346" i="5"/>
  <c r="Y346" i="5"/>
  <c r="R346" i="5"/>
  <c r="M346" i="5"/>
  <c r="V346" i="5" s="1"/>
  <c r="AB346" i="5" s="1"/>
  <c r="AD345" i="5"/>
  <c r="Y345" i="5"/>
  <c r="R345" i="5"/>
  <c r="M345" i="5"/>
  <c r="AD344" i="5"/>
  <c r="Y344" i="5"/>
  <c r="R344" i="5"/>
  <c r="M344" i="5"/>
  <c r="V344" i="5" s="1"/>
  <c r="AB344" i="5" s="1"/>
  <c r="AD343" i="5"/>
  <c r="Y343" i="5"/>
  <c r="V343" i="5"/>
  <c r="R343" i="5"/>
  <c r="M343" i="5"/>
  <c r="T343" i="5" s="1"/>
  <c r="AD342" i="5"/>
  <c r="Y342" i="5"/>
  <c r="M342" i="5"/>
  <c r="AD341" i="5"/>
  <c r="AC341" i="5"/>
  <c r="U341" i="5"/>
  <c r="M341" i="5"/>
  <c r="V341" i="5" s="1"/>
  <c r="AD340" i="5"/>
  <c r="U340" i="5"/>
  <c r="AC340" i="5" s="1"/>
  <c r="M340" i="5"/>
  <c r="V340" i="5" s="1"/>
  <c r="AD339" i="5"/>
  <c r="Y339" i="5"/>
  <c r="M339" i="5"/>
  <c r="Y338" i="5"/>
  <c r="R338" i="5"/>
  <c r="M338" i="5"/>
  <c r="N338" i="5" s="1"/>
  <c r="Y337" i="5"/>
  <c r="R337" i="5"/>
  <c r="M337" i="5"/>
  <c r="N337" i="5" s="1"/>
  <c r="Y336" i="5"/>
  <c r="R336" i="5"/>
  <c r="M336" i="5"/>
  <c r="Y335" i="5"/>
  <c r="R335" i="5"/>
  <c r="M335" i="5"/>
  <c r="Y334" i="5"/>
  <c r="R334" i="5"/>
  <c r="M334" i="5"/>
  <c r="N334" i="5" s="1"/>
  <c r="Y333" i="5"/>
  <c r="R333" i="5"/>
  <c r="M333" i="5"/>
  <c r="AD332" i="5"/>
  <c r="Y332" i="5"/>
  <c r="R332" i="5"/>
  <c r="M332" i="5"/>
  <c r="V332" i="5" s="1"/>
  <c r="AD331" i="5"/>
  <c r="Y331" i="5"/>
  <c r="R331" i="5"/>
  <c r="M331" i="5"/>
  <c r="N331" i="5" s="1"/>
  <c r="AD330" i="5"/>
  <c r="Y330" i="5"/>
  <c r="R330" i="5"/>
  <c r="M330" i="5"/>
  <c r="AD329" i="5"/>
  <c r="Y329" i="5"/>
  <c r="R329" i="5"/>
  <c r="M329" i="5"/>
  <c r="AD328" i="5"/>
  <c r="Y328" i="5"/>
  <c r="R328" i="5"/>
  <c r="M328" i="5"/>
  <c r="N328" i="5" s="1"/>
  <c r="AD327" i="5"/>
  <c r="Y327" i="5"/>
  <c r="R327" i="5"/>
  <c r="M327" i="5"/>
  <c r="AD326" i="5"/>
  <c r="Y326" i="5"/>
  <c r="R326" i="5"/>
  <c r="M326" i="5"/>
  <c r="AD325" i="5"/>
  <c r="Y325" i="5"/>
  <c r="R325" i="5"/>
  <c r="M325" i="5"/>
  <c r="T325" i="5" s="1"/>
  <c r="AD324" i="5"/>
  <c r="Y324" i="5"/>
  <c r="R324" i="5"/>
  <c r="M324" i="5"/>
  <c r="N324" i="5" s="1"/>
  <c r="AD323" i="5"/>
  <c r="Y323" i="5"/>
  <c r="R323" i="5"/>
  <c r="M323" i="5"/>
  <c r="N323" i="5" s="1"/>
  <c r="AD322" i="5"/>
  <c r="Y322" i="5"/>
  <c r="R322" i="5"/>
  <c r="M322" i="5"/>
  <c r="N322" i="5" s="1"/>
  <c r="AD321" i="5"/>
  <c r="Y321" i="5"/>
  <c r="R321" i="5"/>
  <c r="M321" i="5"/>
  <c r="AD320" i="5"/>
  <c r="Y320" i="5"/>
  <c r="R320" i="5"/>
  <c r="M320" i="5"/>
  <c r="N320" i="5" s="1"/>
  <c r="AD319" i="5"/>
  <c r="Y319" i="5"/>
  <c r="M319" i="5"/>
  <c r="N319" i="5" s="1"/>
  <c r="U319" i="5" s="1"/>
  <c r="AD318" i="5"/>
  <c r="Y318" i="5"/>
  <c r="R318" i="5"/>
  <c r="M318" i="5"/>
  <c r="AD317" i="5"/>
  <c r="Y317" i="5"/>
  <c r="R317" i="5"/>
  <c r="M317" i="5"/>
  <c r="N317" i="5" s="1"/>
  <c r="AD316" i="5"/>
  <c r="Y316" i="5"/>
  <c r="R316" i="5"/>
  <c r="M316" i="5"/>
  <c r="V316" i="5" s="1"/>
  <c r="AB316" i="5" s="1"/>
  <c r="AD315" i="5"/>
  <c r="Y315" i="5"/>
  <c r="R315" i="5"/>
  <c r="M315" i="5"/>
  <c r="T315" i="5" s="1"/>
  <c r="AD314" i="5"/>
  <c r="Y314" i="5"/>
  <c r="R314" i="5"/>
  <c r="M314" i="5"/>
  <c r="AD313" i="5"/>
  <c r="Y313" i="5"/>
  <c r="R313" i="5"/>
  <c r="M313" i="5"/>
  <c r="N313" i="5" s="1"/>
  <c r="AD312" i="5"/>
  <c r="Y312" i="5"/>
  <c r="R312" i="5"/>
  <c r="M312" i="5"/>
  <c r="AD311" i="5"/>
  <c r="Y311" i="5"/>
  <c r="R311" i="5"/>
  <c r="M311" i="5"/>
  <c r="AD310" i="5"/>
  <c r="Y310" i="5"/>
  <c r="R310" i="5"/>
  <c r="M310" i="5"/>
  <c r="V310" i="5" s="1"/>
  <c r="AD309" i="5"/>
  <c r="Y309" i="5"/>
  <c r="R309" i="5"/>
  <c r="M309" i="5"/>
  <c r="N309" i="5" s="1"/>
  <c r="AD308" i="5"/>
  <c r="Y308" i="5"/>
  <c r="R308" i="5"/>
  <c r="M308" i="5"/>
  <c r="T308" i="5" s="1"/>
  <c r="Y307" i="5"/>
  <c r="R307" i="5"/>
  <c r="M307" i="5"/>
  <c r="Y306" i="5"/>
  <c r="R306" i="5"/>
  <c r="M306" i="5"/>
  <c r="V306" i="5" s="1"/>
  <c r="Y305" i="5"/>
  <c r="R305" i="5"/>
  <c r="M305" i="5"/>
  <c r="V305" i="5" s="1"/>
  <c r="AB305" i="5" s="1"/>
  <c r="Y304" i="5"/>
  <c r="R304" i="5"/>
  <c r="M304" i="5"/>
  <c r="N304" i="5" s="1"/>
  <c r="Y303" i="5"/>
  <c r="R303" i="5"/>
  <c r="M303" i="5"/>
  <c r="T303" i="5" s="1"/>
  <c r="Y302" i="5"/>
  <c r="V302" i="5"/>
  <c r="R302" i="5"/>
  <c r="M302" i="5"/>
  <c r="N302" i="5" s="1"/>
  <c r="Y301" i="5"/>
  <c r="R301" i="5"/>
  <c r="M301" i="5"/>
  <c r="Y300" i="5"/>
  <c r="R300" i="5"/>
  <c r="M300" i="5"/>
  <c r="N300" i="5" s="1"/>
  <c r="Y299" i="5"/>
  <c r="R299" i="5"/>
  <c r="M299" i="5"/>
  <c r="Y298" i="5"/>
  <c r="R298" i="5"/>
  <c r="M298" i="5"/>
  <c r="Y297" i="5"/>
  <c r="R297" i="5"/>
  <c r="M297" i="5"/>
  <c r="AD296" i="5"/>
  <c r="Y296" i="5"/>
  <c r="R296" i="5"/>
  <c r="M296" i="5"/>
  <c r="AD295" i="5"/>
  <c r="Y295" i="5"/>
  <c r="R295" i="5"/>
  <c r="M295" i="5"/>
  <c r="AD294" i="5"/>
  <c r="Y294" i="5"/>
  <c r="R294" i="5"/>
  <c r="M294" i="5"/>
  <c r="AD293" i="5"/>
  <c r="Y293" i="5"/>
  <c r="R293" i="5"/>
  <c r="M293" i="5"/>
  <c r="AD292" i="5"/>
  <c r="Y292" i="5"/>
  <c r="R292" i="5"/>
  <c r="M292" i="5"/>
  <c r="AD291" i="5"/>
  <c r="Y291" i="5"/>
  <c r="R291" i="5"/>
  <c r="M291" i="5"/>
  <c r="T291" i="5" s="1"/>
  <c r="AD290" i="5"/>
  <c r="Y290" i="5"/>
  <c r="R290" i="5"/>
  <c r="M290" i="5"/>
  <c r="V290" i="5" s="1"/>
  <c r="AD289" i="5"/>
  <c r="Y289" i="5"/>
  <c r="R289" i="5"/>
  <c r="M289" i="5"/>
  <c r="N289" i="5" s="1"/>
  <c r="AD288" i="5"/>
  <c r="Y288" i="5"/>
  <c r="R288" i="5"/>
  <c r="M288" i="5"/>
  <c r="N288" i="5" s="1"/>
  <c r="Y287" i="5"/>
  <c r="R287" i="5"/>
  <c r="M287" i="5"/>
  <c r="AD286" i="5"/>
  <c r="Y286" i="5"/>
  <c r="R286" i="5"/>
  <c r="M286" i="5"/>
  <c r="AD285" i="5"/>
  <c r="Y285" i="5"/>
  <c r="R285" i="5"/>
  <c r="M285" i="5"/>
  <c r="V285" i="5" s="1"/>
  <c r="AB285" i="5" s="1"/>
  <c r="AD284" i="5"/>
  <c r="Y284" i="5"/>
  <c r="R284" i="5"/>
  <c r="M284" i="5"/>
  <c r="T284" i="5" s="1"/>
  <c r="AD283" i="5"/>
  <c r="Y283" i="5"/>
  <c r="R283" i="5"/>
  <c r="M283" i="5"/>
  <c r="AD282" i="5"/>
  <c r="Y282" i="5"/>
  <c r="R282" i="5"/>
  <c r="M282" i="5"/>
  <c r="AD281" i="5"/>
  <c r="Y281" i="5"/>
  <c r="R281" i="5"/>
  <c r="N281" i="5"/>
  <c r="M281" i="5"/>
  <c r="AD280" i="5"/>
  <c r="Y280" i="5"/>
  <c r="R280" i="5"/>
  <c r="M280" i="5"/>
  <c r="AD279" i="5"/>
  <c r="Y279" i="5"/>
  <c r="R279" i="5"/>
  <c r="M279" i="5"/>
  <c r="AD278" i="5"/>
  <c r="Y278" i="5"/>
  <c r="R278" i="5"/>
  <c r="M278" i="5"/>
  <c r="N278" i="5" s="1"/>
  <c r="AD277" i="5"/>
  <c r="Y277" i="5"/>
  <c r="R277" i="5"/>
  <c r="M277" i="5"/>
  <c r="AD276" i="5"/>
  <c r="Y276" i="5"/>
  <c r="R276" i="5"/>
  <c r="M276" i="5"/>
  <c r="AD275" i="5"/>
  <c r="Y275" i="5"/>
  <c r="R275" i="5"/>
  <c r="M275" i="5"/>
  <c r="V275" i="5" s="1"/>
  <c r="AB275" i="5" s="1"/>
  <c r="AD274" i="5"/>
  <c r="Y274" i="5"/>
  <c r="R274" i="5"/>
  <c r="M274" i="5"/>
  <c r="AD273" i="5"/>
  <c r="Y273" i="5"/>
  <c r="R273" i="5"/>
  <c r="M273" i="5"/>
  <c r="AD272" i="5"/>
  <c r="Y272" i="5"/>
  <c r="R272" i="5"/>
  <c r="M272" i="5"/>
  <c r="AD271" i="5"/>
  <c r="Y271" i="5"/>
  <c r="R271" i="5"/>
  <c r="M271" i="5"/>
  <c r="V271" i="5" s="1"/>
  <c r="AD270" i="5"/>
  <c r="Y270" i="5"/>
  <c r="V270" i="5"/>
  <c r="AB270" i="5" s="1"/>
  <c r="T270" i="5"/>
  <c r="R270" i="5"/>
  <c r="M270" i="5"/>
  <c r="N270" i="5" s="1"/>
  <c r="AD269" i="5"/>
  <c r="Y269" i="5"/>
  <c r="R269" i="5"/>
  <c r="M269" i="5"/>
  <c r="AD268" i="5"/>
  <c r="Y268" i="5"/>
  <c r="R268" i="5"/>
  <c r="M268" i="5"/>
  <c r="AD267" i="5"/>
  <c r="Y267" i="5"/>
  <c r="R267" i="5"/>
  <c r="M267" i="5"/>
  <c r="V267" i="5" s="1"/>
  <c r="AB267" i="5" s="1"/>
  <c r="AD266" i="5"/>
  <c r="Y266" i="5"/>
  <c r="R266" i="5"/>
  <c r="M266" i="5"/>
  <c r="AD265" i="5"/>
  <c r="Y265" i="5"/>
  <c r="R265" i="5"/>
  <c r="M265" i="5"/>
  <c r="AD264" i="5"/>
  <c r="Y264" i="5"/>
  <c r="R264" i="5"/>
  <c r="M264" i="5"/>
  <c r="AD263" i="5"/>
  <c r="Y263" i="5"/>
  <c r="R263" i="5"/>
  <c r="M263" i="5"/>
  <c r="V263" i="5" s="1"/>
  <c r="AD262" i="5"/>
  <c r="Y262" i="5"/>
  <c r="R262" i="5"/>
  <c r="M262" i="5"/>
  <c r="N262" i="5" s="1"/>
  <c r="AD261" i="5"/>
  <c r="Y261" i="5"/>
  <c r="R261" i="5"/>
  <c r="M261" i="5"/>
  <c r="V261" i="5" s="1"/>
  <c r="AD260" i="5"/>
  <c r="Y260" i="5"/>
  <c r="R260" i="5"/>
  <c r="M260" i="5"/>
  <c r="N260" i="5" s="1"/>
  <c r="AD259" i="5"/>
  <c r="Y259" i="5"/>
  <c r="R259" i="5"/>
  <c r="M259" i="5"/>
  <c r="V259" i="5" s="1"/>
  <c r="AD258" i="5"/>
  <c r="Y258" i="5"/>
  <c r="R258" i="5"/>
  <c r="M258" i="5"/>
  <c r="N258" i="5" s="1"/>
  <c r="AD257" i="5"/>
  <c r="Y257" i="5"/>
  <c r="R257" i="5"/>
  <c r="M257" i="5"/>
  <c r="N257" i="5" s="1"/>
  <c r="AD256" i="5"/>
  <c r="Y256" i="5"/>
  <c r="R256" i="5"/>
  <c r="M256" i="5"/>
  <c r="V256" i="5" s="1"/>
  <c r="AD255" i="5"/>
  <c r="Y255" i="5"/>
  <c r="R255" i="5"/>
  <c r="M255" i="5"/>
  <c r="N255" i="5" s="1"/>
  <c r="AD254" i="5"/>
  <c r="Y254" i="5"/>
  <c r="R254" i="5"/>
  <c r="M254" i="5"/>
  <c r="V254" i="5" s="1"/>
  <c r="AD253" i="5"/>
  <c r="Y253" i="5"/>
  <c r="R253" i="5"/>
  <c r="M253" i="5"/>
  <c r="N253" i="5" s="1"/>
  <c r="Y252" i="5"/>
  <c r="R252" i="5"/>
  <c r="M252" i="5"/>
  <c r="AD251" i="5"/>
  <c r="Y251" i="5"/>
  <c r="R251" i="5"/>
  <c r="M251" i="5"/>
  <c r="AD250" i="5"/>
  <c r="Y250" i="5"/>
  <c r="T250" i="5"/>
  <c r="R250" i="5"/>
  <c r="M250" i="5"/>
  <c r="AD249" i="5"/>
  <c r="Y249" i="5"/>
  <c r="R249" i="5"/>
  <c r="M249" i="5"/>
  <c r="T249" i="5" s="1"/>
  <c r="AD248" i="5"/>
  <c r="Y248" i="5"/>
  <c r="R248" i="5"/>
  <c r="M248" i="5"/>
  <c r="V248" i="5" s="1"/>
  <c r="AD247" i="5"/>
  <c r="Y247" i="5"/>
  <c r="V247" i="5"/>
  <c r="T247" i="5"/>
  <c r="R247" i="5"/>
  <c r="M247" i="5"/>
  <c r="AD246" i="5"/>
  <c r="Y246" i="5"/>
  <c r="R246" i="5"/>
  <c r="M246" i="5"/>
  <c r="T246" i="5" s="1"/>
  <c r="AD245" i="5"/>
  <c r="Y245" i="5"/>
  <c r="R245" i="5"/>
  <c r="M245" i="5"/>
  <c r="V245" i="5" s="1"/>
  <c r="AB245" i="5" s="1"/>
  <c r="AD244" i="5"/>
  <c r="Y244" i="5"/>
  <c r="R244" i="5"/>
  <c r="M244" i="5"/>
  <c r="V244" i="5" s="1"/>
  <c r="AD243" i="5"/>
  <c r="Y243" i="5"/>
  <c r="R243" i="5"/>
  <c r="M243" i="5"/>
  <c r="AD242" i="5"/>
  <c r="Y242" i="5"/>
  <c r="R242" i="5"/>
  <c r="M242" i="5"/>
  <c r="AD241" i="5"/>
  <c r="Y241" i="5"/>
  <c r="R241" i="5"/>
  <c r="M241" i="5"/>
  <c r="AD240" i="5"/>
  <c r="Y240" i="5"/>
  <c r="R240" i="5"/>
  <c r="M240" i="5"/>
  <c r="AD239" i="5"/>
  <c r="Y239" i="5"/>
  <c r="R239" i="5"/>
  <c r="M239" i="5"/>
  <c r="T239" i="5" s="1"/>
  <c r="AD238" i="5"/>
  <c r="Y238" i="5"/>
  <c r="V238" i="5"/>
  <c r="AB238" i="5" s="1"/>
  <c r="R238" i="5"/>
  <c r="M238" i="5"/>
  <c r="N238" i="5" s="1"/>
  <c r="AD237" i="5"/>
  <c r="Y237" i="5"/>
  <c r="R237" i="5"/>
  <c r="M237" i="5"/>
  <c r="N237" i="5" s="1"/>
  <c r="AD236" i="5"/>
  <c r="Y236" i="5"/>
  <c r="R236" i="5"/>
  <c r="M236" i="5"/>
  <c r="V236" i="5" s="1"/>
  <c r="AB236" i="5" s="1"/>
  <c r="AD235" i="5"/>
  <c r="Y235" i="5"/>
  <c r="R235" i="5"/>
  <c r="M235" i="5"/>
  <c r="T235" i="5" s="1"/>
  <c r="AD234" i="5"/>
  <c r="Y234" i="5"/>
  <c r="T234" i="5"/>
  <c r="R234" i="5"/>
  <c r="N234" i="5"/>
  <c r="M234" i="5"/>
  <c r="V234" i="5" s="1"/>
  <c r="AD233" i="5"/>
  <c r="Y233" i="5"/>
  <c r="R233" i="5"/>
  <c r="M233" i="5"/>
  <c r="AD232" i="5"/>
  <c r="Y232" i="5"/>
  <c r="R232" i="5"/>
  <c r="M232" i="5"/>
  <c r="V232" i="5" s="1"/>
  <c r="AD231" i="5"/>
  <c r="Y231" i="5"/>
  <c r="R231" i="5"/>
  <c r="M231" i="5"/>
  <c r="V231" i="5" s="1"/>
  <c r="AB231" i="5" s="1"/>
  <c r="AD230" i="5"/>
  <c r="Y230" i="5"/>
  <c r="R230" i="5"/>
  <c r="M230" i="5"/>
  <c r="N230" i="5" s="1"/>
  <c r="AD229" i="5"/>
  <c r="Y229" i="5"/>
  <c r="R229" i="5"/>
  <c r="M229" i="5"/>
  <c r="AD228" i="5"/>
  <c r="Y228" i="5"/>
  <c r="R228" i="5"/>
  <c r="M228" i="5"/>
  <c r="AD227" i="5"/>
  <c r="Y227" i="5"/>
  <c r="V227" i="5"/>
  <c r="AB227" i="5" s="1"/>
  <c r="R227" i="5"/>
  <c r="N227" i="5"/>
  <c r="AD226" i="5"/>
  <c r="Y226" i="5"/>
  <c r="R226" i="5"/>
  <c r="M226" i="5"/>
  <c r="V226" i="5" s="1"/>
  <c r="Y225" i="5"/>
  <c r="R225" i="5"/>
  <c r="M225" i="5"/>
  <c r="N225" i="5" s="1"/>
  <c r="AD224" i="5"/>
  <c r="Y224" i="5"/>
  <c r="R224" i="5"/>
  <c r="M224" i="5"/>
  <c r="N224" i="5" s="1"/>
  <c r="Y223" i="5"/>
  <c r="R223" i="5"/>
  <c r="M223" i="5"/>
  <c r="N223" i="5" s="1"/>
  <c r="AD222" i="5"/>
  <c r="Y222" i="5"/>
  <c r="R222" i="5"/>
  <c r="M222" i="5"/>
  <c r="V222" i="5" s="1"/>
  <c r="AD221" i="5"/>
  <c r="Y221" i="5"/>
  <c r="R221" i="5"/>
  <c r="M221" i="5"/>
  <c r="AD220" i="5"/>
  <c r="Y220" i="5"/>
  <c r="R220" i="5"/>
  <c r="M220" i="5"/>
  <c r="AD219" i="5"/>
  <c r="Y219" i="5"/>
  <c r="R219" i="5"/>
  <c r="M219" i="5"/>
  <c r="AD218" i="5"/>
  <c r="Y218" i="5"/>
  <c r="R218" i="5"/>
  <c r="M218" i="5"/>
  <c r="N218" i="5" s="1"/>
  <c r="AD217" i="5"/>
  <c r="Y217" i="5"/>
  <c r="R217" i="5"/>
  <c r="M217" i="5"/>
  <c r="AD216" i="5"/>
  <c r="Y216" i="5"/>
  <c r="R216" i="5"/>
  <c r="M216" i="5"/>
  <c r="N216" i="5" s="1"/>
  <c r="AD215" i="5"/>
  <c r="Y215" i="5"/>
  <c r="R215" i="5"/>
  <c r="M215" i="5"/>
  <c r="N215" i="5" s="1"/>
  <c r="AD214" i="5"/>
  <c r="Y214" i="5"/>
  <c r="R214" i="5"/>
  <c r="M214" i="5"/>
  <c r="Y213" i="5"/>
  <c r="R213" i="5"/>
  <c r="N213" i="5"/>
  <c r="M213" i="5"/>
  <c r="AD212" i="5"/>
  <c r="Y212" i="5"/>
  <c r="R212" i="5"/>
  <c r="M212" i="5"/>
  <c r="V212" i="5" s="1"/>
  <c r="AD211" i="5"/>
  <c r="Y211" i="5"/>
  <c r="R211" i="5"/>
  <c r="N211" i="5"/>
  <c r="M211" i="5"/>
  <c r="AD210" i="5"/>
  <c r="Y210" i="5"/>
  <c r="V210" i="5"/>
  <c r="T210" i="5"/>
  <c r="R210" i="5"/>
  <c r="N210" i="5"/>
  <c r="U210" i="5" s="1"/>
  <c r="M210" i="5"/>
  <c r="AD209" i="5"/>
  <c r="Y209" i="5"/>
  <c r="R209" i="5"/>
  <c r="M209" i="5"/>
  <c r="AD208" i="5"/>
  <c r="Y208" i="5"/>
  <c r="R208" i="5"/>
  <c r="M208" i="5"/>
  <c r="AD207" i="5"/>
  <c r="Y207" i="5"/>
  <c r="R207" i="5"/>
  <c r="M207" i="5"/>
  <c r="V207" i="5" s="1"/>
  <c r="AB207" i="5" s="1"/>
  <c r="AD206" i="5"/>
  <c r="Y206" i="5"/>
  <c r="R206" i="5"/>
  <c r="M206" i="5"/>
  <c r="AD205" i="5"/>
  <c r="Y205" i="5"/>
  <c r="R205" i="5"/>
  <c r="M205" i="5"/>
  <c r="AD204" i="5"/>
  <c r="Y204" i="5"/>
  <c r="R204" i="5"/>
  <c r="M204" i="5"/>
  <c r="V204" i="5" s="1"/>
  <c r="AD203" i="5"/>
  <c r="Y203" i="5"/>
  <c r="R203" i="5"/>
  <c r="M203" i="5"/>
  <c r="V203" i="5" s="1"/>
  <c r="AD202" i="5"/>
  <c r="Y202" i="5"/>
  <c r="R202" i="5"/>
  <c r="M202" i="5"/>
  <c r="V202" i="5" s="1"/>
  <c r="AD201" i="5"/>
  <c r="Y201" i="5"/>
  <c r="R201" i="5"/>
  <c r="M201" i="5"/>
  <c r="V201" i="5" s="1"/>
  <c r="AB201" i="5" s="1"/>
  <c r="AD200" i="5"/>
  <c r="Y200" i="5"/>
  <c r="R200" i="5"/>
  <c r="M200" i="5"/>
  <c r="N200" i="5" s="1"/>
  <c r="AD199" i="5"/>
  <c r="R199" i="5"/>
  <c r="M199" i="5"/>
  <c r="AD198" i="5"/>
  <c r="R198" i="5"/>
  <c r="M198" i="5"/>
  <c r="N198" i="5" s="1"/>
  <c r="AD197" i="5"/>
  <c r="R197" i="5"/>
  <c r="M197" i="5"/>
  <c r="V197" i="5" s="1"/>
  <c r="AB197" i="5" s="1"/>
  <c r="AD196" i="5"/>
  <c r="R196" i="5"/>
  <c r="M196" i="5"/>
  <c r="AD195" i="5"/>
  <c r="R195" i="5"/>
  <c r="M195" i="5"/>
  <c r="AB194" i="5"/>
  <c r="AC194" i="5" s="1"/>
  <c r="AD193" i="5"/>
  <c r="R193" i="5"/>
  <c r="M193" i="5"/>
  <c r="AD192" i="5"/>
  <c r="V192" i="5"/>
  <c r="AB192" i="5" s="1"/>
  <c r="T192" i="5"/>
  <c r="R192" i="5"/>
  <c r="M192" i="5"/>
  <c r="N192" i="5" s="1"/>
  <c r="AD191" i="5"/>
  <c r="R191" i="5"/>
  <c r="M191" i="5"/>
  <c r="N191" i="5" s="1"/>
  <c r="AD190" i="5"/>
  <c r="R190" i="5"/>
  <c r="N190" i="5"/>
  <c r="M190" i="5"/>
  <c r="AD189" i="5"/>
  <c r="R189" i="5"/>
  <c r="M189" i="5"/>
  <c r="V189" i="5" s="1"/>
  <c r="AB189" i="5" s="1"/>
  <c r="AD188" i="5"/>
  <c r="V188" i="5"/>
  <c r="AB188" i="5" s="1"/>
  <c r="N188" i="5"/>
  <c r="U188" i="5" s="1"/>
  <c r="AD187" i="5"/>
  <c r="AB187" i="5"/>
  <c r="V187" i="5"/>
  <c r="N187" i="5"/>
  <c r="U187" i="5" s="1"/>
  <c r="AC187" i="5" s="1"/>
  <c r="AD186" i="5"/>
  <c r="V186" i="5"/>
  <c r="AB186" i="5" s="1"/>
  <c r="N186" i="5"/>
  <c r="U186" i="5" s="1"/>
  <c r="AD185" i="5"/>
  <c r="AB185" i="5"/>
  <c r="V185" i="5"/>
  <c r="N185" i="5"/>
  <c r="U185" i="5" s="1"/>
  <c r="AD184" i="5"/>
  <c r="V184" i="5"/>
  <c r="AB184" i="5" s="1"/>
  <c r="N184" i="5"/>
  <c r="U184" i="5" s="1"/>
  <c r="AD183" i="5"/>
  <c r="AB183" i="5"/>
  <c r="AC183" i="5" s="1"/>
  <c r="AD182" i="5"/>
  <c r="V182" i="5"/>
  <c r="AB182" i="5" s="1"/>
  <c r="N182" i="5"/>
  <c r="U182" i="5" s="1"/>
  <c r="AD181" i="5"/>
  <c r="V181" i="5"/>
  <c r="AB181" i="5" s="1"/>
  <c r="N181" i="5"/>
  <c r="U181" i="5" s="1"/>
  <c r="AD180" i="5"/>
  <c r="R180" i="5"/>
  <c r="M180" i="5"/>
  <c r="AD179" i="5"/>
  <c r="R179" i="5"/>
  <c r="M179" i="5"/>
  <c r="N179" i="5" s="1"/>
  <c r="AD178" i="5"/>
  <c r="T178" i="5"/>
  <c r="R178" i="5"/>
  <c r="M178" i="5"/>
  <c r="V178" i="5" s="1"/>
  <c r="AB178" i="5" s="1"/>
  <c r="AD177" i="5"/>
  <c r="V177" i="5"/>
  <c r="AB177" i="5" s="1"/>
  <c r="N177" i="5"/>
  <c r="U177" i="5" s="1"/>
  <c r="AD176" i="5"/>
  <c r="V176" i="5"/>
  <c r="AB176" i="5" s="1"/>
  <c r="R176" i="5"/>
  <c r="M176" i="5"/>
  <c r="AB175" i="5"/>
  <c r="AC175" i="5" s="1"/>
  <c r="Y174" i="5"/>
  <c r="U174" i="5"/>
  <c r="M174" i="5"/>
  <c r="V174" i="5" s="1"/>
  <c r="AB173" i="5"/>
  <c r="AC173" i="5" s="1"/>
  <c r="N173" i="5"/>
  <c r="Y172" i="5"/>
  <c r="U172" i="5"/>
  <c r="M172" i="5"/>
  <c r="V172" i="5" s="1"/>
  <c r="Y171" i="5"/>
  <c r="U171" i="5"/>
  <c r="M171" i="5"/>
  <c r="V171" i="5" s="1"/>
  <c r="AD170" i="5"/>
  <c r="Y170" i="5"/>
  <c r="R170" i="5"/>
  <c r="N170" i="5"/>
  <c r="M170" i="5"/>
  <c r="AD169" i="5"/>
  <c r="Y169" i="5"/>
  <c r="R169" i="5"/>
  <c r="M169" i="5"/>
  <c r="V169" i="5" s="1"/>
  <c r="AB169" i="5" s="1"/>
  <c r="AD168" i="5"/>
  <c r="Y168" i="5"/>
  <c r="R168" i="5"/>
  <c r="M168" i="5"/>
  <c r="N168" i="5" s="1"/>
  <c r="AD167" i="5"/>
  <c r="Y167" i="5"/>
  <c r="R167" i="5"/>
  <c r="M167" i="5"/>
  <c r="AD166" i="5"/>
  <c r="Y166" i="5"/>
  <c r="R166" i="5"/>
  <c r="M166" i="5"/>
  <c r="T166" i="5" s="1"/>
  <c r="AD165" i="5"/>
  <c r="Y165" i="5"/>
  <c r="R165" i="5"/>
  <c r="M165" i="5"/>
  <c r="N165" i="5" s="1"/>
  <c r="AD164" i="5"/>
  <c r="Y164" i="5"/>
  <c r="R164" i="5"/>
  <c r="M164" i="5"/>
  <c r="V164" i="5" s="1"/>
  <c r="AB164" i="5" s="1"/>
  <c r="AD163" i="5"/>
  <c r="Y163" i="5"/>
  <c r="R163" i="5"/>
  <c r="M163" i="5"/>
  <c r="N163" i="5" s="1"/>
  <c r="AD162" i="5"/>
  <c r="Y162" i="5"/>
  <c r="R162" i="5"/>
  <c r="M162" i="5"/>
  <c r="AD161" i="5"/>
  <c r="Y161" i="5"/>
  <c r="V161" i="5"/>
  <c r="R161" i="5"/>
  <c r="M161" i="5"/>
  <c r="T161" i="5" s="1"/>
  <c r="AD160" i="5"/>
  <c r="Y160" i="5"/>
  <c r="R160" i="5"/>
  <c r="M160" i="5"/>
  <c r="V160" i="5" s="1"/>
  <c r="AB160" i="5" s="1"/>
  <c r="AD159" i="5"/>
  <c r="Y159" i="5"/>
  <c r="R159" i="5"/>
  <c r="M159" i="5"/>
  <c r="V159" i="5" s="1"/>
  <c r="AD158" i="5"/>
  <c r="Y158" i="5"/>
  <c r="R158" i="5"/>
  <c r="M158" i="5"/>
  <c r="V158" i="5" s="1"/>
  <c r="AB158" i="5" s="1"/>
  <c r="AD157" i="5"/>
  <c r="R157" i="5"/>
  <c r="M157" i="5"/>
  <c r="AD156" i="5"/>
  <c r="Y156" i="5"/>
  <c r="R156" i="5"/>
  <c r="M156" i="5"/>
  <c r="V156" i="5" s="1"/>
  <c r="Y155" i="5"/>
  <c r="V155" i="5"/>
  <c r="AB155" i="5" s="1"/>
  <c r="R155" i="5"/>
  <c r="M155" i="5"/>
  <c r="N155" i="5" s="1"/>
  <c r="AD154" i="5"/>
  <c r="Y154" i="5"/>
  <c r="R154" i="5"/>
  <c r="M154" i="5"/>
  <c r="N154" i="5" s="1"/>
  <c r="AD153" i="5"/>
  <c r="Y153" i="5"/>
  <c r="R153" i="5"/>
  <c r="M153" i="5"/>
  <c r="N153" i="5" s="1"/>
  <c r="AD152" i="5"/>
  <c r="Y152" i="5"/>
  <c r="V152" i="5"/>
  <c r="AB152" i="5" s="1"/>
  <c r="T152" i="5"/>
  <c r="R152" i="5"/>
  <c r="M152" i="5"/>
  <c r="N152" i="5" s="1"/>
  <c r="Y151" i="5"/>
  <c r="R151" i="5"/>
  <c r="M151" i="5"/>
  <c r="Y150" i="5"/>
  <c r="R150" i="5"/>
  <c r="M150" i="5"/>
  <c r="N150" i="5" s="1"/>
  <c r="AD149" i="5"/>
  <c r="Y149" i="5"/>
  <c r="R149" i="5"/>
  <c r="M149" i="5"/>
  <c r="Y148" i="5"/>
  <c r="R148" i="5"/>
  <c r="M148" i="5"/>
  <c r="Y147" i="5"/>
  <c r="R147" i="5"/>
  <c r="M147" i="5"/>
  <c r="N147" i="5" s="1"/>
  <c r="AD146" i="5"/>
  <c r="Y146" i="5"/>
  <c r="R146" i="5"/>
  <c r="M146" i="5"/>
  <c r="AD145" i="5"/>
  <c r="Y145" i="5"/>
  <c r="R145" i="5"/>
  <c r="M145" i="5"/>
  <c r="AD144" i="5"/>
  <c r="Y144" i="5"/>
  <c r="R144" i="5"/>
  <c r="M144" i="5"/>
  <c r="AD143" i="5"/>
  <c r="Y143" i="5"/>
  <c r="R143" i="5"/>
  <c r="M143" i="5"/>
  <c r="AD142" i="5"/>
  <c r="Y142" i="5"/>
  <c r="R142" i="5"/>
  <c r="M142" i="5"/>
  <c r="AD141" i="5"/>
  <c r="Y141" i="5"/>
  <c r="R141" i="5"/>
  <c r="M141" i="5"/>
  <c r="T141" i="5" s="1"/>
  <c r="Y140" i="5"/>
  <c r="V140" i="5"/>
  <c r="AB140" i="5" s="1"/>
  <c r="T140" i="5"/>
  <c r="R140" i="5"/>
  <c r="M140" i="5"/>
  <c r="N140" i="5" s="1"/>
  <c r="AD139" i="5"/>
  <c r="Y139" i="5"/>
  <c r="R139" i="5"/>
  <c r="M139" i="5"/>
  <c r="AD138" i="5"/>
  <c r="Y138" i="5"/>
  <c r="M138" i="5"/>
  <c r="N138" i="5" s="1"/>
  <c r="U138" i="5" s="1"/>
  <c r="AD137" i="5"/>
  <c r="Y137" i="5"/>
  <c r="R137" i="5"/>
  <c r="M137" i="5"/>
  <c r="AD136" i="5"/>
  <c r="Y136" i="5"/>
  <c r="AB136" i="5" s="1"/>
  <c r="R136" i="5"/>
  <c r="M136" i="5"/>
  <c r="V136" i="5" s="1"/>
  <c r="AD135" i="5"/>
  <c r="Y135" i="5"/>
  <c r="R135" i="5"/>
  <c r="M135" i="5"/>
  <c r="N135" i="5" s="1"/>
  <c r="AD134" i="5"/>
  <c r="Y134" i="5"/>
  <c r="R134" i="5"/>
  <c r="M134" i="5"/>
  <c r="AD133" i="5"/>
  <c r="Y133" i="5"/>
  <c r="R133" i="5"/>
  <c r="M133" i="5"/>
  <c r="AD132" i="5"/>
  <c r="Y132" i="5"/>
  <c r="R132" i="5"/>
  <c r="M132" i="5"/>
  <c r="N132" i="5" s="1"/>
  <c r="AD131" i="5"/>
  <c r="Y131" i="5"/>
  <c r="R131" i="5"/>
  <c r="M131" i="5"/>
  <c r="AD130" i="5"/>
  <c r="Y130" i="5"/>
  <c r="R130" i="5"/>
  <c r="M130" i="5"/>
  <c r="T130" i="5" s="1"/>
  <c r="AD129" i="5"/>
  <c r="Y129" i="5"/>
  <c r="AB129" i="5" s="1"/>
  <c r="R129" i="5"/>
  <c r="M129" i="5"/>
  <c r="V129" i="5" s="1"/>
  <c r="AD128" i="5"/>
  <c r="Y128" i="5"/>
  <c r="R128" i="5"/>
  <c r="M128" i="5"/>
  <c r="V128" i="5" s="1"/>
  <c r="AB128" i="5" s="1"/>
  <c r="AD127" i="5"/>
  <c r="Y127" i="5"/>
  <c r="R127" i="5"/>
  <c r="M127" i="5"/>
  <c r="AD126" i="5"/>
  <c r="Y126" i="5"/>
  <c r="R126" i="5"/>
  <c r="M126" i="5"/>
  <c r="N126" i="5" s="1"/>
  <c r="U126" i="5" s="1"/>
  <c r="AD125" i="5"/>
  <c r="Y125" i="5"/>
  <c r="R125" i="5"/>
  <c r="M125" i="5"/>
  <c r="V125" i="5" s="1"/>
  <c r="AB125" i="5" s="1"/>
  <c r="AD124" i="5"/>
  <c r="Y124" i="5"/>
  <c r="R124" i="5"/>
  <c r="M124" i="5"/>
  <c r="V124" i="5" s="1"/>
  <c r="AB124" i="5" s="1"/>
  <c r="AD123" i="5"/>
  <c r="Y123" i="5"/>
  <c r="R123" i="5"/>
  <c r="M123" i="5"/>
  <c r="N123" i="5" s="1"/>
  <c r="AD122" i="5"/>
  <c r="Y122" i="5"/>
  <c r="V122" i="5"/>
  <c r="R122" i="5"/>
  <c r="M122" i="5"/>
  <c r="T122" i="5" s="1"/>
  <c r="AD121" i="5"/>
  <c r="Y121" i="5"/>
  <c r="R121" i="5"/>
  <c r="M121" i="5"/>
  <c r="AD120" i="5"/>
  <c r="Y120" i="5"/>
  <c r="R120" i="5"/>
  <c r="M120" i="5"/>
  <c r="AD119" i="5"/>
  <c r="Y119" i="5"/>
  <c r="R119" i="5"/>
  <c r="M119" i="5"/>
  <c r="AD118" i="5"/>
  <c r="Y118" i="5"/>
  <c r="R118" i="5"/>
  <c r="M118" i="5"/>
  <c r="T118" i="5" s="1"/>
  <c r="AD117" i="5"/>
  <c r="Y117" i="5"/>
  <c r="AB117" i="5" s="1"/>
  <c r="AC117" i="5" s="1"/>
  <c r="R117" i="5"/>
  <c r="U117" i="5" s="1"/>
  <c r="AD116" i="5"/>
  <c r="Y116" i="5"/>
  <c r="V116" i="5"/>
  <c r="AB116" i="5" s="1"/>
  <c r="R116" i="5"/>
  <c r="M116" i="5"/>
  <c r="N116" i="5" s="1"/>
  <c r="AD115" i="5"/>
  <c r="Y115" i="5"/>
  <c r="R115" i="5"/>
  <c r="M115" i="5"/>
  <c r="AD114" i="5"/>
  <c r="Y114" i="5"/>
  <c r="R114" i="5"/>
  <c r="M114" i="5"/>
  <c r="AD113" i="5"/>
  <c r="Y113" i="5"/>
  <c r="R113" i="5"/>
  <c r="M113" i="5"/>
  <c r="N113" i="5" s="1"/>
  <c r="AD112" i="5"/>
  <c r="Y112" i="5"/>
  <c r="R112" i="5"/>
  <c r="M112" i="5"/>
  <c r="AD111" i="5"/>
  <c r="Y111" i="5"/>
  <c r="R111" i="5"/>
  <c r="M111" i="5"/>
  <c r="AD110" i="5"/>
  <c r="Y110" i="5"/>
  <c r="R110" i="5"/>
  <c r="M110" i="5"/>
  <c r="N110" i="5" s="1"/>
  <c r="AD109" i="5"/>
  <c r="Y109" i="5"/>
  <c r="R109" i="5"/>
  <c r="M109" i="5"/>
  <c r="T109" i="5" s="1"/>
  <c r="AD108" i="5"/>
  <c r="Y108" i="5"/>
  <c r="R108" i="5"/>
  <c r="M108" i="5"/>
  <c r="V108" i="5" s="1"/>
  <c r="AD107" i="5"/>
  <c r="Y107" i="5"/>
  <c r="R107" i="5"/>
  <c r="M107" i="5"/>
  <c r="AD106" i="5"/>
  <c r="Y106" i="5"/>
  <c r="R106" i="5"/>
  <c r="M106" i="5"/>
  <c r="T106" i="5" s="1"/>
  <c r="AD105" i="5"/>
  <c r="Y105" i="5"/>
  <c r="R105" i="5"/>
  <c r="N105" i="5"/>
  <c r="M105" i="5"/>
  <c r="AD104" i="5"/>
  <c r="Y104" i="5"/>
  <c r="R104" i="5"/>
  <c r="M104" i="5"/>
  <c r="AD103" i="5"/>
  <c r="Y103" i="5"/>
  <c r="R103" i="5"/>
  <c r="M103" i="5"/>
  <c r="AD102" i="5"/>
  <c r="Y102" i="5"/>
  <c r="V102" i="5"/>
  <c r="AB102" i="5" s="1"/>
  <c r="T102" i="5"/>
  <c r="R102" i="5"/>
  <c r="M102" i="5"/>
  <c r="N102" i="5" s="1"/>
  <c r="AD101" i="5"/>
  <c r="Y101" i="5"/>
  <c r="R101" i="5"/>
  <c r="M101" i="5"/>
  <c r="N101" i="5" s="1"/>
  <c r="AD100" i="5"/>
  <c r="Y100" i="5"/>
  <c r="R100" i="5"/>
  <c r="M100" i="5"/>
  <c r="V100" i="5" s="1"/>
  <c r="AD99" i="5"/>
  <c r="Y99" i="5"/>
  <c r="R99" i="5"/>
  <c r="M99" i="5"/>
  <c r="N99" i="5" s="1"/>
  <c r="AD98" i="5"/>
  <c r="Y98" i="5"/>
  <c r="R98" i="5"/>
  <c r="M98" i="5"/>
  <c r="V98" i="5" s="1"/>
  <c r="AB98" i="5" s="1"/>
  <c r="AD97" i="5"/>
  <c r="Y97" i="5"/>
  <c r="R97" i="5"/>
  <c r="M97" i="5"/>
  <c r="AD96" i="5"/>
  <c r="Y96" i="5"/>
  <c r="R96" i="5"/>
  <c r="M96" i="5"/>
  <c r="AD95" i="5"/>
  <c r="Y95" i="5"/>
  <c r="R95" i="5"/>
  <c r="M95" i="5"/>
  <c r="AD94" i="5"/>
  <c r="Y94" i="5"/>
  <c r="R94" i="5"/>
  <c r="M94" i="5"/>
  <c r="V94" i="5" s="1"/>
  <c r="AD93" i="5"/>
  <c r="Y93" i="5"/>
  <c r="R93" i="5"/>
  <c r="M93" i="5"/>
  <c r="V93" i="5" s="1"/>
  <c r="AD92" i="5"/>
  <c r="Y92" i="5"/>
  <c r="R92" i="5"/>
  <c r="N92" i="5"/>
  <c r="M92" i="5"/>
  <c r="AD91" i="5"/>
  <c r="Y91" i="5"/>
  <c r="R91" i="5"/>
  <c r="M91" i="5"/>
  <c r="N91" i="5" s="1"/>
  <c r="AD90" i="5"/>
  <c r="Y90" i="5"/>
  <c r="R90" i="5"/>
  <c r="M90" i="5"/>
  <c r="N90" i="5" s="1"/>
  <c r="Y89" i="5"/>
  <c r="R89" i="5"/>
  <c r="M89" i="5"/>
  <c r="N89" i="5" s="1"/>
  <c r="Y88" i="5"/>
  <c r="R88" i="5"/>
  <c r="M88" i="5"/>
  <c r="Y87" i="5"/>
  <c r="R87" i="5"/>
  <c r="M87" i="5"/>
  <c r="N87" i="5" s="1"/>
  <c r="U87" i="5" s="1"/>
  <c r="Y86" i="5"/>
  <c r="R86" i="5"/>
  <c r="M86" i="5"/>
  <c r="Y85" i="5"/>
  <c r="R85" i="5"/>
  <c r="M85" i="5"/>
  <c r="N85" i="5" s="1"/>
  <c r="U85" i="5" s="1"/>
  <c r="AD84" i="5"/>
  <c r="Y84" i="5"/>
  <c r="R84" i="5"/>
  <c r="M84" i="5"/>
  <c r="V84" i="5" s="1"/>
  <c r="AD83" i="5"/>
  <c r="Y83" i="5"/>
  <c r="R83" i="5"/>
  <c r="M83" i="5"/>
  <c r="AD82" i="5"/>
  <c r="Y82" i="5"/>
  <c r="V82" i="5"/>
  <c r="T82" i="5"/>
  <c r="R82" i="5"/>
  <c r="M82" i="5"/>
  <c r="N82" i="5" s="1"/>
  <c r="AD81" i="5"/>
  <c r="Y81" i="5"/>
  <c r="R81" i="5"/>
  <c r="M81" i="5"/>
  <c r="N81" i="5" s="1"/>
  <c r="AD80" i="5"/>
  <c r="Y80" i="5"/>
  <c r="R80" i="5"/>
  <c r="M80" i="5"/>
  <c r="Y79" i="5"/>
  <c r="M79" i="5"/>
  <c r="AD78" i="5"/>
  <c r="Y78" i="5"/>
  <c r="M78" i="5"/>
  <c r="AD77" i="5"/>
  <c r="Y77" i="5"/>
  <c r="M77" i="5"/>
  <c r="N77" i="5" s="1"/>
  <c r="U77" i="5" s="1"/>
  <c r="AC76" i="5"/>
  <c r="AC75" i="5"/>
  <c r="AD74" i="5"/>
  <c r="AC74" i="5"/>
  <c r="AD73" i="5"/>
  <c r="U73" i="5"/>
  <c r="AC73" i="5" s="1"/>
  <c r="AD72" i="5"/>
  <c r="U72" i="5"/>
  <c r="AC72" i="5" s="1"/>
  <c r="AC71" i="5"/>
  <c r="AD70" i="5"/>
  <c r="U70" i="5"/>
  <c r="AC70" i="5" s="1"/>
  <c r="AD69" i="5"/>
  <c r="U69" i="5"/>
  <c r="AC69" i="5" s="1"/>
  <c r="Y68" i="5"/>
  <c r="AB68" i="5" s="1"/>
  <c r="AC68" i="5" s="1"/>
  <c r="M68" i="5"/>
  <c r="N68" i="5" s="1"/>
  <c r="Y67" i="5"/>
  <c r="M67" i="5"/>
  <c r="AD66" i="5"/>
  <c r="Y66" i="5"/>
  <c r="M66" i="5"/>
  <c r="AD65" i="5"/>
  <c r="Y65" i="5"/>
  <c r="M65" i="5"/>
  <c r="V65" i="5" s="1"/>
  <c r="AD64" i="5"/>
  <c r="Y64" i="5"/>
  <c r="M64" i="5"/>
  <c r="AD63" i="5"/>
  <c r="Y63" i="5"/>
  <c r="M63" i="5"/>
  <c r="V63" i="5" s="1"/>
  <c r="AD62" i="5"/>
  <c r="Y62" i="5"/>
  <c r="N62" i="5"/>
  <c r="U62" i="5" s="1"/>
  <c r="AC62" i="5" s="1"/>
  <c r="AD61" i="5"/>
  <c r="AC61" i="5"/>
  <c r="Y61" i="5"/>
  <c r="N61" i="5"/>
  <c r="AD60" i="5"/>
  <c r="Y60" i="5"/>
  <c r="N60" i="5"/>
  <c r="U60" i="5" s="1"/>
  <c r="AC60" i="5" s="1"/>
  <c r="AD59" i="5"/>
  <c r="Y59" i="5"/>
  <c r="AB59" i="5" s="1"/>
  <c r="AC59" i="5" s="1"/>
  <c r="M59" i="5"/>
  <c r="N59" i="5" s="1"/>
  <c r="AD58" i="5"/>
  <c r="Y58" i="5"/>
  <c r="M58" i="5"/>
  <c r="N58" i="5" s="1"/>
  <c r="AD57" i="5"/>
  <c r="Y57" i="5"/>
  <c r="M57" i="5"/>
  <c r="V57" i="5" s="1"/>
  <c r="AD56" i="5"/>
  <c r="Y56" i="5"/>
  <c r="N56" i="5"/>
  <c r="U56" i="5" s="1"/>
  <c r="AC56" i="5" s="1"/>
  <c r="AD55" i="5"/>
  <c r="Y55" i="5"/>
  <c r="N55" i="5"/>
  <c r="U55" i="5" s="1"/>
  <c r="AC55" i="5" s="1"/>
  <c r="AD54" i="5"/>
  <c r="Y54" i="5"/>
  <c r="N54" i="5"/>
  <c r="U54" i="5" s="1"/>
  <c r="AC54" i="5" s="1"/>
  <c r="AD53" i="5"/>
  <c r="Y53" i="5"/>
  <c r="AB53" i="5" s="1"/>
  <c r="M53" i="5"/>
  <c r="N53" i="5" s="1"/>
  <c r="U53" i="5" s="1"/>
  <c r="AD52" i="5"/>
  <c r="Y52" i="5"/>
  <c r="M52" i="5"/>
  <c r="N52" i="5" s="1"/>
  <c r="AD51" i="5"/>
  <c r="Y51" i="5"/>
  <c r="M51" i="5"/>
  <c r="N51" i="5" s="1"/>
  <c r="Y50" i="5"/>
  <c r="R50" i="5"/>
  <c r="M50" i="5"/>
  <c r="U49" i="5"/>
  <c r="AC49" i="5" s="1"/>
  <c r="Y48" i="5"/>
  <c r="AB48" i="5" s="1"/>
  <c r="AC48" i="5" s="1"/>
  <c r="M48" i="5"/>
  <c r="N48" i="5" s="1"/>
  <c r="U48" i="5" s="1"/>
  <c r="AD47" i="5"/>
  <c r="R47" i="5"/>
  <c r="U47" i="5" s="1"/>
  <c r="M47" i="5"/>
  <c r="V47" i="5" s="1"/>
  <c r="AB47" i="5" s="1"/>
  <c r="AC47" i="5" s="1"/>
  <c r="AD46" i="5"/>
  <c r="R46" i="5"/>
  <c r="U46" i="5" s="1"/>
  <c r="M46" i="5"/>
  <c r="V46" i="5" s="1"/>
  <c r="AB46" i="5" s="1"/>
  <c r="AC46" i="5" s="1"/>
  <c r="AD45" i="5"/>
  <c r="U45" i="5"/>
  <c r="AC45" i="5" s="1"/>
  <c r="AD44" i="5"/>
  <c r="U44" i="5"/>
  <c r="AC44" i="5" s="1"/>
  <c r="AD43" i="5"/>
  <c r="U43" i="5"/>
  <c r="AC43" i="5" s="1"/>
  <c r="AD42" i="5"/>
  <c r="U42" i="5"/>
  <c r="AC42" i="5" s="1"/>
  <c r="AD41" i="5"/>
  <c r="M41" i="5"/>
  <c r="O41" i="5" s="1"/>
  <c r="R41" i="5" s="1"/>
  <c r="U41" i="5" s="1"/>
  <c r="AD40" i="5"/>
  <c r="R40" i="5"/>
  <c r="U40" i="5" s="1"/>
  <c r="M40" i="5"/>
  <c r="V40" i="5" s="1"/>
  <c r="AB40" i="5" s="1"/>
  <c r="AD39" i="5"/>
  <c r="R39" i="5"/>
  <c r="U39" i="5" s="1"/>
  <c r="M39" i="5"/>
  <c r="V39" i="5" s="1"/>
  <c r="AB39" i="5" s="1"/>
  <c r="AC39" i="5" s="1"/>
  <c r="AD38" i="5"/>
  <c r="R38" i="5"/>
  <c r="U38" i="5" s="1"/>
  <c r="M38" i="5"/>
  <c r="V38" i="5" s="1"/>
  <c r="AB38" i="5" s="1"/>
  <c r="AD37" i="5"/>
  <c r="R37" i="5"/>
  <c r="U37" i="5" s="1"/>
  <c r="M37" i="5"/>
  <c r="V37" i="5" s="1"/>
  <c r="AB37" i="5" s="1"/>
  <c r="AD36" i="5"/>
  <c r="M36" i="5"/>
  <c r="O36" i="5" s="1"/>
  <c r="R36" i="5" s="1"/>
  <c r="U36" i="5" s="1"/>
  <c r="AD35" i="5"/>
  <c r="M35" i="5"/>
  <c r="O35" i="5" s="1"/>
  <c r="AD34" i="5"/>
  <c r="T34" i="5"/>
  <c r="R34" i="5"/>
  <c r="N34" i="5"/>
  <c r="AD33" i="5"/>
  <c r="T33" i="5"/>
  <c r="R33" i="5"/>
  <c r="N33" i="5"/>
  <c r="U33" i="5" s="1"/>
  <c r="AC33" i="5" s="1"/>
  <c r="AD32" i="5"/>
  <c r="T32" i="5"/>
  <c r="R32" i="5"/>
  <c r="N32" i="5"/>
  <c r="AD31" i="5"/>
  <c r="T31" i="5"/>
  <c r="R31" i="5"/>
  <c r="N31" i="5"/>
  <c r="U31" i="5" s="1"/>
  <c r="AC31" i="5" s="1"/>
  <c r="AD30" i="5"/>
  <c r="T30" i="5"/>
  <c r="R30" i="5"/>
  <c r="N30" i="5"/>
  <c r="AD29" i="5"/>
  <c r="T29" i="5"/>
  <c r="R29" i="5"/>
  <c r="N29" i="5"/>
  <c r="U29" i="5" s="1"/>
  <c r="AC29" i="5" s="1"/>
  <c r="AD28" i="5"/>
  <c r="T28" i="5"/>
  <c r="R28" i="5"/>
  <c r="N28" i="5"/>
  <c r="U28" i="5" s="1"/>
  <c r="AC28" i="5" s="1"/>
  <c r="AD27" i="5"/>
  <c r="T27" i="5"/>
  <c r="R27" i="5"/>
  <c r="N27" i="5"/>
  <c r="AD26" i="5"/>
  <c r="T26" i="5"/>
  <c r="R26" i="5"/>
  <c r="N26" i="5"/>
  <c r="AD25" i="5"/>
  <c r="T25" i="5"/>
  <c r="R25" i="5"/>
  <c r="N25" i="5"/>
  <c r="AD24" i="5"/>
  <c r="T24" i="5"/>
  <c r="R24" i="5"/>
  <c r="N24" i="5"/>
  <c r="U24" i="5" s="1"/>
  <c r="AC24" i="5" s="1"/>
  <c r="AD23" i="5"/>
  <c r="T23" i="5"/>
  <c r="R23" i="5"/>
  <c r="N23" i="5"/>
  <c r="T22" i="5"/>
  <c r="R22" i="5"/>
  <c r="N22" i="5"/>
  <c r="AD21" i="5"/>
  <c r="T21" i="5"/>
  <c r="R21" i="5"/>
  <c r="N21" i="5"/>
  <c r="AD20" i="5"/>
  <c r="T20" i="5"/>
  <c r="R20" i="5"/>
  <c r="N20" i="5"/>
  <c r="AD19" i="5"/>
  <c r="T19" i="5"/>
  <c r="R19" i="5"/>
  <c r="N19" i="5"/>
  <c r="AD18" i="5"/>
  <c r="T18" i="5"/>
  <c r="R18" i="5"/>
  <c r="N18" i="5"/>
  <c r="U18" i="5" s="1"/>
  <c r="AC18" i="5" s="1"/>
  <c r="AD17" i="5"/>
  <c r="T17" i="5"/>
  <c r="R17" i="5"/>
  <c r="N17" i="5"/>
  <c r="AD16" i="5"/>
  <c r="T16" i="5"/>
  <c r="R16" i="5"/>
  <c r="N16" i="5"/>
  <c r="AD15" i="5"/>
  <c r="Y15" i="5"/>
  <c r="V15" i="5"/>
  <c r="AB15" i="5" s="1"/>
  <c r="R15" i="5"/>
  <c r="M15" i="5"/>
  <c r="N15" i="5" s="1"/>
  <c r="AD14" i="5"/>
  <c r="Y14" i="5"/>
  <c r="R14" i="5"/>
  <c r="M14" i="5"/>
  <c r="T14" i="5" s="1"/>
  <c r="AD13" i="5"/>
  <c r="Y13" i="5"/>
  <c r="R13" i="5"/>
  <c r="M13" i="5"/>
  <c r="N13" i="5" s="1"/>
  <c r="AD12" i="5"/>
  <c r="Y12" i="5"/>
  <c r="R12" i="5"/>
  <c r="M12" i="5"/>
  <c r="V12" i="5" s="1"/>
  <c r="AB12" i="5" s="1"/>
  <c r="AD11" i="5"/>
  <c r="Y11" i="5"/>
  <c r="V11" i="5"/>
  <c r="AB11" i="5" s="1"/>
  <c r="T11" i="5"/>
  <c r="R11" i="5"/>
  <c r="N11" i="5"/>
  <c r="M11" i="5"/>
  <c r="AD10" i="5"/>
  <c r="Y10" i="5"/>
  <c r="R10" i="5"/>
  <c r="M10" i="5"/>
  <c r="T10" i="5" s="1"/>
  <c r="AD9" i="5"/>
  <c r="Y9" i="5"/>
  <c r="R9" i="5"/>
  <c r="M9" i="5"/>
  <c r="T9" i="5" s="1"/>
  <c r="AD8" i="5"/>
  <c r="Y8" i="5"/>
  <c r="R8" i="5"/>
  <c r="M8" i="5"/>
  <c r="V8" i="5" s="1"/>
  <c r="AD7" i="5"/>
  <c r="Y7" i="5"/>
  <c r="R7" i="5"/>
  <c r="M7" i="5"/>
  <c r="T7" i="5" s="1"/>
  <c r="AD6" i="5"/>
  <c r="Y6" i="5"/>
  <c r="R6" i="5"/>
  <c r="M6" i="5"/>
  <c r="V6" i="5" s="1"/>
  <c r="AB6" i="5" s="1"/>
  <c r="AD5" i="5"/>
  <c r="Y5" i="5"/>
  <c r="R5" i="5"/>
  <c r="M5" i="5"/>
  <c r="T5" i="5" s="1"/>
  <c r="AD4" i="5"/>
  <c r="Y4" i="5"/>
  <c r="T4" i="5"/>
  <c r="R4" i="5"/>
  <c r="M4" i="5"/>
  <c r="V4" i="5" s="1"/>
  <c r="AD3" i="5"/>
  <c r="AB3" i="5"/>
  <c r="U3" i="5"/>
  <c r="AD2" i="5"/>
  <c r="Y2" i="5"/>
  <c r="R2" i="5"/>
  <c r="M2" i="5"/>
  <c r="AA370" i="4"/>
  <c r="Z370" i="4"/>
  <c r="X370" i="4"/>
  <c r="W370" i="4"/>
  <c r="S370" i="4"/>
  <c r="Q370" i="4"/>
  <c r="P370" i="4"/>
  <c r="L370" i="4"/>
  <c r="K370" i="4"/>
  <c r="Y369" i="4"/>
  <c r="M369" i="4"/>
  <c r="N369" i="4" s="1"/>
  <c r="U368" i="4"/>
  <c r="AC368" i="4" s="1"/>
  <c r="AB367" i="4"/>
  <c r="U367" i="4"/>
  <c r="AC367" i="4" s="1"/>
  <c r="Y366" i="4"/>
  <c r="V366" i="4"/>
  <c r="T366" i="4"/>
  <c r="N366" i="4"/>
  <c r="M366" i="4"/>
  <c r="O366" i="4" s="1"/>
  <c r="R366" i="4" s="1"/>
  <c r="Y365" i="4"/>
  <c r="V365" i="4"/>
  <c r="N365" i="4"/>
  <c r="U365" i="4" s="1"/>
  <c r="AC365" i="4" s="1"/>
  <c r="Y364" i="4"/>
  <c r="V364" i="4"/>
  <c r="N364" i="4"/>
  <c r="U364" i="4" s="1"/>
  <c r="AC364" i="4" s="1"/>
  <c r="Y363" i="4"/>
  <c r="M363" i="4"/>
  <c r="N363" i="4" s="1"/>
  <c r="Y362" i="4"/>
  <c r="M362" i="4"/>
  <c r="Y361" i="4"/>
  <c r="R361" i="4"/>
  <c r="M361" i="4"/>
  <c r="V361" i="4" s="1"/>
  <c r="Y360" i="4"/>
  <c r="V360" i="4"/>
  <c r="N360" i="4"/>
  <c r="U360" i="4" s="1"/>
  <c r="AC360" i="4" s="1"/>
  <c r="Y359" i="4"/>
  <c r="V359" i="4"/>
  <c r="N359" i="4"/>
  <c r="U359" i="4" s="1"/>
  <c r="AC359" i="4" s="1"/>
  <c r="Y358" i="4"/>
  <c r="M358" i="4"/>
  <c r="Y357" i="4"/>
  <c r="M357" i="4"/>
  <c r="O357" i="4" s="1"/>
  <c r="R357" i="4" s="1"/>
  <c r="Y356" i="4"/>
  <c r="T356" i="4"/>
  <c r="O356" i="4"/>
  <c r="R356" i="4" s="1"/>
  <c r="N356" i="4"/>
  <c r="M356" i="4"/>
  <c r="V356" i="4" s="1"/>
  <c r="Y355" i="4"/>
  <c r="M355" i="4"/>
  <c r="AD354" i="4"/>
  <c r="R354" i="4"/>
  <c r="U354" i="4" s="1"/>
  <c r="AC354" i="4" s="1"/>
  <c r="AD353" i="4"/>
  <c r="R353" i="4"/>
  <c r="U353" i="4" s="1"/>
  <c r="AC353" i="4" s="1"/>
  <c r="AD352" i="4"/>
  <c r="Y352" i="4"/>
  <c r="R352" i="4"/>
  <c r="M352" i="4"/>
  <c r="AD351" i="4"/>
  <c r="Y351" i="4"/>
  <c r="T351" i="4"/>
  <c r="R351" i="4"/>
  <c r="M351" i="4"/>
  <c r="V351" i="4" s="1"/>
  <c r="AD350" i="4"/>
  <c r="Y350" i="4"/>
  <c r="T350" i="4"/>
  <c r="R350" i="4"/>
  <c r="M350" i="4"/>
  <c r="V350" i="4" s="1"/>
  <c r="AB350" i="4" s="1"/>
  <c r="AD349" i="4"/>
  <c r="Y349" i="4"/>
  <c r="M349" i="4"/>
  <c r="AD348" i="4"/>
  <c r="Y348" i="4"/>
  <c r="R348" i="4"/>
  <c r="M348" i="4"/>
  <c r="AD347" i="4"/>
  <c r="Y347" i="4"/>
  <c r="R347" i="4"/>
  <c r="M347" i="4"/>
  <c r="AD346" i="4"/>
  <c r="Y346" i="4"/>
  <c r="R346" i="4"/>
  <c r="M346" i="4"/>
  <c r="AD345" i="4"/>
  <c r="Y345" i="4"/>
  <c r="R345" i="4"/>
  <c r="M345" i="4"/>
  <c r="AD344" i="4"/>
  <c r="Y344" i="4"/>
  <c r="T344" i="4"/>
  <c r="R344" i="4"/>
  <c r="M344" i="4"/>
  <c r="V344" i="4" s="1"/>
  <c r="AD343" i="4"/>
  <c r="Y343" i="4"/>
  <c r="R343" i="4"/>
  <c r="M343" i="4"/>
  <c r="V343" i="4" s="1"/>
  <c r="AB343" i="4" s="1"/>
  <c r="AD342" i="4"/>
  <c r="Y342" i="4"/>
  <c r="M342" i="4"/>
  <c r="AD341" i="4"/>
  <c r="V341" i="4"/>
  <c r="U341" i="4"/>
  <c r="AC341" i="4" s="1"/>
  <c r="M341" i="4"/>
  <c r="AD340" i="4"/>
  <c r="U340" i="4"/>
  <c r="AC340" i="4" s="1"/>
  <c r="M340" i="4"/>
  <c r="V340" i="4" s="1"/>
  <c r="AD339" i="4"/>
  <c r="Y339" i="4"/>
  <c r="V339" i="4"/>
  <c r="M339" i="4"/>
  <c r="T339" i="4" s="1"/>
  <c r="Y338" i="4"/>
  <c r="T338" i="4"/>
  <c r="R338" i="4"/>
  <c r="M338" i="4"/>
  <c r="V338" i="4" s="1"/>
  <c r="Y337" i="4"/>
  <c r="R337" i="4"/>
  <c r="M337" i="4"/>
  <c r="V337" i="4" s="1"/>
  <c r="AB337" i="4" s="1"/>
  <c r="Y336" i="4"/>
  <c r="R336" i="4"/>
  <c r="M336" i="4"/>
  <c r="Y335" i="4"/>
  <c r="R335" i="4"/>
  <c r="M335" i="4"/>
  <c r="Y334" i="4"/>
  <c r="R334" i="4"/>
  <c r="M334" i="4"/>
  <c r="N334" i="4" s="1"/>
  <c r="Y333" i="4"/>
  <c r="R333" i="4"/>
  <c r="M333" i="4"/>
  <c r="AD332" i="4"/>
  <c r="Y332" i="4"/>
  <c r="R332" i="4"/>
  <c r="M332" i="4"/>
  <c r="AD331" i="4"/>
  <c r="Y331" i="4"/>
  <c r="R331" i="4"/>
  <c r="M331" i="4"/>
  <c r="N331" i="4" s="1"/>
  <c r="AD330" i="4"/>
  <c r="Y330" i="4"/>
  <c r="R330" i="4"/>
  <c r="M330" i="4"/>
  <c r="AD329" i="4"/>
  <c r="Y329" i="4"/>
  <c r="R329" i="4"/>
  <c r="M329" i="4"/>
  <c r="AD328" i="4"/>
  <c r="Y328" i="4"/>
  <c r="R328" i="4"/>
  <c r="M328" i="4"/>
  <c r="AD327" i="4"/>
  <c r="Y327" i="4"/>
  <c r="R327" i="4"/>
  <c r="M327" i="4"/>
  <c r="AD326" i="4"/>
  <c r="Y326" i="4"/>
  <c r="R326" i="4"/>
  <c r="M326" i="4"/>
  <c r="AD325" i="4"/>
  <c r="Y325" i="4"/>
  <c r="R325" i="4"/>
  <c r="N325" i="4"/>
  <c r="M325" i="4"/>
  <c r="AD324" i="4"/>
  <c r="Y324" i="4"/>
  <c r="R324" i="4"/>
  <c r="M324" i="4"/>
  <c r="AD323" i="4"/>
  <c r="Y323" i="4"/>
  <c r="R323" i="4"/>
  <c r="M323" i="4"/>
  <c r="AD322" i="4"/>
  <c r="Y322" i="4"/>
  <c r="T322" i="4"/>
  <c r="R322" i="4"/>
  <c r="M322" i="4"/>
  <c r="V322" i="4" s="1"/>
  <c r="AD321" i="4"/>
  <c r="Y321" i="4"/>
  <c r="R321" i="4"/>
  <c r="M321" i="4"/>
  <c r="V321" i="4" s="1"/>
  <c r="AB321" i="4" s="1"/>
  <c r="AD320" i="4"/>
  <c r="Y320" i="4"/>
  <c r="T320" i="4"/>
  <c r="R320" i="4"/>
  <c r="M320" i="4"/>
  <c r="AD319" i="4"/>
  <c r="Y319" i="4"/>
  <c r="M319" i="4"/>
  <c r="N319" i="4" s="1"/>
  <c r="U319" i="4" s="1"/>
  <c r="AD318" i="4"/>
  <c r="Y318" i="4"/>
  <c r="R318" i="4"/>
  <c r="N318" i="4"/>
  <c r="M318" i="4"/>
  <c r="AD317" i="4"/>
  <c r="Y317" i="4"/>
  <c r="R317" i="4"/>
  <c r="M317" i="4"/>
  <c r="AD316" i="4"/>
  <c r="Y316" i="4"/>
  <c r="R316" i="4"/>
  <c r="M316" i="4"/>
  <c r="T316" i="4" s="1"/>
  <c r="AD315" i="4"/>
  <c r="Y315" i="4"/>
  <c r="V315" i="4"/>
  <c r="AB315" i="4" s="1"/>
  <c r="R315" i="4"/>
  <c r="M315" i="4"/>
  <c r="T315" i="4" s="1"/>
  <c r="AD314" i="4"/>
  <c r="Y314" i="4"/>
  <c r="R314" i="4"/>
  <c r="M314" i="4"/>
  <c r="N314" i="4" s="1"/>
  <c r="AD313" i="4"/>
  <c r="Y313" i="4"/>
  <c r="R313" i="4"/>
  <c r="M313" i="4"/>
  <c r="AD312" i="4"/>
  <c r="Y312" i="4"/>
  <c r="R312" i="4"/>
  <c r="M312" i="4"/>
  <c r="T312" i="4" s="1"/>
  <c r="AD311" i="4"/>
  <c r="Y311" i="4"/>
  <c r="R311" i="4"/>
  <c r="M311" i="4"/>
  <c r="AD310" i="4"/>
  <c r="Y310" i="4"/>
  <c r="T310" i="4"/>
  <c r="R310" i="4"/>
  <c r="N310" i="4"/>
  <c r="M310" i="4"/>
  <c r="V310" i="4" s="1"/>
  <c r="AD309" i="4"/>
  <c r="Y309" i="4"/>
  <c r="V309" i="4"/>
  <c r="T309" i="4"/>
  <c r="R309" i="4"/>
  <c r="N309" i="4"/>
  <c r="U309" i="4" s="1"/>
  <c r="M309" i="4"/>
  <c r="AD308" i="4"/>
  <c r="Y308" i="4"/>
  <c r="R308" i="4"/>
  <c r="M308" i="4"/>
  <c r="N308" i="4" s="1"/>
  <c r="Y307" i="4"/>
  <c r="R307" i="4"/>
  <c r="M307" i="4"/>
  <c r="Y306" i="4"/>
  <c r="R306" i="4"/>
  <c r="M306" i="4"/>
  <c r="Y305" i="4"/>
  <c r="T305" i="4"/>
  <c r="R305" i="4"/>
  <c r="N305" i="4"/>
  <c r="M305" i="4"/>
  <c r="V305" i="4" s="1"/>
  <c r="Y304" i="4"/>
  <c r="R304" i="4"/>
  <c r="M304" i="4"/>
  <c r="V304" i="4" s="1"/>
  <c r="AB304" i="4" s="1"/>
  <c r="Y303" i="4"/>
  <c r="R303" i="4"/>
  <c r="M303" i="4"/>
  <c r="V303" i="4" s="1"/>
  <c r="Y302" i="4"/>
  <c r="R302" i="4"/>
  <c r="M302" i="4"/>
  <c r="N302" i="4" s="1"/>
  <c r="Y301" i="4"/>
  <c r="R301" i="4"/>
  <c r="M301" i="4"/>
  <c r="Y300" i="4"/>
  <c r="R300" i="4"/>
  <c r="M300" i="4"/>
  <c r="Y299" i="4"/>
  <c r="R299" i="4"/>
  <c r="M299" i="4"/>
  <c r="N299" i="4" s="1"/>
  <c r="Y298" i="4"/>
  <c r="R298" i="4"/>
  <c r="M298" i="4"/>
  <c r="N298" i="4" s="1"/>
  <c r="Y297" i="4"/>
  <c r="R297" i="4"/>
  <c r="M297" i="4"/>
  <c r="V297" i="4" s="1"/>
  <c r="AB297" i="4" s="1"/>
  <c r="AD296" i="4"/>
  <c r="Y296" i="4"/>
  <c r="R296" i="4"/>
  <c r="M296" i="4"/>
  <c r="AD295" i="4"/>
  <c r="Y295" i="4"/>
  <c r="R295" i="4"/>
  <c r="M295" i="4"/>
  <c r="AD294" i="4"/>
  <c r="Y294" i="4"/>
  <c r="R294" i="4"/>
  <c r="M294" i="4"/>
  <c r="AD293" i="4"/>
  <c r="Y293" i="4"/>
  <c r="R293" i="4"/>
  <c r="M293" i="4"/>
  <c r="AD292" i="4"/>
  <c r="Y292" i="4"/>
  <c r="R292" i="4"/>
  <c r="M292" i="4"/>
  <c r="V292" i="4" s="1"/>
  <c r="AD291" i="4"/>
  <c r="Y291" i="4"/>
  <c r="R291" i="4"/>
  <c r="N291" i="4"/>
  <c r="M291" i="4"/>
  <c r="AD290" i="4"/>
  <c r="Y290" i="4"/>
  <c r="R290" i="4"/>
  <c r="M290" i="4"/>
  <c r="AD289" i="4"/>
  <c r="Y289" i="4"/>
  <c r="V289" i="4"/>
  <c r="T289" i="4"/>
  <c r="U289" i="4" s="1"/>
  <c r="R289" i="4"/>
  <c r="N289" i="4"/>
  <c r="M289" i="4"/>
  <c r="AD288" i="4"/>
  <c r="Y288" i="4"/>
  <c r="R288" i="4"/>
  <c r="M288" i="4"/>
  <c r="Y287" i="4"/>
  <c r="R287" i="4"/>
  <c r="M287" i="4"/>
  <c r="AD286" i="4"/>
  <c r="Y286" i="4"/>
  <c r="R286" i="4"/>
  <c r="M286" i="4"/>
  <c r="V286" i="4" s="1"/>
  <c r="AB286" i="4" s="1"/>
  <c r="AD285" i="4"/>
  <c r="Y285" i="4"/>
  <c r="R285" i="4"/>
  <c r="M285" i="4"/>
  <c r="AD284" i="4"/>
  <c r="Y284" i="4"/>
  <c r="R284" i="4"/>
  <c r="M284" i="4"/>
  <c r="T284" i="4" s="1"/>
  <c r="AD283" i="4"/>
  <c r="Y283" i="4"/>
  <c r="R283" i="4"/>
  <c r="M283" i="4"/>
  <c r="N283" i="4" s="1"/>
  <c r="AD282" i="4"/>
  <c r="Y282" i="4"/>
  <c r="T282" i="4"/>
  <c r="R282" i="4"/>
  <c r="M282" i="4"/>
  <c r="N282" i="4" s="1"/>
  <c r="AD281" i="4"/>
  <c r="Y281" i="4"/>
  <c r="R281" i="4"/>
  <c r="M281" i="4"/>
  <c r="N281" i="4" s="1"/>
  <c r="AD280" i="4"/>
  <c r="Y280" i="4"/>
  <c r="R280" i="4"/>
  <c r="N280" i="4"/>
  <c r="M280" i="4"/>
  <c r="AD279" i="4"/>
  <c r="Y279" i="4"/>
  <c r="V279" i="4"/>
  <c r="AB279" i="4" s="1"/>
  <c r="T279" i="4"/>
  <c r="R279" i="4"/>
  <c r="M279" i="4"/>
  <c r="N279" i="4" s="1"/>
  <c r="AD278" i="4"/>
  <c r="Y278" i="4"/>
  <c r="V278" i="4"/>
  <c r="AB278" i="4" s="1"/>
  <c r="T278" i="4"/>
  <c r="R278" i="4"/>
  <c r="M278" i="4"/>
  <c r="N278" i="4" s="1"/>
  <c r="AD277" i="4"/>
  <c r="Y277" i="4"/>
  <c r="R277" i="4"/>
  <c r="M277" i="4"/>
  <c r="AD276" i="4"/>
  <c r="Y276" i="4"/>
  <c r="R276" i="4"/>
  <c r="M276" i="4"/>
  <c r="N276" i="4" s="1"/>
  <c r="AD275" i="4"/>
  <c r="Y275" i="4"/>
  <c r="T275" i="4"/>
  <c r="R275" i="4"/>
  <c r="N275" i="4"/>
  <c r="M275" i="4"/>
  <c r="V275" i="4" s="1"/>
  <c r="AD274" i="4"/>
  <c r="Y274" i="4"/>
  <c r="R274" i="4"/>
  <c r="M274" i="4"/>
  <c r="V274" i="4" s="1"/>
  <c r="AD273" i="4"/>
  <c r="Y273" i="4"/>
  <c r="R273" i="4"/>
  <c r="N273" i="4"/>
  <c r="M273" i="4"/>
  <c r="AD272" i="4"/>
  <c r="Y272" i="4"/>
  <c r="R272" i="4"/>
  <c r="M272" i="4"/>
  <c r="N272" i="4" s="1"/>
  <c r="AD271" i="4"/>
  <c r="Y271" i="4"/>
  <c r="R271" i="4"/>
  <c r="M271" i="4"/>
  <c r="AD270" i="4"/>
  <c r="Y270" i="4"/>
  <c r="R270" i="4"/>
  <c r="M270" i="4"/>
  <c r="AD269" i="4"/>
  <c r="Y269" i="4"/>
  <c r="R269" i="4"/>
  <c r="M269" i="4"/>
  <c r="T269" i="4" s="1"/>
  <c r="AD268" i="4"/>
  <c r="Y268" i="4"/>
  <c r="V268" i="4"/>
  <c r="T268" i="4"/>
  <c r="R268" i="4"/>
  <c r="M268" i="4"/>
  <c r="N268" i="4" s="1"/>
  <c r="AD267" i="4"/>
  <c r="Y267" i="4"/>
  <c r="R267" i="4"/>
  <c r="M267" i="4"/>
  <c r="AD266" i="4"/>
  <c r="Y266" i="4"/>
  <c r="R266" i="4"/>
  <c r="M266" i="4"/>
  <c r="AD265" i="4"/>
  <c r="Y265" i="4"/>
  <c r="R265" i="4"/>
  <c r="M265" i="4"/>
  <c r="AD264" i="4"/>
  <c r="Y264" i="4"/>
  <c r="T264" i="4"/>
  <c r="R264" i="4"/>
  <c r="M264" i="4"/>
  <c r="AD263" i="4"/>
  <c r="Y263" i="4"/>
  <c r="R263" i="4"/>
  <c r="M263" i="4"/>
  <c r="AD262" i="4"/>
  <c r="Y262" i="4"/>
  <c r="R262" i="4"/>
  <c r="M262" i="4"/>
  <c r="N262" i="4" s="1"/>
  <c r="AD261" i="4"/>
  <c r="Y261" i="4"/>
  <c r="R261" i="4"/>
  <c r="M261" i="4"/>
  <c r="N261" i="4" s="1"/>
  <c r="AD260" i="4"/>
  <c r="Y260" i="4"/>
  <c r="R260" i="4"/>
  <c r="M260" i="4"/>
  <c r="AD259" i="4"/>
  <c r="AB259" i="4"/>
  <c r="Y259" i="4"/>
  <c r="R259" i="4"/>
  <c r="M259" i="4"/>
  <c r="V259" i="4" s="1"/>
  <c r="AD258" i="4"/>
  <c r="Y258" i="4"/>
  <c r="R258" i="4"/>
  <c r="M258" i="4"/>
  <c r="N258" i="4" s="1"/>
  <c r="AD257" i="4"/>
  <c r="Y257" i="4"/>
  <c r="R257" i="4"/>
  <c r="M257" i="4"/>
  <c r="V257" i="4" s="1"/>
  <c r="AD256" i="4"/>
  <c r="Y256" i="4"/>
  <c r="R256" i="4"/>
  <c r="M256" i="4"/>
  <c r="V256" i="4" s="1"/>
  <c r="AB256" i="4" s="1"/>
  <c r="AD255" i="4"/>
  <c r="Y255" i="4"/>
  <c r="R255" i="4"/>
  <c r="N255" i="4"/>
  <c r="M255" i="4"/>
  <c r="AD254" i="4"/>
  <c r="Y254" i="4"/>
  <c r="R254" i="4"/>
  <c r="M254" i="4"/>
  <c r="N254" i="4" s="1"/>
  <c r="AD253" i="4"/>
  <c r="Y253" i="4"/>
  <c r="R253" i="4"/>
  <c r="M253" i="4"/>
  <c r="Y252" i="4"/>
  <c r="V252" i="4"/>
  <c r="AB252" i="4" s="1"/>
  <c r="R252" i="4"/>
  <c r="M252" i="4"/>
  <c r="N252" i="4" s="1"/>
  <c r="AD251" i="4"/>
  <c r="Y251" i="4"/>
  <c r="R251" i="4"/>
  <c r="M251" i="4"/>
  <c r="AD250" i="4"/>
  <c r="Y250" i="4"/>
  <c r="R250" i="4"/>
  <c r="M250" i="4"/>
  <c r="AD249" i="4"/>
  <c r="Y249" i="4"/>
  <c r="T249" i="4"/>
  <c r="R249" i="4"/>
  <c r="M249" i="4"/>
  <c r="V249" i="4" s="1"/>
  <c r="AD248" i="4"/>
  <c r="Y248" i="4"/>
  <c r="R248" i="4"/>
  <c r="M248" i="4"/>
  <c r="T248" i="4" s="1"/>
  <c r="AD247" i="4"/>
  <c r="AB247" i="4"/>
  <c r="Y247" i="4"/>
  <c r="R247" i="4"/>
  <c r="M247" i="4"/>
  <c r="V247" i="4" s="1"/>
  <c r="AD246" i="4"/>
  <c r="Y246" i="4"/>
  <c r="V246" i="4"/>
  <c r="AB246" i="4" s="1"/>
  <c r="T246" i="4"/>
  <c r="R246" i="4"/>
  <c r="M246" i="4"/>
  <c r="N246" i="4" s="1"/>
  <c r="AD245" i="4"/>
  <c r="Y245" i="4"/>
  <c r="R245" i="4"/>
  <c r="M245" i="4"/>
  <c r="N245" i="4" s="1"/>
  <c r="AD244" i="4"/>
  <c r="Y244" i="4"/>
  <c r="R244" i="4"/>
  <c r="M244" i="4"/>
  <c r="AD243" i="4"/>
  <c r="Y243" i="4"/>
  <c r="R243" i="4"/>
  <c r="M243" i="4"/>
  <c r="AD242" i="4"/>
  <c r="Y242" i="4"/>
  <c r="V242" i="4"/>
  <c r="AB242" i="4" s="1"/>
  <c r="T242" i="4"/>
  <c r="R242" i="4"/>
  <c r="U242" i="4" s="1"/>
  <c r="N242" i="4"/>
  <c r="M242" i="4"/>
  <c r="AD241" i="4"/>
  <c r="Y241" i="4"/>
  <c r="R241" i="4"/>
  <c r="M241" i="4"/>
  <c r="AD240" i="4"/>
  <c r="Y240" i="4"/>
  <c r="R240" i="4"/>
  <c r="M240" i="4"/>
  <c r="N240" i="4" s="1"/>
  <c r="AD239" i="4"/>
  <c r="Y239" i="4"/>
  <c r="R239" i="4"/>
  <c r="M239" i="4"/>
  <c r="AD238" i="4"/>
  <c r="Y238" i="4"/>
  <c r="R238" i="4"/>
  <c r="M238" i="4"/>
  <c r="AD237" i="4"/>
  <c r="Y237" i="4"/>
  <c r="V237" i="4"/>
  <c r="R237" i="4"/>
  <c r="M237" i="4"/>
  <c r="T237" i="4" s="1"/>
  <c r="AD236" i="4"/>
  <c r="Y236" i="4"/>
  <c r="T236" i="4"/>
  <c r="R236" i="4"/>
  <c r="N236" i="4"/>
  <c r="M236" i="4"/>
  <c r="V236" i="4" s="1"/>
  <c r="AD235" i="4"/>
  <c r="Y235" i="4"/>
  <c r="R235" i="4"/>
  <c r="M235" i="4"/>
  <c r="N235" i="4" s="1"/>
  <c r="AD234" i="4"/>
  <c r="Y234" i="4"/>
  <c r="V234" i="4"/>
  <c r="R234" i="4"/>
  <c r="N234" i="4"/>
  <c r="M234" i="4"/>
  <c r="T234" i="4" s="1"/>
  <c r="AD233" i="4"/>
  <c r="Y233" i="4"/>
  <c r="R233" i="4"/>
  <c r="M233" i="4"/>
  <c r="AD232" i="4"/>
  <c r="Y232" i="4"/>
  <c r="T232" i="4"/>
  <c r="R232" i="4"/>
  <c r="N232" i="4"/>
  <c r="M232" i="4"/>
  <c r="V232" i="4" s="1"/>
  <c r="AB232" i="4" s="1"/>
  <c r="AD231" i="4"/>
  <c r="Y231" i="4"/>
  <c r="R231" i="4"/>
  <c r="M231" i="4"/>
  <c r="V231" i="4" s="1"/>
  <c r="AD230" i="4"/>
  <c r="Y230" i="4"/>
  <c r="V230" i="4"/>
  <c r="AB230" i="4" s="1"/>
  <c r="R230" i="4"/>
  <c r="M230" i="4"/>
  <c r="T230" i="4" s="1"/>
  <c r="AD229" i="4"/>
  <c r="Y229" i="4"/>
  <c r="R229" i="4"/>
  <c r="N229" i="4"/>
  <c r="M229" i="4"/>
  <c r="V229" i="4" s="1"/>
  <c r="AD228" i="4"/>
  <c r="Y228" i="4"/>
  <c r="R228" i="4"/>
  <c r="M228" i="4"/>
  <c r="V228" i="4" s="1"/>
  <c r="AD227" i="4"/>
  <c r="Y227" i="4"/>
  <c r="V227" i="4"/>
  <c r="R227" i="4"/>
  <c r="N227" i="4"/>
  <c r="AD226" i="4"/>
  <c r="Y226" i="4"/>
  <c r="R226" i="4"/>
  <c r="M226" i="4"/>
  <c r="Y225" i="4"/>
  <c r="R225" i="4"/>
  <c r="M225" i="4"/>
  <c r="N225" i="4" s="1"/>
  <c r="AD224" i="4"/>
  <c r="Y224" i="4"/>
  <c r="R224" i="4"/>
  <c r="M224" i="4"/>
  <c r="Y223" i="4"/>
  <c r="R223" i="4"/>
  <c r="M223" i="4"/>
  <c r="N223" i="4" s="1"/>
  <c r="AD222" i="4"/>
  <c r="Y222" i="4"/>
  <c r="R222" i="4"/>
  <c r="M222" i="4"/>
  <c r="AD221" i="4"/>
  <c r="Y221" i="4"/>
  <c r="V221" i="4"/>
  <c r="AB221" i="4" s="1"/>
  <c r="R221" i="4"/>
  <c r="M221" i="4"/>
  <c r="T221" i="4" s="1"/>
  <c r="AD220" i="4"/>
  <c r="Y220" i="4"/>
  <c r="R220" i="4"/>
  <c r="M220" i="4"/>
  <c r="V220" i="4" s="1"/>
  <c r="AB220" i="4" s="1"/>
  <c r="AD219" i="4"/>
  <c r="Y219" i="4"/>
  <c r="R219" i="4"/>
  <c r="M219" i="4"/>
  <c r="AD218" i="4"/>
  <c r="Y218" i="4"/>
  <c r="R218" i="4"/>
  <c r="M218" i="4"/>
  <c r="AD217" i="4"/>
  <c r="Y217" i="4"/>
  <c r="R217" i="4"/>
  <c r="M217" i="4"/>
  <c r="V217" i="4" s="1"/>
  <c r="AB217" i="4" s="1"/>
  <c r="AD216" i="4"/>
  <c r="Y216" i="4"/>
  <c r="T216" i="4"/>
  <c r="R216" i="4"/>
  <c r="M216" i="4"/>
  <c r="AD215" i="4"/>
  <c r="Y215" i="4"/>
  <c r="R215" i="4"/>
  <c r="M215" i="4"/>
  <c r="AD214" i="4"/>
  <c r="Y214" i="4"/>
  <c r="R214" i="4"/>
  <c r="M214" i="4"/>
  <c r="Y213" i="4"/>
  <c r="R213" i="4"/>
  <c r="M213" i="4"/>
  <c r="N213" i="4" s="1"/>
  <c r="AD212" i="4"/>
  <c r="Y212" i="4"/>
  <c r="T212" i="4"/>
  <c r="R212" i="4"/>
  <c r="M212" i="4"/>
  <c r="V212" i="4" s="1"/>
  <c r="AD211" i="4"/>
  <c r="Y211" i="4"/>
  <c r="V211" i="4"/>
  <c r="T211" i="4"/>
  <c r="R211" i="4"/>
  <c r="N211" i="4"/>
  <c r="M211" i="4"/>
  <c r="AD210" i="4"/>
  <c r="Y210" i="4"/>
  <c r="V210" i="4"/>
  <c r="AB210" i="4" s="1"/>
  <c r="T210" i="4"/>
  <c r="R210" i="4"/>
  <c r="M210" i="4"/>
  <c r="N210" i="4" s="1"/>
  <c r="AD209" i="4"/>
  <c r="Y209" i="4"/>
  <c r="R209" i="4"/>
  <c r="M209" i="4"/>
  <c r="AD208" i="4"/>
  <c r="Y208" i="4"/>
  <c r="R208" i="4"/>
  <c r="M208" i="4"/>
  <c r="V208" i="4" s="1"/>
  <c r="AD207" i="4"/>
  <c r="Y207" i="4"/>
  <c r="T207" i="4"/>
  <c r="R207" i="4"/>
  <c r="N207" i="4"/>
  <c r="M207" i="4"/>
  <c r="V207" i="4" s="1"/>
  <c r="AD206" i="4"/>
  <c r="Y206" i="4"/>
  <c r="R206" i="4"/>
  <c r="M206" i="4"/>
  <c r="N206" i="4" s="1"/>
  <c r="AD205" i="4"/>
  <c r="Y205" i="4"/>
  <c r="R205" i="4"/>
  <c r="M205" i="4"/>
  <c r="AD204" i="4"/>
  <c r="Y204" i="4"/>
  <c r="R204" i="4"/>
  <c r="M204" i="4"/>
  <c r="N204" i="4" s="1"/>
  <c r="U204" i="4" s="1"/>
  <c r="AD203" i="4"/>
  <c r="Y203" i="4"/>
  <c r="R203" i="4"/>
  <c r="M203" i="4"/>
  <c r="AD202" i="4"/>
  <c r="Y202" i="4"/>
  <c r="R202" i="4"/>
  <c r="M202" i="4"/>
  <c r="V202" i="4" s="1"/>
  <c r="AD201" i="4"/>
  <c r="Y201" i="4"/>
  <c r="R201" i="4"/>
  <c r="M201" i="4"/>
  <c r="AD200" i="4"/>
  <c r="Y200" i="4"/>
  <c r="R200" i="4"/>
  <c r="M200" i="4"/>
  <c r="V200" i="4" s="1"/>
  <c r="AB200" i="4" s="1"/>
  <c r="AD199" i="4"/>
  <c r="R199" i="4"/>
  <c r="M199" i="4"/>
  <c r="AD198" i="4"/>
  <c r="R198" i="4"/>
  <c r="M198" i="4"/>
  <c r="V198" i="4" s="1"/>
  <c r="AB198" i="4" s="1"/>
  <c r="AD197" i="4"/>
  <c r="AC197" i="4"/>
  <c r="V197" i="4"/>
  <c r="AB197" i="4" s="1"/>
  <c r="U197" i="4"/>
  <c r="R197" i="4"/>
  <c r="N197" i="4"/>
  <c r="M197" i="4"/>
  <c r="AD196" i="4"/>
  <c r="V196" i="4"/>
  <c r="AB196" i="4" s="1"/>
  <c r="R196" i="4"/>
  <c r="M196" i="4"/>
  <c r="AD195" i="4"/>
  <c r="R195" i="4"/>
  <c r="M195" i="4"/>
  <c r="AB194" i="4"/>
  <c r="AC194" i="4" s="1"/>
  <c r="AD193" i="4"/>
  <c r="R193" i="4"/>
  <c r="N193" i="4"/>
  <c r="M193" i="4"/>
  <c r="V193" i="4" s="1"/>
  <c r="AB193" i="4" s="1"/>
  <c r="AD192" i="4"/>
  <c r="R192" i="4"/>
  <c r="M192" i="4"/>
  <c r="N192" i="4" s="1"/>
  <c r="AD191" i="4"/>
  <c r="R191" i="4"/>
  <c r="M191" i="4"/>
  <c r="N191" i="4" s="1"/>
  <c r="AD190" i="4"/>
  <c r="R190" i="4"/>
  <c r="M190" i="4"/>
  <c r="AD189" i="4"/>
  <c r="R189" i="4"/>
  <c r="M189" i="4"/>
  <c r="N189" i="4" s="1"/>
  <c r="AD188" i="4"/>
  <c r="V188" i="4"/>
  <c r="AB188" i="4" s="1"/>
  <c r="AC188" i="4" s="1"/>
  <c r="N188" i="4"/>
  <c r="U188" i="4" s="1"/>
  <c r="AD187" i="4"/>
  <c r="V187" i="4"/>
  <c r="AB187" i="4" s="1"/>
  <c r="N187" i="4"/>
  <c r="U187" i="4" s="1"/>
  <c r="AD186" i="4"/>
  <c r="V186" i="4"/>
  <c r="AB186" i="4" s="1"/>
  <c r="AC186" i="4" s="1"/>
  <c r="N186" i="4"/>
  <c r="U186" i="4" s="1"/>
  <c r="AD185" i="4"/>
  <c r="V185" i="4"/>
  <c r="AB185" i="4" s="1"/>
  <c r="N185" i="4"/>
  <c r="U185" i="4" s="1"/>
  <c r="AD184" i="4"/>
  <c r="V184" i="4"/>
  <c r="AB184" i="4" s="1"/>
  <c r="N184" i="4"/>
  <c r="U184" i="4" s="1"/>
  <c r="AD183" i="4"/>
  <c r="AB183" i="4"/>
  <c r="AC183" i="4" s="1"/>
  <c r="AD182" i="4"/>
  <c r="V182" i="4"/>
  <c r="AB182" i="4" s="1"/>
  <c r="N182" i="4"/>
  <c r="U182" i="4" s="1"/>
  <c r="AD181" i="4"/>
  <c r="V181" i="4"/>
  <c r="AB181" i="4" s="1"/>
  <c r="N181" i="4"/>
  <c r="U181" i="4" s="1"/>
  <c r="AD180" i="4"/>
  <c r="V180" i="4"/>
  <c r="AB180" i="4" s="1"/>
  <c r="R180" i="4"/>
  <c r="M180" i="4"/>
  <c r="N180" i="4" s="1"/>
  <c r="AD179" i="4"/>
  <c r="T179" i="4"/>
  <c r="U179" i="4" s="1"/>
  <c r="R179" i="4"/>
  <c r="N179" i="4"/>
  <c r="M179" i="4"/>
  <c r="V179" i="4" s="1"/>
  <c r="AB179" i="4" s="1"/>
  <c r="AD178" i="4"/>
  <c r="R178" i="4"/>
  <c r="M178" i="4"/>
  <c r="AD177" i="4"/>
  <c r="V177" i="4"/>
  <c r="AB177" i="4" s="1"/>
  <c r="N177" i="4"/>
  <c r="U177" i="4" s="1"/>
  <c r="AD176" i="4"/>
  <c r="R176" i="4"/>
  <c r="M176" i="4"/>
  <c r="AB175" i="4"/>
  <c r="AC175" i="4" s="1"/>
  <c r="Y174" i="4"/>
  <c r="U174" i="4"/>
  <c r="M174" i="4"/>
  <c r="V174" i="4" s="1"/>
  <c r="AB173" i="4"/>
  <c r="AC173" i="4" s="1"/>
  <c r="N173" i="4"/>
  <c r="Y172" i="4"/>
  <c r="U172" i="4"/>
  <c r="M172" i="4"/>
  <c r="V172" i="4" s="1"/>
  <c r="Y171" i="4"/>
  <c r="U171" i="4"/>
  <c r="M171" i="4"/>
  <c r="AD170" i="4"/>
  <c r="Y170" i="4"/>
  <c r="R170" i="4"/>
  <c r="M170" i="4"/>
  <c r="V170" i="4" s="1"/>
  <c r="AD169" i="4"/>
  <c r="Y169" i="4"/>
  <c r="R169" i="4"/>
  <c r="N169" i="4"/>
  <c r="M169" i="4"/>
  <c r="AD168" i="4"/>
  <c r="Y168" i="4"/>
  <c r="R168" i="4"/>
  <c r="M168" i="4"/>
  <c r="N168" i="4" s="1"/>
  <c r="AD167" i="4"/>
  <c r="Y167" i="4"/>
  <c r="R167" i="4"/>
  <c r="M167" i="4"/>
  <c r="AD166" i="4"/>
  <c r="Y166" i="4"/>
  <c r="R166" i="4"/>
  <c r="M166" i="4"/>
  <c r="AD165" i="4"/>
  <c r="Y165" i="4"/>
  <c r="T165" i="4"/>
  <c r="R165" i="4"/>
  <c r="N165" i="4"/>
  <c r="M165" i="4"/>
  <c r="V165" i="4" s="1"/>
  <c r="AD164" i="4"/>
  <c r="Y164" i="4"/>
  <c r="V164" i="4"/>
  <c r="R164" i="4"/>
  <c r="M164" i="4"/>
  <c r="N164" i="4" s="1"/>
  <c r="AD163" i="4"/>
  <c r="Y163" i="4"/>
  <c r="R163" i="4"/>
  <c r="M163" i="4"/>
  <c r="AD162" i="4"/>
  <c r="Y162" i="4"/>
  <c r="R162" i="4"/>
  <c r="M162" i="4"/>
  <c r="AD161" i="4"/>
  <c r="Y161" i="4"/>
  <c r="R161" i="4"/>
  <c r="M161" i="4"/>
  <c r="V161" i="4" s="1"/>
  <c r="AB161" i="4" s="1"/>
  <c r="AD160" i="4"/>
  <c r="Y160" i="4"/>
  <c r="R160" i="4"/>
  <c r="M160" i="4"/>
  <c r="AD159" i="4"/>
  <c r="Y159" i="4"/>
  <c r="R159" i="4"/>
  <c r="M159" i="4"/>
  <c r="N159" i="4" s="1"/>
  <c r="AD158" i="4"/>
  <c r="Y158" i="4"/>
  <c r="T158" i="4"/>
  <c r="R158" i="4"/>
  <c r="N158" i="4"/>
  <c r="M158" i="4"/>
  <c r="V158" i="4" s="1"/>
  <c r="AD157" i="4"/>
  <c r="T157" i="4"/>
  <c r="R157" i="4"/>
  <c r="M157" i="4"/>
  <c r="N157" i="4" s="1"/>
  <c r="AD156" i="4"/>
  <c r="Y156" i="4"/>
  <c r="R156" i="4"/>
  <c r="M156" i="4"/>
  <c r="T156" i="4" s="1"/>
  <c r="Y155" i="4"/>
  <c r="R155" i="4"/>
  <c r="M155" i="4"/>
  <c r="N155" i="4" s="1"/>
  <c r="AD154" i="4"/>
  <c r="Y154" i="4"/>
  <c r="R154" i="4"/>
  <c r="M154" i="4"/>
  <c r="T154" i="4" s="1"/>
  <c r="AD153" i="4"/>
  <c r="Y153" i="4"/>
  <c r="R153" i="4"/>
  <c r="M153" i="4"/>
  <c r="AD152" i="4"/>
  <c r="Y152" i="4"/>
  <c r="R152" i="4"/>
  <c r="M152" i="4"/>
  <c r="Y151" i="4"/>
  <c r="R151" i="4"/>
  <c r="M151" i="4"/>
  <c r="Y150" i="4"/>
  <c r="V150" i="4"/>
  <c r="R150" i="4"/>
  <c r="M150" i="4"/>
  <c r="AD149" i="4"/>
  <c r="Y149" i="4"/>
  <c r="R149" i="4"/>
  <c r="M149" i="4"/>
  <c r="Y148" i="4"/>
  <c r="R148" i="4"/>
  <c r="M148" i="4"/>
  <c r="N148" i="4" s="1"/>
  <c r="Y147" i="4"/>
  <c r="R147" i="4"/>
  <c r="M147" i="4"/>
  <c r="N147" i="4" s="1"/>
  <c r="AD146" i="4"/>
  <c r="Y146" i="4"/>
  <c r="V146" i="4"/>
  <c r="R146" i="4"/>
  <c r="M146" i="4"/>
  <c r="N146" i="4" s="1"/>
  <c r="AD145" i="4"/>
  <c r="Y145" i="4"/>
  <c r="V145" i="4"/>
  <c r="R145" i="4"/>
  <c r="M145" i="4"/>
  <c r="AD144" i="4"/>
  <c r="Y144" i="4"/>
  <c r="R144" i="4"/>
  <c r="M144" i="4"/>
  <c r="N144" i="4" s="1"/>
  <c r="AD143" i="4"/>
  <c r="Y143" i="4"/>
  <c r="V143" i="4"/>
  <c r="R143" i="4"/>
  <c r="M143" i="4"/>
  <c r="T143" i="4" s="1"/>
  <c r="AD142" i="4"/>
  <c r="Y142" i="4"/>
  <c r="V142" i="4"/>
  <c r="AB142" i="4" s="1"/>
  <c r="R142" i="4"/>
  <c r="M142" i="4"/>
  <c r="AD141" i="4"/>
  <c r="Y141" i="4"/>
  <c r="R141" i="4"/>
  <c r="M141" i="4"/>
  <c r="V141" i="4" s="1"/>
  <c r="AB141" i="4" s="1"/>
  <c r="Y140" i="4"/>
  <c r="R140" i="4"/>
  <c r="M140" i="4"/>
  <c r="AD139" i="4"/>
  <c r="Y139" i="4"/>
  <c r="R139" i="4"/>
  <c r="M139" i="4"/>
  <c r="V139" i="4" s="1"/>
  <c r="AB139" i="4" s="1"/>
  <c r="AD138" i="4"/>
  <c r="Y138" i="4"/>
  <c r="M138" i="4"/>
  <c r="N138" i="4" s="1"/>
  <c r="U138" i="4" s="1"/>
  <c r="AD137" i="4"/>
  <c r="Y137" i="4"/>
  <c r="R137" i="4"/>
  <c r="M137" i="4"/>
  <c r="T137" i="4" s="1"/>
  <c r="AD136" i="4"/>
  <c r="Y136" i="4"/>
  <c r="V136" i="4"/>
  <c r="AB136" i="4" s="1"/>
  <c r="R136" i="4"/>
  <c r="M136" i="4"/>
  <c r="T136" i="4" s="1"/>
  <c r="AD135" i="4"/>
  <c r="Y135" i="4"/>
  <c r="T135" i="4"/>
  <c r="R135" i="4"/>
  <c r="M135" i="4"/>
  <c r="N135" i="4" s="1"/>
  <c r="AD134" i="4"/>
  <c r="Y134" i="4"/>
  <c r="V134" i="4"/>
  <c r="AB134" i="4" s="1"/>
  <c r="T134" i="4"/>
  <c r="R134" i="4"/>
  <c r="N134" i="4"/>
  <c r="M134" i="4"/>
  <c r="AD133" i="4"/>
  <c r="Y133" i="4"/>
  <c r="R133" i="4"/>
  <c r="M133" i="4"/>
  <c r="T133" i="4" s="1"/>
  <c r="AD132" i="4"/>
  <c r="Y132" i="4"/>
  <c r="R132" i="4"/>
  <c r="M132" i="4"/>
  <c r="AD131" i="4"/>
  <c r="Y131" i="4"/>
  <c r="T131" i="4"/>
  <c r="R131" i="4"/>
  <c r="M131" i="4"/>
  <c r="V131" i="4" s="1"/>
  <c r="AD130" i="4"/>
  <c r="Y130" i="4"/>
  <c r="R130" i="4"/>
  <c r="M130" i="4"/>
  <c r="V130" i="4" s="1"/>
  <c r="AD129" i="4"/>
  <c r="Y129" i="4"/>
  <c r="R129" i="4"/>
  <c r="M129" i="4"/>
  <c r="N129" i="4" s="1"/>
  <c r="AD128" i="4"/>
  <c r="Y128" i="4"/>
  <c r="R128" i="4"/>
  <c r="M128" i="4"/>
  <c r="V128" i="4" s="1"/>
  <c r="AD127" i="4"/>
  <c r="Y127" i="4"/>
  <c r="R127" i="4"/>
  <c r="N127" i="4"/>
  <c r="M127" i="4"/>
  <c r="V127" i="4" s="1"/>
  <c r="AB127" i="4" s="1"/>
  <c r="AD126" i="4"/>
  <c r="Y126" i="4"/>
  <c r="R126" i="4"/>
  <c r="M126" i="4"/>
  <c r="V126" i="4" s="1"/>
  <c r="AB126" i="4" s="1"/>
  <c r="AD125" i="4"/>
  <c r="Y125" i="4"/>
  <c r="R125" i="4"/>
  <c r="M125" i="4"/>
  <c r="V125" i="4" s="1"/>
  <c r="AD124" i="4"/>
  <c r="Y124" i="4"/>
  <c r="R124" i="4"/>
  <c r="M124" i="4"/>
  <c r="V124" i="4" s="1"/>
  <c r="AD123" i="4"/>
  <c r="Y123" i="4"/>
  <c r="R123" i="4"/>
  <c r="M123" i="4"/>
  <c r="AD122" i="4"/>
  <c r="Y122" i="4"/>
  <c r="R122" i="4"/>
  <c r="M122" i="4"/>
  <c r="N122" i="4" s="1"/>
  <c r="AD121" i="4"/>
  <c r="Y121" i="4"/>
  <c r="R121" i="4"/>
  <c r="M121" i="4"/>
  <c r="AD120" i="4"/>
  <c r="Y120" i="4"/>
  <c r="R120" i="4"/>
  <c r="N120" i="4"/>
  <c r="M120" i="4"/>
  <c r="AD119" i="4"/>
  <c r="Y119" i="4"/>
  <c r="R119" i="4"/>
  <c r="M119" i="4"/>
  <c r="V119" i="4" s="1"/>
  <c r="AB119" i="4" s="1"/>
  <c r="AD118" i="4"/>
  <c r="Y118" i="4"/>
  <c r="R118" i="4"/>
  <c r="M118" i="4"/>
  <c r="AD117" i="4"/>
  <c r="Y117" i="4"/>
  <c r="AB117" i="4" s="1"/>
  <c r="R117" i="4"/>
  <c r="U117" i="4" s="1"/>
  <c r="AD116" i="4"/>
  <c r="Y116" i="4"/>
  <c r="R116" i="4"/>
  <c r="M116" i="4"/>
  <c r="V116" i="4" s="1"/>
  <c r="AD115" i="4"/>
  <c r="Y115" i="4"/>
  <c r="R115" i="4"/>
  <c r="M115" i="4"/>
  <c r="AD114" i="4"/>
  <c r="Y114" i="4"/>
  <c r="R114" i="4"/>
  <c r="M114" i="4"/>
  <c r="T114" i="4" s="1"/>
  <c r="AD113" i="4"/>
  <c r="Y113" i="4"/>
  <c r="R113" i="4"/>
  <c r="M113" i="4"/>
  <c r="V113" i="4" s="1"/>
  <c r="AD112" i="4"/>
  <c r="Y112" i="4"/>
  <c r="R112" i="4"/>
  <c r="M112" i="4"/>
  <c r="N112" i="4" s="1"/>
  <c r="AD111" i="4"/>
  <c r="Y111" i="4"/>
  <c r="R111" i="4"/>
  <c r="M111" i="4"/>
  <c r="AD110" i="4"/>
  <c r="Y110" i="4"/>
  <c r="R110" i="4"/>
  <c r="M110" i="4"/>
  <c r="V110" i="4" s="1"/>
  <c r="AD109" i="4"/>
  <c r="Y109" i="4"/>
  <c r="T109" i="4"/>
  <c r="R109" i="4"/>
  <c r="M109" i="4"/>
  <c r="N109" i="4" s="1"/>
  <c r="AD108" i="4"/>
  <c r="Y108" i="4"/>
  <c r="R108" i="4"/>
  <c r="M108" i="4"/>
  <c r="AD107" i="4"/>
  <c r="AB107" i="4"/>
  <c r="Y107" i="4"/>
  <c r="R107" i="4"/>
  <c r="M107" i="4"/>
  <c r="V107" i="4" s="1"/>
  <c r="AD106" i="4"/>
  <c r="Y106" i="4"/>
  <c r="V106" i="4"/>
  <c r="AB106" i="4" s="1"/>
  <c r="R106" i="4"/>
  <c r="M106" i="4"/>
  <c r="AD105" i="4"/>
  <c r="Y105" i="4"/>
  <c r="R105" i="4"/>
  <c r="M105" i="4"/>
  <c r="AD104" i="4"/>
  <c r="Y104" i="4"/>
  <c r="R104" i="4"/>
  <c r="N104" i="4"/>
  <c r="M104" i="4"/>
  <c r="T104" i="4" s="1"/>
  <c r="AD103" i="4"/>
  <c r="Y103" i="4"/>
  <c r="R103" i="4"/>
  <c r="M103" i="4"/>
  <c r="T103" i="4" s="1"/>
  <c r="AD102" i="4"/>
  <c r="Y102" i="4"/>
  <c r="R102" i="4"/>
  <c r="M102" i="4"/>
  <c r="AD101" i="4"/>
  <c r="Y101" i="4"/>
  <c r="V101" i="4"/>
  <c r="AB101" i="4" s="1"/>
  <c r="T101" i="4"/>
  <c r="R101" i="4"/>
  <c r="M101" i="4"/>
  <c r="N101" i="4" s="1"/>
  <c r="AD100" i="4"/>
  <c r="Y100" i="4"/>
  <c r="R100" i="4"/>
  <c r="M100" i="4"/>
  <c r="T100" i="4" s="1"/>
  <c r="AD99" i="4"/>
  <c r="Y99" i="4"/>
  <c r="R99" i="4"/>
  <c r="M99" i="4"/>
  <c r="AD98" i="4"/>
  <c r="Y98" i="4"/>
  <c r="R98" i="4"/>
  <c r="M98" i="4"/>
  <c r="AD97" i="4"/>
  <c r="Y97" i="4"/>
  <c r="R97" i="4"/>
  <c r="M97" i="4"/>
  <c r="AD96" i="4"/>
  <c r="Y96" i="4"/>
  <c r="R96" i="4"/>
  <c r="M96" i="4"/>
  <c r="T96" i="4" s="1"/>
  <c r="AD95" i="4"/>
  <c r="Y95" i="4"/>
  <c r="R95" i="4"/>
  <c r="M95" i="4"/>
  <c r="AD94" i="4"/>
  <c r="Y94" i="4"/>
  <c r="R94" i="4"/>
  <c r="M94" i="4"/>
  <c r="AD93" i="4"/>
  <c r="Y93" i="4"/>
  <c r="V93" i="4"/>
  <c r="R93" i="4"/>
  <c r="M93" i="4"/>
  <c r="T93" i="4" s="1"/>
  <c r="AD92" i="4"/>
  <c r="Y92" i="4"/>
  <c r="R92" i="4"/>
  <c r="M92" i="4"/>
  <c r="V92" i="4" s="1"/>
  <c r="AD91" i="4"/>
  <c r="Y91" i="4"/>
  <c r="R91" i="4"/>
  <c r="M91" i="4"/>
  <c r="V91" i="4" s="1"/>
  <c r="AB91" i="4" s="1"/>
  <c r="AD90" i="4"/>
  <c r="Y90" i="4"/>
  <c r="R90" i="4"/>
  <c r="M90" i="4"/>
  <c r="Y89" i="4"/>
  <c r="R89" i="4"/>
  <c r="M89" i="4"/>
  <c r="Y88" i="4"/>
  <c r="R88" i="4"/>
  <c r="M88" i="4"/>
  <c r="N88" i="4" s="1"/>
  <c r="Y87" i="4"/>
  <c r="R87" i="4"/>
  <c r="M87" i="4"/>
  <c r="Y86" i="4"/>
  <c r="V86" i="4"/>
  <c r="R86" i="4"/>
  <c r="U86" i="4" s="1"/>
  <c r="M86" i="4"/>
  <c r="N86" i="4" s="1"/>
  <c r="Y85" i="4"/>
  <c r="R85" i="4"/>
  <c r="M85" i="4"/>
  <c r="AD84" i="4"/>
  <c r="Y84" i="4"/>
  <c r="V84" i="4"/>
  <c r="AB84" i="4" s="1"/>
  <c r="R84" i="4"/>
  <c r="M84" i="4"/>
  <c r="T84" i="4" s="1"/>
  <c r="AD83" i="4"/>
  <c r="Y83" i="4"/>
  <c r="R83" i="4"/>
  <c r="M83" i="4"/>
  <c r="V83" i="4" s="1"/>
  <c r="AD82" i="4"/>
  <c r="Y82" i="4"/>
  <c r="R82" i="4"/>
  <c r="M82" i="4"/>
  <c r="AD81" i="4"/>
  <c r="Y81" i="4"/>
  <c r="R81" i="4"/>
  <c r="M81" i="4"/>
  <c r="AD80" i="4"/>
  <c r="Y80" i="4"/>
  <c r="R80" i="4"/>
  <c r="M80" i="4"/>
  <c r="Y79" i="4"/>
  <c r="M79" i="4"/>
  <c r="V79" i="4" s="1"/>
  <c r="AD78" i="4"/>
  <c r="Y78" i="4"/>
  <c r="M78" i="4"/>
  <c r="V78" i="4" s="1"/>
  <c r="AB78" i="4" s="1"/>
  <c r="AD77" i="4"/>
  <c r="Y77" i="4"/>
  <c r="M77" i="4"/>
  <c r="V77" i="4" s="1"/>
  <c r="AB77" i="4" s="1"/>
  <c r="AC76" i="4"/>
  <c r="AC75" i="4"/>
  <c r="AD74" i="4"/>
  <c r="AC74" i="4"/>
  <c r="AD73" i="4"/>
  <c r="U73" i="4"/>
  <c r="AC73" i="4" s="1"/>
  <c r="AD72" i="4"/>
  <c r="U72" i="4"/>
  <c r="AC72" i="4" s="1"/>
  <c r="AC71" i="4"/>
  <c r="AD70" i="4"/>
  <c r="U70" i="4"/>
  <c r="AC70" i="4" s="1"/>
  <c r="AD69" i="4"/>
  <c r="U69" i="4"/>
  <c r="AC69" i="4" s="1"/>
  <c r="Y68" i="4"/>
  <c r="AB68" i="4" s="1"/>
  <c r="AC68" i="4" s="1"/>
  <c r="M68" i="4"/>
  <c r="N68" i="4" s="1"/>
  <c r="Y67" i="4"/>
  <c r="M67" i="4"/>
  <c r="V67" i="4" s="1"/>
  <c r="AD66" i="4"/>
  <c r="Y66" i="4"/>
  <c r="M66" i="4"/>
  <c r="AD65" i="4"/>
  <c r="Y65" i="4"/>
  <c r="M65" i="4"/>
  <c r="V65" i="4" s="1"/>
  <c r="AB65" i="4" s="1"/>
  <c r="AD64" i="4"/>
  <c r="Y64" i="4"/>
  <c r="M64" i="4"/>
  <c r="N64" i="4" s="1"/>
  <c r="U64" i="4" s="1"/>
  <c r="AD63" i="4"/>
  <c r="Y63" i="4"/>
  <c r="M63" i="4"/>
  <c r="AD62" i="4"/>
  <c r="Y62" i="4"/>
  <c r="N62" i="4"/>
  <c r="U62" i="4" s="1"/>
  <c r="AC62" i="4" s="1"/>
  <c r="AD61" i="4"/>
  <c r="AC61" i="4"/>
  <c r="Y61" i="4"/>
  <c r="N61" i="4"/>
  <c r="AD60" i="4"/>
  <c r="Y60" i="4"/>
  <c r="N60" i="4"/>
  <c r="U60" i="4" s="1"/>
  <c r="AC60" i="4" s="1"/>
  <c r="AD59" i="4"/>
  <c r="AB59" i="4"/>
  <c r="AC59" i="4" s="1"/>
  <c r="Y59" i="4"/>
  <c r="M59" i="4"/>
  <c r="N59" i="4" s="1"/>
  <c r="AD58" i="4"/>
  <c r="Y58" i="4"/>
  <c r="M58" i="4"/>
  <c r="N58" i="4" s="1"/>
  <c r="AD57" i="4"/>
  <c r="Y57" i="4"/>
  <c r="M57" i="4"/>
  <c r="V57" i="4" s="1"/>
  <c r="AB57" i="4" s="1"/>
  <c r="AD56" i="4"/>
  <c r="Y56" i="4"/>
  <c r="N56" i="4"/>
  <c r="U56" i="4" s="1"/>
  <c r="AC56" i="4" s="1"/>
  <c r="AD55" i="4"/>
  <c r="Y55" i="4"/>
  <c r="N55" i="4"/>
  <c r="U55" i="4" s="1"/>
  <c r="AC55" i="4" s="1"/>
  <c r="AD54" i="4"/>
  <c r="Y54" i="4"/>
  <c r="N54" i="4"/>
  <c r="U54" i="4" s="1"/>
  <c r="AC54" i="4" s="1"/>
  <c r="AD53" i="4"/>
  <c r="Y53" i="4"/>
  <c r="AB53" i="4" s="1"/>
  <c r="M53" i="4"/>
  <c r="N53" i="4" s="1"/>
  <c r="U53" i="4" s="1"/>
  <c r="AD52" i="4"/>
  <c r="Y52" i="4"/>
  <c r="M52" i="4"/>
  <c r="AD51" i="4"/>
  <c r="Y51" i="4"/>
  <c r="M51" i="4"/>
  <c r="V51" i="4" s="1"/>
  <c r="Y50" i="4"/>
  <c r="R50" i="4"/>
  <c r="M50" i="4"/>
  <c r="U49" i="4"/>
  <c r="AC49" i="4" s="1"/>
  <c r="Y48" i="4"/>
  <c r="AB48" i="4" s="1"/>
  <c r="M48" i="4"/>
  <c r="N48" i="4" s="1"/>
  <c r="U48" i="4" s="1"/>
  <c r="AD47" i="4"/>
  <c r="R47" i="4"/>
  <c r="U47" i="4" s="1"/>
  <c r="M47" i="4"/>
  <c r="V47" i="4" s="1"/>
  <c r="AB47" i="4" s="1"/>
  <c r="AD46" i="4"/>
  <c r="R46" i="4"/>
  <c r="U46" i="4" s="1"/>
  <c r="M46" i="4"/>
  <c r="V46" i="4" s="1"/>
  <c r="AB46" i="4" s="1"/>
  <c r="AC46" i="4" s="1"/>
  <c r="AD45" i="4"/>
  <c r="U45" i="4"/>
  <c r="AC45" i="4" s="1"/>
  <c r="AD44" i="4"/>
  <c r="U44" i="4"/>
  <c r="AC44" i="4" s="1"/>
  <c r="AD43" i="4"/>
  <c r="U43" i="4"/>
  <c r="AC43" i="4" s="1"/>
  <c r="AD42" i="4"/>
  <c r="U42" i="4"/>
  <c r="AC42" i="4" s="1"/>
  <c r="AD41" i="4"/>
  <c r="M41" i="4"/>
  <c r="V41" i="4" s="1"/>
  <c r="AB41" i="4" s="1"/>
  <c r="AD40" i="4"/>
  <c r="R40" i="4"/>
  <c r="U40" i="4" s="1"/>
  <c r="M40" i="4"/>
  <c r="V40" i="4" s="1"/>
  <c r="AB40" i="4" s="1"/>
  <c r="AD39" i="4"/>
  <c r="R39" i="4"/>
  <c r="U39" i="4" s="1"/>
  <c r="M39" i="4"/>
  <c r="V39" i="4" s="1"/>
  <c r="AB39" i="4" s="1"/>
  <c r="AD38" i="4"/>
  <c r="R38" i="4"/>
  <c r="U38" i="4" s="1"/>
  <c r="M38" i="4"/>
  <c r="V38" i="4" s="1"/>
  <c r="AB38" i="4" s="1"/>
  <c r="AD37" i="4"/>
  <c r="R37" i="4"/>
  <c r="U37" i="4" s="1"/>
  <c r="M37" i="4"/>
  <c r="V37" i="4" s="1"/>
  <c r="AB37" i="4" s="1"/>
  <c r="AC37" i="4" s="1"/>
  <c r="AD36" i="4"/>
  <c r="M36" i="4"/>
  <c r="O36" i="4" s="1"/>
  <c r="R36" i="4" s="1"/>
  <c r="U36" i="4" s="1"/>
  <c r="AD35" i="4"/>
  <c r="M35" i="4"/>
  <c r="O35" i="4" s="1"/>
  <c r="AD34" i="4"/>
  <c r="T34" i="4"/>
  <c r="R34" i="4"/>
  <c r="N34" i="4"/>
  <c r="AD33" i="4"/>
  <c r="T33" i="4"/>
  <c r="R33" i="4"/>
  <c r="N33" i="4"/>
  <c r="AD32" i="4"/>
  <c r="T32" i="4"/>
  <c r="R32" i="4"/>
  <c r="N32" i="4"/>
  <c r="AD31" i="4"/>
  <c r="T31" i="4"/>
  <c r="R31" i="4"/>
  <c r="U31" i="4" s="1"/>
  <c r="AC31" i="4" s="1"/>
  <c r="N31" i="4"/>
  <c r="AD30" i="4"/>
  <c r="T30" i="4"/>
  <c r="R30" i="4"/>
  <c r="N30" i="4"/>
  <c r="AD29" i="4"/>
  <c r="T29" i="4"/>
  <c r="R29" i="4"/>
  <c r="N29" i="4"/>
  <c r="AD28" i="4"/>
  <c r="T28" i="4"/>
  <c r="R28" i="4"/>
  <c r="N28" i="4"/>
  <c r="AD27" i="4"/>
  <c r="T27" i="4"/>
  <c r="U27" i="4" s="1"/>
  <c r="AC27" i="4" s="1"/>
  <c r="R27" i="4"/>
  <c r="N27" i="4"/>
  <c r="AD26" i="4"/>
  <c r="T26" i="4"/>
  <c r="R26" i="4"/>
  <c r="N26" i="4"/>
  <c r="AD25" i="4"/>
  <c r="T25" i="4"/>
  <c r="R25" i="4"/>
  <c r="N25" i="4"/>
  <c r="AD24" i="4"/>
  <c r="T24" i="4"/>
  <c r="R24" i="4"/>
  <c r="N24" i="4"/>
  <c r="AD23" i="4"/>
  <c r="U23" i="4"/>
  <c r="AC23" i="4" s="1"/>
  <c r="T23" i="4"/>
  <c r="R23" i="4"/>
  <c r="N23" i="4"/>
  <c r="T22" i="4"/>
  <c r="R22" i="4"/>
  <c r="N22" i="4"/>
  <c r="AD21" i="4"/>
  <c r="T21" i="4"/>
  <c r="R21" i="4"/>
  <c r="N21" i="4"/>
  <c r="AD20" i="4"/>
  <c r="T20" i="4"/>
  <c r="R20" i="4"/>
  <c r="N20" i="4"/>
  <c r="AD19" i="4"/>
  <c r="T19" i="4"/>
  <c r="R19" i="4"/>
  <c r="N19" i="4"/>
  <c r="AD18" i="4"/>
  <c r="T18" i="4"/>
  <c r="R18" i="4"/>
  <c r="N18" i="4"/>
  <c r="AD17" i="4"/>
  <c r="T17" i="4"/>
  <c r="R17" i="4"/>
  <c r="N17" i="4"/>
  <c r="AD16" i="4"/>
  <c r="T16" i="4"/>
  <c r="R16" i="4"/>
  <c r="N16" i="4"/>
  <c r="AD15" i="4"/>
  <c r="Y15" i="4"/>
  <c r="V15" i="4"/>
  <c r="U15" i="4"/>
  <c r="T15" i="4"/>
  <c r="R15" i="4"/>
  <c r="M15" i="4"/>
  <c r="N15" i="4" s="1"/>
  <c r="AD14" i="4"/>
  <c r="Y14" i="4"/>
  <c r="V14" i="4"/>
  <c r="AB14" i="4" s="1"/>
  <c r="T14" i="4"/>
  <c r="R14" i="4"/>
  <c r="U14" i="4" s="1"/>
  <c r="M14" i="4"/>
  <c r="N14" i="4" s="1"/>
  <c r="AD13" i="4"/>
  <c r="Y13" i="4"/>
  <c r="R13" i="4"/>
  <c r="M13" i="4"/>
  <c r="T13" i="4" s="1"/>
  <c r="AD12" i="4"/>
  <c r="Y12" i="4"/>
  <c r="R12" i="4"/>
  <c r="M12" i="4"/>
  <c r="AD11" i="4"/>
  <c r="Y11" i="4"/>
  <c r="V11" i="4"/>
  <c r="AB11" i="4" s="1"/>
  <c r="R11" i="4"/>
  <c r="M11" i="4"/>
  <c r="AD10" i="4"/>
  <c r="Y10" i="4"/>
  <c r="R10" i="4"/>
  <c r="M10" i="4"/>
  <c r="N10" i="4" s="1"/>
  <c r="AD9" i="4"/>
  <c r="Y9" i="4"/>
  <c r="AB9" i="4" s="1"/>
  <c r="V9" i="4"/>
  <c r="R9" i="4"/>
  <c r="M9" i="4"/>
  <c r="T9" i="4" s="1"/>
  <c r="AD8" i="4"/>
  <c r="Y8" i="4"/>
  <c r="R8" i="4"/>
  <c r="M8" i="4"/>
  <c r="V8" i="4" s="1"/>
  <c r="AB8" i="4" s="1"/>
  <c r="AD7" i="4"/>
  <c r="Y7" i="4"/>
  <c r="R7" i="4"/>
  <c r="M7" i="4"/>
  <c r="AD6" i="4"/>
  <c r="Y6" i="4"/>
  <c r="R6" i="4"/>
  <c r="M6" i="4"/>
  <c r="T6" i="4" s="1"/>
  <c r="AD5" i="4"/>
  <c r="Y5" i="4"/>
  <c r="R5" i="4"/>
  <c r="M5" i="4"/>
  <c r="V5" i="4" s="1"/>
  <c r="AD4" i="4"/>
  <c r="Y4" i="4"/>
  <c r="R4" i="4"/>
  <c r="M4" i="4"/>
  <c r="T4" i="4" s="1"/>
  <c r="AD3" i="4"/>
  <c r="AB3" i="4"/>
  <c r="AC3" i="4" s="1"/>
  <c r="U3" i="4"/>
  <c r="AD2" i="4"/>
  <c r="Y2" i="4"/>
  <c r="R2" i="4"/>
  <c r="M2" i="4"/>
  <c r="T2" i="4" s="1"/>
  <c r="AA370" i="3"/>
  <c r="Z370" i="3"/>
  <c r="X370" i="3"/>
  <c r="W370" i="3"/>
  <c r="S370" i="3"/>
  <c r="Q370" i="3"/>
  <c r="P370" i="3"/>
  <c r="L370" i="3"/>
  <c r="K370" i="3"/>
  <c r="Y369" i="3"/>
  <c r="M369" i="3"/>
  <c r="U368" i="3"/>
  <c r="AC368" i="3" s="1"/>
  <c r="AB367" i="3"/>
  <c r="U367" i="3"/>
  <c r="Y366" i="3"/>
  <c r="M366" i="3"/>
  <c r="AD366" i="3" s="1"/>
  <c r="Y365" i="3"/>
  <c r="V365" i="3"/>
  <c r="N365" i="3"/>
  <c r="U365" i="3" s="1"/>
  <c r="AC365" i="3" s="1"/>
  <c r="Y364" i="3"/>
  <c r="V364" i="3"/>
  <c r="N364" i="3"/>
  <c r="U364" i="3" s="1"/>
  <c r="AC364" i="3" s="1"/>
  <c r="Y363" i="3"/>
  <c r="M363" i="3"/>
  <c r="Y362" i="3"/>
  <c r="M362" i="3"/>
  <c r="V362" i="3" s="1"/>
  <c r="Y361" i="3"/>
  <c r="R361" i="3"/>
  <c r="M361" i="3"/>
  <c r="Y360" i="3"/>
  <c r="V360" i="3"/>
  <c r="N360" i="3"/>
  <c r="U360" i="3" s="1"/>
  <c r="AC360" i="3" s="1"/>
  <c r="Y359" i="3"/>
  <c r="V359" i="3"/>
  <c r="N359" i="3"/>
  <c r="U359" i="3" s="1"/>
  <c r="AC359" i="3" s="1"/>
  <c r="Y358" i="3"/>
  <c r="M358" i="3"/>
  <c r="Y357" i="3"/>
  <c r="M357" i="3"/>
  <c r="Y356" i="3"/>
  <c r="M356" i="3"/>
  <c r="Y355" i="3"/>
  <c r="M355" i="3"/>
  <c r="V355" i="3" s="1"/>
  <c r="AF354" i="3"/>
  <c r="R354" i="3"/>
  <c r="U354" i="3" s="1"/>
  <c r="AC354" i="3" s="1"/>
  <c r="AF353" i="3"/>
  <c r="R353" i="3"/>
  <c r="U353" i="3" s="1"/>
  <c r="AC353" i="3" s="1"/>
  <c r="AF352" i="3"/>
  <c r="Y352" i="3"/>
  <c r="R352" i="3"/>
  <c r="M352" i="3"/>
  <c r="V352" i="3" s="1"/>
  <c r="AF351" i="3"/>
  <c r="Y351" i="3"/>
  <c r="R351" i="3"/>
  <c r="M351" i="3"/>
  <c r="AF350" i="3"/>
  <c r="Y350" i="3"/>
  <c r="R350" i="3"/>
  <c r="M350" i="3"/>
  <c r="AF349" i="3"/>
  <c r="Y349" i="3"/>
  <c r="M349" i="3"/>
  <c r="AF348" i="3"/>
  <c r="Y348" i="3"/>
  <c r="R348" i="3"/>
  <c r="M348" i="3"/>
  <c r="AF347" i="3"/>
  <c r="Y347" i="3"/>
  <c r="R347" i="3"/>
  <c r="M347" i="3"/>
  <c r="V347" i="3" s="1"/>
  <c r="AF346" i="3"/>
  <c r="Y346" i="3"/>
  <c r="R346" i="3"/>
  <c r="M346" i="3"/>
  <c r="AF345" i="3"/>
  <c r="Y345" i="3"/>
  <c r="R345" i="3"/>
  <c r="M345" i="3"/>
  <c r="N345" i="3" s="1"/>
  <c r="AF344" i="3"/>
  <c r="Y344" i="3"/>
  <c r="R344" i="3"/>
  <c r="M344" i="3"/>
  <c r="N344" i="3" s="1"/>
  <c r="AF343" i="3"/>
  <c r="Y343" i="3"/>
  <c r="R343" i="3"/>
  <c r="M343" i="3"/>
  <c r="AF342" i="3"/>
  <c r="Y342" i="3"/>
  <c r="M342" i="3"/>
  <c r="N342" i="3" s="1"/>
  <c r="AF341" i="3"/>
  <c r="U341" i="3"/>
  <c r="AC341" i="3" s="1"/>
  <c r="M341" i="3"/>
  <c r="V341" i="3" s="1"/>
  <c r="AF340" i="3"/>
  <c r="U340" i="3"/>
  <c r="AC340" i="3" s="1"/>
  <c r="M340" i="3"/>
  <c r="V340" i="3" s="1"/>
  <c r="AF339" i="3"/>
  <c r="Y339" i="3"/>
  <c r="M339" i="3"/>
  <c r="Y338" i="3"/>
  <c r="R338" i="3"/>
  <c r="M338" i="3"/>
  <c r="T338" i="3" s="1"/>
  <c r="Y337" i="3"/>
  <c r="R337" i="3"/>
  <c r="M337" i="3"/>
  <c r="Y336" i="3"/>
  <c r="R336" i="3"/>
  <c r="M336" i="3"/>
  <c r="Y335" i="3"/>
  <c r="R335" i="3"/>
  <c r="M335" i="3"/>
  <c r="Y334" i="3"/>
  <c r="R334" i="3"/>
  <c r="M334" i="3"/>
  <c r="V334" i="3" s="1"/>
  <c r="Y333" i="3"/>
  <c r="R333" i="3"/>
  <c r="M333" i="3"/>
  <c r="AF332" i="3"/>
  <c r="Y332" i="3"/>
  <c r="R332" i="3"/>
  <c r="M332" i="3"/>
  <c r="V332" i="3" s="1"/>
  <c r="AF331" i="3"/>
  <c r="Y331" i="3"/>
  <c r="R331" i="3"/>
  <c r="M331" i="3"/>
  <c r="T331" i="3" s="1"/>
  <c r="AF330" i="3"/>
  <c r="Y330" i="3"/>
  <c r="R330" i="3"/>
  <c r="M330" i="3"/>
  <c r="V330" i="3" s="1"/>
  <c r="AF329" i="3"/>
  <c r="Y329" i="3"/>
  <c r="R329" i="3"/>
  <c r="M329" i="3"/>
  <c r="V329" i="3" s="1"/>
  <c r="AF328" i="3"/>
  <c r="Y328" i="3"/>
  <c r="R328" i="3"/>
  <c r="M328" i="3"/>
  <c r="AF327" i="3"/>
  <c r="Y327" i="3"/>
  <c r="R327" i="3"/>
  <c r="M327" i="3"/>
  <c r="T327" i="3" s="1"/>
  <c r="AF326" i="3"/>
  <c r="Y326" i="3"/>
  <c r="R326" i="3"/>
  <c r="M326" i="3"/>
  <c r="AF325" i="3"/>
  <c r="Y325" i="3"/>
  <c r="R325" i="3"/>
  <c r="M325" i="3"/>
  <c r="N325" i="3" s="1"/>
  <c r="AF324" i="3"/>
  <c r="Y324" i="3"/>
  <c r="R324" i="3"/>
  <c r="M324" i="3"/>
  <c r="AF323" i="3"/>
  <c r="Y323" i="3"/>
  <c r="R323" i="3"/>
  <c r="M323" i="3"/>
  <c r="T323" i="3" s="1"/>
  <c r="AF322" i="3"/>
  <c r="Y322" i="3"/>
  <c r="R322" i="3"/>
  <c r="M322" i="3"/>
  <c r="V322" i="3" s="1"/>
  <c r="AF321" i="3"/>
  <c r="Y321" i="3"/>
  <c r="R321" i="3"/>
  <c r="M321" i="3"/>
  <c r="V321" i="3" s="1"/>
  <c r="AF320" i="3"/>
  <c r="Y320" i="3"/>
  <c r="R320" i="3"/>
  <c r="M320" i="3"/>
  <c r="AF319" i="3"/>
  <c r="Y319" i="3"/>
  <c r="M319" i="3"/>
  <c r="N319" i="3" s="1"/>
  <c r="U319" i="3" s="1"/>
  <c r="AF318" i="3"/>
  <c r="Y318" i="3"/>
  <c r="R318" i="3"/>
  <c r="M318" i="3"/>
  <c r="AF317" i="3"/>
  <c r="Y317" i="3"/>
  <c r="R317" i="3"/>
  <c r="M317" i="3"/>
  <c r="AF316" i="3"/>
  <c r="Y316" i="3"/>
  <c r="R316" i="3"/>
  <c r="M316" i="3"/>
  <c r="V316" i="3" s="1"/>
  <c r="AF315" i="3"/>
  <c r="Y315" i="3"/>
  <c r="R315" i="3"/>
  <c r="M315" i="3"/>
  <c r="N315" i="3" s="1"/>
  <c r="AF314" i="3"/>
  <c r="Y314" i="3"/>
  <c r="R314" i="3"/>
  <c r="M314" i="3"/>
  <c r="AF313" i="3"/>
  <c r="Y313" i="3"/>
  <c r="R313" i="3"/>
  <c r="M313" i="3"/>
  <c r="AF312" i="3"/>
  <c r="Y312" i="3"/>
  <c r="R312" i="3"/>
  <c r="M312" i="3"/>
  <c r="AF311" i="3"/>
  <c r="Y311" i="3"/>
  <c r="R311" i="3"/>
  <c r="M311" i="3"/>
  <c r="AF310" i="3"/>
  <c r="Y310" i="3"/>
  <c r="R310" i="3"/>
  <c r="M310" i="3"/>
  <c r="V310" i="3" s="1"/>
  <c r="AF309" i="3"/>
  <c r="Y309" i="3"/>
  <c r="R309" i="3"/>
  <c r="M309" i="3"/>
  <c r="AF308" i="3"/>
  <c r="Y308" i="3"/>
  <c r="R308" i="3"/>
  <c r="M308" i="3"/>
  <c r="Y307" i="3"/>
  <c r="R307" i="3"/>
  <c r="M307" i="3"/>
  <c r="V307" i="3" s="1"/>
  <c r="Y306" i="3"/>
  <c r="R306" i="3"/>
  <c r="M306" i="3"/>
  <c r="Y305" i="3"/>
  <c r="R305" i="3"/>
  <c r="M305" i="3"/>
  <c r="N305" i="3" s="1"/>
  <c r="Y304" i="3"/>
  <c r="R304" i="3"/>
  <c r="M304" i="3"/>
  <c r="N304" i="3" s="1"/>
  <c r="Y303" i="3"/>
  <c r="R303" i="3"/>
  <c r="M303" i="3"/>
  <c r="Y302" i="3"/>
  <c r="R302" i="3"/>
  <c r="M302" i="3"/>
  <c r="Y301" i="3"/>
  <c r="R301" i="3"/>
  <c r="M301" i="3"/>
  <c r="Y300" i="3"/>
  <c r="R300" i="3"/>
  <c r="M300" i="3"/>
  <c r="T300" i="3" s="1"/>
  <c r="Y299" i="3"/>
  <c r="R299" i="3"/>
  <c r="M299" i="3"/>
  <c r="Y298" i="3"/>
  <c r="R298" i="3"/>
  <c r="M298" i="3"/>
  <c r="V298" i="3" s="1"/>
  <c r="Y297" i="3"/>
  <c r="R297" i="3"/>
  <c r="M297" i="3"/>
  <c r="AF296" i="3"/>
  <c r="Y296" i="3"/>
  <c r="R296" i="3"/>
  <c r="M296" i="3"/>
  <c r="AF295" i="3"/>
  <c r="Y295" i="3"/>
  <c r="R295" i="3"/>
  <c r="M295" i="3"/>
  <c r="V295" i="3" s="1"/>
  <c r="AF294" i="3"/>
  <c r="Y294" i="3"/>
  <c r="R294" i="3"/>
  <c r="M294" i="3"/>
  <c r="T294" i="3" s="1"/>
  <c r="AF293" i="3"/>
  <c r="Y293" i="3"/>
  <c r="R293" i="3"/>
  <c r="M293" i="3"/>
  <c r="N293" i="3" s="1"/>
  <c r="AF292" i="3"/>
  <c r="Y292" i="3"/>
  <c r="R292" i="3"/>
  <c r="M292" i="3"/>
  <c r="AF291" i="3"/>
  <c r="Y291" i="3"/>
  <c r="R291" i="3"/>
  <c r="M291" i="3"/>
  <c r="AF290" i="3"/>
  <c r="Y290" i="3"/>
  <c r="R290" i="3"/>
  <c r="M290" i="3"/>
  <c r="T290" i="3" s="1"/>
  <c r="AF289" i="3"/>
  <c r="Y289" i="3"/>
  <c r="R289" i="3"/>
  <c r="M289" i="3"/>
  <c r="V289" i="3" s="1"/>
  <c r="AF288" i="3"/>
  <c r="Y288" i="3"/>
  <c r="R288" i="3"/>
  <c r="M288" i="3"/>
  <c r="N288" i="3" s="1"/>
  <c r="Y287" i="3"/>
  <c r="R287" i="3"/>
  <c r="M287" i="3"/>
  <c r="AF286" i="3"/>
  <c r="Y286" i="3"/>
  <c r="R286" i="3"/>
  <c r="M286" i="3"/>
  <c r="N286" i="3" s="1"/>
  <c r="AF285" i="3"/>
  <c r="Y285" i="3"/>
  <c r="R285" i="3"/>
  <c r="M285" i="3"/>
  <c r="T285" i="3" s="1"/>
  <c r="AF284" i="3"/>
  <c r="Y284" i="3"/>
  <c r="R284" i="3"/>
  <c r="M284" i="3"/>
  <c r="V284" i="3" s="1"/>
  <c r="AF283" i="3"/>
  <c r="Y283" i="3"/>
  <c r="R283" i="3"/>
  <c r="M283" i="3"/>
  <c r="V283" i="3" s="1"/>
  <c r="AF282" i="3"/>
  <c r="Y282" i="3"/>
  <c r="R282" i="3"/>
  <c r="M282" i="3"/>
  <c r="AF281" i="3"/>
  <c r="Y281" i="3"/>
  <c r="R281" i="3"/>
  <c r="M281" i="3"/>
  <c r="T281" i="3" s="1"/>
  <c r="AF280" i="3"/>
  <c r="Y280" i="3"/>
  <c r="R280" i="3"/>
  <c r="M280" i="3"/>
  <c r="V280" i="3" s="1"/>
  <c r="AF279" i="3"/>
  <c r="Y279" i="3"/>
  <c r="R279" i="3"/>
  <c r="M279" i="3"/>
  <c r="V279" i="3" s="1"/>
  <c r="AF278" i="3"/>
  <c r="Y278" i="3"/>
  <c r="R278" i="3"/>
  <c r="M278" i="3"/>
  <c r="AF277" i="3"/>
  <c r="Y277" i="3"/>
  <c r="R277" i="3"/>
  <c r="M277" i="3"/>
  <c r="AF276" i="3"/>
  <c r="Y276" i="3"/>
  <c r="R276" i="3"/>
  <c r="M276" i="3"/>
  <c r="N276" i="3" s="1"/>
  <c r="AF275" i="3"/>
  <c r="Y275" i="3"/>
  <c r="R275" i="3"/>
  <c r="M275" i="3"/>
  <c r="N275" i="3" s="1"/>
  <c r="AF274" i="3"/>
  <c r="Y274" i="3"/>
  <c r="R274" i="3"/>
  <c r="M274" i="3"/>
  <c r="N274" i="3" s="1"/>
  <c r="AF273" i="3"/>
  <c r="Y273" i="3"/>
  <c r="R273" i="3"/>
  <c r="M273" i="3"/>
  <c r="AF272" i="3"/>
  <c r="Y272" i="3"/>
  <c r="R272" i="3"/>
  <c r="M272" i="3"/>
  <c r="N272" i="3" s="1"/>
  <c r="AF271" i="3"/>
  <c r="Y271" i="3"/>
  <c r="R271" i="3"/>
  <c r="M271" i="3"/>
  <c r="AF270" i="3"/>
  <c r="Y270" i="3"/>
  <c r="R270" i="3"/>
  <c r="M270" i="3"/>
  <c r="AF269" i="3"/>
  <c r="Y269" i="3"/>
  <c r="R269" i="3"/>
  <c r="M269" i="3"/>
  <c r="AF268" i="3"/>
  <c r="Y268" i="3"/>
  <c r="R268" i="3"/>
  <c r="M268" i="3"/>
  <c r="AF267" i="3"/>
  <c r="Y267" i="3"/>
  <c r="R267" i="3"/>
  <c r="M267" i="3"/>
  <c r="AF266" i="3"/>
  <c r="Y266" i="3"/>
  <c r="R266" i="3"/>
  <c r="M266" i="3"/>
  <c r="V266" i="3" s="1"/>
  <c r="AF265" i="3"/>
  <c r="Y265" i="3"/>
  <c r="R265" i="3"/>
  <c r="M265" i="3"/>
  <c r="AF264" i="3"/>
  <c r="Y264" i="3"/>
  <c r="R264" i="3"/>
  <c r="M264" i="3"/>
  <c r="N264" i="3" s="1"/>
  <c r="AF263" i="3"/>
  <c r="Y263" i="3"/>
  <c r="R263" i="3"/>
  <c r="M263" i="3"/>
  <c r="V263" i="3" s="1"/>
  <c r="AF262" i="3"/>
  <c r="Y262" i="3"/>
  <c r="R262" i="3"/>
  <c r="M262" i="3"/>
  <c r="N262" i="3" s="1"/>
  <c r="AF261" i="3"/>
  <c r="Y261" i="3"/>
  <c r="R261" i="3"/>
  <c r="M261" i="3"/>
  <c r="V261" i="3" s="1"/>
  <c r="AF260" i="3"/>
  <c r="Y260" i="3"/>
  <c r="R260" i="3"/>
  <c r="M260" i="3"/>
  <c r="AF259" i="3"/>
  <c r="Y259" i="3"/>
  <c r="R259" i="3"/>
  <c r="M259" i="3"/>
  <c r="V259" i="3" s="1"/>
  <c r="AF258" i="3"/>
  <c r="Y258" i="3"/>
  <c r="R258" i="3"/>
  <c r="M258" i="3"/>
  <c r="N258" i="3" s="1"/>
  <c r="AF257" i="3"/>
  <c r="Y257" i="3"/>
  <c r="R257" i="3"/>
  <c r="M257" i="3"/>
  <c r="N257" i="3" s="1"/>
  <c r="AF256" i="3"/>
  <c r="Y256" i="3"/>
  <c r="R256" i="3"/>
  <c r="M256" i="3"/>
  <c r="V256" i="3" s="1"/>
  <c r="AF255" i="3"/>
  <c r="Y255" i="3"/>
  <c r="R255" i="3"/>
  <c r="M255" i="3"/>
  <c r="N255" i="3" s="1"/>
  <c r="AF254" i="3"/>
  <c r="Y254" i="3"/>
  <c r="R254" i="3"/>
  <c r="M254" i="3"/>
  <c r="V254" i="3" s="1"/>
  <c r="AF253" i="3"/>
  <c r="Y253" i="3"/>
  <c r="R253" i="3"/>
  <c r="M253" i="3"/>
  <c r="Y252" i="3"/>
  <c r="R252" i="3"/>
  <c r="M252" i="3"/>
  <c r="V252" i="3" s="1"/>
  <c r="AF251" i="3"/>
  <c r="Y251" i="3"/>
  <c r="R251" i="3"/>
  <c r="M251" i="3"/>
  <c r="N251" i="3" s="1"/>
  <c r="AF250" i="3"/>
  <c r="Y250" i="3"/>
  <c r="R250" i="3"/>
  <c r="M250" i="3"/>
  <c r="N250" i="3" s="1"/>
  <c r="AF249" i="3"/>
  <c r="Y249" i="3"/>
  <c r="R249" i="3"/>
  <c r="M249" i="3"/>
  <c r="AF248" i="3"/>
  <c r="Y248" i="3"/>
  <c r="R248" i="3"/>
  <c r="M248" i="3"/>
  <c r="AF247" i="3"/>
  <c r="Y247" i="3"/>
  <c r="R247" i="3"/>
  <c r="M247" i="3"/>
  <c r="T247" i="3" s="1"/>
  <c r="AF246" i="3"/>
  <c r="Y246" i="3"/>
  <c r="R246" i="3"/>
  <c r="M246" i="3"/>
  <c r="T246" i="3" s="1"/>
  <c r="AF245" i="3"/>
  <c r="Y245" i="3"/>
  <c r="R245" i="3"/>
  <c r="M245" i="3"/>
  <c r="V245" i="3" s="1"/>
  <c r="AF244" i="3"/>
  <c r="Y244" i="3"/>
  <c r="R244" i="3"/>
  <c r="M244" i="3"/>
  <c r="V244" i="3" s="1"/>
  <c r="AF243" i="3"/>
  <c r="Y243" i="3"/>
  <c r="R243" i="3"/>
  <c r="M243" i="3"/>
  <c r="N243" i="3" s="1"/>
  <c r="AF242" i="3"/>
  <c r="Y242" i="3"/>
  <c r="R242" i="3"/>
  <c r="M242" i="3"/>
  <c r="N242" i="3" s="1"/>
  <c r="AF241" i="3"/>
  <c r="Y241" i="3"/>
  <c r="R241" i="3"/>
  <c r="M241" i="3"/>
  <c r="N241" i="3" s="1"/>
  <c r="AF240" i="3"/>
  <c r="Y240" i="3"/>
  <c r="R240" i="3"/>
  <c r="M240" i="3"/>
  <c r="AF239" i="3"/>
  <c r="Y239" i="3"/>
  <c r="R239" i="3"/>
  <c r="M239" i="3"/>
  <c r="N239" i="3" s="1"/>
  <c r="AF238" i="3"/>
  <c r="Y238" i="3"/>
  <c r="R238" i="3"/>
  <c r="M238" i="3"/>
  <c r="T238" i="3" s="1"/>
  <c r="AF237" i="3"/>
  <c r="Y237" i="3"/>
  <c r="R237" i="3"/>
  <c r="M237" i="3"/>
  <c r="V237" i="3" s="1"/>
  <c r="AF236" i="3"/>
  <c r="Y236" i="3"/>
  <c r="R236" i="3"/>
  <c r="M236" i="3"/>
  <c r="AF235" i="3"/>
  <c r="Y235" i="3"/>
  <c r="R235" i="3"/>
  <c r="M235" i="3"/>
  <c r="AF234" i="3"/>
  <c r="Y234" i="3"/>
  <c r="R234" i="3"/>
  <c r="M234" i="3"/>
  <c r="T234" i="3" s="1"/>
  <c r="AF233" i="3"/>
  <c r="Y233" i="3"/>
  <c r="R233" i="3"/>
  <c r="M233" i="3"/>
  <c r="N233" i="3" s="1"/>
  <c r="AF232" i="3"/>
  <c r="Y232" i="3"/>
  <c r="R232" i="3"/>
  <c r="M232" i="3"/>
  <c r="AF231" i="3"/>
  <c r="Y231" i="3"/>
  <c r="R231" i="3"/>
  <c r="M231" i="3"/>
  <c r="AF230" i="3"/>
  <c r="Y230" i="3"/>
  <c r="R230" i="3"/>
  <c r="M230" i="3"/>
  <c r="V230" i="3" s="1"/>
  <c r="AF229" i="3"/>
  <c r="Y229" i="3"/>
  <c r="R229" i="3"/>
  <c r="M229" i="3"/>
  <c r="AF228" i="3"/>
  <c r="Y228" i="3"/>
  <c r="R228" i="3"/>
  <c r="M228" i="3"/>
  <c r="AF227" i="3"/>
  <c r="Y227" i="3"/>
  <c r="V227" i="3"/>
  <c r="R227" i="3"/>
  <c r="N227" i="3"/>
  <c r="AF226" i="3"/>
  <c r="Y226" i="3"/>
  <c r="R226" i="3"/>
  <c r="M226" i="3"/>
  <c r="Y225" i="3"/>
  <c r="R225" i="3"/>
  <c r="M225" i="3"/>
  <c r="AF224" i="3"/>
  <c r="Y224" i="3"/>
  <c r="R224" i="3"/>
  <c r="M224" i="3"/>
  <c r="V224" i="3" s="1"/>
  <c r="Y223" i="3"/>
  <c r="R223" i="3"/>
  <c r="M223" i="3"/>
  <c r="N223" i="3" s="1"/>
  <c r="AF222" i="3"/>
  <c r="Y222" i="3"/>
  <c r="R222" i="3"/>
  <c r="M222" i="3"/>
  <c r="AF221" i="3"/>
  <c r="Y221" i="3"/>
  <c r="R221" i="3"/>
  <c r="M221" i="3"/>
  <c r="AF220" i="3"/>
  <c r="Y220" i="3"/>
  <c r="R220" i="3"/>
  <c r="M220" i="3"/>
  <c r="T220" i="3" s="1"/>
  <c r="AF219" i="3"/>
  <c r="Y219" i="3"/>
  <c r="R219" i="3"/>
  <c r="M219" i="3"/>
  <c r="V219" i="3" s="1"/>
  <c r="AF218" i="3"/>
  <c r="Y218" i="3"/>
  <c r="R218" i="3"/>
  <c r="M218" i="3"/>
  <c r="AF217" i="3"/>
  <c r="Y217" i="3"/>
  <c r="R217" i="3"/>
  <c r="M217" i="3"/>
  <c r="AF216" i="3"/>
  <c r="Y216" i="3"/>
  <c r="R216" i="3"/>
  <c r="M216" i="3"/>
  <c r="V216" i="3" s="1"/>
  <c r="AF215" i="3"/>
  <c r="Y215" i="3"/>
  <c r="R215" i="3"/>
  <c r="M215" i="3"/>
  <c r="V215" i="3" s="1"/>
  <c r="AF214" i="3"/>
  <c r="Y214" i="3"/>
  <c r="R214" i="3"/>
  <c r="M214" i="3"/>
  <c r="N214" i="3" s="1"/>
  <c r="Y213" i="3"/>
  <c r="R213" i="3"/>
  <c r="M213" i="3"/>
  <c r="AF212" i="3"/>
  <c r="Y212" i="3"/>
  <c r="R212" i="3"/>
  <c r="M212" i="3"/>
  <c r="V212" i="3" s="1"/>
  <c r="AF211" i="3"/>
  <c r="Y211" i="3"/>
  <c r="R211" i="3"/>
  <c r="M211" i="3"/>
  <c r="T211" i="3" s="1"/>
  <c r="AF210" i="3"/>
  <c r="Y210" i="3"/>
  <c r="R210" i="3"/>
  <c r="M210" i="3"/>
  <c r="AF209" i="3"/>
  <c r="Y209" i="3"/>
  <c r="R209" i="3"/>
  <c r="M209" i="3"/>
  <c r="AF208" i="3"/>
  <c r="Y208" i="3"/>
  <c r="R208" i="3"/>
  <c r="M208" i="3"/>
  <c r="V208" i="3" s="1"/>
  <c r="AF207" i="3"/>
  <c r="Y207" i="3"/>
  <c r="R207" i="3"/>
  <c r="M207" i="3"/>
  <c r="T207" i="3" s="1"/>
  <c r="AF206" i="3"/>
  <c r="Y206" i="3"/>
  <c r="R206" i="3"/>
  <c r="M206" i="3"/>
  <c r="AF205" i="3"/>
  <c r="Y205" i="3"/>
  <c r="R205" i="3"/>
  <c r="M205" i="3"/>
  <c r="AF204" i="3"/>
  <c r="Y204" i="3"/>
  <c r="R204" i="3"/>
  <c r="M204" i="3"/>
  <c r="V204" i="3" s="1"/>
  <c r="AF203" i="3"/>
  <c r="Y203" i="3"/>
  <c r="R203" i="3"/>
  <c r="M203" i="3"/>
  <c r="V203" i="3" s="1"/>
  <c r="AF202" i="3"/>
  <c r="Y202" i="3"/>
  <c r="R202" i="3"/>
  <c r="M202" i="3"/>
  <c r="V202" i="3" s="1"/>
  <c r="AF201" i="3"/>
  <c r="Y201" i="3"/>
  <c r="R201" i="3"/>
  <c r="M201" i="3"/>
  <c r="N201" i="3" s="1"/>
  <c r="AF200" i="3"/>
  <c r="Y200" i="3"/>
  <c r="R200" i="3"/>
  <c r="M200" i="3"/>
  <c r="V200" i="3" s="1"/>
  <c r="AF199" i="3"/>
  <c r="R199" i="3"/>
  <c r="M199" i="3"/>
  <c r="T199" i="3" s="1"/>
  <c r="AF198" i="3"/>
  <c r="R198" i="3"/>
  <c r="M198" i="3"/>
  <c r="AF197" i="3"/>
  <c r="R197" i="3"/>
  <c r="M197" i="3"/>
  <c r="V197" i="3" s="1"/>
  <c r="AB197" i="3" s="1"/>
  <c r="AF196" i="3"/>
  <c r="R196" i="3"/>
  <c r="M196" i="3"/>
  <c r="T196" i="3" s="1"/>
  <c r="AF195" i="3"/>
  <c r="R195" i="3"/>
  <c r="M195" i="3"/>
  <c r="N195" i="3" s="1"/>
  <c r="AB194" i="3"/>
  <c r="AC194" i="3" s="1"/>
  <c r="AF193" i="3"/>
  <c r="R193" i="3"/>
  <c r="M193" i="3"/>
  <c r="AF192" i="3"/>
  <c r="R192" i="3"/>
  <c r="M192" i="3"/>
  <c r="AF191" i="3"/>
  <c r="R191" i="3"/>
  <c r="M191" i="3"/>
  <c r="N191" i="3" s="1"/>
  <c r="AF190" i="3"/>
  <c r="R190" i="3"/>
  <c r="M190" i="3"/>
  <c r="AF189" i="3"/>
  <c r="R189" i="3"/>
  <c r="M189" i="3"/>
  <c r="V189" i="3" s="1"/>
  <c r="AB189" i="3" s="1"/>
  <c r="AF188" i="3"/>
  <c r="V188" i="3"/>
  <c r="AB188" i="3" s="1"/>
  <c r="N188" i="3"/>
  <c r="U188" i="3" s="1"/>
  <c r="AF187" i="3"/>
  <c r="V187" i="3"/>
  <c r="AB187" i="3" s="1"/>
  <c r="N187" i="3"/>
  <c r="U187" i="3" s="1"/>
  <c r="AF186" i="3"/>
  <c r="V186" i="3"/>
  <c r="AB186" i="3" s="1"/>
  <c r="N186" i="3"/>
  <c r="U186" i="3" s="1"/>
  <c r="AF185" i="3"/>
  <c r="V185" i="3"/>
  <c r="AB185" i="3" s="1"/>
  <c r="N185" i="3"/>
  <c r="U185" i="3" s="1"/>
  <c r="AF184" i="3"/>
  <c r="V184" i="3"/>
  <c r="AB184" i="3" s="1"/>
  <c r="N184" i="3"/>
  <c r="U184" i="3" s="1"/>
  <c r="AF183" i="3"/>
  <c r="AB183" i="3"/>
  <c r="AC183" i="3" s="1"/>
  <c r="AF182" i="3"/>
  <c r="V182" i="3"/>
  <c r="AB182" i="3" s="1"/>
  <c r="N182" i="3"/>
  <c r="U182" i="3" s="1"/>
  <c r="AF181" i="3"/>
  <c r="V181" i="3"/>
  <c r="AB181" i="3" s="1"/>
  <c r="N181" i="3"/>
  <c r="U181" i="3" s="1"/>
  <c r="AF180" i="3"/>
  <c r="R180" i="3"/>
  <c r="M180" i="3"/>
  <c r="V180" i="3" s="1"/>
  <c r="AB180" i="3" s="1"/>
  <c r="AF179" i="3"/>
  <c r="R179" i="3"/>
  <c r="M179" i="3"/>
  <c r="N179" i="3" s="1"/>
  <c r="AF178" i="3"/>
  <c r="R178" i="3"/>
  <c r="M178" i="3"/>
  <c r="V178" i="3" s="1"/>
  <c r="AB178" i="3" s="1"/>
  <c r="AF177" i="3"/>
  <c r="V177" i="3"/>
  <c r="AB177" i="3" s="1"/>
  <c r="N177" i="3"/>
  <c r="U177" i="3" s="1"/>
  <c r="AF176" i="3"/>
  <c r="AD176" i="3"/>
  <c r="R176" i="3"/>
  <c r="M176" i="3"/>
  <c r="N176" i="3" s="1"/>
  <c r="AB175" i="3"/>
  <c r="AC175" i="3" s="1"/>
  <c r="Y174" i="3"/>
  <c r="U174" i="3"/>
  <c r="M174" i="3"/>
  <c r="V174" i="3" s="1"/>
  <c r="AB173" i="3"/>
  <c r="AC173" i="3" s="1"/>
  <c r="N173" i="3"/>
  <c r="Y172" i="3"/>
  <c r="U172" i="3"/>
  <c r="M172" i="3"/>
  <c r="V172" i="3" s="1"/>
  <c r="Y171" i="3"/>
  <c r="U171" i="3"/>
  <c r="M171" i="3"/>
  <c r="V171" i="3" s="1"/>
  <c r="AF170" i="3"/>
  <c r="Y170" i="3"/>
  <c r="R170" i="3"/>
  <c r="M170" i="3"/>
  <c r="N170" i="3" s="1"/>
  <c r="AF169" i="3"/>
  <c r="Y169" i="3"/>
  <c r="R169" i="3"/>
  <c r="M169" i="3"/>
  <c r="N169" i="3" s="1"/>
  <c r="AF168" i="3"/>
  <c r="Y168" i="3"/>
  <c r="R168" i="3"/>
  <c r="M168" i="3"/>
  <c r="N168" i="3" s="1"/>
  <c r="AF167" i="3"/>
  <c r="Y167" i="3"/>
  <c r="R167" i="3"/>
  <c r="M167" i="3"/>
  <c r="V167" i="3" s="1"/>
  <c r="AF166" i="3"/>
  <c r="Y166" i="3"/>
  <c r="R166" i="3"/>
  <c r="M166" i="3"/>
  <c r="AF165" i="3"/>
  <c r="Y165" i="3"/>
  <c r="R165" i="3"/>
  <c r="M165" i="3"/>
  <c r="N165" i="3" s="1"/>
  <c r="AF164" i="3"/>
  <c r="Y164" i="3"/>
  <c r="R164" i="3"/>
  <c r="M164" i="3"/>
  <c r="N164" i="3" s="1"/>
  <c r="AF163" i="3"/>
  <c r="Y163" i="3"/>
  <c r="R163" i="3"/>
  <c r="M163" i="3"/>
  <c r="AF162" i="3"/>
  <c r="Y162" i="3"/>
  <c r="R162" i="3"/>
  <c r="M162" i="3"/>
  <c r="V162" i="3" s="1"/>
  <c r="AF161" i="3"/>
  <c r="Y161" i="3"/>
  <c r="R161" i="3"/>
  <c r="M161" i="3"/>
  <c r="N161" i="3" s="1"/>
  <c r="AF160" i="3"/>
  <c r="Y160" i="3"/>
  <c r="R160" i="3"/>
  <c r="M160" i="3"/>
  <c r="AF159" i="3"/>
  <c r="Y159" i="3"/>
  <c r="R159" i="3"/>
  <c r="M159" i="3"/>
  <c r="V159" i="3" s="1"/>
  <c r="AF158" i="3"/>
  <c r="Y158" i="3"/>
  <c r="R158" i="3"/>
  <c r="M158" i="3"/>
  <c r="T158" i="3" s="1"/>
  <c r="AF157" i="3"/>
  <c r="R157" i="3"/>
  <c r="M157" i="3"/>
  <c r="AF156" i="3"/>
  <c r="Y156" i="3"/>
  <c r="R156" i="3"/>
  <c r="M156" i="3"/>
  <c r="T156" i="3" s="1"/>
  <c r="Y155" i="3"/>
  <c r="R155" i="3"/>
  <c r="M155" i="3"/>
  <c r="V155" i="3" s="1"/>
  <c r="AF154" i="3"/>
  <c r="Y154" i="3"/>
  <c r="R154" i="3"/>
  <c r="M154" i="3"/>
  <c r="AF153" i="3"/>
  <c r="Y153" i="3"/>
  <c r="R153" i="3"/>
  <c r="M153" i="3"/>
  <c r="N153" i="3" s="1"/>
  <c r="AF152" i="3"/>
  <c r="Y152" i="3"/>
  <c r="R152" i="3"/>
  <c r="M152" i="3"/>
  <c r="T152" i="3" s="1"/>
  <c r="Y151" i="3"/>
  <c r="R151" i="3"/>
  <c r="M151" i="3"/>
  <c r="V151" i="3" s="1"/>
  <c r="Y150" i="3"/>
  <c r="R150" i="3"/>
  <c r="M150" i="3"/>
  <c r="N150" i="3" s="1"/>
  <c r="AF149" i="3"/>
  <c r="Y149" i="3"/>
  <c r="R149" i="3"/>
  <c r="M149" i="3"/>
  <c r="N149" i="3" s="1"/>
  <c r="Y148" i="3"/>
  <c r="R148" i="3"/>
  <c r="M148" i="3"/>
  <c r="T148" i="3" s="1"/>
  <c r="Y147" i="3"/>
  <c r="R147" i="3"/>
  <c r="M147" i="3"/>
  <c r="AF146" i="3"/>
  <c r="Y146" i="3"/>
  <c r="R146" i="3"/>
  <c r="M146" i="3"/>
  <c r="N146" i="3" s="1"/>
  <c r="AF145" i="3"/>
  <c r="Y145" i="3"/>
  <c r="R145" i="3"/>
  <c r="M145" i="3"/>
  <c r="V145" i="3" s="1"/>
  <c r="AF144" i="3"/>
  <c r="Y144" i="3"/>
  <c r="R144" i="3"/>
  <c r="M144" i="3"/>
  <c r="V144" i="3" s="1"/>
  <c r="AF143" i="3"/>
  <c r="Y143" i="3"/>
  <c r="R143" i="3"/>
  <c r="M143" i="3"/>
  <c r="N143" i="3" s="1"/>
  <c r="AF142" i="3"/>
  <c r="Y142" i="3"/>
  <c r="R142" i="3"/>
  <c r="M142" i="3"/>
  <c r="T142" i="3" s="1"/>
  <c r="AF141" i="3"/>
  <c r="Y141" i="3"/>
  <c r="R141" i="3"/>
  <c r="M141" i="3"/>
  <c r="Y140" i="3"/>
  <c r="R140" i="3"/>
  <c r="M140" i="3"/>
  <c r="T140" i="3" s="1"/>
  <c r="AF139" i="3"/>
  <c r="Y139" i="3"/>
  <c r="R139" i="3"/>
  <c r="M139" i="3"/>
  <c r="T139" i="3" s="1"/>
  <c r="AF138" i="3"/>
  <c r="Y138" i="3"/>
  <c r="M138" i="3"/>
  <c r="V138" i="3" s="1"/>
  <c r="AF137" i="3"/>
  <c r="Y137" i="3"/>
  <c r="R137" i="3"/>
  <c r="M137" i="3"/>
  <c r="N137" i="3" s="1"/>
  <c r="AF136" i="3"/>
  <c r="Y136" i="3"/>
  <c r="R136" i="3"/>
  <c r="M136" i="3"/>
  <c r="N136" i="3" s="1"/>
  <c r="AF135" i="3"/>
  <c r="Y135" i="3"/>
  <c r="R135" i="3"/>
  <c r="M135" i="3"/>
  <c r="N135" i="3" s="1"/>
  <c r="AF134" i="3"/>
  <c r="Y134" i="3"/>
  <c r="R134" i="3"/>
  <c r="M134" i="3"/>
  <c r="T134" i="3" s="1"/>
  <c r="AF133" i="3"/>
  <c r="Y133" i="3"/>
  <c r="R133" i="3"/>
  <c r="M133" i="3"/>
  <c r="V133" i="3" s="1"/>
  <c r="AF132" i="3"/>
  <c r="Y132" i="3"/>
  <c r="R132" i="3"/>
  <c r="M132" i="3"/>
  <c r="AF131" i="3"/>
  <c r="Y131" i="3"/>
  <c r="R131" i="3"/>
  <c r="M131" i="3"/>
  <c r="T131" i="3" s="1"/>
  <c r="AF130" i="3"/>
  <c r="Y130" i="3"/>
  <c r="R130" i="3"/>
  <c r="M130" i="3"/>
  <c r="V130" i="3" s="1"/>
  <c r="AF129" i="3"/>
  <c r="Y129" i="3"/>
  <c r="R129" i="3"/>
  <c r="M129" i="3"/>
  <c r="T129" i="3" s="1"/>
  <c r="AF128" i="3"/>
  <c r="Y128" i="3"/>
  <c r="R128" i="3"/>
  <c r="M128" i="3"/>
  <c r="AF127" i="3"/>
  <c r="Y127" i="3"/>
  <c r="R127" i="3"/>
  <c r="M127" i="3"/>
  <c r="N127" i="3" s="1"/>
  <c r="AF126" i="3"/>
  <c r="Y126" i="3"/>
  <c r="R126" i="3"/>
  <c r="M126" i="3"/>
  <c r="N126" i="3" s="1"/>
  <c r="AF125" i="3"/>
  <c r="Y125" i="3"/>
  <c r="R125" i="3"/>
  <c r="M125" i="3"/>
  <c r="V125" i="3" s="1"/>
  <c r="AF124" i="3"/>
  <c r="Y124" i="3"/>
  <c r="R124" i="3"/>
  <c r="M124" i="3"/>
  <c r="N124" i="3" s="1"/>
  <c r="AF123" i="3"/>
  <c r="Y123" i="3"/>
  <c r="R123" i="3"/>
  <c r="M123" i="3"/>
  <c r="AF122" i="3"/>
  <c r="Y122" i="3"/>
  <c r="R122" i="3"/>
  <c r="M122" i="3"/>
  <c r="AF121" i="3"/>
  <c r="Y121" i="3"/>
  <c r="R121" i="3"/>
  <c r="M121" i="3"/>
  <c r="N121" i="3" s="1"/>
  <c r="AF120" i="3"/>
  <c r="Y120" i="3"/>
  <c r="R120" i="3"/>
  <c r="M120" i="3"/>
  <c r="AF119" i="3"/>
  <c r="Y119" i="3"/>
  <c r="R119" i="3"/>
  <c r="M119" i="3"/>
  <c r="N119" i="3" s="1"/>
  <c r="AF118" i="3"/>
  <c r="Y118" i="3"/>
  <c r="R118" i="3"/>
  <c r="M118" i="3"/>
  <c r="AF117" i="3"/>
  <c r="Y117" i="3"/>
  <c r="AB117" i="3" s="1"/>
  <c r="R117" i="3"/>
  <c r="U117" i="3" s="1"/>
  <c r="AF116" i="3"/>
  <c r="Y116" i="3"/>
  <c r="R116" i="3"/>
  <c r="M116" i="3"/>
  <c r="AF115" i="3"/>
  <c r="Y115" i="3"/>
  <c r="R115" i="3"/>
  <c r="M115" i="3"/>
  <c r="N115" i="3" s="1"/>
  <c r="AF114" i="3"/>
  <c r="Y114" i="3"/>
  <c r="R114" i="3"/>
  <c r="M114" i="3"/>
  <c r="T114" i="3" s="1"/>
  <c r="AF113" i="3"/>
  <c r="Y113" i="3"/>
  <c r="R113" i="3"/>
  <c r="M113" i="3"/>
  <c r="T113" i="3" s="1"/>
  <c r="AF112" i="3"/>
  <c r="Y112" i="3"/>
  <c r="R112" i="3"/>
  <c r="M112" i="3"/>
  <c r="AF111" i="3"/>
  <c r="Y111" i="3"/>
  <c r="R111" i="3"/>
  <c r="M111" i="3"/>
  <c r="T111" i="3" s="1"/>
  <c r="AF110" i="3"/>
  <c r="Y110" i="3"/>
  <c r="R110" i="3"/>
  <c r="M110" i="3"/>
  <c r="AF109" i="3"/>
  <c r="Y109" i="3"/>
  <c r="R109" i="3"/>
  <c r="M109" i="3"/>
  <c r="AF108" i="3"/>
  <c r="Y108" i="3"/>
  <c r="R108" i="3"/>
  <c r="M108" i="3"/>
  <c r="AF107" i="3"/>
  <c r="Y107" i="3"/>
  <c r="R107" i="3"/>
  <c r="M107" i="3"/>
  <c r="N107" i="3" s="1"/>
  <c r="AF106" i="3"/>
  <c r="Y106" i="3"/>
  <c r="R106" i="3"/>
  <c r="M106" i="3"/>
  <c r="AF105" i="3"/>
  <c r="Y105" i="3"/>
  <c r="R105" i="3"/>
  <c r="M105" i="3"/>
  <c r="AF104" i="3"/>
  <c r="Y104" i="3"/>
  <c r="R104" i="3"/>
  <c r="M104" i="3"/>
  <c r="T104" i="3" s="1"/>
  <c r="AF103" i="3"/>
  <c r="Y103" i="3"/>
  <c r="R103" i="3"/>
  <c r="M103" i="3"/>
  <c r="AF102" i="3"/>
  <c r="Y102" i="3"/>
  <c r="R102" i="3"/>
  <c r="M102" i="3"/>
  <c r="AF101" i="3"/>
  <c r="Y101" i="3"/>
  <c r="R101" i="3"/>
  <c r="M101" i="3"/>
  <c r="N101" i="3" s="1"/>
  <c r="AF100" i="3"/>
  <c r="Y100" i="3"/>
  <c r="R100" i="3"/>
  <c r="M100" i="3"/>
  <c r="T100" i="3" s="1"/>
  <c r="AF99" i="3"/>
  <c r="Y99" i="3"/>
  <c r="R99" i="3"/>
  <c r="M99" i="3"/>
  <c r="N99" i="3" s="1"/>
  <c r="AF98" i="3"/>
  <c r="Y98" i="3"/>
  <c r="R98" i="3"/>
  <c r="M98" i="3"/>
  <c r="AF97" i="3"/>
  <c r="Y97" i="3"/>
  <c r="R97" i="3"/>
  <c r="M97" i="3"/>
  <c r="AF96" i="3"/>
  <c r="Y96" i="3"/>
  <c r="R96" i="3"/>
  <c r="M96" i="3"/>
  <c r="AF95" i="3"/>
  <c r="Y95" i="3"/>
  <c r="R95" i="3"/>
  <c r="M95" i="3"/>
  <c r="AF94" i="3"/>
  <c r="Y94" i="3"/>
  <c r="R94" i="3"/>
  <c r="M94" i="3"/>
  <c r="N94" i="3" s="1"/>
  <c r="AF93" i="3"/>
  <c r="Y93" i="3"/>
  <c r="R93" i="3"/>
  <c r="M93" i="3"/>
  <c r="AF92" i="3"/>
  <c r="Y92" i="3"/>
  <c r="R92" i="3"/>
  <c r="M92" i="3"/>
  <c r="N92" i="3" s="1"/>
  <c r="AF91" i="3"/>
  <c r="Y91" i="3"/>
  <c r="R91" i="3"/>
  <c r="M91" i="3"/>
  <c r="AF90" i="3"/>
  <c r="Y90" i="3"/>
  <c r="R90" i="3"/>
  <c r="M90" i="3"/>
  <c r="N90" i="3" s="1"/>
  <c r="Y89" i="3"/>
  <c r="R89" i="3"/>
  <c r="M89" i="3"/>
  <c r="V89" i="3" s="1"/>
  <c r="Y88" i="3"/>
  <c r="R88" i="3"/>
  <c r="M88" i="3"/>
  <c r="V88" i="3" s="1"/>
  <c r="Y87" i="3"/>
  <c r="R87" i="3"/>
  <c r="M87" i="3"/>
  <c r="V87" i="3" s="1"/>
  <c r="Y86" i="3"/>
  <c r="R86" i="3"/>
  <c r="M86" i="3"/>
  <c r="V86" i="3" s="1"/>
  <c r="Y85" i="3"/>
  <c r="R85" i="3"/>
  <c r="M85" i="3"/>
  <c r="V85" i="3" s="1"/>
  <c r="AF84" i="3"/>
  <c r="Y84" i="3"/>
  <c r="R84" i="3"/>
  <c r="M84" i="3"/>
  <c r="V84" i="3" s="1"/>
  <c r="AF83" i="3"/>
  <c r="Y83" i="3"/>
  <c r="R83" i="3"/>
  <c r="M83" i="3"/>
  <c r="T83" i="3" s="1"/>
  <c r="AF82" i="3"/>
  <c r="Y82" i="3"/>
  <c r="R82" i="3"/>
  <c r="M82" i="3"/>
  <c r="V82" i="3" s="1"/>
  <c r="AF81" i="3"/>
  <c r="Y81" i="3"/>
  <c r="R81" i="3"/>
  <c r="M81" i="3"/>
  <c r="N81" i="3" s="1"/>
  <c r="AF80" i="3"/>
  <c r="Y80" i="3"/>
  <c r="R80" i="3"/>
  <c r="M80" i="3"/>
  <c r="V80" i="3" s="1"/>
  <c r="Y79" i="3"/>
  <c r="M79" i="3"/>
  <c r="N79" i="3" s="1"/>
  <c r="U79" i="3" s="1"/>
  <c r="AF78" i="3"/>
  <c r="Y78" i="3"/>
  <c r="M78" i="3"/>
  <c r="N78" i="3" s="1"/>
  <c r="U78" i="3" s="1"/>
  <c r="AF77" i="3"/>
  <c r="Y77" i="3"/>
  <c r="M77" i="3"/>
  <c r="N77" i="3" s="1"/>
  <c r="U77" i="3" s="1"/>
  <c r="AC76" i="3"/>
  <c r="AC75" i="3"/>
  <c r="AF74" i="3"/>
  <c r="AC74" i="3"/>
  <c r="AF73" i="3"/>
  <c r="U73" i="3"/>
  <c r="AC73" i="3" s="1"/>
  <c r="AF72" i="3"/>
  <c r="U72" i="3"/>
  <c r="AC72" i="3" s="1"/>
  <c r="AC71" i="3"/>
  <c r="AF70" i="3"/>
  <c r="U70" i="3"/>
  <c r="AC70" i="3" s="1"/>
  <c r="AF69" i="3"/>
  <c r="U69" i="3"/>
  <c r="AC69" i="3" s="1"/>
  <c r="Y68" i="3"/>
  <c r="AB68" i="3" s="1"/>
  <c r="AC68" i="3" s="1"/>
  <c r="M68" i="3"/>
  <c r="N68" i="3" s="1"/>
  <c r="Y67" i="3"/>
  <c r="M67" i="3"/>
  <c r="V67" i="3" s="1"/>
  <c r="AF66" i="3"/>
  <c r="Y66" i="3"/>
  <c r="M66" i="3"/>
  <c r="V66" i="3" s="1"/>
  <c r="AF65" i="3"/>
  <c r="Y65" i="3"/>
  <c r="M65" i="3"/>
  <c r="V65" i="3" s="1"/>
  <c r="AF64" i="3"/>
  <c r="Y64" i="3"/>
  <c r="M64" i="3"/>
  <c r="N64" i="3" s="1"/>
  <c r="U64" i="3" s="1"/>
  <c r="AF63" i="3"/>
  <c r="Y63" i="3"/>
  <c r="M63" i="3"/>
  <c r="N63" i="3" s="1"/>
  <c r="U63" i="3" s="1"/>
  <c r="AF62" i="3"/>
  <c r="Y62" i="3"/>
  <c r="N62" i="3"/>
  <c r="U62" i="3" s="1"/>
  <c r="AC62" i="3" s="1"/>
  <c r="AF61" i="3"/>
  <c r="AC61" i="3"/>
  <c r="Y61" i="3"/>
  <c r="N61" i="3"/>
  <c r="AF60" i="3"/>
  <c r="Y60" i="3"/>
  <c r="N60" i="3"/>
  <c r="U60" i="3" s="1"/>
  <c r="AC60" i="3" s="1"/>
  <c r="AF59" i="3"/>
  <c r="Y59" i="3"/>
  <c r="AB59" i="3" s="1"/>
  <c r="AC59" i="3" s="1"/>
  <c r="M59" i="3"/>
  <c r="N59" i="3" s="1"/>
  <c r="AF58" i="3"/>
  <c r="Y58" i="3"/>
  <c r="M58" i="3"/>
  <c r="V58" i="3" s="1"/>
  <c r="AF57" i="3"/>
  <c r="Y57" i="3"/>
  <c r="M57" i="3"/>
  <c r="N57" i="3" s="1"/>
  <c r="AF56" i="3"/>
  <c r="Y56" i="3"/>
  <c r="N56" i="3"/>
  <c r="U56" i="3" s="1"/>
  <c r="AC56" i="3" s="1"/>
  <c r="AF55" i="3"/>
  <c r="Y55" i="3"/>
  <c r="N55" i="3"/>
  <c r="U55" i="3" s="1"/>
  <c r="AC55" i="3" s="1"/>
  <c r="AF54" i="3"/>
  <c r="Y54" i="3"/>
  <c r="N54" i="3"/>
  <c r="U54" i="3" s="1"/>
  <c r="AC54" i="3" s="1"/>
  <c r="AF53" i="3"/>
  <c r="Y53" i="3"/>
  <c r="AB53" i="3" s="1"/>
  <c r="M53" i="3"/>
  <c r="N53" i="3" s="1"/>
  <c r="U53" i="3" s="1"/>
  <c r="AF52" i="3"/>
  <c r="Y52" i="3"/>
  <c r="M52" i="3"/>
  <c r="V52" i="3" s="1"/>
  <c r="AF51" i="3"/>
  <c r="Y51" i="3"/>
  <c r="M51" i="3"/>
  <c r="V51" i="3" s="1"/>
  <c r="Y50" i="3"/>
  <c r="R50" i="3"/>
  <c r="M50" i="3"/>
  <c r="AD50" i="3" s="1"/>
  <c r="U49" i="3"/>
  <c r="AC49" i="3" s="1"/>
  <c r="Y48" i="3"/>
  <c r="AB48" i="3" s="1"/>
  <c r="M48" i="3"/>
  <c r="N48" i="3" s="1"/>
  <c r="U48" i="3" s="1"/>
  <c r="AF47" i="3"/>
  <c r="R47" i="3"/>
  <c r="U47" i="3" s="1"/>
  <c r="M47" i="3"/>
  <c r="V47" i="3" s="1"/>
  <c r="AB47" i="3" s="1"/>
  <c r="AF46" i="3"/>
  <c r="R46" i="3"/>
  <c r="U46" i="3" s="1"/>
  <c r="M46" i="3"/>
  <c r="V46" i="3" s="1"/>
  <c r="AB46" i="3" s="1"/>
  <c r="AF45" i="3"/>
  <c r="U45" i="3"/>
  <c r="AC45" i="3" s="1"/>
  <c r="AF44" i="3"/>
  <c r="U44" i="3"/>
  <c r="AC44" i="3" s="1"/>
  <c r="AF43" i="3"/>
  <c r="U43" i="3"/>
  <c r="AC43" i="3" s="1"/>
  <c r="AF42" i="3"/>
  <c r="U42" i="3"/>
  <c r="AC42" i="3" s="1"/>
  <c r="AF41" i="3"/>
  <c r="M41" i="3"/>
  <c r="V41" i="3" s="1"/>
  <c r="AB41" i="3" s="1"/>
  <c r="AF40" i="3"/>
  <c r="R40" i="3"/>
  <c r="U40" i="3" s="1"/>
  <c r="M40" i="3"/>
  <c r="V40" i="3" s="1"/>
  <c r="AB40" i="3" s="1"/>
  <c r="AF39" i="3"/>
  <c r="R39" i="3"/>
  <c r="U39" i="3" s="1"/>
  <c r="M39" i="3"/>
  <c r="V39" i="3" s="1"/>
  <c r="AB39" i="3" s="1"/>
  <c r="AF38" i="3"/>
  <c r="R38" i="3"/>
  <c r="U38" i="3" s="1"/>
  <c r="M38" i="3"/>
  <c r="V38" i="3" s="1"/>
  <c r="AB38" i="3" s="1"/>
  <c r="AF37" i="3"/>
  <c r="R37" i="3"/>
  <c r="U37" i="3" s="1"/>
  <c r="M37" i="3"/>
  <c r="V37" i="3" s="1"/>
  <c r="AB37" i="3" s="1"/>
  <c r="AF36" i="3"/>
  <c r="M36" i="3"/>
  <c r="O36" i="3" s="1"/>
  <c r="R36" i="3" s="1"/>
  <c r="U36" i="3" s="1"/>
  <c r="AF35" i="3"/>
  <c r="M35" i="3"/>
  <c r="O35" i="3" s="1"/>
  <c r="AF34" i="3"/>
  <c r="T34" i="3"/>
  <c r="R34" i="3"/>
  <c r="N34" i="3"/>
  <c r="AF33" i="3"/>
  <c r="T33" i="3"/>
  <c r="R33" i="3"/>
  <c r="N33" i="3"/>
  <c r="AF32" i="3"/>
  <c r="T32" i="3"/>
  <c r="R32" i="3"/>
  <c r="N32" i="3"/>
  <c r="AF31" i="3"/>
  <c r="T31" i="3"/>
  <c r="R31" i="3"/>
  <c r="N31" i="3"/>
  <c r="AF30" i="3"/>
  <c r="T30" i="3"/>
  <c r="R30" i="3"/>
  <c r="N30" i="3"/>
  <c r="AF29" i="3"/>
  <c r="T29" i="3"/>
  <c r="R29" i="3"/>
  <c r="N29" i="3"/>
  <c r="AF28" i="3"/>
  <c r="T28" i="3"/>
  <c r="R28" i="3"/>
  <c r="N28" i="3"/>
  <c r="AF27" i="3"/>
  <c r="T27" i="3"/>
  <c r="R27" i="3"/>
  <c r="N27" i="3"/>
  <c r="AF26" i="3"/>
  <c r="T26" i="3"/>
  <c r="R26" i="3"/>
  <c r="N26" i="3"/>
  <c r="AF25" i="3"/>
  <c r="T25" i="3"/>
  <c r="R25" i="3"/>
  <c r="N25" i="3"/>
  <c r="AF24" i="3"/>
  <c r="T24" i="3"/>
  <c r="R24" i="3"/>
  <c r="N24" i="3"/>
  <c r="AF23" i="3"/>
  <c r="T23" i="3"/>
  <c r="R23" i="3"/>
  <c r="N23" i="3"/>
  <c r="T22" i="3"/>
  <c r="R22" i="3"/>
  <c r="N22" i="3"/>
  <c r="AF21" i="3"/>
  <c r="T21" i="3"/>
  <c r="R21" i="3"/>
  <c r="N21" i="3"/>
  <c r="AF20" i="3"/>
  <c r="T20" i="3"/>
  <c r="R20" i="3"/>
  <c r="N20" i="3"/>
  <c r="AF19" i="3"/>
  <c r="T19" i="3"/>
  <c r="R19" i="3"/>
  <c r="N19" i="3"/>
  <c r="AF18" i="3"/>
  <c r="T18" i="3"/>
  <c r="R18" i="3"/>
  <c r="N18" i="3"/>
  <c r="AF17" i="3"/>
  <c r="T17" i="3"/>
  <c r="R17" i="3"/>
  <c r="N17" i="3"/>
  <c r="AF16" i="3"/>
  <c r="T16" i="3"/>
  <c r="R16" i="3"/>
  <c r="N16" i="3"/>
  <c r="AF15" i="3"/>
  <c r="Y15" i="3"/>
  <c r="R15" i="3"/>
  <c r="M15" i="3"/>
  <c r="AD15" i="3" s="1"/>
  <c r="AF14" i="3"/>
  <c r="Y14" i="3"/>
  <c r="R14" i="3"/>
  <c r="M14" i="3"/>
  <c r="AF13" i="3"/>
  <c r="Y13" i="3"/>
  <c r="R13" i="3"/>
  <c r="M13" i="3"/>
  <c r="T13" i="3" s="1"/>
  <c r="AF12" i="3"/>
  <c r="Y12" i="3"/>
  <c r="R12" i="3"/>
  <c r="M12" i="3"/>
  <c r="V12" i="3" s="1"/>
  <c r="AF11" i="3"/>
  <c r="Y11" i="3"/>
  <c r="R11" i="3"/>
  <c r="M11" i="3"/>
  <c r="T11" i="3" s="1"/>
  <c r="AF10" i="3"/>
  <c r="Y10" i="3"/>
  <c r="R10" i="3"/>
  <c r="M10" i="3"/>
  <c r="AF9" i="3"/>
  <c r="Y9" i="3"/>
  <c r="R9" i="3"/>
  <c r="M9" i="3"/>
  <c r="T9" i="3" s="1"/>
  <c r="AF8" i="3"/>
  <c r="Y8" i="3"/>
  <c r="R8" i="3"/>
  <c r="M8" i="3"/>
  <c r="V8" i="3" s="1"/>
  <c r="AF7" i="3"/>
  <c r="Y7" i="3"/>
  <c r="R7" i="3"/>
  <c r="M7" i="3"/>
  <c r="V7" i="3" s="1"/>
  <c r="AF6" i="3"/>
  <c r="Y6" i="3"/>
  <c r="R6" i="3"/>
  <c r="M6" i="3"/>
  <c r="T6" i="3" s="1"/>
  <c r="AF5" i="3"/>
  <c r="Y5" i="3"/>
  <c r="R5" i="3"/>
  <c r="M5" i="3"/>
  <c r="V5" i="3" s="1"/>
  <c r="AF4" i="3"/>
  <c r="Y4" i="3"/>
  <c r="R4" i="3"/>
  <c r="M4" i="3"/>
  <c r="T4" i="3" s="1"/>
  <c r="AF3" i="3"/>
  <c r="AB3" i="3"/>
  <c r="U3" i="3"/>
  <c r="AF2" i="3"/>
  <c r="Y2" i="3"/>
  <c r="R2" i="3"/>
  <c r="M2" i="3"/>
  <c r="V2" i="3" s="1"/>
  <c r="M87" i="1"/>
  <c r="N87" i="1" s="1"/>
  <c r="R87" i="1"/>
  <c r="Y87" i="1"/>
  <c r="M122" i="1"/>
  <c r="N122" i="1" s="1"/>
  <c r="R122" i="1"/>
  <c r="Y122" i="1"/>
  <c r="AD122" i="1"/>
  <c r="M140" i="1"/>
  <c r="N140" i="1" s="1"/>
  <c r="R140" i="1"/>
  <c r="Y140" i="1"/>
  <c r="AC39" i="11" l="1"/>
  <c r="AE59" i="11"/>
  <c r="AC41" i="11"/>
  <c r="AC88" i="11"/>
  <c r="U102" i="11"/>
  <c r="AC102" i="11" s="1"/>
  <c r="U7" i="11"/>
  <c r="AC9" i="11"/>
  <c r="AC163" i="11"/>
  <c r="AC50" i="11"/>
  <c r="AE48" i="11" s="1"/>
  <c r="AC89" i="11"/>
  <c r="AC14" i="11"/>
  <c r="AC57" i="11"/>
  <c r="AC63" i="11"/>
  <c r="AC228" i="11"/>
  <c r="U51" i="11"/>
  <c r="AC67" i="11"/>
  <c r="AC77" i="11"/>
  <c r="AD6" i="11"/>
  <c r="V7" i="11"/>
  <c r="AB7" i="11" s="1"/>
  <c r="V11" i="11"/>
  <c r="AB11" i="11" s="1"/>
  <c r="U28" i="11"/>
  <c r="AC28" i="11" s="1"/>
  <c r="AD51" i="11"/>
  <c r="U81" i="11"/>
  <c r="AC81" i="11" s="1"/>
  <c r="V84" i="11"/>
  <c r="AB84" i="11" s="1"/>
  <c r="AC84" i="11" s="1"/>
  <c r="T90" i="11"/>
  <c r="V90" i="11"/>
  <c r="AB90" i="11" s="1"/>
  <c r="U93" i="11"/>
  <c r="AC93" i="11" s="1"/>
  <c r="AC99" i="11"/>
  <c r="AD111" i="11"/>
  <c r="T134" i="11"/>
  <c r="N134" i="11"/>
  <c r="AC155" i="11"/>
  <c r="AD159" i="11"/>
  <c r="T162" i="11"/>
  <c r="N162" i="11"/>
  <c r="U162" i="11" s="1"/>
  <c r="AC162" i="11" s="1"/>
  <c r="AC192" i="11"/>
  <c r="AD220" i="11"/>
  <c r="N220" i="11"/>
  <c r="U220" i="11" s="1"/>
  <c r="V220" i="11"/>
  <c r="AB220" i="11" s="1"/>
  <c r="T220" i="11"/>
  <c r="T246" i="11"/>
  <c r="N246" i="11"/>
  <c r="U246" i="11" s="1"/>
  <c r="V246" i="11"/>
  <c r="AB246" i="11" s="1"/>
  <c r="AC246" i="11" s="1"/>
  <c r="V310" i="11"/>
  <c r="AB310" i="11" s="1"/>
  <c r="AC310" i="11" s="1"/>
  <c r="AD310" i="11"/>
  <c r="T310" i="11"/>
  <c r="N310" i="11"/>
  <c r="U310" i="11" s="1"/>
  <c r="AD15" i="11"/>
  <c r="AC83" i="11"/>
  <c r="U90" i="11"/>
  <c r="T115" i="11"/>
  <c r="V115" i="11"/>
  <c r="AB115" i="11" s="1"/>
  <c r="N125" i="11"/>
  <c r="U125" i="11" s="1"/>
  <c r="V125" i="11"/>
  <c r="AB125" i="11" s="1"/>
  <c r="AC125" i="11" s="1"/>
  <c r="V133" i="11"/>
  <c r="AB133" i="11" s="1"/>
  <c r="T133" i="11"/>
  <c r="T139" i="11"/>
  <c r="N139" i="11"/>
  <c r="T157" i="11"/>
  <c r="V157" i="11"/>
  <c r="AB157" i="11" s="1"/>
  <c r="V171" i="11"/>
  <c r="AB171" i="11" s="1"/>
  <c r="AC171" i="11" s="1"/>
  <c r="AE171" i="11" s="1"/>
  <c r="AD171" i="11"/>
  <c r="T176" i="11"/>
  <c r="V176" i="11"/>
  <c r="AB176" i="11" s="1"/>
  <c r="V209" i="11"/>
  <c r="AB209" i="11" s="1"/>
  <c r="T209" i="11"/>
  <c r="N2" i="11"/>
  <c r="AD2" i="11"/>
  <c r="AD370" i="11" s="1"/>
  <c r="N4" i="11"/>
  <c r="U4" i="11" s="1"/>
  <c r="AC4" i="11" s="1"/>
  <c r="AE4" i="11" s="1"/>
  <c r="AD4" i="11"/>
  <c r="N10" i="11"/>
  <c r="U10" i="11" s="1"/>
  <c r="AC10" i="11" s="1"/>
  <c r="N15" i="11"/>
  <c r="T51" i="11"/>
  <c r="AB58" i="11"/>
  <c r="AC58" i="11" s="1"/>
  <c r="N89" i="11"/>
  <c r="U89" i="11" s="1"/>
  <c r="T101" i="11"/>
  <c r="V101" i="11"/>
  <c r="AB101" i="11" s="1"/>
  <c r="AC107" i="11"/>
  <c r="N115" i="11"/>
  <c r="U115" i="11" s="1"/>
  <c r="N124" i="11"/>
  <c r="U124" i="11" s="1"/>
  <c r="AC124" i="11" s="1"/>
  <c r="AD132" i="11"/>
  <c r="N133" i="11"/>
  <c r="AC144" i="11"/>
  <c r="AC148" i="11"/>
  <c r="AC156" i="11"/>
  <c r="N157" i="11"/>
  <c r="U157" i="11" s="1"/>
  <c r="N160" i="11"/>
  <c r="U160" i="11" s="1"/>
  <c r="AC160" i="11" s="1"/>
  <c r="N176" i="11"/>
  <c r="T179" i="11"/>
  <c r="N179" i="11"/>
  <c r="U179" i="11" s="1"/>
  <c r="V179" i="11"/>
  <c r="AB179" i="11" s="1"/>
  <c r="AC179" i="11" s="1"/>
  <c r="AC182" i="11"/>
  <c r="V195" i="11"/>
  <c r="AB195" i="11" s="1"/>
  <c r="T195" i="11"/>
  <c r="U195" i="11" s="1"/>
  <c r="AC197" i="11"/>
  <c r="N209" i="11"/>
  <c r="U209" i="11" s="1"/>
  <c r="N88" i="11"/>
  <c r="U88" i="11" s="1"/>
  <c r="AC95" i="11"/>
  <c r="N101" i="11"/>
  <c r="U101" i="11" s="1"/>
  <c r="N111" i="11"/>
  <c r="U111" i="11" s="1"/>
  <c r="AC111" i="11" s="1"/>
  <c r="N114" i="11"/>
  <c r="U114" i="11" s="1"/>
  <c r="AC114" i="11" s="1"/>
  <c r="T121" i="11"/>
  <c r="V121" i="11"/>
  <c r="AB121" i="11" s="1"/>
  <c r="T131" i="11"/>
  <c r="N131" i="11"/>
  <c r="AC135" i="11"/>
  <c r="V139" i="11"/>
  <c r="AB139" i="11" s="1"/>
  <c r="AC141" i="11"/>
  <c r="T154" i="11"/>
  <c r="V154" i="11"/>
  <c r="AB154" i="11" s="1"/>
  <c r="AC164" i="11"/>
  <c r="V170" i="11"/>
  <c r="AB170" i="11" s="1"/>
  <c r="T170" i="11"/>
  <c r="N199" i="11"/>
  <c r="U199" i="11" s="1"/>
  <c r="V199" i="11"/>
  <c r="AB199" i="11" s="1"/>
  <c r="AC199" i="11" s="1"/>
  <c r="AC200" i="11"/>
  <c r="AC258" i="11"/>
  <c r="T10" i="11"/>
  <c r="N11" i="11"/>
  <c r="U11" i="11" s="1"/>
  <c r="T15" i="11"/>
  <c r="T370" i="11" s="1"/>
  <c r="V51" i="11"/>
  <c r="AB51" i="11" s="1"/>
  <c r="AC51" i="11" s="1"/>
  <c r="T52" i="11"/>
  <c r="U52" i="11" s="1"/>
  <c r="AC52" i="11" s="1"/>
  <c r="N66" i="11"/>
  <c r="U66" i="11" s="1"/>
  <c r="AC66" i="11" s="1"/>
  <c r="AE65" i="11" s="1"/>
  <c r="AD80" i="11"/>
  <c r="N84" i="11"/>
  <c r="U84" i="11" s="1"/>
  <c r="N87" i="11"/>
  <c r="U87" i="11" s="1"/>
  <c r="AC87" i="11" s="1"/>
  <c r="AC92" i="11"/>
  <c r="AD94" i="11"/>
  <c r="N100" i="11"/>
  <c r="U100" i="11" s="1"/>
  <c r="AC100" i="11" s="1"/>
  <c r="T109" i="11"/>
  <c r="V109" i="11"/>
  <c r="AB109" i="11" s="1"/>
  <c r="N121" i="11"/>
  <c r="V130" i="11"/>
  <c r="AB130" i="11" s="1"/>
  <c r="T130" i="11"/>
  <c r="V138" i="11"/>
  <c r="AB138" i="11" s="1"/>
  <c r="N138" i="11"/>
  <c r="U138" i="11" s="1"/>
  <c r="AC140" i="11"/>
  <c r="T146" i="11"/>
  <c r="V146" i="11"/>
  <c r="AB146" i="11" s="1"/>
  <c r="N154" i="11"/>
  <c r="AD157" i="11"/>
  <c r="T160" i="11"/>
  <c r="N170" i="11"/>
  <c r="U170" i="11" s="1"/>
  <c r="V178" i="11"/>
  <c r="AB178" i="11" s="1"/>
  <c r="T178" i="11"/>
  <c r="T219" i="11"/>
  <c r="V219" i="11"/>
  <c r="AB219" i="11" s="1"/>
  <c r="N219" i="11"/>
  <c r="AC243" i="11"/>
  <c r="N86" i="11"/>
  <c r="U86" i="11" s="1"/>
  <c r="AC86" i="11" s="1"/>
  <c r="T97" i="11"/>
  <c r="V97" i="11"/>
  <c r="AB97" i="11" s="1"/>
  <c r="AC103" i="11"/>
  <c r="N109" i="11"/>
  <c r="T111" i="11"/>
  <c r="T114" i="11"/>
  <c r="N120" i="11"/>
  <c r="N130" i="11"/>
  <c r="U130" i="11" s="1"/>
  <c r="V131" i="11"/>
  <c r="AB131" i="11" s="1"/>
  <c r="V137" i="11"/>
  <c r="AB137" i="11" s="1"/>
  <c r="T137" i="11"/>
  <c r="T143" i="11"/>
  <c r="V143" i="11"/>
  <c r="AB143" i="11" s="1"/>
  <c r="N146" i="11"/>
  <c r="T151" i="11"/>
  <c r="N151" i="11"/>
  <c r="U151" i="11" s="1"/>
  <c r="N153" i="11"/>
  <c r="U153" i="11" s="1"/>
  <c r="AC153" i="11" s="1"/>
  <c r="AE152" i="11" s="1"/>
  <c r="T167" i="11"/>
  <c r="N167" i="11"/>
  <c r="U167" i="11" s="1"/>
  <c r="V167" i="11"/>
  <c r="AB167" i="11" s="1"/>
  <c r="V174" i="11"/>
  <c r="AB174" i="11" s="1"/>
  <c r="AC174" i="11" s="1"/>
  <c r="AE174" i="11" s="1"/>
  <c r="N178" i="11"/>
  <c r="T199" i="11"/>
  <c r="N208" i="11"/>
  <c r="U208" i="11" s="1"/>
  <c r="V208" i="11"/>
  <c r="AB208" i="11" s="1"/>
  <c r="AC208" i="11" s="1"/>
  <c r="T303" i="11"/>
  <c r="V303" i="11"/>
  <c r="AB303" i="11" s="1"/>
  <c r="N303" i="11"/>
  <c r="U303" i="11" s="1"/>
  <c r="AC327" i="11"/>
  <c r="V2" i="11"/>
  <c r="V79" i="11"/>
  <c r="AB79" i="11" s="1"/>
  <c r="AC79" i="11" s="1"/>
  <c r="AE79" i="11" s="1"/>
  <c r="N85" i="11"/>
  <c r="U85" i="11" s="1"/>
  <c r="AC85" i="11" s="1"/>
  <c r="T94" i="11"/>
  <c r="V94" i="11"/>
  <c r="AB94" i="11" s="1"/>
  <c r="N97" i="11"/>
  <c r="T100" i="11"/>
  <c r="N108" i="11"/>
  <c r="U108" i="11" s="1"/>
  <c r="AC108" i="11" s="1"/>
  <c r="AC123" i="11"/>
  <c r="AD124" i="11"/>
  <c r="AC132" i="11"/>
  <c r="AC136" i="11"/>
  <c r="N137" i="11"/>
  <c r="N143" i="11"/>
  <c r="N145" i="11"/>
  <c r="U145" i="11" s="1"/>
  <c r="AC145" i="11" s="1"/>
  <c r="V166" i="11"/>
  <c r="AB166" i="11" s="1"/>
  <c r="T166" i="11"/>
  <c r="AC193" i="11"/>
  <c r="V196" i="11"/>
  <c r="AB196" i="11" s="1"/>
  <c r="AC196" i="11" s="1"/>
  <c r="T196" i="11"/>
  <c r="T198" i="11"/>
  <c r="V198" i="11"/>
  <c r="AB198" i="11" s="1"/>
  <c r="AC201" i="11"/>
  <c r="V210" i="11"/>
  <c r="AB210" i="11" s="1"/>
  <c r="T210" i="11"/>
  <c r="AD210" i="11"/>
  <c r="V237" i="11"/>
  <c r="AB237" i="11" s="1"/>
  <c r="T237" i="11"/>
  <c r="N237" i="11"/>
  <c r="AD237" i="11"/>
  <c r="Y370" i="11"/>
  <c r="U32" i="11"/>
  <c r="AC32" i="11" s="1"/>
  <c r="AE16" i="11" s="1"/>
  <c r="V78" i="11"/>
  <c r="AB78" i="11" s="1"/>
  <c r="AC78" i="11" s="1"/>
  <c r="N94" i="11"/>
  <c r="U94" i="11" s="1"/>
  <c r="N96" i="11"/>
  <c r="U96" i="11" s="1"/>
  <c r="AC96" i="11" s="1"/>
  <c r="T105" i="11"/>
  <c r="U105" i="11" s="1"/>
  <c r="V105" i="11"/>
  <c r="AB105" i="11" s="1"/>
  <c r="AC113" i="11"/>
  <c r="T120" i="11"/>
  <c r="N142" i="11"/>
  <c r="U142" i="11" s="1"/>
  <c r="AC142" i="11" s="1"/>
  <c r="T150" i="11"/>
  <c r="U150" i="11" s="1"/>
  <c r="V150" i="11"/>
  <c r="AB150" i="11" s="1"/>
  <c r="V151" i="11"/>
  <c r="AB151" i="11" s="1"/>
  <c r="AC151" i="11" s="1"/>
  <c r="T153" i="11"/>
  <c r="U163" i="11"/>
  <c r="U165" i="11"/>
  <c r="N166" i="11"/>
  <c r="AD178" i="11"/>
  <c r="N180" i="11"/>
  <c r="U180" i="11" s="1"/>
  <c r="V180" i="11"/>
  <c r="AB180" i="11" s="1"/>
  <c r="AC180" i="11" s="1"/>
  <c r="AC187" i="11"/>
  <c r="N196" i="11"/>
  <c r="U196" i="11" s="1"/>
  <c r="N198" i="11"/>
  <c r="U198" i="11" s="1"/>
  <c r="N210" i="11"/>
  <c r="V218" i="11"/>
  <c r="AB218" i="11" s="1"/>
  <c r="T218" i="11"/>
  <c r="N218" i="11"/>
  <c r="U218" i="11" s="1"/>
  <c r="AB229" i="11"/>
  <c r="AC229" i="11" s="1"/>
  <c r="T98" i="11"/>
  <c r="U98" i="11" s="1"/>
  <c r="AC98" i="11" s="1"/>
  <c r="T102" i="11"/>
  <c r="T106" i="11"/>
  <c r="U106" i="11" s="1"/>
  <c r="AC106" i="11" s="1"/>
  <c r="T110" i="11"/>
  <c r="T112" i="11"/>
  <c r="U112" i="11" s="1"/>
  <c r="AC112" i="11" s="1"/>
  <c r="T116" i="11"/>
  <c r="U116" i="11" s="1"/>
  <c r="AC116" i="11" s="1"/>
  <c r="T118" i="11"/>
  <c r="U118" i="11" s="1"/>
  <c r="AC118" i="11" s="1"/>
  <c r="T122" i="11"/>
  <c r="U122" i="11" s="1"/>
  <c r="AC122" i="11" s="1"/>
  <c r="AC165" i="11"/>
  <c r="AC177" i="11"/>
  <c r="U202" i="11"/>
  <c r="AC202" i="11" s="1"/>
  <c r="V215" i="11"/>
  <c r="AB215" i="11" s="1"/>
  <c r="AC215" i="11" s="1"/>
  <c r="AD212" i="11"/>
  <c r="U216" i="11"/>
  <c r="AC216" i="11" s="1"/>
  <c r="AC225" i="11"/>
  <c r="V280" i="11"/>
  <c r="AB280" i="11" s="1"/>
  <c r="T280" i="11"/>
  <c r="N280" i="11"/>
  <c r="V289" i="11"/>
  <c r="AB289" i="11" s="1"/>
  <c r="AC289" i="11" s="1"/>
  <c r="AD285" i="11"/>
  <c r="T357" i="11"/>
  <c r="O357" i="11"/>
  <c r="R357" i="11" s="1"/>
  <c r="U357" i="11" s="1"/>
  <c r="V357" i="11"/>
  <c r="AB357" i="11" s="1"/>
  <c r="N292" i="11"/>
  <c r="T292" i="11"/>
  <c r="V292" i="11"/>
  <c r="AB292" i="11" s="1"/>
  <c r="AB332" i="11"/>
  <c r="AC332" i="11" s="1"/>
  <c r="V347" i="11"/>
  <c r="AB347" i="11" s="1"/>
  <c r="T347" i="11"/>
  <c r="AD347" i="11"/>
  <c r="N347" i="11"/>
  <c r="V265" i="11"/>
  <c r="AB265" i="11" s="1"/>
  <c r="T265" i="11"/>
  <c r="V305" i="11"/>
  <c r="AB305" i="11" s="1"/>
  <c r="AC305" i="11" s="1"/>
  <c r="T305" i="11"/>
  <c r="N305" i="11"/>
  <c r="U305" i="11" s="1"/>
  <c r="T334" i="11"/>
  <c r="V334" i="11"/>
  <c r="AB334" i="11" s="1"/>
  <c r="N334" i="11"/>
  <c r="AC263" i="11"/>
  <c r="N265" i="11"/>
  <c r="U265" i="11" s="1"/>
  <c r="U271" i="11"/>
  <c r="V281" i="11"/>
  <c r="AB281" i="11" s="1"/>
  <c r="T281" i="11"/>
  <c r="T316" i="11"/>
  <c r="V316" i="11"/>
  <c r="AB316" i="11" s="1"/>
  <c r="AC328" i="11"/>
  <c r="AC342" i="11"/>
  <c r="AE339" i="11" s="1"/>
  <c r="AD217" i="11"/>
  <c r="N217" i="11"/>
  <c r="V217" i="11"/>
  <c r="AB217" i="11" s="1"/>
  <c r="U225" i="11"/>
  <c r="T249" i="11"/>
  <c r="N249" i="11"/>
  <c r="U249" i="11" s="1"/>
  <c r="V249" i="11"/>
  <c r="AB249" i="11" s="1"/>
  <c r="AC249" i="11" s="1"/>
  <c r="AC262" i="11"/>
  <c r="AC269" i="11"/>
  <c r="AC273" i="11"/>
  <c r="AC274" i="11"/>
  <c r="AC279" i="11"/>
  <c r="N281" i="11"/>
  <c r="AC312" i="11"/>
  <c r="N316" i="11"/>
  <c r="U316" i="11" s="1"/>
  <c r="N110" i="11"/>
  <c r="U110" i="11" s="1"/>
  <c r="AC110" i="11" s="1"/>
  <c r="AE110" i="11" s="1"/>
  <c r="N147" i="11"/>
  <c r="U147" i="11" s="1"/>
  <c r="AC147" i="11" s="1"/>
  <c r="N189" i="11"/>
  <c r="U189" i="11" s="1"/>
  <c r="AC189" i="11" s="1"/>
  <c r="N191" i="11"/>
  <c r="U191" i="11" s="1"/>
  <c r="AC191" i="11" s="1"/>
  <c r="AC213" i="11"/>
  <c r="T236" i="11"/>
  <c r="AD236" i="11"/>
  <c r="N236" i="11"/>
  <c r="U236" i="11" s="1"/>
  <c r="V236" i="11"/>
  <c r="AB236" i="11" s="1"/>
  <c r="AC236" i="11" s="1"/>
  <c r="AE236" i="11" s="1"/>
  <c r="U269" i="11"/>
  <c r="T306" i="11"/>
  <c r="N306" i="11"/>
  <c r="V306" i="11"/>
  <c r="AB306" i="11" s="1"/>
  <c r="AC314" i="11"/>
  <c r="T335" i="11"/>
  <c r="N335" i="11"/>
  <c r="U335" i="11" s="1"/>
  <c r="V335" i="11"/>
  <c r="AB335" i="11" s="1"/>
  <c r="AC335" i="11" s="1"/>
  <c r="N132" i="11"/>
  <c r="U132" i="11" s="1"/>
  <c r="N203" i="11"/>
  <c r="U203" i="11" s="1"/>
  <c r="AC203" i="11" s="1"/>
  <c r="V204" i="11"/>
  <c r="AB204" i="11" s="1"/>
  <c r="AC204" i="11" s="1"/>
  <c r="T217" i="11"/>
  <c r="AB233" i="11"/>
  <c r="AC233" i="11" s="1"/>
  <c r="AB239" i="11"/>
  <c r="AC239" i="11" s="1"/>
  <c r="V264" i="11"/>
  <c r="AB264" i="11" s="1"/>
  <c r="T264" i="11"/>
  <c r="N264" i="11"/>
  <c r="V284" i="11"/>
  <c r="AB284" i="11" s="1"/>
  <c r="T284" i="11"/>
  <c r="U284" i="11" s="1"/>
  <c r="AC294" i="11"/>
  <c r="T299" i="11"/>
  <c r="U299" i="11" s="1"/>
  <c r="V299" i="11"/>
  <c r="AB299" i="11" s="1"/>
  <c r="T308" i="11"/>
  <c r="AD308" i="11"/>
  <c r="N308" i="11"/>
  <c r="V308" i="11"/>
  <c r="AB308" i="11" s="1"/>
  <c r="U338" i="11"/>
  <c r="AC223" i="11"/>
  <c r="T232" i="11"/>
  <c r="N232" i="11"/>
  <c r="U232" i="11" s="1"/>
  <c r="V235" i="11"/>
  <c r="AB235" i="11" s="1"/>
  <c r="T235" i="11"/>
  <c r="T242" i="11"/>
  <c r="N242" i="11"/>
  <c r="U242" i="11" s="1"/>
  <c r="V245" i="11"/>
  <c r="AB245" i="11" s="1"/>
  <c r="T245" i="11"/>
  <c r="V248" i="11"/>
  <c r="AB248" i="11" s="1"/>
  <c r="AD247" i="11"/>
  <c r="T248" i="11"/>
  <c r="AC253" i="11"/>
  <c r="T261" i="11"/>
  <c r="N261" i="11"/>
  <c r="U261" i="11" s="1"/>
  <c r="T277" i="11"/>
  <c r="N277" i="11"/>
  <c r="U277" i="11" s="1"/>
  <c r="T291" i="11"/>
  <c r="V291" i="11"/>
  <c r="AB291" i="11" s="1"/>
  <c r="V298" i="11"/>
  <c r="AB298" i="11" s="1"/>
  <c r="T298" i="11"/>
  <c r="N301" i="11"/>
  <c r="V301" i="11"/>
  <c r="AB301" i="11" s="1"/>
  <c r="T301" i="11"/>
  <c r="AC318" i="11"/>
  <c r="AC346" i="11"/>
  <c r="AE346" i="11" s="1"/>
  <c r="AC214" i="11"/>
  <c r="N221" i="11"/>
  <c r="U227" i="11"/>
  <c r="AC227" i="11" s="1"/>
  <c r="N228" i="11"/>
  <c r="U228" i="11" s="1"/>
  <c r="V231" i="11"/>
  <c r="AB231" i="11" s="1"/>
  <c r="T231" i="11"/>
  <c r="N234" i="11"/>
  <c r="U234" i="11" s="1"/>
  <c r="AC234" i="11" s="1"/>
  <c r="N235" i="11"/>
  <c r="U235" i="11" s="1"/>
  <c r="T238" i="11"/>
  <c r="N238" i="11"/>
  <c r="V241" i="11"/>
  <c r="AB241" i="11" s="1"/>
  <c r="T241" i="11"/>
  <c r="N244" i="11"/>
  <c r="U244" i="11" s="1"/>
  <c r="AC244" i="11" s="1"/>
  <c r="N245" i="11"/>
  <c r="U245" i="11" s="1"/>
  <c r="N248" i="11"/>
  <c r="U248" i="11" s="1"/>
  <c r="AC255" i="11"/>
  <c r="V260" i="11"/>
  <c r="AB260" i="11" s="1"/>
  <c r="AC260" i="11" s="1"/>
  <c r="T260" i="11"/>
  <c r="AC270" i="11"/>
  <c r="V276" i="11"/>
  <c r="AB276" i="11" s="1"/>
  <c r="T276" i="11"/>
  <c r="AC288" i="11"/>
  <c r="N291" i="11"/>
  <c r="U291" i="11" s="1"/>
  <c r="AC295" i="11"/>
  <c r="N298" i="11"/>
  <c r="U298" i="11" s="1"/>
  <c r="T304" i="11"/>
  <c r="V304" i="11"/>
  <c r="AB304" i="11" s="1"/>
  <c r="AC304" i="11" s="1"/>
  <c r="T307" i="11"/>
  <c r="N307" i="11"/>
  <c r="V307" i="11"/>
  <c r="AB307" i="11" s="1"/>
  <c r="AC321" i="11"/>
  <c r="U322" i="11"/>
  <c r="AD200" i="11"/>
  <c r="N205" i="11"/>
  <c r="U205" i="11" s="1"/>
  <c r="AC205" i="11" s="1"/>
  <c r="AD207" i="11"/>
  <c r="N207" i="11"/>
  <c r="U207" i="11" s="1"/>
  <c r="AC207" i="11" s="1"/>
  <c r="N222" i="11"/>
  <c r="U222" i="11" s="1"/>
  <c r="AC222" i="11" s="1"/>
  <c r="U231" i="11"/>
  <c r="N240" i="11"/>
  <c r="U240" i="11" s="1"/>
  <c r="AC240" i="11" s="1"/>
  <c r="N241" i="11"/>
  <c r="N260" i="11"/>
  <c r="U260" i="11" s="1"/>
  <c r="V261" i="11"/>
  <c r="AB261" i="11" s="1"/>
  <c r="N276" i="11"/>
  <c r="V277" i="11"/>
  <c r="AB277" i="11" s="1"/>
  <c r="AC277" i="11" s="1"/>
  <c r="V290" i="11"/>
  <c r="AB290" i="11" s="1"/>
  <c r="T290" i="11"/>
  <c r="V300" i="11"/>
  <c r="AB300" i="11" s="1"/>
  <c r="AC300" i="11" s="1"/>
  <c r="T300" i="11"/>
  <c r="N304" i="11"/>
  <c r="U304" i="11" s="1"/>
  <c r="AC309" i="11"/>
  <c r="AC313" i="11"/>
  <c r="AC315" i="11"/>
  <c r="AC324" i="11"/>
  <c r="T349" i="11"/>
  <c r="V349" i="11"/>
  <c r="AB349" i="11" s="1"/>
  <c r="O349" i="11"/>
  <c r="R349" i="11" s="1"/>
  <c r="R370" i="11" s="1"/>
  <c r="N349" i="11"/>
  <c r="V356" i="11"/>
  <c r="AB356" i="11" s="1"/>
  <c r="AD355" i="11"/>
  <c r="T356" i="11"/>
  <c r="N212" i="11"/>
  <c r="U212" i="11" s="1"/>
  <c r="AC212" i="11" s="1"/>
  <c r="AE212" i="11" s="1"/>
  <c r="T221" i="11"/>
  <c r="N226" i="11"/>
  <c r="U226" i="11" s="1"/>
  <c r="AC226" i="11" s="1"/>
  <c r="V232" i="11"/>
  <c r="AB232" i="11" s="1"/>
  <c r="T234" i="11"/>
  <c r="V242" i="11"/>
  <c r="AB242" i="11" s="1"/>
  <c r="T244" i="11"/>
  <c r="AB251" i="11"/>
  <c r="AC251" i="11" s="1"/>
  <c r="AC252" i="11"/>
  <c r="T256" i="11"/>
  <c r="U256" i="11" s="1"/>
  <c r="V256" i="11"/>
  <c r="AB256" i="11" s="1"/>
  <c r="N259" i="11"/>
  <c r="U259" i="11" s="1"/>
  <c r="AC259" i="11" s="1"/>
  <c r="T271" i="11"/>
  <c r="V271" i="11"/>
  <c r="AB271" i="11" s="1"/>
  <c r="N275" i="11"/>
  <c r="U275" i="11" s="1"/>
  <c r="AC275" i="11" s="1"/>
  <c r="AC287" i="11"/>
  <c r="N290" i="11"/>
  <c r="U290" i="11" s="1"/>
  <c r="V297" i="11"/>
  <c r="AB297" i="11" s="1"/>
  <c r="T297" i="11"/>
  <c r="U297" i="11" s="1"/>
  <c r="N300" i="11"/>
  <c r="U300" i="11" s="1"/>
  <c r="AC343" i="11"/>
  <c r="N356" i="11"/>
  <c r="O363" i="11"/>
  <c r="R363" i="11" s="1"/>
  <c r="N363" i="11"/>
  <c r="U363" i="11" s="1"/>
  <c r="AC363" i="11" s="1"/>
  <c r="U268" i="11"/>
  <c r="AC268" i="11" s="1"/>
  <c r="AD296" i="11"/>
  <c r="N296" i="11"/>
  <c r="U296" i="11" s="1"/>
  <c r="AC296" i="11" s="1"/>
  <c r="U313" i="11"/>
  <c r="V322" i="11"/>
  <c r="AB322" i="11" s="1"/>
  <c r="T322" i="11"/>
  <c r="AC336" i="11"/>
  <c r="V344" i="11"/>
  <c r="AB344" i="11" s="1"/>
  <c r="AD343" i="11"/>
  <c r="T344" i="11"/>
  <c r="U344" i="11" s="1"/>
  <c r="AB355" i="11"/>
  <c r="AC355" i="11" s="1"/>
  <c r="AD257" i="11"/>
  <c r="AC320" i="11"/>
  <c r="T331" i="11"/>
  <c r="N331" i="11"/>
  <c r="U331" i="11" s="1"/>
  <c r="AC331" i="11" s="1"/>
  <c r="AC338" i="11"/>
  <c r="AD339" i="11"/>
  <c r="O362" i="11"/>
  <c r="R362" i="11" s="1"/>
  <c r="V362" i="11"/>
  <c r="AB362" i="11" s="1"/>
  <c r="N283" i="11"/>
  <c r="U283" i="11" s="1"/>
  <c r="AC283" i="11" s="1"/>
  <c r="T327" i="11"/>
  <c r="N327" i="11"/>
  <c r="U327" i="11" s="1"/>
  <c r="V330" i="11"/>
  <c r="AB330" i="11" s="1"/>
  <c r="T330" i="11"/>
  <c r="V333" i="11"/>
  <c r="AB333" i="11" s="1"/>
  <c r="AD332" i="11"/>
  <c r="T333" i="11"/>
  <c r="AB337" i="11"/>
  <c r="AC337" i="11" s="1"/>
  <c r="N351" i="11"/>
  <c r="U351" i="11" s="1"/>
  <c r="AC351" i="11" s="1"/>
  <c r="N352" i="11"/>
  <c r="U352" i="11" s="1"/>
  <c r="AC352" i="11" s="1"/>
  <c r="AC361" i="11"/>
  <c r="N362" i="11"/>
  <c r="U362" i="11" s="1"/>
  <c r="T250" i="11"/>
  <c r="U250" i="11" s="1"/>
  <c r="AC250" i="11" s="1"/>
  <c r="U286" i="11"/>
  <c r="AC286" i="11" s="1"/>
  <c r="T323" i="11"/>
  <c r="N323" i="11"/>
  <c r="V326" i="11"/>
  <c r="AB326" i="11" s="1"/>
  <c r="T326" i="11"/>
  <c r="U326" i="11" s="1"/>
  <c r="U330" i="11"/>
  <c r="U333" i="11"/>
  <c r="T345" i="11"/>
  <c r="N345" i="11"/>
  <c r="U345" i="11" s="1"/>
  <c r="AC345" i="11" s="1"/>
  <c r="AB348" i="11"/>
  <c r="AC348" i="11" s="1"/>
  <c r="AE348" i="11" s="1"/>
  <c r="AC366" i="11"/>
  <c r="AE366" i="11" s="1"/>
  <c r="N342" i="11"/>
  <c r="U342" i="11" s="1"/>
  <c r="AB11" i="10"/>
  <c r="U99" i="10"/>
  <c r="AB10" i="10"/>
  <c r="AB86" i="10"/>
  <c r="U200" i="10"/>
  <c r="U227" i="10"/>
  <c r="U289" i="10"/>
  <c r="N347" i="10"/>
  <c r="AB348" i="10"/>
  <c r="N149" i="10"/>
  <c r="V156" i="10"/>
  <c r="AB228" i="10"/>
  <c r="N305" i="10"/>
  <c r="N313" i="10"/>
  <c r="T324" i="10"/>
  <c r="U324" i="10" s="1"/>
  <c r="T337" i="10"/>
  <c r="T219" i="10"/>
  <c r="T250" i="10"/>
  <c r="U250" i="10" s="1"/>
  <c r="AC250" i="10" s="1"/>
  <c r="N271" i="10"/>
  <c r="T272" i="10"/>
  <c r="T286" i="10"/>
  <c r="V324" i="10"/>
  <c r="N339" i="10"/>
  <c r="T344" i="10"/>
  <c r="T347" i="10"/>
  <c r="U29" i="10"/>
  <c r="AC29" i="10" s="1"/>
  <c r="V63" i="10"/>
  <c r="N8" i="10"/>
  <c r="U27" i="10"/>
  <c r="AC27" i="10" s="1"/>
  <c r="N57" i="10"/>
  <c r="U57" i="10" s="1"/>
  <c r="AB66" i="10"/>
  <c r="AB90" i="10"/>
  <c r="T105" i="10"/>
  <c r="N114" i="10"/>
  <c r="T149" i="10"/>
  <c r="V153" i="10"/>
  <c r="AB153" i="10" s="1"/>
  <c r="V158" i="10"/>
  <c r="AB158" i="10" s="1"/>
  <c r="N160" i="10"/>
  <c r="V219" i="10"/>
  <c r="AB219" i="10" s="1"/>
  <c r="T240" i="10"/>
  <c r="T249" i="10"/>
  <c r="U249" i="10" s="1"/>
  <c r="V250" i="10"/>
  <c r="AB250" i="10" s="1"/>
  <c r="T268" i="10"/>
  <c r="N270" i="10"/>
  <c r="N285" i="10"/>
  <c r="U285" i="10" s="1"/>
  <c r="AC285" i="10" s="1"/>
  <c r="T305" i="10"/>
  <c r="U305" i="10" s="1"/>
  <c r="T339" i="10"/>
  <c r="U339" i="10" s="1"/>
  <c r="T346" i="10"/>
  <c r="AB351" i="10"/>
  <c r="N366" i="10"/>
  <c r="V13" i="10"/>
  <c r="AB13" i="10" s="1"/>
  <c r="U31" i="10"/>
  <c r="AC31" i="10" s="1"/>
  <c r="N85" i="10"/>
  <c r="U85" i="10" s="1"/>
  <c r="N104" i="10"/>
  <c r="T12" i="10"/>
  <c r="U12" i="10" s="1"/>
  <c r="T57" i="10"/>
  <c r="U92" i="10"/>
  <c r="T104" i="10"/>
  <c r="V140" i="10"/>
  <c r="AB201" i="10"/>
  <c r="AB203" i="10"/>
  <c r="V240" i="10"/>
  <c r="T271" i="10"/>
  <c r="T302" i="10"/>
  <c r="AB304" i="10"/>
  <c r="N338" i="10"/>
  <c r="T343" i="10"/>
  <c r="N351" i="10"/>
  <c r="N361" i="10"/>
  <c r="O366" i="10"/>
  <c r="R366" i="10" s="1"/>
  <c r="V12" i="10"/>
  <c r="AB12" i="10" s="1"/>
  <c r="U16" i="10"/>
  <c r="AC16" i="10" s="1"/>
  <c r="U18" i="10"/>
  <c r="AC18" i="10" s="1"/>
  <c r="U20" i="10"/>
  <c r="AC20" i="10" s="1"/>
  <c r="U22" i="10"/>
  <c r="AC22" i="10" s="1"/>
  <c r="U24" i="10"/>
  <c r="AC24" i="10" s="1"/>
  <c r="U28" i="10"/>
  <c r="AC28" i="10" s="1"/>
  <c r="U32" i="10"/>
  <c r="AC32" i="10" s="1"/>
  <c r="AB84" i="10"/>
  <c r="V114" i="10"/>
  <c r="AB114" i="10" s="1"/>
  <c r="T160" i="10"/>
  <c r="AB165" i="10"/>
  <c r="AC181" i="10"/>
  <c r="T210" i="10"/>
  <c r="T231" i="10"/>
  <c r="AB239" i="10"/>
  <c r="V249" i="10"/>
  <c r="AB249" i="10" s="1"/>
  <c r="T270" i="10"/>
  <c r="T280" i="10"/>
  <c r="T285" i="10"/>
  <c r="V302" i="10"/>
  <c r="AB302" i="10" s="1"/>
  <c r="T366" i="10"/>
  <c r="AB7" i="10"/>
  <c r="AC39" i="10"/>
  <c r="O41" i="10"/>
  <c r="R41" i="10" s="1"/>
  <c r="U41" i="10" s="1"/>
  <c r="V51" i="10"/>
  <c r="AB51" i="10" s="1"/>
  <c r="AB67" i="10"/>
  <c r="AB79" i="10"/>
  <c r="AB94" i="10"/>
  <c r="AB116" i="10"/>
  <c r="AB120" i="10"/>
  <c r="V127" i="10"/>
  <c r="AB127" i="10" s="1"/>
  <c r="AB148" i="10"/>
  <c r="T157" i="10"/>
  <c r="U157" i="10" s="1"/>
  <c r="AB162" i="10"/>
  <c r="T179" i="10"/>
  <c r="N192" i="10"/>
  <c r="V197" i="10"/>
  <c r="AB197" i="10" s="1"/>
  <c r="V210" i="10"/>
  <c r="AB210" i="10" s="1"/>
  <c r="V231" i="10"/>
  <c r="AB231" i="10" s="1"/>
  <c r="AB256" i="10"/>
  <c r="T351" i="10"/>
  <c r="U351" i="10" s="1"/>
  <c r="N203" i="9"/>
  <c r="U203" i="9" s="1"/>
  <c r="T14" i="9"/>
  <c r="AB172" i="9"/>
  <c r="T294" i="9"/>
  <c r="N319" i="9"/>
  <c r="U319" i="9" s="1"/>
  <c r="V366" i="9"/>
  <c r="AB366" i="9" s="1"/>
  <c r="AB10" i="9"/>
  <c r="U31" i="9"/>
  <c r="AC31" i="9" s="1"/>
  <c r="AB52" i="9"/>
  <c r="V103" i="9"/>
  <c r="AB126" i="9"/>
  <c r="T136" i="9"/>
  <c r="V152" i="9"/>
  <c r="AB152" i="9" s="1"/>
  <c r="U158" i="9"/>
  <c r="AB166" i="9"/>
  <c r="U201" i="9"/>
  <c r="AB250" i="9"/>
  <c r="AB264" i="9"/>
  <c r="U266" i="9"/>
  <c r="V303" i="9"/>
  <c r="AB303" i="9" s="1"/>
  <c r="U328" i="9"/>
  <c r="T329" i="9"/>
  <c r="U329" i="9" s="1"/>
  <c r="AB332" i="9"/>
  <c r="V337" i="9"/>
  <c r="AB362" i="9"/>
  <c r="AB12" i="9"/>
  <c r="AB64" i="9"/>
  <c r="AB66" i="9"/>
  <c r="AB99" i="9"/>
  <c r="AB102" i="9"/>
  <c r="AB136" i="9"/>
  <c r="U208" i="9"/>
  <c r="AB222" i="9"/>
  <c r="AB226" i="9"/>
  <c r="AB295" i="9"/>
  <c r="AB321" i="9"/>
  <c r="AB329" i="9"/>
  <c r="AB350" i="9"/>
  <c r="U249" i="9"/>
  <c r="N312" i="9"/>
  <c r="T366" i="9"/>
  <c r="N152" i="9"/>
  <c r="U152" i="9" s="1"/>
  <c r="AC187" i="9"/>
  <c r="V196" i="9"/>
  <c r="AB196" i="9" s="1"/>
  <c r="V200" i="9"/>
  <c r="AB200" i="9" s="1"/>
  <c r="AC200" i="9" s="1"/>
  <c r="T258" i="9"/>
  <c r="V268" i="9"/>
  <c r="AB268" i="9" s="1"/>
  <c r="V304" i="9"/>
  <c r="AB304" i="9" s="1"/>
  <c r="T306" i="9"/>
  <c r="U324" i="9"/>
  <c r="V325" i="9"/>
  <c r="AB325" i="9" s="1"/>
  <c r="T347" i="9"/>
  <c r="V4" i="9"/>
  <c r="AB4" i="9" s="1"/>
  <c r="V14" i="9"/>
  <c r="U30" i="9"/>
  <c r="AC30" i="9" s="1"/>
  <c r="V65" i="9"/>
  <c r="AB65" i="9" s="1"/>
  <c r="N67" i="9"/>
  <c r="U67" i="9" s="1"/>
  <c r="N80" i="9"/>
  <c r="N102" i="9"/>
  <c r="U102" i="9" s="1"/>
  <c r="N103" i="9"/>
  <c r="U103" i="9" s="1"/>
  <c r="T116" i="9"/>
  <c r="N137" i="9"/>
  <c r="V140" i="9"/>
  <c r="AB140" i="9" s="1"/>
  <c r="T178" i="9"/>
  <c r="U202" i="9"/>
  <c r="V205" i="9"/>
  <c r="AB205" i="9" s="1"/>
  <c r="AC205" i="9" s="1"/>
  <c r="V232" i="9"/>
  <c r="N243" i="9"/>
  <c r="V249" i="9"/>
  <c r="V274" i="9"/>
  <c r="U282" i="9"/>
  <c r="T289" i="9"/>
  <c r="U289" i="9" s="1"/>
  <c r="AB301" i="9"/>
  <c r="N303" i="9"/>
  <c r="T312" i="9"/>
  <c r="AB351" i="9"/>
  <c r="N356" i="9"/>
  <c r="N361" i="9"/>
  <c r="U361" i="9" s="1"/>
  <c r="V77" i="9"/>
  <c r="N116" i="9"/>
  <c r="T140" i="9"/>
  <c r="U140" i="9" s="1"/>
  <c r="AC140" i="9" s="1"/>
  <c r="T13" i="9"/>
  <c r="U13" i="9" s="1"/>
  <c r="T118" i="9"/>
  <c r="U118" i="9" s="1"/>
  <c r="T176" i="9"/>
  <c r="V178" i="9"/>
  <c r="AB178" i="9" s="1"/>
  <c r="T220" i="9"/>
  <c r="T223" i="9"/>
  <c r="T236" i="9"/>
  <c r="U236" i="9" s="1"/>
  <c r="V289" i="9"/>
  <c r="V296" i="9"/>
  <c r="AB296" i="9" s="1"/>
  <c r="T324" i="9"/>
  <c r="T332" i="9"/>
  <c r="O356" i="9"/>
  <c r="R356" i="9" s="1"/>
  <c r="T189" i="9"/>
  <c r="T249" i="9"/>
  <c r="V13" i="9"/>
  <c r="AC40" i="9"/>
  <c r="AB63" i="9"/>
  <c r="V78" i="9"/>
  <c r="T80" i="9"/>
  <c r="AB105" i="9"/>
  <c r="T137" i="9"/>
  <c r="AB143" i="9"/>
  <c r="AB165" i="9"/>
  <c r="AB202" i="9"/>
  <c r="AB229" i="9"/>
  <c r="V236" i="9"/>
  <c r="T243" i="9"/>
  <c r="U261" i="9"/>
  <c r="AB266" i="9"/>
  <c r="V324" i="9"/>
  <c r="AB324" i="9" s="1"/>
  <c r="AB326" i="9"/>
  <c r="T356" i="9"/>
  <c r="AC367" i="9"/>
  <c r="AC87" i="8"/>
  <c r="U337" i="8"/>
  <c r="AB202" i="8"/>
  <c r="AC367" i="8"/>
  <c r="U17" i="8"/>
  <c r="AC17" i="8" s="1"/>
  <c r="N35" i="8"/>
  <c r="T82" i="8"/>
  <c r="T98" i="8"/>
  <c r="T108" i="8"/>
  <c r="U108" i="8" s="1"/>
  <c r="T119" i="8"/>
  <c r="U119" i="8" s="1"/>
  <c r="T141" i="8"/>
  <c r="U141" i="8" s="1"/>
  <c r="T148" i="8"/>
  <c r="U148" i="8" s="1"/>
  <c r="T178" i="8"/>
  <c r="U234" i="8"/>
  <c r="AB239" i="8"/>
  <c r="T326" i="8"/>
  <c r="T348" i="8"/>
  <c r="T8" i="8"/>
  <c r="U18" i="8"/>
  <c r="AC18" i="8" s="1"/>
  <c r="U25" i="8"/>
  <c r="AC25" i="8" s="1"/>
  <c r="U28" i="8"/>
  <c r="AC28" i="8" s="1"/>
  <c r="T115" i="8"/>
  <c r="T118" i="8"/>
  <c r="U118" i="8" s="1"/>
  <c r="AC126" i="8"/>
  <c r="AB139" i="8"/>
  <c r="AB146" i="8"/>
  <c r="T225" i="8"/>
  <c r="V234" i="8"/>
  <c r="T272" i="8"/>
  <c r="T303" i="8"/>
  <c r="U303" i="8" s="1"/>
  <c r="T305" i="8"/>
  <c r="T315" i="8"/>
  <c r="U315" i="8" s="1"/>
  <c r="T328" i="8"/>
  <c r="T338" i="8"/>
  <c r="U338" i="8" s="1"/>
  <c r="T95" i="8"/>
  <c r="U95" i="8" s="1"/>
  <c r="T274" i="8"/>
  <c r="T283" i="8"/>
  <c r="U283" i="8" s="1"/>
  <c r="T325" i="8"/>
  <c r="U325" i="8" s="1"/>
  <c r="T12" i="8"/>
  <c r="AB14" i="8"/>
  <c r="U16" i="8"/>
  <c r="AC16" i="8" s="1"/>
  <c r="AB51" i="8"/>
  <c r="V77" i="8"/>
  <c r="V81" i="8"/>
  <c r="AB81" i="8" s="1"/>
  <c r="T84" i="8"/>
  <c r="U84" i="8" s="1"/>
  <c r="T132" i="8"/>
  <c r="U143" i="8"/>
  <c r="T195" i="8"/>
  <c r="U195" i="8" s="1"/>
  <c r="AC195" i="8" s="1"/>
  <c r="U224" i="8"/>
  <c r="AB233" i="8"/>
  <c r="V251" i="8"/>
  <c r="AB251" i="8" s="1"/>
  <c r="T258" i="8"/>
  <c r="T271" i="8"/>
  <c r="AB282" i="8"/>
  <c r="T297" i="8"/>
  <c r="T302" i="8"/>
  <c r="U302" i="8" s="1"/>
  <c r="AC302" i="8" s="1"/>
  <c r="AB310" i="8"/>
  <c r="AB312" i="8"/>
  <c r="AB317" i="8"/>
  <c r="T322" i="8"/>
  <c r="AB328" i="8"/>
  <c r="T337" i="8"/>
  <c r="T347" i="8"/>
  <c r="V7" i="8"/>
  <c r="U19" i="8"/>
  <c r="AC19" i="8" s="1"/>
  <c r="AC37" i="8"/>
  <c r="T94" i="8"/>
  <c r="V114" i="8"/>
  <c r="AB114" i="8" s="1"/>
  <c r="T123" i="8"/>
  <c r="T143" i="8"/>
  <c r="T153" i="8"/>
  <c r="V193" i="8"/>
  <c r="AB193" i="8" s="1"/>
  <c r="AC193" i="8" s="1"/>
  <c r="T220" i="8"/>
  <c r="V224" i="8"/>
  <c r="AB224" i="8" s="1"/>
  <c r="AB226" i="8"/>
  <c r="T255" i="8"/>
  <c r="T280" i="8"/>
  <c r="T285" i="8"/>
  <c r="T324" i="8"/>
  <c r="U324" i="8" s="1"/>
  <c r="AB339" i="8"/>
  <c r="U351" i="8"/>
  <c r="AB366" i="8"/>
  <c r="V78" i="8"/>
  <c r="AB4" i="8"/>
  <c r="AB6" i="8"/>
  <c r="AB9" i="8"/>
  <c r="AB64" i="8"/>
  <c r="AB143" i="8"/>
  <c r="AB204" i="8"/>
  <c r="U217" i="8"/>
  <c r="U235" i="8"/>
  <c r="U250" i="8"/>
  <c r="AB254" i="8"/>
  <c r="AB270" i="8"/>
  <c r="AB280" i="8"/>
  <c r="U329" i="8"/>
  <c r="AB344" i="8"/>
  <c r="V41" i="7"/>
  <c r="AB41" i="7" s="1"/>
  <c r="AC41" i="7" s="1"/>
  <c r="T80" i="7"/>
  <c r="V78" i="7"/>
  <c r="N85" i="7"/>
  <c r="U85" i="7" s="1"/>
  <c r="AC85" i="7" s="1"/>
  <c r="N100" i="7"/>
  <c r="T106" i="7"/>
  <c r="T136" i="7"/>
  <c r="N313" i="7"/>
  <c r="V4" i="7"/>
  <c r="AB4" i="7" s="1"/>
  <c r="N6" i="7"/>
  <c r="T13" i="7"/>
  <c r="U26" i="7"/>
  <c r="AC26" i="7" s="1"/>
  <c r="AB65" i="7"/>
  <c r="V77" i="7"/>
  <c r="V84" i="7"/>
  <c r="AB84" i="7" s="1"/>
  <c r="AB86" i="7"/>
  <c r="AC86" i="7" s="1"/>
  <c r="AB90" i="7"/>
  <c r="AB92" i="7"/>
  <c r="T104" i="7"/>
  <c r="AB127" i="7"/>
  <c r="V134" i="7"/>
  <c r="AB139" i="7"/>
  <c r="V146" i="7"/>
  <c r="AB146" i="7" s="1"/>
  <c r="AB161" i="7"/>
  <c r="T164" i="7"/>
  <c r="T169" i="7"/>
  <c r="V211" i="7"/>
  <c r="AB211" i="7" s="1"/>
  <c r="AB229" i="7"/>
  <c r="V241" i="7"/>
  <c r="V247" i="7"/>
  <c r="AB247" i="7" s="1"/>
  <c r="T258" i="7"/>
  <c r="N262" i="7"/>
  <c r="V265" i="7"/>
  <c r="AB306" i="7"/>
  <c r="T311" i="7"/>
  <c r="U311" i="7" s="1"/>
  <c r="AC311" i="7" s="1"/>
  <c r="V312" i="7"/>
  <c r="V315" i="7"/>
  <c r="AB315" i="7" s="1"/>
  <c r="V327" i="7"/>
  <c r="V331" i="7"/>
  <c r="AB331" i="7" s="1"/>
  <c r="V335" i="7"/>
  <c r="U80" i="7"/>
  <c r="AB327" i="7"/>
  <c r="AC327" i="7" s="1"/>
  <c r="N10" i="7"/>
  <c r="N119" i="7"/>
  <c r="U152" i="7"/>
  <c r="N192" i="7"/>
  <c r="AB206" i="7"/>
  <c r="N218" i="7"/>
  <c r="N236" i="7"/>
  <c r="AB246" i="7"/>
  <c r="AC246" i="7" s="1"/>
  <c r="AB293" i="7"/>
  <c r="N303" i="7"/>
  <c r="N116" i="7"/>
  <c r="N325" i="7"/>
  <c r="U338" i="7"/>
  <c r="T350" i="7"/>
  <c r="V122" i="7"/>
  <c r="N158" i="7"/>
  <c r="N14" i="7"/>
  <c r="V80" i="7"/>
  <c r="AB80" i="7" s="1"/>
  <c r="N135" i="7"/>
  <c r="N212" i="7"/>
  <c r="T218" i="7"/>
  <c r="T236" i="7"/>
  <c r="T276" i="7"/>
  <c r="N4" i="7"/>
  <c r="N9" i="7"/>
  <c r="V106" i="7"/>
  <c r="AB106" i="7" s="1"/>
  <c r="T116" i="7"/>
  <c r="N118" i="7"/>
  <c r="V126" i="7"/>
  <c r="AB126" i="7" s="1"/>
  <c r="AB136" i="7"/>
  <c r="V138" i="7"/>
  <c r="N144" i="7"/>
  <c r="V151" i="7"/>
  <c r="AB151" i="7" s="1"/>
  <c r="T158" i="7"/>
  <c r="V165" i="7"/>
  <c r="AB165" i="7" s="1"/>
  <c r="V180" i="7"/>
  <c r="AB180" i="7" s="1"/>
  <c r="AC180" i="7" s="1"/>
  <c r="V192" i="7"/>
  <c r="AB192" i="7" s="1"/>
  <c r="V213" i="7"/>
  <c r="AB213" i="7" s="1"/>
  <c r="T224" i="7"/>
  <c r="U224" i="7" s="1"/>
  <c r="V238" i="7"/>
  <c r="AB238" i="7" s="1"/>
  <c r="N241" i="7"/>
  <c r="N247" i="7"/>
  <c r="T266" i="7"/>
  <c r="T285" i="7"/>
  <c r="V303" i="7"/>
  <c r="AB303" i="7" s="1"/>
  <c r="N312" i="7"/>
  <c r="U312" i="7" s="1"/>
  <c r="T325" i="7"/>
  <c r="T329" i="7"/>
  <c r="T332" i="7"/>
  <c r="T338" i="7"/>
  <c r="N361" i="7"/>
  <c r="U361" i="7" s="1"/>
  <c r="AC361" i="7" s="1"/>
  <c r="V363" i="7"/>
  <c r="AC367" i="7"/>
  <c r="V109" i="7"/>
  <c r="AB109" i="7" s="1"/>
  <c r="T122" i="7"/>
  <c r="AC187" i="7"/>
  <c r="N213" i="7"/>
  <c r="N224" i="7"/>
  <c r="N285" i="7"/>
  <c r="N82" i="7"/>
  <c r="V98" i="7"/>
  <c r="N105" i="7"/>
  <c r="AC182" i="7"/>
  <c r="V205" i="7"/>
  <c r="AB205" i="7" s="1"/>
  <c r="AC205" i="7" s="1"/>
  <c r="N297" i="7"/>
  <c r="N328" i="7"/>
  <c r="V350" i="7"/>
  <c r="AB350" i="7" s="1"/>
  <c r="N363" i="7"/>
  <c r="U363" i="7" s="1"/>
  <c r="V2" i="7"/>
  <c r="AB2" i="7" s="1"/>
  <c r="T14" i="7"/>
  <c r="V89" i="7"/>
  <c r="T102" i="7"/>
  <c r="T105" i="7"/>
  <c r="T135" i="7"/>
  <c r="U135" i="7" s="1"/>
  <c r="T147" i="7"/>
  <c r="T176" i="7"/>
  <c r="T212" i="7"/>
  <c r="U247" i="7"/>
  <c r="V252" i="7"/>
  <c r="AB252" i="7" s="1"/>
  <c r="V254" i="7"/>
  <c r="AB254" i="7" s="1"/>
  <c r="V266" i="7"/>
  <c r="AB266" i="7" s="1"/>
  <c r="N294" i="7"/>
  <c r="T297" i="7"/>
  <c r="T302" i="7"/>
  <c r="T313" i="7"/>
  <c r="T328" i="7"/>
  <c r="U328" i="7" s="1"/>
  <c r="AC328" i="7" s="1"/>
  <c r="V329" i="7"/>
  <c r="AB329" i="7" s="1"/>
  <c r="V338" i="7"/>
  <c r="AB338" i="7" s="1"/>
  <c r="U19" i="7"/>
  <c r="AC19" i="7" s="1"/>
  <c r="N147" i="7"/>
  <c r="N176" i="7"/>
  <c r="U20" i="7"/>
  <c r="AC20" i="7" s="1"/>
  <c r="U30" i="7"/>
  <c r="AC30" i="7" s="1"/>
  <c r="T84" i="7"/>
  <c r="V102" i="7"/>
  <c r="T113" i="7"/>
  <c r="AB121" i="7"/>
  <c r="U125" i="7"/>
  <c r="T134" i="7"/>
  <c r="U134" i="7" s="1"/>
  <c r="T144" i="7"/>
  <c r="AB155" i="7"/>
  <c r="U164" i="7"/>
  <c r="AB262" i="7"/>
  <c r="T265" i="7"/>
  <c r="V275" i="7"/>
  <c r="AB275" i="7" s="1"/>
  <c r="AB285" i="7"/>
  <c r="V302" i="7"/>
  <c r="AB302" i="7" s="1"/>
  <c r="AB366" i="7"/>
  <c r="T147" i="6"/>
  <c r="T246" i="6"/>
  <c r="AB272" i="6"/>
  <c r="T4" i="6"/>
  <c r="AB6" i="6"/>
  <c r="AB9" i="6"/>
  <c r="AC48" i="6"/>
  <c r="V106" i="6"/>
  <c r="AB106" i="6" s="1"/>
  <c r="V146" i="6"/>
  <c r="AB146" i="6" s="1"/>
  <c r="T159" i="6"/>
  <c r="T222" i="6"/>
  <c r="AB242" i="6"/>
  <c r="T245" i="6"/>
  <c r="V248" i="6"/>
  <c r="AB248" i="6" s="1"/>
  <c r="T272" i="6"/>
  <c r="U293" i="6"/>
  <c r="AB303" i="6"/>
  <c r="AB310" i="6"/>
  <c r="V324" i="6"/>
  <c r="V338" i="6"/>
  <c r="AB343" i="6"/>
  <c r="V348" i="6"/>
  <c r="AB348" i="6" s="1"/>
  <c r="N356" i="6"/>
  <c r="V96" i="6"/>
  <c r="N114" i="6"/>
  <c r="T134" i="6"/>
  <c r="T150" i="6"/>
  <c r="AC186" i="6"/>
  <c r="N236" i="6"/>
  <c r="N285" i="6"/>
  <c r="T326" i="6"/>
  <c r="T329" i="6"/>
  <c r="N339" i="6"/>
  <c r="AC3" i="6"/>
  <c r="T8" i="6"/>
  <c r="U87" i="6"/>
  <c r="N116" i="6"/>
  <c r="V125" i="6"/>
  <c r="V134" i="6"/>
  <c r="AB134" i="6" s="1"/>
  <c r="N147" i="6"/>
  <c r="V150" i="6"/>
  <c r="AB150" i="6" s="1"/>
  <c r="T161" i="6"/>
  <c r="N167" i="6"/>
  <c r="U167" i="6" s="1"/>
  <c r="V196" i="6"/>
  <c r="AB196" i="6" s="1"/>
  <c r="V206" i="6"/>
  <c r="N210" i="6"/>
  <c r="N246" i="6"/>
  <c r="V257" i="6"/>
  <c r="N261" i="6"/>
  <c r="T282" i="6"/>
  <c r="AB290" i="6"/>
  <c r="T312" i="6"/>
  <c r="V320" i="6"/>
  <c r="AB320" i="6" s="1"/>
  <c r="V329" i="6"/>
  <c r="V337" i="6"/>
  <c r="AB337" i="6" s="1"/>
  <c r="N366" i="6"/>
  <c r="U20" i="6"/>
  <c r="AC20" i="6" s="1"/>
  <c r="N91" i="6"/>
  <c r="N98" i="6"/>
  <c r="T239" i="6"/>
  <c r="AB280" i="6"/>
  <c r="T320" i="6"/>
  <c r="N328" i="6"/>
  <c r="O356" i="6"/>
  <c r="R356" i="6" s="1"/>
  <c r="V8" i="6"/>
  <c r="U19" i="6"/>
  <c r="AC19" i="6" s="1"/>
  <c r="U21" i="6"/>
  <c r="AC21" i="6" s="1"/>
  <c r="U31" i="6"/>
  <c r="AC31" i="6" s="1"/>
  <c r="U33" i="6"/>
  <c r="AC33" i="6" s="1"/>
  <c r="AC47" i="6"/>
  <c r="T91" i="6"/>
  <c r="T98" i="6"/>
  <c r="V127" i="6"/>
  <c r="AB127" i="6" s="1"/>
  <c r="T160" i="6"/>
  <c r="V161" i="6"/>
  <c r="U192" i="6"/>
  <c r="AB227" i="6"/>
  <c r="T241" i="6"/>
  <c r="U241" i="6" s="1"/>
  <c r="T279" i="6"/>
  <c r="V282" i="6"/>
  <c r="T285" i="6"/>
  <c r="T309" i="6"/>
  <c r="U309" i="6" s="1"/>
  <c r="AC309" i="6" s="1"/>
  <c r="V312" i="6"/>
  <c r="U324" i="6"/>
  <c r="T325" i="6"/>
  <c r="U325" i="6" s="1"/>
  <c r="AC325" i="6" s="1"/>
  <c r="T328" i="6"/>
  <c r="AB143" i="6"/>
  <c r="AB4" i="6"/>
  <c r="AC87" i="6"/>
  <c r="V160" i="6"/>
  <c r="AB160" i="6" s="1"/>
  <c r="AB222" i="6"/>
  <c r="V279" i="6"/>
  <c r="V325" i="6"/>
  <c r="AB325" i="6" s="1"/>
  <c r="AC39" i="6"/>
  <c r="AC53" i="6"/>
  <c r="AB63" i="6"/>
  <c r="T83" i="6"/>
  <c r="T106" i="6"/>
  <c r="U106" i="6" s="1"/>
  <c r="AC106" i="6" s="1"/>
  <c r="U126" i="6"/>
  <c r="T146" i="6"/>
  <c r="T166" i="6"/>
  <c r="U180" i="6"/>
  <c r="V199" i="6"/>
  <c r="AB199" i="6" s="1"/>
  <c r="V220" i="6"/>
  <c r="AB220" i="6" s="1"/>
  <c r="T248" i="6"/>
  <c r="U248" i="6" s="1"/>
  <c r="N269" i="6"/>
  <c r="U269" i="6" s="1"/>
  <c r="V281" i="6"/>
  <c r="AB281" i="6" s="1"/>
  <c r="V289" i="6"/>
  <c r="T294" i="6"/>
  <c r="V311" i="6"/>
  <c r="AB311" i="6" s="1"/>
  <c r="T317" i="6"/>
  <c r="T324" i="6"/>
  <c r="U110" i="5"/>
  <c r="N169" i="5"/>
  <c r="AC181" i="5"/>
  <c r="T57" i="5"/>
  <c r="T99" i="5"/>
  <c r="V126" i="5"/>
  <c r="AB126" i="5" s="1"/>
  <c r="N236" i="5"/>
  <c r="N267" i="5"/>
  <c r="AB57" i="5"/>
  <c r="T15" i="5"/>
  <c r="U19" i="5"/>
  <c r="AC19" i="5" s="1"/>
  <c r="U21" i="5"/>
  <c r="AC21" i="5" s="1"/>
  <c r="U82" i="5"/>
  <c r="V109" i="5"/>
  <c r="AB109" i="5" s="1"/>
  <c r="T116" i="5"/>
  <c r="T129" i="5"/>
  <c r="T155" i="5"/>
  <c r="U155" i="5" s="1"/>
  <c r="AC155" i="5" s="1"/>
  <c r="AB159" i="5"/>
  <c r="U200" i="5"/>
  <c r="AB204" i="5"/>
  <c r="T232" i="5"/>
  <c r="T259" i="5"/>
  <c r="AB261" i="5"/>
  <c r="V288" i="5"/>
  <c r="AB288" i="5" s="1"/>
  <c r="AB302" i="5"/>
  <c r="T306" i="5"/>
  <c r="AB332" i="5"/>
  <c r="U99" i="5"/>
  <c r="AB343" i="5"/>
  <c r="N325" i="5"/>
  <c r="U325" i="5" s="1"/>
  <c r="AC325" i="5" s="1"/>
  <c r="N57" i="5"/>
  <c r="U57" i="5" s="1"/>
  <c r="N246" i="5"/>
  <c r="V41" i="5"/>
  <c r="AB41" i="5" s="1"/>
  <c r="AC41" i="5" s="1"/>
  <c r="V99" i="5"/>
  <c r="AB99" i="5" s="1"/>
  <c r="V135" i="5"/>
  <c r="AB135" i="5" s="1"/>
  <c r="T13" i="5"/>
  <c r="U13" i="5" s="1"/>
  <c r="AC13" i="5" s="1"/>
  <c r="T51" i="5"/>
  <c r="AC53" i="5"/>
  <c r="V81" i="5"/>
  <c r="T98" i="5"/>
  <c r="T110" i="5"/>
  <c r="T132" i="5"/>
  <c r="T156" i="5"/>
  <c r="T158" i="5"/>
  <c r="V166" i="5"/>
  <c r="AB166" i="5" s="1"/>
  <c r="T236" i="5"/>
  <c r="N239" i="5"/>
  <c r="T244" i="5"/>
  <c r="T245" i="5"/>
  <c r="V246" i="5"/>
  <c r="T255" i="5"/>
  <c r="U255" i="5" s="1"/>
  <c r="AC255" i="5" s="1"/>
  <c r="U262" i="5"/>
  <c r="T267" i="5"/>
  <c r="T289" i="5"/>
  <c r="T309" i="5"/>
  <c r="T338" i="5"/>
  <c r="U338" i="5" s="1"/>
  <c r="N366" i="5"/>
  <c r="N8" i="5"/>
  <c r="T81" i="5"/>
  <c r="U81" i="5" s="1"/>
  <c r="N98" i="5"/>
  <c r="T135" i="5"/>
  <c r="U135" i="5" s="1"/>
  <c r="AC135" i="5" s="1"/>
  <c r="N166" i="5"/>
  <c r="N245" i="5"/>
  <c r="U245" i="5" s="1"/>
  <c r="U239" i="5"/>
  <c r="V13" i="5"/>
  <c r="AB13" i="5" s="1"/>
  <c r="V51" i="5"/>
  <c r="AB51" i="5" s="1"/>
  <c r="V89" i="5"/>
  <c r="AB89" i="5" s="1"/>
  <c r="V132" i="5"/>
  <c r="V141" i="5"/>
  <c r="T165" i="5"/>
  <c r="V255" i="5"/>
  <c r="T262" i="5"/>
  <c r="V284" i="5"/>
  <c r="T288" i="5"/>
  <c r="U288" i="5" s="1"/>
  <c r="AC288" i="5" s="1"/>
  <c r="V289" i="5"/>
  <c r="V309" i="5"/>
  <c r="AB309" i="5" s="1"/>
  <c r="V324" i="5"/>
  <c r="AB324" i="5" s="1"/>
  <c r="V338" i="5"/>
  <c r="T344" i="5"/>
  <c r="U270" i="5"/>
  <c r="N305" i="5"/>
  <c r="T237" i="5"/>
  <c r="U237" i="5" s="1"/>
  <c r="AC237" i="5" s="1"/>
  <c r="N244" i="5"/>
  <c r="T256" i="5"/>
  <c r="U309" i="5"/>
  <c r="T169" i="5"/>
  <c r="AC186" i="5"/>
  <c r="V237" i="5"/>
  <c r="AB237" i="5" s="1"/>
  <c r="V278" i="5"/>
  <c r="AB278" i="5" s="1"/>
  <c r="V303" i="5"/>
  <c r="T305" i="5"/>
  <c r="V320" i="5"/>
  <c r="AB320" i="5" s="1"/>
  <c r="V325" i="5"/>
  <c r="AB325" i="5" s="1"/>
  <c r="V369" i="5"/>
  <c r="V87" i="5"/>
  <c r="AB87" i="5" s="1"/>
  <c r="AC87" i="5" s="1"/>
  <c r="AB100" i="5"/>
  <c r="V110" i="5"/>
  <c r="AB110" i="5" s="1"/>
  <c r="V165" i="5"/>
  <c r="AB165" i="5" s="1"/>
  <c r="AB234" i="5"/>
  <c r="V239" i="5"/>
  <c r="AB239" i="5" s="1"/>
  <c r="N248" i="5"/>
  <c r="V262" i="5"/>
  <c r="AB262" i="5" s="1"/>
  <c r="T302" i="5"/>
  <c r="V308" i="5"/>
  <c r="AB308" i="5" s="1"/>
  <c r="O41" i="4"/>
  <c r="R41" i="4" s="1"/>
  <c r="U41" i="4" s="1"/>
  <c r="AB93" i="4"/>
  <c r="N125" i="4"/>
  <c r="U21" i="4"/>
  <c r="AC21" i="4" s="1"/>
  <c r="U229" i="4"/>
  <c r="AB361" i="4"/>
  <c r="AB5" i="4"/>
  <c r="AB15" i="4"/>
  <c r="U33" i="4"/>
  <c r="AC33" i="4" s="1"/>
  <c r="V109" i="4"/>
  <c r="AB109" i="4" s="1"/>
  <c r="N126" i="4"/>
  <c r="U126" i="4" s="1"/>
  <c r="N131" i="4"/>
  <c r="V135" i="4"/>
  <c r="AB135" i="4" s="1"/>
  <c r="T164" i="4"/>
  <c r="U164" i="4" s="1"/>
  <c r="AB174" i="4"/>
  <c r="AC174" i="4" s="1"/>
  <c r="AC181" i="4"/>
  <c r="T229" i="4"/>
  <c r="N237" i="4"/>
  <c r="U237" i="4" s="1"/>
  <c r="N249" i="4"/>
  <c r="T252" i="4"/>
  <c r="AB268" i="4"/>
  <c r="V282" i="4"/>
  <c r="AB282" i="4" s="1"/>
  <c r="T303" i="4"/>
  <c r="N338" i="4"/>
  <c r="N350" i="4"/>
  <c r="AB366" i="4"/>
  <c r="N139" i="4"/>
  <c r="AB145" i="4"/>
  <c r="U157" i="4"/>
  <c r="T58" i="4"/>
  <c r="N128" i="4"/>
  <c r="T217" i="4"/>
  <c r="V284" i="4"/>
  <c r="N304" i="4"/>
  <c r="U305" i="4"/>
  <c r="N337" i="4"/>
  <c r="U337" i="4" s="1"/>
  <c r="AC337" i="4" s="1"/>
  <c r="U22" i="4"/>
  <c r="AC22" i="4" s="1"/>
  <c r="AB51" i="4"/>
  <c r="V58" i="4"/>
  <c r="AB58" i="4" s="1"/>
  <c r="U88" i="4"/>
  <c r="T92" i="4"/>
  <c r="T113" i="4"/>
  <c r="V122" i="4"/>
  <c r="N124" i="4"/>
  <c r="N136" i="4"/>
  <c r="T139" i="4"/>
  <c r="V204" i="4"/>
  <c r="N221" i="4"/>
  <c r="U221" i="4" s="1"/>
  <c r="U227" i="4"/>
  <c r="N230" i="4"/>
  <c r="V235" i="4"/>
  <c r="AB235" i="4" s="1"/>
  <c r="T274" i="4"/>
  <c r="AB284" i="4"/>
  <c r="T286" i="4"/>
  <c r="T321" i="4"/>
  <c r="N357" i="4"/>
  <c r="N113" i="4"/>
  <c r="N202" i="4"/>
  <c r="U202" i="4" s="1"/>
  <c r="U246" i="4"/>
  <c r="N274" i="4"/>
  <c r="N321" i="4"/>
  <c r="N119" i="4"/>
  <c r="T122" i="4"/>
  <c r="N231" i="4"/>
  <c r="U236" i="4"/>
  <c r="V10" i="4"/>
  <c r="AB10" i="4" s="1"/>
  <c r="AB92" i="4"/>
  <c r="T112" i="4"/>
  <c r="AB113" i="4"/>
  <c r="U158" i="4"/>
  <c r="AB172" i="4"/>
  <c r="AC172" i="4" s="1"/>
  <c r="AB204" i="4"/>
  <c r="AC204" i="4" s="1"/>
  <c r="V206" i="4"/>
  <c r="AB229" i="4"/>
  <c r="T231" i="4"/>
  <c r="AB257" i="4"/>
  <c r="V269" i="4"/>
  <c r="T283" i="4"/>
  <c r="AB303" i="4"/>
  <c r="T304" i="4"/>
  <c r="T337" i="4"/>
  <c r="U366" i="4"/>
  <c r="U350" i="4"/>
  <c r="V2" i="4"/>
  <c r="V36" i="4"/>
  <c r="AB36" i="4" s="1"/>
  <c r="AB83" i="4"/>
  <c r="U125" i="4"/>
  <c r="V112" i="4"/>
  <c r="AB150" i="4"/>
  <c r="AB227" i="4"/>
  <c r="U279" i="4"/>
  <c r="V283" i="4"/>
  <c r="AB283" i="4" s="1"/>
  <c r="N303" i="4"/>
  <c r="V4" i="10"/>
  <c r="AB4" i="10" s="1"/>
  <c r="V5" i="10"/>
  <c r="AB5" i="10" s="1"/>
  <c r="U11" i="10"/>
  <c r="AC11" i="10" s="1"/>
  <c r="V14" i="10"/>
  <c r="AB14" i="10" s="1"/>
  <c r="U25" i="10"/>
  <c r="AC25" i="10" s="1"/>
  <c r="AB57" i="10"/>
  <c r="AB63" i="10"/>
  <c r="AC63" i="10" s="1"/>
  <c r="AC81" i="10"/>
  <c r="U105" i="10"/>
  <c r="U111" i="10"/>
  <c r="U114" i="10"/>
  <c r="U148" i="10"/>
  <c r="AB154" i="10"/>
  <c r="AB156" i="10"/>
  <c r="N198" i="10"/>
  <c r="U198" i="10" s="1"/>
  <c r="V198" i="10"/>
  <c r="AB198" i="10" s="1"/>
  <c r="T198" i="10"/>
  <c r="V212" i="10"/>
  <c r="AB212" i="10" s="1"/>
  <c r="T212" i="10"/>
  <c r="AB257" i="10"/>
  <c r="V282" i="10"/>
  <c r="AB282" i="10" s="1"/>
  <c r="T282" i="10"/>
  <c r="U282" i="10" s="1"/>
  <c r="AB283" i="10"/>
  <c r="N315" i="10"/>
  <c r="V315" i="10"/>
  <c r="AB315" i="10" s="1"/>
  <c r="T315" i="10"/>
  <c r="T320" i="10"/>
  <c r="N320" i="10"/>
  <c r="AB329" i="10"/>
  <c r="U10" i="10"/>
  <c r="U104" i="10"/>
  <c r="U113" i="10"/>
  <c r="V174" i="10"/>
  <c r="AB174" i="10" s="1"/>
  <c r="AC174" i="10" s="1"/>
  <c r="V237" i="10"/>
  <c r="AB237" i="10" s="1"/>
  <c r="T237" i="10"/>
  <c r="N245" i="10"/>
  <c r="V245" i="10"/>
  <c r="AB245" i="10" s="1"/>
  <c r="T245" i="10"/>
  <c r="V266" i="10"/>
  <c r="AB266" i="10" s="1"/>
  <c r="N266" i="10"/>
  <c r="T293" i="10"/>
  <c r="N293" i="10"/>
  <c r="V303" i="10"/>
  <c r="AB303" i="10" s="1"/>
  <c r="T303" i="10"/>
  <c r="U303" i="10" s="1"/>
  <c r="V322" i="10"/>
  <c r="AB322" i="10" s="1"/>
  <c r="T322" i="10"/>
  <c r="U322" i="10" s="1"/>
  <c r="AC322" i="10" s="1"/>
  <c r="V356" i="10"/>
  <c r="AB356" i="10" s="1"/>
  <c r="T356" i="10"/>
  <c r="O356" i="10"/>
  <c r="R356" i="10" s="1"/>
  <c r="N2" i="10"/>
  <c r="AC3" i="10"/>
  <c r="U33" i="10"/>
  <c r="AC33" i="10" s="1"/>
  <c r="O35" i="10"/>
  <c r="AC47" i="10"/>
  <c r="U50" i="10"/>
  <c r="N66" i="10"/>
  <c r="U66" i="10" s="1"/>
  <c r="AC66" i="10" s="1"/>
  <c r="N108" i="10"/>
  <c r="U108" i="10" s="1"/>
  <c r="AB140" i="10"/>
  <c r="N142" i="10"/>
  <c r="AB171" i="10"/>
  <c r="AC171" i="10" s="1"/>
  <c r="AC184" i="10"/>
  <c r="AC186" i="10"/>
  <c r="N191" i="10"/>
  <c r="U191" i="10" s="1"/>
  <c r="V191" i="10"/>
  <c r="AB191" i="10" s="1"/>
  <c r="T191" i="10"/>
  <c r="U209" i="10"/>
  <c r="N218" i="10"/>
  <c r="V223" i="10"/>
  <c r="T223" i="10"/>
  <c r="V232" i="10"/>
  <c r="AB232" i="10" s="1"/>
  <c r="T232" i="10"/>
  <c r="N232" i="10"/>
  <c r="U232" i="10" s="1"/>
  <c r="AC232" i="10" s="1"/>
  <c r="N237" i="10"/>
  <c r="V242" i="10"/>
  <c r="AB242" i="10" s="1"/>
  <c r="T242" i="10"/>
  <c r="V279" i="10"/>
  <c r="AB279" i="10" s="1"/>
  <c r="T279" i="10"/>
  <c r="V297" i="10"/>
  <c r="AB297" i="10" s="1"/>
  <c r="T297" i="10"/>
  <c r="V312" i="10"/>
  <c r="AB312" i="10" s="1"/>
  <c r="T312" i="10"/>
  <c r="N356" i="10"/>
  <c r="V64" i="10"/>
  <c r="AB64" i="10" s="1"/>
  <c r="N64" i="10"/>
  <c r="U64" i="10" s="1"/>
  <c r="V88" i="10"/>
  <c r="AB88" i="10" s="1"/>
  <c r="T93" i="10"/>
  <c r="U93" i="10" s="1"/>
  <c r="T103" i="10"/>
  <c r="U103" i="10" s="1"/>
  <c r="N107" i="10"/>
  <c r="U107" i="10" s="1"/>
  <c r="V132" i="10"/>
  <c r="AB132" i="10" s="1"/>
  <c r="N137" i="10"/>
  <c r="N145" i="10"/>
  <c r="N152" i="10"/>
  <c r="V155" i="10"/>
  <c r="AB155" i="10" s="1"/>
  <c r="T155" i="10"/>
  <c r="N155" i="10"/>
  <c r="AC164" i="10"/>
  <c r="N208" i="10"/>
  <c r="U218" i="10"/>
  <c r="N223" i="10"/>
  <c r="U223" i="10" s="1"/>
  <c r="AC223" i="10" s="1"/>
  <c r="V236" i="10"/>
  <c r="AB236" i="10" s="1"/>
  <c r="T236" i="10"/>
  <c r="AB240" i="10"/>
  <c r="N242" i="10"/>
  <c r="V247" i="10"/>
  <c r="AB247" i="10" s="1"/>
  <c r="T247" i="10"/>
  <c r="N274" i="10"/>
  <c r="V274" i="10"/>
  <c r="AB274" i="10" s="1"/>
  <c r="T274" i="10"/>
  <c r="N279" i="10"/>
  <c r="V293" i="10"/>
  <c r="AB293" i="10" s="1"/>
  <c r="N297" i="10"/>
  <c r="N312" i="10"/>
  <c r="T317" i="10"/>
  <c r="V319" i="10"/>
  <c r="AB319" i="10" s="1"/>
  <c r="AC319" i="10" s="1"/>
  <c r="N319" i="10"/>
  <c r="U319" i="10" s="1"/>
  <c r="AB328" i="10"/>
  <c r="T332" i="10"/>
  <c r="N332" i="10"/>
  <c r="AB339" i="10"/>
  <c r="T2" i="10"/>
  <c r="N7" i="10"/>
  <c r="AC10" i="10"/>
  <c r="N15" i="10"/>
  <c r="U15" i="10" s="1"/>
  <c r="AC15" i="10" s="1"/>
  <c r="U26" i="10"/>
  <c r="AC26" i="10" s="1"/>
  <c r="V50" i="10"/>
  <c r="AB50" i="10" s="1"/>
  <c r="N84" i="10"/>
  <c r="N87" i="10"/>
  <c r="U87" i="10" s="1"/>
  <c r="V93" i="10"/>
  <c r="AB93" i="10" s="1"/>
  <c r="T102" i="10"/>
  <c r="V102" i="10"/>
  <c r="AB102" i="10" s="1"/>
  <c r="V113" i="10"/>
  <c r="U124" i="10"/>
  <c r="T129" i="10"/>
  <c r="U129" i="10" s="1"/>
  <c r="AC129" i="10" s="1"/>
  <c r="T142" i="10"/>
  <c r="U160" i="10"/>
  <c r="V163" i="10"/>
  <c r="V218" i="10"/>
  <c r="AB218" i="10" s="1"/>
  <c r="N236" i="10"/>
  <c r="U236" i="10" s="1"/>
  <c r="U247" i="10"/>
  <c r="V258" i="10"/>
  <c r="T258" i="10"/>
  <c r="N309" i="10"/>
  <c r="V316" i="10"/>
  <c r="AB316" i="10" s="1"/>
  <c r="T316" i="10"/>
  <c r="O349" i="10"/>
  <c r="R349" i="10" s="1"/>
  <c r="V369" i="10"/>
  <c r="AB369" i="10" s="1"/>
  <c r="O369" i="10"/>
  <c r="R369" i="10" s="1"/>
  <c r="V2" i="10"/>
  <c r="N4" i="10"/>
  <c r="U4" i="10" s="1"/>
  <c r="N5" i="10"/>
  <c r="U5" i="10" s="1"/>
  <c r="AC5" i="10" s="1"/>
  <c r="N6" i="10"/>
  <c r="T8" i="10"/>
  <c r="U8" i="10" s="1"/>
  <c r="AC8" i="10" s="1"/>
  <c r="V9" i="10"/>
  <c r="AB9" i="10" s="1"/>
  <c r="N14" i="10"/>
  <c r="U14" i="10" s="1"/>
  <c r="U30" i="10"/>
  <c r="AC30" i="10" s="1"/>
  <c r="AB89" i="10"/>
  <c r="AC99" i="10"/>
  <c r="N102" i="10"/>
  <c r="U102" i="10" s="1"/>
  <c r="V103" i="10"/>
  <c r="AB103" i="10" s="1"/>
  <c r="T106" i="10"/>
  <c r="N106" i="10"/>
  <c r="U106" i="10" s="1"/>
  <c r="V107" i="10"/>
  <c r="AB107" i="10" s="1"/>
  <c r="T123" i="10"/>
  <c r="U123" i="10" s="1"/>
  <c r="V124" i="10"/>
  <c r="AB124" i="10" s="1"/>
  <c r="V129" i="10"/>
  <c r="AB129" i="10" s="1"/>
  <c r="N136" i="10"/>
  <c r="V136" i="10"/>
  <c r="AB136" i="10" s="1"/>
  <c r="T141" i="10"/>
  <c r="U141" i="10" s="1"/>
  <c r="N144" i="10"/>
  <c r="T144" i="10"/>
  <c r="T145" i="10"/>
  <c r="AB163" i="10"/>
  <c r="T199" i="10"/>
  <c r="U199" i="10" s="1"/>
  <c r="V213" i="10"/>
  <c r="AB213" i="10" s="1"/>
  <c r="T213" i="10"/>
  <c r="N258" i="10"/>
  <c r="U258" i="10" s="1"/>
  <c r="N278" i="10"/>
  <c r="V278" i="10"/>
  <c r="AB278" i="10" s="1"/>
  <c r="T278" i="10"/>
  <c r="N311" i="10"/>
  <c r="U311" i="10" s="1"/>
  <c r="V311" i="10"/>
  <c r="AB311" i="10" s="1"/>
  <c r="AC311" i="10" s="1"/>
  <c r="T311" i="10"/>
  <c r="N316" i="10"/>
  <c r="U316" i="10" s="1"/>
  <c r="V321" i="10"/>
  <c r="AB321" i="10" s="1"/>
  <c r="T321" i="10"/>
  <c r="N321" i="10"/>
  <c r="V332" i="10"/>
  <c r="AB332" i="10" s="1"/>
  <c r="U338" i="10"/>
  <c r="N369" i="10"/>
  <c r="T7" i="10"/>
  <c r="T15" i="10"/>
  <c r="U34" i="10"/>
  <c r="AC34" i="10" s="1"/>
  <c r="N67" i="10"/>
  <c r="U67" i="10" s="1"/>
  <c r="AC67" i="10" s="1"/>
  <c r="N78" i="10"/>
  <c r="U78" i="10" s="1"/>
  <c r="T84" i="10"/>
  <c r="U84" i="10" s="1"/>
  <c r="AC84" i="10" s="1"/>
  <c r="N89" i="10"/>
  <c r="U89" i="10" s="1"/>
  <c r="AC92" i="10"/>
  <c r="N119" i="10"/>
  <c r="U119" i="10" s="1"/>
  <c r="V119" i="10"/>
  <c r="AB119" i="10" s="1"/>
  <c r="T120" i="10"/>
  <c r="U120" i="10" s="1"/>
  <c r="AC120" i="10" s="1"/>
  <c r="AB133" i="10"/>
  <c r="V141" i="10"/>
  <c r="AB141" i="10" s="1"/>
  <c r="AC157" i="10"/>
  <c r="V176" i="10"/>
  <c r="AB176" i="10" s="1"/>
  <c r="T176" i="10"/>
  <c r="N180" i="10"/>
  <c r="U180" i="10" s="1"/>
  <c r="V180" i="10"/>
  <c r="AB180" i="10" s="1"/>
  <c r="AC180" i="10" s="1"/>
  <c r="V199" i="10"/>
  <c r="AB199" i="10" s="1"/>
  <c r="V207" i="10"/>
  <c r="N213" i="10"/>
  <c r="V233" i="10"/>
  <c r="AB233" i="10" s="1"/>
  <c r="AC233" i="10" s="1"/>
  <c r="T233" i="10"/>
  <c r="V238" i="10"/>
  <c r="AB238" i="10" s="1"/>
  <c r="AC238" i="10" s="1"/>
  <c r="T238" i="10"/>
  <c r="V241" i="10"/>
  <c r="AB241" i="10" s="1"/>
  <c r="T241" i="10"/>
  <c r="N241" i="10"/>
  <c r="V246" i="10"/>
  <c r="AB246" i="10" s="1"/>
  <c r="T246" i="10"/>
  <c r="T269" i="10"/>
  <c r="V269" i="10"/>
  <c r="T283" i="10"/>
  <c r="N283" i="10"/>
  <c r="U283" i="10" s="1"/>
  <c r="AB286" i="10"/>
  <c r="V294" i="10"/>
  <c r="AB294" i="10" s="1"/>
  <c r="T294" i="10"/>
  <c r="N294" i="10"/>
  <c r="N304" i="10"/>
  <c r="U304" i="10" s="1"/>
  <c r="AC304" i="10" s="1"/>
  <c r="T309" i="10"/>
  <c r="U309" i="10" s="1"/>
  <c r="AC309" i="10" s="1"/>
  <c r="T329" i="10"/>
  <c r="N329" i="10"/>
  <c r="U329" i="10" s="1"/>
  <c r="N337" i="10"/>
  <c r="U337" i="10" s="1"/>
  <c r="AC337" i="10" s="1"/>
  <c r="AC338" i="10"/>
  <c r="V6" i="10"/>
  <c r="AB6" i="10" s="1"/>
  <c r="AC6" i="10" s="1"/>
  <c r="N13" i="10"/>
  <c r="U17" i="10"/>
  <c r="AC17" i="10" s="1"/>
  <c r="U19" i="10"/>
  <c r="AC19" i="10" s="1"/>
  <c r="U21" i="10"/>
  <c r="AC21" i="10" s="1"/>
  <c r="AC38" i="10"/>
  <c r="N51" i="10"/>
  <c r="U51" i="10" s="1"/>
  <c r="AB78" i="10"/>
  <c r="AC78" i="10" s="1"/>
  <c r="V80" i="10"/>
  <c r="AB80" i="10" s="1"/>
  <c r="U86" i="10"/>
  <c r="V91" i="10"/>
  <c r="AB91" i="10" s="1"/>
  <c r="N97" i="10"/>
  <c r="U97" i="10" s="1"/>
  <c r="AC97" i="10" s="1"/>
  <c r="V101" i="10"/>
  <c r="AB101" i="10" s="1"/>
  <c r="AC101" i="10" s="1"/>
  <c r="N101" i="10"/>
  <c r="U101" i="10" s="1"/>
  <c r="AB105" i="10"/>
  <c r="AC105" i="10" s="1"/>
  <c r="V106" i="10"/>
  <c r="AB106" i="10" s="1"/>
  <c r="AC106" i="10" s="1"/>
  <c r="AB109" i="10"/>
  <c r="AB111" i="10"/>
  <c r="V123" i="10"/>
  <c r="V128" i="10"/>
  <c r="N133" i="10"/>
  <c r="U133" i="10" s="1"/>
  <c r="T136" i="10"/>
  <c r="V144" i="10"/>
  <c r="AB144" i="10" s="1"/>
  <c r="U149" i="10"/>
  <c r="AC149" i="10" s="1"/>
  <c r="N176" i="10"/>
  <c r="U176" i="10" s="1"/>
  <c r="AC176" i="10" s="1"/>
  <c r="N233" i="10"/>
  <c r="U233" i="10" s="1"/>
  <c r="N238" i="10"/>
  <c r="U238" i="10" s="1"/>
  <c r="N246" i="10"/>
  <c r="N269" i="10"/>
  <c r="U269" i="10" s="1"/>
  <c r="V275" i="10"/>
  <c r="AB275" i="10" s="1"/>
  <c r="T275" i="10"/>
  <c r="U275" i="10" s="1"/>
  <c r="AC275" i="10" s="1"/>
  <c r="AB324" i="10"/>
  <c r="AC324" i="10" s="1"/>
  <c r="V326" i="10"/>
  <c r="AB326" i="10" s="1"/>
  <c r="T326" i="10"/>
  <c r="AB160" i="10"/>
  <c r="AC160" i="10" s="1"/>
  <c r="AC255" i="10"/>
  <c r="U268" i="10"/>
  <c r="U302" i="10"/>
  <c r="AC302" i="10" s="1"/>
  <c r="AB306" i="10"/>
  <c r="U312" i="10"/>
  <c r="AB344" i="10"/>
  <c r="AC40" i="10"/>
  <c r="AB77" i="10"/>
  <c r="AB82" i="10"/>
  <c r="U96" i="10"/>
  <c r="AC96" i="10" s="1"/>
  <c r="AB125" i="10"/>
  <c r="U127" i="10"/>
  <c r="AB128" i="10"/>
  <c r="AC128" i="10" s="1"/>
  <c r="AB130" i="10"/>
  <c r="AB138" i="10"/>
  <c r="N158" i="10"/>
  <c r="U158" i="10" s="1"/>
  <c r="U179" i="10"/>
  <c r="AC187" i="10"/>
  <c r="AB208" i="10"/>
  <c r="U231" i="10"/>
  <c r="AB269" i="10"/>
  <c r="AC269" i="10" s="1"/>
  <c r="N273" i="10"/>
  <c r="U273" i="10" s="1"/>
  <c r="AB290" i="10"/>
  <c r="N306" i="10"/>
  <c r="U321" i="10"/>
  <c r="U328" i="10"/>
  <c r="N344" i="10"/>
  <c r="U344" i="10" s="1"/>
  <c r="AB347" i="10"/>
  <c r="AB223" i="10"/>
  <c r="AB225" i="10"/>
  <c r="AB251" i="10"/>
  <c r="T257" i="10"/>
  <c r="AB258" i="10"/>
  <c r="AC258" i="10" s="1"/>
  <c r="T260" i="10"/>
  <c r="U260" i="10" s="1"/>
  <c r="AB262" i="10"/>
  <c r="AB265" i="10"/>
  <c r="AB272" i="10"/>
  <c r="U290" i="10"/>
  <c r="AB305" i="10"/>
  <c r="AC305" i="10" s="1"/>
  <c r="U325" i="10"/>
  <c r="AC325" i="10" s="1"/>
  <c r="T348" i="10"/>
  <c r="AB204" i="10"/>
  <c r="U219" i="10"/>
  <c r="AC219" i="10" s="1"/>
  <c r="AB222" i="10"/>
  <c r="V260" i="10"/>
  <c r="N272" i="10"/>
  <c r="U272" i="10" s="1"/>
  <c r="V273" i="10"/>
  <c r="AB273" i="10" s="1"/>
  <c r="AC273" i="10" s="1"/>
  <c r="AB298" i="10"/>
  <c r="U361" i="10"/>
  <c r="AC361" i="10" s="1"/>
  <c r="T5" i="9"/>
  <c r="U5" i="9" s="1"/>
  <c r="V5" i="9"/>
  <c r="AB5" i="9" s="1"/>
  <c r="V15" i="9"/>
  <c r="AB15" i="9" s="1"/>
  <c r="T15" i="9"/>
  <c r="N15" i="9"/>
  <c r="U19" i="9"/>
  <c r="AC19" i="9" s="1"/>
  <c r="U29" i="9"/>
  <c r="AC29" i="9" s="1"/>
  <c r="AB77" i="9"/>
  <c r="AC77" i="9" s="1"/>
  <c r="V79" i="9"/>
  <c r="AB79" i="9" s="1"/>
  <c r="N79" i="9"/>
  <c r="U79" i="9" s="1"/>
  <c r="T91" i="9"/>
  <c r="U91" i="9" s="1"/>
  <c r="N91" i="9"/>
  <c r="AB103" i="9"/>
  <c r="V113" i="9"/>
  <c r="AB113" i="9" s="1"/>
  <c r="T113" i="9"/>
  <c r="U113" i="9" s="1"/>
  <c r="AB124" i="9"/>
  <c r="U126" i="9"/>
  <c r="AB129" i="9"/>
  <c r="AC129" i="9" s="1"/>
  <c r="U136" i="9"/>
  <c r="AB139" i="9"/>
  <c r="N141" i="9"/>
  <c r="V141" i="9"/>
  <c r="AB141" i="9" s="1"/>
  <c r="T141" i="9"/>
  <c r="V146" i="9"/>
  <c r="T146" i="9"/>
  <c r="T157" i="9"/>
  <c r="AB158" i="9"/>
  <c r="T164" i="9"/>
  <c r="V164" i="9"/>
  <c r="AB164" i="9" s="1"/>
  <c r="U199" i="9"/>
  <c r="AC199" i="9" s="1"/>
  <c r="V210" i="9"/>
  <c r="AB210" i="9" s="1"/>
  <c r="AC210" i="9" s="1"/>
  <c r="N210" i="9"/>
  <c r="U210" i="9" s="1"/>
  <c r="N229" i="9"/>
  <c r="T229" i="9"/>
  <c r="V242" i="9"/>
  <c r="T242" i="9"/>
  <c r="U242" i="9" s="1"/>
  <c r="V270" i="9"/>
  <c r="AB270" i="9" s="1"/>
  <c r="T270" i="9"/>
  <c r="AB282" i="9"/>
  <c r="AC282" i="9" s="1"/>
  <c r="U303" i="9"/>
  <c r="U320" i="9"/>
  <c r="T122" i="9"/>
  <c r="V122" i="9"/>
  <c r="AB122" i="9" s="1"/>
  <c r="U146" i="9"/>
  <c r="U164" i="9"/>
  <c r="AC164" i="9" s="1"/>
  <c r="U192" i="9"/>
  <c r="V195" i="9"/>
  <c r="AB195" i="9" s="1"/>
  <c r="T195" i="9"/>
  <c r="AB248" i="9"/>
  <c r="V305" i="9"/>
  <c r="AB305" i="9" s="1"/>
  <c r="T305" i="9"/>
  <c r="V315" i="9"/>
  <c r="AB315" i="9" s="1"/>
  <c r="T315" i="9"/>
  <c r="N315" i="9"/>
  <c r="AB67" i="9"/>
  <c r="AB81" i="9"/>
  <c r="T83" i="9"/>
  <c r="N83" i="9"/>
  <c r="U83" i="9" s="1"/>
  <c r="AC83" i="9" s="1"/>
  <c r="V95" i="9"/>
  <c r="AB95" i="9" s="1"/>
  <c r="T95" i="9"/>
  <c r="U95" i="9" s="1"/>
  <c r="AC95" i="9" s="1"/>
  <c r="U98" i="9"/>
  <c r="N135" i="9"/>
  <c r="V135" i="9"/>
  <c r="AB135" i="9" s="1"/>
  <c r="U143" i="9"/>
  <c r="AB155" i="9"/>
  <c r="AC172" i="9"/>
  <c r="AB219" i="9"/>
  <c r="V247" i="9"/>
  <c r="AB247" i="9" s="1"/>
  <c r="T247" i="9"/>
  <c r="U247" i="9" s="1"/>
  <c r="AC247" i="9" s="1"/>
  <c r="V254" i="9"/>
  <c r="AB254" i="9" s="1"/>
  <c r="N254" i="9"/>
  <c r="AB257" i="9"/>
  <c r="N305" i="9"/>
  <c r="U311" i="9"/>
  <c r="V11" i="9"/>
  <c r="AB11" i="9" s="1"/>
  <c r="T11" i="9"/>
  <c r="AC38" i="9"/>
  <c r="V112" i="9"/>
  <c r="T112" i="9"/>
  <c r="V154" i="9"/>
  <c r="AB154" i="9" s="1"/>
  <c r="T154" i="9"/>
  <c r="V161" i="9"/>
  <c r="AB161" i="9" s="1"/>
  <c r="T161" i="9"/>
  <c r="N228" i="9"/>
  <c r="T228" i="9"/>
  <c r="V239" i="9"/>
  <c r="AB239" i="9" s="1"/>
  <c r="T239" i="9"/>
  <c r="N269" i="9"/>
  <c r="T269" i="9"/>
  <c r="V276" i="9"/>
  <c r="AB276" i="9" s="1"/>
  <c r="T276" i="9"/>
  <c r="V297" i="9"/>
  <c r="AB297" i="9" s="1"/>
  <c r="T297" i="9"/>
  <c r="N297" i="9"/>
  <c r="AC303" i="9"/>
  <c r="V2" i="9"/>
  <c r="T2" i="9"/>
  <c r="V51" i="9"/>
  <c r="AB51" i="9" s="1"/>
  <c r="T51" i="9"/>
  <c r="N51" i="9"/>
  <c r="N64" i="9"/>
  <c r="U64" i="9" s="1"/>
  <c r="AC64" i="9" s="1"/>
  <c r="V83" i="9"/>
  <c r="AB83" i="9" s="1"/>
  <c r="U107" i="9"/>
  <c r="AC110" i="9"/>
  <c r="N112" i="9"/>
  <c r="T119" i="9"/>
  <c r="N119" i="9"/>
  <c r="T135" i="9"/>
  <c r="U135" i="9" s="1"/>
  <c r="AC135" i="9" s="1"/>
  <c r="V142" i="9"/>
  <c r="AB142" i="9" s="1"/>
  <c r="T142" i="9"/>
  <c r="N151" i="9"/>
  <c r="V151" i="9"/>
  <c r="AB151" i="9" s="1"/>
  <c r="AC152" i="9"/>
  <c r="N154" i="9"/>
  <c r="N161" i="9"/>
  <c r="T209" i="9"/>
  <c r="V209" i="9"/>
  <c r="N239" i="9"/>
  <c r="U239" i="9" s="1"/>
  <c r="T254" i="9"/>
  <c r="U254" i="9" s="1"/>
  <c r="N276" i="9"/>
  <c r="V36" i="9"/>
  <c r="AB36" i="9" s="1"/>
  <c r="AC36" i="9" s="1"/>
  <c r="U80" i="9"/>
  <c r="AC80" i="9" s="1"/>
  <c r="V92" i="9"/>
  <c r="AB92" i="9" s="1"/>
  <c r="T92" i="9"/>
  <c r="U92" i="9" s="1"/>
  <c r="T106" i="9"/>
  <c r="U106" i="9" s="1"/>
  <c r="AC117" i="9"/>
  <c r="N142" i="9"/>
  <c r="V147" i="9"/>
  <c r="AB147" i="9" s="1"/>
  <c r="T147" i="9"/>
  <c r="V168" i="9"/>
  <c r="AB168" i="9" s="1"/>
  <c r="AC168" i="9" s="1"/>
  <c r="T168" i="9"/>
  <c r="U176" i="9"/>
  <c r="AC176" i="9" s="1"/>
  <c r="N180" i="9"/>
  <c r="U180" i="9" s="1"/>
  <c r="AC180" i="9" s="1"/>
  <c r="T198" i="9"/>
  <c r="V198" i="9"/>
  <c r="AB198" i="9" s="1"/>
  <c r="V228" i="9"/>
  <c r="AB228" i="9" s="1"/>
  <c r="V246" i="9"/>
  <c r="AB246" i="9" s="1"/>
  <c r="T246" i="9"/>
  <c r="V269" i="9"/>
  <c r="AB269" i="9" s="1"/>
  <c r="V285" i="9"/>
  <c r="AB285" i="9" s="1"/>
  <c r="T285" i="9"/>
  <c r="V311" i="9"/>
  <c r="AB311" i="9" s="1"/>
  <c r="N316" i="9"/>
  <c r="V316" i="9"/>
  <c r="AB316" i="9" s="1"/>
  <c r="N92" i="9"/>
  <c r="U99" i="9"/>
  <c r="AC99" i="9" s="1"/>
  <c r="V106" i="9"/>
  <c r="U116" i="9"/>
  <c r="AC116" i="9" s="1"/>
  <c r="V119" i="9"/>
  <c r="AB119" i="9" s="1"/>
  <c r="T134" i="9"/>
  <c r="V134" i="9"/>
  <c r="AB134" i="9" s="1"/>
  <c r="N134" i="9"/>
  <c r="T139" i="9"/>
  <c r="N139" i="9"/>
  <c r="U139" i="9" s="1"/>
  <c r="AC139" i="9" s="1"/>
  <c r="N147" i="9"/>
  <c r="U147" i="9" s="1"/>
  <c r="U168" i="9"/>
  <c r="V204" i="9"/>
  <c r="AB204" i="9" s="1"/>
  <c r="V213" i="9"/>
  <c r="AB213" i="9" s="1"/>
  <c r="N213" i="9"/>
  <c r="U213" i="9" s="1"/>
  <c r="V238" i="9"/>
  <c r="T238" i="9"/>
  <c r="N246" i="9"/>
  <c r="U246" i="9" s="1"/>
  <c r="N253" i="9"/>
  <c r="V253" i="9"/>
  <c r="AB253" i="9" s="1"/>
  <c r="AC261" i="9"/>
  <c r="V273" i="9"/>
  <c r="V293" i="9"/>
  <c r="AB293" i="9" s="1"/>
  <c r="T293" i="9"/>
  <c r="AB13" i="9"/>
  <c r="AC13" i="9" s="1"/>
  <c r="AC47" i="9"/>
  <c r="U82" i="9"/>
  <c r="T123" i="9"/>
  <c r="U123" i="9" s="1"/>
  <c r="AC123" i="9" s="1"/>
  <c r="AC126" i="9"/>
  <c r="T131" i="9"/>
  <c r="V131" i="9"/>
  <c r="N160" i="9"/>
  <c r="V160" i="9"/>
  <c r="AB160" i="9" s="1"/>
  <c r="T160" i="9"/>
  <c r="T217" i="9"/>
  <c r="N217" i="9"/>
  <c r="U217" i="9" s="1"/>
  <c r="V217" i="9"/>
  <c r="AB217" i="9" s="1"/>
  <c r="AC217" i="9" s="1"/>
  <c r="N238" i="9"/>
  <c r="U238" i="9" s="1"/>
  <c r="AB249" i="9"/>
  <c r="N265" i="9"/>
  <c r="V265" i="9"/>
  <c r="AB265" i="9" s="1"/>
  <c r="T265" i="9"/>
  <c r="N293" i="9"/>
  <c r="T316" i="9"/>
  <c r="AB14" i="9"/>
  <c r="AC14" i="9" s="1"/>
  <c r="U23" i="9"/>
  <c r="AC23" i="9" s="1"/>
  <c r="U25" i="9"/>
  <c r="AC25" i="9" s="1"/>
  <c r="AC46" i="9"/>
  <c r="AB57" i="9"/>
  <c r="AB78" i="9"/>
  <c r="AC78" i="9" s="1"/>
  <c r="V82" i="9"/>
  <c r="AB82" i="9" s="1"/>
  <c r="AC82" i="9" s="1"/>
  <c r="AB90" i="9"/>
  <c r="V118" i="9"/>
  <c r="U137" i="9"/>
  <c r="T159" i="9"/>
  <c r="V176" i="9"/>
  <c r="AB176" i="9" s="1"/>
  <c r="U178" i="9"/>
  <c r="AC178" i="9" s="1"/>
  <c r="AC185" i="9"/>
  <c r="V193" i="9"/>
  <c r="AB193" i="9" s="1"/>
  <c r="AB208" i="9"/>
  <c r="AC208" i="9" s="1"/>
  <c r="V216" i="9"/>
  <c r="AB216" i="9" s="1"/>
  <c r="U226" i="9"/>
  <c r="T232" i="9"/>
  <c r="U232" i="9" s="1"/>
  <c r="T233" i="9"/>
  <c r="V260" i="9"/>
  <c r="AB260" i="9" s="1"/>
  <c r="AB274" i="9"/>
  <c r="T283" i="9"/>
  <c r="AB298" i="9"/>
  <c r="T302" i="9"/>
  <c r="U302" i="9" s="1"/>
  <c r="AC302" i="9" s="1"/>
  <c r="V309" i="9"/>
  <c r="AB309" i="9" s="1"/>
  <c r="AB337" i="9"/>
  <c r="N339" i="9"/>
  <c r="N344" i="9"/>
  <c r="AB347" i="9"/>
  <c r="AC329" i="9"/>
  <c r="T339" i="9"/>
  <c r="U339" i="9" s="1"/>
  <c r="AB319" i="9"/>
  <c r="AC319" i="9" s="1"/>
  <c r="AB320" i="9"/>
  <c r="AC320" i="9" s="1"/>
  <c r="N338" i="9"/>
  <c r="V339" i="9"/>
  <c r="T344" i="9"/>
  <c r="AB348" i="9"/>
  <c r="N351" i="9"/>
  <c r="N357" i="9"/>
  <c r="U369" i="9"/>
  <c r="AC369" i="9" s="1"/>
  <c r="U294" i="9"/>
  <c r="N326" i="9"/>
  <c r="N337" i="9"/>
  <c r="U337" i="9" s="1"/>
  <c r="T343" i="9"/>
  <c r="T346" i="9"/>
  <c r="N350" i="9"/>
  <c r="U351" i="9"/>
  <c r="U4" i="9"/>
  <c r="N304" i="9"/>
  <c r="N309" i="9"/>
  <c r="U309" i="9" s="1"/>
  <c r="T322" i="9"/>
  <c r="AB330" i="9"/>
  <c r="T338" i="9"/>
  <c r="U338" i="9" s="1"/>
  <c r="V343" i="9"/>
  <c r="AB343" i="9" s="1"/>
  <c r="V346" i="9"/>
  <c r="AB346" i="9" s="1"/>
  <c r="T351" i="9"/>
  <c r="AB356" i="9"/>
  <c r="N366" i="9"/>
  <c r="U366" i="9" s="1"/>
  <c r="AC366" i="9" s="1"/>
  <c r="N7" i="9"/>
  <c r="U15" i="9"/>
  <c r="U26" i="9"/>
  <c r="AC26" i="9" s="1"/>
  <c r="U28" i="9"/>
  <c r="AC28" i="9" s="1"/>
  <c r="N50" i="9"/>
  <c r="U50" i="9" s="1"/>
  <c r="AC50" i="9" s="1"/>
  <c r="N63" i="9"/>
  <c r="U63" i="9" s="1"/>
  <c r="AC63" i="9" s="1"/>
  <c r="AB125" i="9"/>
  <c r="AB131" i="9"/>
  <c r="N133" i="9"/>
  <c r="U133" i="9" s="1"/>
  <c r="AC133" i="9" s="1"/>
  <c r="AB159" i="9"/>
  <c r="U189" i="9"/>
  <c r="AC189" i="9" s="1"/>
  <c r="AB209" i="9"/>
  <c r="AB233" i="9"/>
  <c r="N250" i="9"/>
  <c r="U250" i="9" s="1"/>
  <c r="AC250" i="9" s="1"/>
  <c r="N258" i="9"/>
  <c r="T268" i="9"/>
  <c r="U268" i="9" s="1"/>
  <c r="AC268" i="9" s="1"/>
  <c r="T275" i="9"/>
  <c r="U275" i="9" s="1"/>
  <c r="T292" i="9"/>
  <c r="U292" i="9" s="1"/>
  <c r="U304" i="9"/>
  <c r="T326" i="9"/>
  <c r="U326" i="9" s="1"/>
  <c r="AC326" i="9" s="1"/>
  <c r="T350" i="9"/>
  <c r="AB281" i="9"/>
  <c r="T4" i="9"/>
  <c r="U14" i="9"/>
  <c r="U17" i="9"/>
  <c r="AC17" i="9" s="1"/>
  <c r="U32" i="9"/>
  <c r="AC32" i="9" s="1"/>
  <c r="U34" i="9"/>
  <c r="AC34" i="9" s="1"/>
  <c r="AC53" i="9"/>
  <c r="U57" i="9"/>
  <c r="AB127" i="9"/>
  <c r="AB137" i="9"/>
  <c r="T145" i="9"/>
  <c r="U145" i="9" s="1"/>
  <c r="AC145" i="9" s="1"/>
  <c r="T156" i="9"/>
  <c r="N159" i="9"/>
  <c r="AC182" i="9"/>
  <c r="U193" i="9"/>
  <c r="U227" i="9"/>
  <c r="AC227" i="9" s="1"/>
  <c r="N233" i="9"/>
  <c r="U233" i="9" s="1"/>
  <c r="T274" i="9"/>
  <c r="U274" i="9" s="1"/>
  <c r="V275" i="9"/>
  <c r="AB275" i="9" s="1"/>
  <c r="N283" i="9"/>
  <c r="V292" i="9"/>
  <c r="AB306" i="9"/>
  <c r="AC306" i="9" s="1"/>
  <c r="AB313" i="9"/>
  <c r="T325" i="9"/>
  <c r="U325" i="9" s="1"/>
  <c r="AC325" i="9" s="1"/>
  <c r="T330" i="9"/>
  <c r="U21" i="8"/>
  <c r="AC21" i="8" s="1"/>
  <c r="AB77" i="8"/>
  <c r="U98" i="8"/>
  <c r="AB115" i="8"/>
  <c r="AB119" i="8"/>
  <c r="AB121" i="8"/>
  <c r="AB141" i="8"/>
  <c r="AC141" i="8" s="1"/>
  <c r="V159" i="8"/>
  <c r="AB159" i="8" s="1"/>
  <c r="T159" i="8"/>
  <c r="AB172" i="8"/>
  <c r="AC172" i="8" s="1"/>
  <c r="V176" i="8"/>
  <c r="AB176" i="8" s="1"/>
  <c r="T176" i="8"/>
  <c r="U176" i="8" s="1"/>
  <c r="T211" i="8"/>
  <c r="V211" i="8"/>
  <c r="AB211" i="8" s="1"/>
  <c r="U257" i="8"/>
  <c r="V257" i="8"/>
  <c r="AB257" i="8" s="1"/>
  <c r="AB283" i="8"/>
  <c r="U285" i="8"/>
  <c r="AB303" i="8"/>
  <c r="V320" i="8"/>
  <c r="AB320" i="8" s="1"/>
  <c r="T320" i="8"/>
  <c r="U320" i="8" s="1"/>
  <c r="AC320" i="8" s="1"/>
  <c r="U94" i="8"/>
  <c r="AB118" i="8"/>
  <c r="U123" i="8"/>
  <c r="U159" i="8"/>
  <c r="U211" i="8"/>
  <c r="T222" i="8"/>
  <c r="V222" i="8"/>
  <c r="AB222" i="8" s="1"/>
  <c r="AB227" i="8"/>
  <c r="V238" i="8"/>
  <c r="AB238" i="8" s="1"/>
  <c r="T238" i="8"/>
  <c r="V249" i="8"/>
  <c r="AB249" i="8" s="1"/>
  <c r="T249" i="8"/>
  <c r="AB255" i="8"/>
  <c r="AB271" i="8"/>
  <c r="T273" i="8"/>
  <c r="U273" i="8" s="1"/>
  <c r="V273" i="8"/>
  <c r="AB273" i="8" s="1"/>
  <c r="T136" i="8"/>
  <c r="V136" i="8"/>
  <c r="U222" i="8"/>
  <c r="U238" i="8"/>
  <c r="U249" i="8"/>
  <c r="V298" i="8"/>
  <c r="AB298" i="8" s="1"/>
  <c r="T298" i="8"/>
  <c r="U298" i="8" s="1"/>
  <c r="AC298" i="8" s="1"/>
  <c r="V304" i="8"/>
  <c r="AB304" i="8" s="1"/>
  <c r="T304" i="8"/>
  <c r="V50" i="8"/>
  <c r="AB50" i="8" s="1"/>
  <c r="V57" i="8"/>
  <c r="AB57" i="8" s="1"/>
  <c r="AC57" i="8" s="1"/>
  <c r="T97" i="8"/>
  <c r="U97" i="8" s="1"/>
  <c r="T103" i="8"/>
  <c r="V103" i="8"/>
  <c r="AB103" i="8" s="1"/>
  <c r="V156" i="8"/>
  <c r="AB156" i="8" s="1"/>
  <c r="T156" i="8"/>
  <c r="U156" i="8" s="1"/>
  <c r="V174" i="8"/>
  <c r="AB174" i="8" s="1"/>
  <c r="AC174" i="8" s="1"/>
  <c r="AC188" i="8"/>
  <c r="T233" i="8"/>
  <c r="AB266" i="8"/>
  <c r="T270" i="8"/>
  <c r="U270" i="8" s="1"/>
  <c r="AC315" i="8"/>
  <c r="V97" i="8"/>
  <c r="AB97" i="8" s="1"/>
  <c r="U103" i="8"/>
  <c r="AC103" i="8" s="1"/>
  <c r="T129" i="8"/>
  <c r="U129" i="8" s="1"/>
  <c r="V129" i="8"/>
  <c r="T131" i="8"/>
  <c r="V131" i="8"/>
  <c r="AB131" i="8" s="1"/>
  <c r="T169" i="8"/>
  <c r="U169" i="8" s="1"/>
  <c r="V219" i="8"/>
  <c r="AB219" i="8" s="1"/>
  <c r="T219" i="8"/>
  <c r="T312" i="8"/>
  <c r="U312" i="8" s="1"/>
  <c r="AC312" i="8" s="1"/>
  <c r="U332" i="8"/>
  <c r="AC332" i="8" s="1"/>
  <c r="AC39" i="8"/>
  <c r="V110" i="8"/>
  <c r="AB110" i="8" s="1"/>
  <c r="T113" i="8"/>
  <c r="U113" i="8" s="1"/>
  <c r="AC113" i="8" s="1"/>
  <c r="V179" i="8"/>
  <c r="AB179" i="8" s="1"/>
  <c r="T179" i="8"/>
  <c r="AC186" i="8"/>
  <c r="T216" i="8"/>
  <c r="U216" i="8" s="1"/>
  <c r="AC217" i="8"/>
  <c r="U219" i="8"/>
  <c r="AC219" i="8" s="1"/>
  <c r="V223" i="8"/>
  <c r="AB223" i="8" s="1"/>
  <c r="T223" i="8"/>
  <c r="V248" i="8"/>
  <c r="AB248" i="8" s="1"/>
  <c r="T248" i="8"/>
  <c r="U248" i="8" s="1"/>
  <c r="T253" i="8"/>
  <c r="U253" i="8" s="1"/>
  <c r="AC253" i="8" s="1"/>
  <c r="AC328" i="8"/>
  <c r="U30" i="8"/>
  <c r="AC30" i="8" s="1"/>
  <c r="U32" i="8"/>
  <c r="AC32" i="8" s="1"/>
  <c r="AB88" i="8"/>
  <c r="AC88" i="8" s="1"/>
  <c r="T92" i="8"/>
  <c r="V92" i="8"/>
  <c r="AB92" i="8" s="1"/>
  <c r="T107" i="8"/>
  <c r="U107" i="8" s="1"/>
  <c r="AB142" i="8"/>
  <c r="U147" i="8"/>
  <c r="V166" i="8"/>
  <c r="AB166" i="8" s="1"/>
  <c r="T166" i="8"/>
  <c r="U241" i="8"/>
  <c r="V241" i="8"/>
  <c r="AB241" i="8" s="1"/>
  <c r="U258" i="8"/>
  <c r="V293" i="8"/>
  <c r="AB293" i="8" s="1"/>
  <c r="T293" i="8"/>
  <c r="U321" i="8"/>
  <c r="V41" i="8"/>
  <c r="AB41" i="8" s="1"/>
  <c r="AC41" i="8" s="1"/>
  <c r="AB7" i="8"/>
  <c r="AC7" i="8" s="1"/>
  <c r="AB12" i="8"/>
  <c r="AB79" i="8"/>
  <c r="AC84" i="8"/>
  <c r="AB85" i="8"/>
  <c r="T106" i="8"/>
  <c r="U106" i="8" s="1"/>
  <c r="V106" i="8"/>
  <c r="AB106" i="8" s="1"/>
  <c r="AC106" i="8" s="1"/>
  <c r="V144" i="8"/>
  <c r="AB144" i="8" s="1"/>
  <c r="T144" i="8"/>
  <c r="T162" i="8"/>
  <c r="U162" i="8" s="1"/>
  <c r="AC162" i="8" s="1"/>
  <c r="T239" i="8"/>
  <c r="U245" i="8"/>
  <c r="V245" i="8"/>
  <c r="AB245" i="8" s="1"/>
  <c r="T245" i="8"/>
  <c r="V262" i="8"/>
  <c r="AB262" i="8" s="1"/>
  <c r="T262" i="8"/>
  <c r="U262" i="8" s="1"/>
  <c r="V278" i="8"/>
  <c r="AB278" i="8" s="1"/>
  <c r="T278" i="8"/>
  <c r="U278" i="8" s="1"/>
  <c r="U293" i="8"/>
  <c r="U305" i="8"/>
  <c r="T311" i="8"/>
  <c r="U311" i="8" s="1"/>
  <c r="AC311" i="8" s="1"/>
  <c r="AC324" i="8"/>
  <c r="AC3" i="8"/>
  <c r="AB10" i="8"/>
  <c r="U12" i="8"/>
  <c r="AC40" i="8"/>
  <c r="U93" i="8"/>
  <c r="AC93" i="8" s="1"/>
  <c r="AB116" i="8"/>
  <c r="AB149" i="8"/>
  <c r="AB163" i="8"/>
  <c r="AB205" i="8"/>
  <c r="AB225" i="8"/>
  <c r="AB235" i="8"/>
  <c r="AC235" i="8" s="1"/>
  <c r="U271" i="8"/>
  <c r="AB305" i="8"/>
  <c r="V329" i="8"/>
  <c r="AB329" i="8" s="1"/>
  <c r="AC329" i="8" s="1"/>
  <c r="AB347" i="8"/>
  <c r="AB351" i="8"/>
  <c r="N356" i="8"/>
  <c r="Q356" i="8" s="1"/>
  <c r="U356" i="8" s="1"/>
  <c r="AC356" i="8" s="1"/>
  <c r="T339" i="8"/>
  <c r="U339" i="8" s="1"/>
  <c r="T344" i="8"/>
  <c r="U344" i="8" s="1"/>
  <c r="AC344" i="8" s="1"/>
  <c r="AB358" i="8"/>
  <c r="N366" i="8"/>
  <c r="Q366" i="8" s="1"/>
  <c r="AB337" i="8"/>
  <c r="AC337" i="8" s="1"/>
  <c r="T346" i="8"/>
  <c r="T350" i="8"/>
  <c r="U350" i="8" s="1"/>
  <c r="T356" i="8"/>
  <c r="U304" i="8"/>
  <c r="AC304" i="8" s="1"/>
  <c r="AC38" i="8"/>
  <c r="U102" i="8"/>
  <c r="U116" i="8"/>
  <c r="AC117" i="8"/>
  <c r="AB138" i="8"/>
  <c r="U144" i="8"/>
  <c r="AB153" i="8"/>
  <c r="U166" i="8"/>
  <c r="AB228" i="8"/>
  <c r="AB290" i="8"/>
  <c r="AB297" i="8"/>
  <c r="AB326" i="8"/>
  <c r="T332" i="8"/>
  <c r="T343" i="8"/>
  <c r="U343" i="8" s="1"/>
  <c r="AC343" i="8" s="1"/>
  <c r="V346" i="8"/>
  <c r="AB346" i="8" s="1"/>
  <c r="T366" i="8"/>
  <c r="U366" i="8" s="1"/>
  <c r="AC366" i="8" s="1"/>
  <c r="U8" i="8"/>
  <c r="AC8" i="8" s="1"/>
  <c r="U178" i="8"/>
  <c r="U225" i="8"/>
  <c r="T252" i="8"/>
  <c r="U252" i="8" s="1"/>
  <c r="AB264" i="8"/>
  <c r="V269" i="8"/>
  <c r="AB269" i="8" s="1"/>
  <c r="AC269" i="8" s="1"/>
  <c r="V281" i="8"/>
  <c r="AB281" i="8" s="1"/>
  <c r="T310" i="8"/>
  <c r="U310" i="8" s="1"/>
  <c r="AC310" i="8" s="1"/>
  <c r="AB322" i="8"/>
  <c r="U328" i="8"/>
  <c r="AB78" i="8"/>
  <c r="AC78" i="8" s="1"/>
  <c r="AB83" i="8"/>
  <c r="AB86" i="8"/>
  <c r="AB89" i="8"/>
  <c r="AB91" i="8"/>
  <c r="AB109" i="8"/>
  <c r="U115" i="8"/>
  <c r="U142" i="8"/>
  <c r="U155" i="8"/>
  <c r="AB161" i="8"/>
  <c r="AB203" i="8"/>
  <c r="AB208" i="8"/>
  <c r="AB232" i="8"/>
  <c r="U266" i="8"/>
  <c r="U309" i="8"/>
  <c r="U316" i="8"/>
  <c r="AB319" i="8"/>
  <c r="AC319" i="8" s="1"/>
  <c r="AB369" i="8"/>
  <c r="AB6" i="7"/>
  <c r="N57" i="7"/>
  <c r="V57" i="7"/>
  <c r="AB57" i="7" s="1"/>
  <c r="T57" i="7"/>
  <c r="U115" i="7"/>
  <c r="V87" i="7"/>
  <c r="AB87" i="7" s="1"/>
  <c r="N87" i="7"/>
  <c r="U87" i="7" s="1"/>
  <c r="U274" i="7"/>
  <c r="V11" i="7"/>
  <c r="AB11" i="7" s="1"/>
  <c r="N11" i="7"/>
  <c r="U102" i="7"/>
  <c r="V228" i="7"/>
  <c r="AB228" i="7" s="1"/>
  <c r="T228" i="7"/>
  <c r="V249" i="7"/>
  <c r="AB249" i="7" s="1"/>
  <c r="T249" i="7"/>
  <c r="V317" i="7"/>
  <c r="AB317" i="7" s="1"/>
  <c r="T317" i="7"/>
  <c r="AC338" i="7"/>
  <c r="U176" i="7"/>
  <c r="AC117" i="7"/>
  <c r="N150" i="7"/>
  <c r="V150" i="7"/>
  <c r="AB150" i="7" s="1"/>
  <c r="U4" i="7"/>
  <c r="U13" i="7"/>
  <c r="AC13" i="7" s="1"/>
  <c r="U14" i="7"/>
  <c r="AC14" i="7" s="1"/>
  <c r="U23" i="7"/>
  <c r="AC23" i="7" s="1"/>
  <c r="AB78" i="7"/>
  <c r="AC78" i="7" s="1"/>
  <c r="AC88" i="7"/>
  <c r="V95" i="7"/>
  <c r="AB95" i="7" s="1"/>
  <c r="N95" i="7"/>
  <c r="U95" i="7" s="1"/>
  <c r="AB101" i="7"/>
  <c r="U104" i="7"/>
  <c r="AC126" i="7"/>
  <c r="N128" i="7"/>
  <c r="U128" i="7" s="1"/>
  <c r="AC128" i="7" s="1"/>
  <c r="AB138" i="7"/>
  <c r="AC138" i="7" s="1"/>
  <c r="V140" i="7"/>
  <c r="AB140" i="7" s="1"/>
  <c r="T140" i="7"/>
  <c r="AB159" i="7"/>
  <c r="V178" i="7"/>
  <c r="AB178" i="7" s="1"/>
  <c r="T178" i="7"/>
  <c r="AC186" i="7"/>
  <c r="N200" i="7"/>
  <c r="U200" i="7" s="1"/>
  <c r="V200" i="7"/>
  <c r="AB200" i="7" s="1"/>
  <c r="V223" i="7"/>
  <c r="AB223" i="7" s="1"/>
  <c r="T223" i="7"/>
  <c r="N228" i="7"/>
  <c r="N249" i="7"/>
  <c r="U249" i="7" s="1"/>
  <c r="V278" i="7"/>
  <c r="AB278" i="7" s="1"/>
  <c r="AC278" i="7" s="1"/>
  <c r="N278" i="7"/>
  <c r="U278" i="7" s="1"/>
  <c r="V305" i="7"/>
  <c r="AB305" i="7" s="1"/>
  <c r="T305" i="7"/>
  <c r="U305" i="7" s="1"/>
  <c r="AC305" i="7" s="1"/>
  <c r="N305" i="7"/>
  <c r="V309" i="7"/>
  <c r="AB309" i="7" s="1"/>
  <c r="N309" i="7"/>
  <c r="U309" i="7" s="1"/>
  <c r="T314" i="7"/>
  <c r="V314" i="7"/>
  <c r="AB314" i="7" s="1"/>
  <c r="N314" i="7"/>
  <c r="N317" i="7"/>
  <c r="U317" i="7" s="1"/>
  <c r="V322" i="7"/>
  <c r="AB322" i="7" s="1"/>
  <c r="T322" i="7"/>
  <c r="V344" i="7"/>
  <c r="AB344" i="7" s="1"/>
  <c r="T344" i="7"/>
  <c r="N344" i="7"/>
  <c r="U344" i="7" s="1"/>
  <c r="AB7" i="7"/>
  <c r="U16" i="7"/>
  <c r="AC16" i="7" s="1"/>
  <c r="U21" i="7"/>
  <c r="AC21" i="7" s="1"/>
  <c r="U25" i="7"/>
  <c r="AC25" i="7" s="1"/>
  <c r="N50" i="7"/>
  <c r="U50" i="7" s="1"/>
  <c r="N90" i="7"/>
  <c r="N91" i="7"/>
  <c r="U91" i="7" s="1"/>
  <c r="N92" i="7"/>
  <c r="N94" i="7"/>
  <c r="U94" i="7" s="1"/>
  <c r="AB98" i="7"/>
  <c r="AB102" i="7"/>
  <c r="AC102" i="7" s="1"/>
  <c r="U105" i="7"/>
  <c r="T115" i="7"/>
  <c r="AB122" i="7"/>
  <c r="V125" i="7"/>
  <c r="AB125" i="7" s="1"/>
  <c r="T131" i="7"/>
  <c r="U131" i="7" s="1"/>
  <c r="AB134" i="7"/>
  <c r="AC134" i="7" s="1"/>
  <c r="AB135" i="7"/>
  <c r="AC135" i="7" s="1"/>
  <c r="N140" i="7"/>
  <c r="N178" i="7"/>
  <c r="U178" i="7" s="1"/>
  <c r="AC178" i="7" s="1"/>
  <c r="V207" i="7"/>
  <c r="AB207" i="7" s="1"/>
  <c r="T207" i="7"/>
  <c r="N223" i="7"/>
  <c r="N234" i="7"/>
  <c r="U234" i="7" s="1"/>
  <c r="AC234" i="7" s="1"/>
  <c r="V234" i="7"/>
  <c r="AB234" i="7" s="1"/>
  <c r="T234" i="7"/>
  <c r="N270" i="7"/>
  <c r="U270" i="7" s="1"/>
  <c r="AC270" i="7" s="1"/>
  <c r="V270" i="7"/>
  <c r="AB270" i="7" s="1"/>
  <c r="V283" i="7"/>
  <c r="AB283" i="7" s="1"/>
  <c r="T283" i="7"/>
  <c r="AC337" i="7"/>
  <c r="U223" i="7"/>
  <c r="V298" i="7"/>
  <c r="AB298" i="7" s="1"/>
  <c r="T298" i="7"/>
  <c r="V316" i="7"/>
  <c r="AB316" i="7" s="1"/>
  <c r="T316" i="7"/>
  <c r="V324" i="7"/>
  <c r="AB324" i="7" s="1"/>
  <c r="N324" i="7"/>
  <c r="N52" i="7"/>
  <c r="AB77" i="7"/>
  <c r="AC77" i="7" s="1"/>
  <c r="T90" i="7"/>
  <c r="V104" i="7"/>
  <c r="AB104" i="7" s="1"/>
  <c r="V171" i="7"/>
  <c r="AB171" i="7" s="1"/>
  <c r="AC171" i="7" s="1"/>
  <c r="U262" i="7"/>
  <c r="N298" i="7"/>
  <c r="U332" i="7"/>
  <c r="N2" i="7"/>
  <c r="AC3" i="7"/>
  <c r="T6" i="7"/>
  <c r="U6" i="7" s="1"/>
  <c r="T9" i="7"/>
  <c r="U9" i="7" s="1"/>
  <c r="AC9" i="7" s="1"/>
  <c r="T10" i="7"/>
  <c r="U10" i="7" s="1"/>
  <c r="AC10" i="7" s="1"/>
  <c r="V50" i="7"/>
  <c r="AB50" i="7" s="1"/>
  <c r="AC50" i="7" s="1"/>
  <c r="T52" i="7"/>
  <c r="V58" i="7"/>
  <c r="AB58" i="7" s="1"/>
  <c r="T58" i="7"/>
  <c r="AB79" i="7"/>
  <c r="T82" i="7"/>
  <c r="V91" i="7"/>
  <c r="AB91" i="7" s="1"/>
  <c r="N99" i="7"/>
  <c r="V99" i="7"/>
  <c r="AB99" i="7" s="1"/>
  <c r="T100" i="7"/>
  <c r="V114" i="7"/>
  <c r="AB114" i="7" s="1"/>
  <c r="T118" i="7"/>
  <c r="U118" i="7" s="1"/>
  <c r="T119" i="7"/>
  <c r="U119" i="7" s="1"/>
  <c r="AC119" i="7" s="1"/>
  <c r="V123" i="7"/>
  <c r="AB123" i="7" s="1"/>
  <c r="T123" i="7"/>
  <c r="U158" i="7"/>
  <c r="AC158" i="7" s="1"/>
  <c r="N160" i="7"/>
  <c r="V160" i="7"/>
  <c r="AB160" i="7" s="1"/>
  <c r="T243" i="7"/>
  <c r="N243" i="7"/>
  <c r="V250" i="7"/>
  <c r="AB250" i="7" s="1"/>
  <c r="T250" i="7"/>
  <c r="T277" i="7"/>
  <c r="V277" i="7"/>
  <c r="AB277" i="7" s="1"/>
  <c r="V280" i="7"/>
  <c r="AB280" i="7" s="1"/>
  <c r="N280" i="7"/>
  <c r="T318" i="7"/>
  <c r="N318" i="7"/>
  <c r="T324" i="7"/>
  <c r="V332" i="7"/>
  <c r="AB332" i="7" s="1"/>
  <c r="AC332" i="7" s="1"/>
  <c r="T345" i="7"/>
  <c r="V345" i="7"/>
  <c r="AB345" i="7" s="1"/>
  <c r="V346" i="7"/>
  <c r="AB346" i="7" s="1"/>
  <c r="V348" i="7"/>
  <c r="AB348" i="7" s="1"/>
  <c r="T348" i="7"/>
  <c r="V79" i="7"/>
  <c r="U82" i="7"/>
  <c r="U100" i="7"/>
  <c r="AC100" i="7" s="1"/>
  <c r="V111" i="7"/>
  <c r="AB111" i="7" s="1"/>
  <c r="N111" i="7"/>
  <c r="T130" i="7"/>
  <c r="V130" i="7"/>
  <c r="AB130" i="7" s="1"/>
  <c r="N130" i="7"/>
  <c r="T222" i="7"/>
  <c r="V222" i="7"/>
  <c r="AB222" i="7" s="1"/>
  <c r="N233" i="7"/>
  <c r="U233" i="7" s="1"/>
  <c r="N316" i="7"/>
  <c r="U316" i="7" s="1"/>
  <c r="AC316" i="7" s="1"/>
  <c r="T321" i="7"/>
  <c r="U321" i="7" s="1"/>
  <c r="N321" i="7"/>
  <c r="AB15" i="7"/>
  <c r="U22" i="7"/>
  <c r="AC22" i="7" s="1"/>
  <c r="U24" i="7"/>
  <c r="AC24" i="7" s="1"/>
  <c r="N58" i="7"/>
  <c r="AB81" i="7"/>
  <c r="U84" i="7"/>
  <c r="AC84" i="7" s="1"/>
  <c r="V94" i="7"/>
  <c r="AB94" i="7" s="1"/>
  <c r="AB96" i="7"/>
  <c r="V103" i="7"/>
  <c r="AB103" i="7" s="1"/>
  <c r="U106" i="7"/>
  <c r="AC106" i="7" s="1"/>
  <c r="T110" i="7"/>
  <c r="U110" i="7" s="1"/>
  <c r="AC110" i="7" s="1"/>
  <c r="AB113" i="7"/>
  <c r="N123" i="7"/>
  <c r="AB124" i="7"/>
  <c r="V129" i="7"/>
  <c r="AB129" i="7" s="1"/>
  <c r="N129" i="7"/>
  <c r="U129" i="7" s="1"/>
  <c r="AB132" i="7"/>
  <c r="AB141" i="7"/>
  <c r="V168" i="7"/>
  <c r="AB168" i="7" s="1"/>
  <c r="T168" i="7"/>
  <c r="AC181" i="7"/>
  <c r="U192" i="7"/>
  <c r="T211" i="7"/>
  <c r="U211" i="7" s="1"/>
  <c r="AC211" i="7" s="1"/>
  <c r="V217" i="7"/>
  <c r="AB217" i="7" s="1"/>
  <c r="T217" i="7"/>
  <c r="U229" i="7"/>
  <c r="N232" i="7"/>
  <c r="U232" i="7" s="1"/>
  <c r="AC232" i="7" s="1"/>
  <c r="V233" i="7"/>
  <c r="AB233" i="7" s="1"/>
  <c r="V235" i="7"/>
  <c r="AB235" i="7" s="1"/>
  <c r="T235" i="7"/>
  <c r="N250" i="7"/>
  <c r="U250" i="7" s="1"/>
  <c r="N261" i="7"/>
  <c r="V261" i="7"/>
  <c r="AB261" i="7" s="1"/>
  <c r="T261" i="7"/>
  <c r="U261" i="7" s="1"/>
  <c r="N282" i="7"/>
  <c r="V282" i="7"/>
  <c r="AB282" i="7" s="1"/>
  <c r="T282" i="7"/>
  <c r="N315" i="7"/>
  <c r="U315" i="7" s="1"/>
  <c r="AC315" i="7" s="1"/>
  <c r="V321" i="7"/>
  <c r="AB321" i="7" s="1"/>
  <c r="AC47" i="7"/>
  <c r="AC53" i="7"/>
  <c r="AC80" i="7"/>
  <c r="V131" i="7"/>
  <c r="AB131" i="7" s="1"/>
  <c r="N139" i="7"/>
  <c r="T139" i="7"/>
  <c r="V193" i="7"/>
  <c r="AB193" i="7" s="1"/>
  <c r="AC193" i="7" s="1"/>
  <c r="N193" i="7"/>
  <c r="U193" i="7" s="1"/>
  <c r="V13" i="7"/>
  <c r="AB13" i="7" s="1"/>
  <c r="N79" i="7"/>
  <c r="U79" i="7" s="1"/>
  <c r="V115" i="7"/>
  <c r="AB115" i="7" s="1"/>
  <c r="N124" i="7"/>
  <c r="U124" i="7" s="1"/>
  <c r="V174" i="7"/>
  <c r="V267" i="7"/>
  <c r="AB267" i="7" s="1"/>
  <c r="T267" i="7"/>
  <c r="U267" i="7" s="1"/>
  <c r="AC267" i="7" s="1"/>
  <c r="U17" i="7"/>
  <c r="AC17" i="7" s="1"/>
  <c r="U28" i="7"/>
  <c r="AC28" i="7" s="1"/>
  <c r="AC39" i="7"/>
  <c r="N51" i="7"/>
  <c r="T51" i="7"/>
  <c r="N65" i="7"/>
  <c r="U65" i="7" s="1"/>
  <c r="AC65" i="7" s="1"/>
  <c r="AB82" i="7"/>
  <c r="AB89" i="7"/>
  <c r="AC89" i="7" s="1"/>
  <c r="N98" i="7"/>
  <c r="U98" i="7" s="1"/>
  <c r="T99" i="7"/>
  <c r="T109" i="7"/>
  <c r="U109" i="7" s="1"/>
  <c r="AC109" i="7" s="1"/>
  <c r="V110" i="7"/>
  <c r="AB110" i="7" s="1"/>
  <c r="N121" i="7"/>
  <c r="T121" i="7"/>
  <c r="U123" i="7"/>
  <c r="AB147" i="7"/>
  <c r="AB162" i="7"/>
  <c r="T165" i="7"/>
  <c r="U165" i="7" s="1"/>
  <c r="AC165" i="7" s="1"/>
  <c r="N168" i="7"/>
  <c r="U208" i="7"/>
  <c r="AB212" i="7"/>
  <c r="N235" i="7"/>
  <c r="U235" i="7" s="1"/>
  <c r="AC235" i="7" s="1"/>
  <c r="U239" i="7"/>
  <c r="T242" i="7"/>
  <c r="N242" i="7"/>
  <c r="V243" i="7"/>
  <c r="AB243" i="7" s="1"/>
  <c r="AB274" i="7"/>
  <c r="V279" i="7"/>
  <c r="AB279" i="7" s="1"/>
  <c r="N279" i="7"/>
  <c r="U279" i="7" s="1"/>
  <c r="AC279" i="7" s="1"/>
  <c r="T280" i="7"/>
  <c r="U280" i="7" s="1"/>
  <c r="AC280" i="7" s="1"/>
  <c r="V289" i="7"/>
  <c r="T289" i="7"/>
  <c r="U289" i="7" s="1"/>
  <c r="AB304" i="7"/>
  <c r="AC304" i="7" s="1"/>
  <c r="AB312" i="7"/>
  <c r="V318" i="7"/>
  <c r="T320" i="7"/>
  <c r="N320" i="7"/>
  <c r="U320" i="7" s="1"/>
  <c r="V320" i="7"/>
  <c r="AB320" i="7" s="1"/>
  <c r="V326" i="7"/>
  <c r="AB326" i="7" s="1"/>
  <c r="N326" i="7"/>
  <c r="U326" i="7" s="1"/>
  <c r="AC326" i="7" s="1"/>
  <c r="AB358" i="7"/>
  <c r="T151" i="7"/>
  <c r="U151" i="7" s="1"/>
  <c r="AC151" i="7" s="1"/>
  <c r="AB152" i="7"/>
  <c r="AB169" i="7"/>
  <c r="AB208" i="7"/>
  <c r="AC208" i="7" s="1"/>
  <c r="T238" i="7"/>
  <c r="U238" i="7" s="1"/>
  <c r="AC238" i="7" s="1"/>
  <c r="T240" i="7"/>
  <c r="AB241" i="7"/>
  <c r="T252" i="7"/>
  <c r="U252" i="7" s="1"/>
  <c r="AC252" i="7" s="1"/>
  <c r="T255" i="7"/>
  <c r="AB268" i="7"/>
  <c r="T274" i="7"/>
  <c r="T275" i="7"/>
  <c r="U275" i="7" s="1"/>
  <c r="AC275" i="7" s="1"/>
  <c r="AB276" i="7"/>
  <c r="AC276" i="7" s="1"/>
  <c r="V281" i="7"/>
  <c r="T294" i="7"/>
  <c r="AB319" i="7"/>
  <c r="AC319" i="7" s="1"/>
  <c r="AB335" i="7"/>
  <c r="AB343" i="7"/>
  <c r="AB369" i="7"/>
  <c r="U27" i="7"/>
  <c r="AC27" i="7" s="1"/>
  <c r="U116" i="7"/>
  <c r="U122" i="7"/>
  <c r="AC122" i="7" s="1"/>
  <c r="AB144" i="7"/>
  <c r="V164" i="7"/>
  <c r="AB164" i="7" s="1"/>
  <c r="AC164" i="7" s="1"/>
  <c r="U227" i="7"/>
  <c r="AB258" i="7"/>
  <c r="AB297" i="7"/>
  <c r="T366" i="7"/>
  <c r="U366" i="7" s="1"/>
  <c r="AC366" i="7" s="1"/>
  <c r="U144" i="7"/>
  <c r="AB172" i="7"/>
  <c r="AC172" i="7" s="1"/>
  <c r="AB174" i="7"/>
  <c r="AC174" i="7" s="1"/>
  <c r="U258" i="7"/>
  <c r="AC258" i="7" s="1"/>
  <c r="U266" i="7"/>
  <c r="AB294" i="7"/>
  <c r="AB347" i="7"/>
  <c r="N369" i="7"/>
  <c r="U369" i="7" s="1"/>
  <c r="AB166" i="7"/>
  <c r="U199" i="7"/>
  <c r="AC199" i="7" s="1"/>
  <c r="U213" i="7"/>
  <c r="AC213" i="7" s="1"/>
  <c r="AB224" i="7"/>
  <c r="AB253" i="7"/>
  <c r="N255" i="7"/>
  <c r="U255" i="7" s="1"/>
  <c r="U265" i="7"/>
  <c r="N281" i="7"/>
  <c r="U281" i="7" s="1"/>
  <c r="N335" i="7"/>
  <c r="U335" i="7" s="1"/>
  <c r="N347" i="7"/>
  <c r="U347" i="7" s="1"/>
  <c r="V99" i="6"/>
  <c r="AB99" i="6" s="1"/>
  <c r="N99" i="6"/>
  <c r="T102" i="6"/>
  <c r="N102" i="6"/>
  <c r="AC127" i="6"/>
  <c r="V136" i="6"/>
  <c r="AB136" i="6" s="1"/>
  <c r="N136" i="6"/>
  <c r="T145" i="6"/>
  <c r="N145" i="6"/>
  <c r="U145" i="6" s="1"/>
  <c r="U161" i="6"/>
  <c r="T7" i="6"/>
  <c r="U7" i="6" s="1"/>
  <c r="AC7" i="6" s="1"/>
  <c r="AB8" i="6"/>
  <c r="T10" i="6"/>
  <c r="N10" i="6"/>
  <c r="U10" i="6" s="1"/>
  <c r="U22" i="6"/>
  <c r="AC22" i="6" s="1"/>
  <c r="AB50" i="6"/>
  <c r="V67" i="6"/>
  <c r="AB67" i="6" s="1"/>
  <c r="AC67" i="6" s="1"/>
  <c r="N67" i="6"/>
  <c r="U67" i="6" s="1"/>
  <c r="V95" i="6"/>
  <c r="AB95" i="6" s="1"/>
  <c r="T95" i="6"/>
  <c r="T118" i="6"/>
  <c r="N118" i="6"/>
  <c r="V141" i="6"/>
  <c r="AB141" i="6" s="1"/>
  <c r="T141" i="6"/>
  <c r="N141" i="6"/>
  <c r="V152" i="6"/>
  <c r="AB152" i="6" s="1"/>
  <c r="V158" i="6"/>
  <c r="AB158" i="6" s="1"/>
  <c r="N158" i="6"/>
  <c r="AB162" i="6"/>
  <c r="T218" i="6"/>
  <c r="N260" i="6"/>
  <c r="U260" i="6" s="1"/>
  <c r="V260" i="6"/>
  <c r="AB260" i="6" s="1"/>
  <c r="T260" i="6"/>
  <c r="U311" i="6"/>
  <c r="U320" i="6"/>
  <c r="U361" i="6"/>
  <c r="U366" i="6"/>
  <c r="N81" i="6"/>
  <c r="V81" i="6"/>
  <c r="AB81" i="6" s="1"/>
  <c r="T84" i="6"/>
  <c r="V84" i="6"/>
  <c r="AB84" i="6" s="1"/>
  <c r="N84" i="6"/>
  <c r="V103" i="6"/>
  <c r="AB103" i="6" s="1"/>
  <c r="T103" i="6"/>
  <c r="T110" i="6"/>
  <c r="N110" i="6"/>
  <c r="N132" i="6"/>
  <c r="T132" i="6"/>
  <c r="AB149" i="6"/>
  <c r="N151" i="6"/>
  <c r="V151" i="6"/>
  <c r="AB151" i="6" s="1"/>
  <c r="T151" i="6"/>
  <c r="N164" i="6"/>
  <c r="T164" i="6"/>
  <c r="V168" i="6"/>
  <c r="AB168" i="6" s="1"/>
  <c r="T168" i="6"/>
  <c r="U168" i="6" s="1"/>
  <c r="AC168" i="6" s="1"/>
  <c r="N200" i="6"/>
  <c r="V200" i="6"/>
  <c r="AB200" i="6" s="1"/>
  <c r="N209" i="6"/>
  <c r="V209" i="6"/>
  <c r="T209" i="6"/>
  <c r="U236" i="6"/>
  <c r="AC236" i="6" s="1"/>
  <c r="T249" i="6"/>
  <c r="N249" i="6"/>
  <c r="N253" i="6"/>
  <c r="U253" i="6" s="1"/>
  <c r="V253" i="6"/>
  <c r="AB270" i="6"/>
  <c r="N292" i="6"/>
  <c r="V292" i="6"/>
  <c r="AB292" i="6" s="1"/>
  <c r="V350" i="6"/>
  <c r="AB350" i="6" s="1"/>
  <c r="N350" i="6"/>
  <c r="U17" i="6"/>
  <c r="AC17" i="6" s="1"/>
  <c r="AC38" i="6"/>
  <c r="N97" i="6"/>
  <c r="V97" i="6"/>
  <c r="AB97" i="6" s="1"/>
  <c r="T97" i="6"/>
  <c r="N100" i="6"/>
  <c r="U100" i="6" s="1"/>
  <c r="AB111" i="6"/>
  <c r="AB118" i="6"/>
  <c r="V122" i="6"/>
  <c r="N122" i="6"/>
  <c r="U122" i="6" s="1"/>
  <c r="AB125" i="6"/>
  <c r="AC125" i="6" s="1"/>
  <c r="U158" i="6"/>
  <c r="V213" i="6"/>
  <c r="AB213" i="6" s="1"/>
  <c r="N213" i="6"/>
  <c r="U213" i="6" s="1"/>
  <c r="AC213" i="6" s="1"/>
  <c r="AC227" i="6"/>
  <c r="N242" i="6"/>
  <c r="U242" i="6" s="1"/>
  <c r="AC242" i="6" s="1"/>
  <c r="U264" i="6"/>
  <c r="V274" i="6"/>
  <c r="AB274" i="6" s="1"/>
  <c r="T274" i="6"/>
  <c r="U282" i="6"/>
  <c r="N302" i="6"/>
  <c r="T302" i="6"/>
  <c r="O35" i="6"/>
  <c r="V35" i="6"/>
  <c r="AB35" i="6" s="1"/>
  <c r="N131" i="6"/>
  <c r="T131" i="6"/>
  <c r="AB209" i="6"/>
  <c r="N215" i="6"/>
  <c r="U215" i="6" s="1"/>
  <c r="V249" i="6"/>
  <c r="AB249" i="6" s="1"/>
  <c r="T253" i="6"/>
  <c r="N274" i="6"/>
  <c r="U274" i="6" s="1"/>
  <c r="AC274" i="6" s="1"/>
  <c r="T292" i="6"/>
  <c r="U292" i="6" s="1"/>
  <c r="N310" i="6"/>
  <c r="AC320" i="6"/>
  <c r="T350" i="6"/>
  <c r="V155" i="6"/>
  <c r="AB155" i="6" s="1"/>
  <c r="T155" i="6"/>
  <c r="N170" i="6"/>
  <c r="U170" i="6" s="1"/>
  <c r="T213" i="6"/>
  <c r="N219" i="6"/>
  <c r="T219" i="6"/>
  <c r="U219" i="6" s="1"/>
  <c r="N235" i="6"/>
  <c r="V235" i="6"/>
  <c r="AB235" i="6" s="1"/>
  <c r="T235" i="6"/>
  <c r="T242" i="6"/>
  <c r="U245" i="6"/>
  <c r="V268" i="6"/>
  <c r="T268" i="6"/>
  <c r="V271" i="6"/>
  <c r="AB271" i="6" s="1"/>
  <c r="T271" i="6"/>
  <c r="N278" i="6"/>
  <c r="U278" i="6" s="1"/>
  <c r="V278" i="6"/>
  <c r="T278" i="6"/>
  <c r="U289" i="6"/>
  <c r="V302" i="6"/>
  <c r="AB302" i="6" s="1"/>
  <c r="V304" i="6"/>
  <c r="AB304" i="6" s="1"/>
  <c r="T304" i="6"/>
  <c r="U304" i="6" s="1"/>
  <c r="N304" i="6"/>
  <c r="N319" i="6"/>
  <c r="U319" i="6" s="1"/>
  <c r="V86" i="6"/>
  <c r="AB86" i="6" s="1"/>
  <c r="AC86" i="6" s="1"/>
  <c r="T112" i="6"/>
  <c r="N112" i="6"/>
  <c r="N155" i="6"/>
  <c r="AB159" i="6"/>
  <c r="V178" i="6"/>
  <c r="AB178" i="6" s="1"/>
  <c r="T178" i="6"/>
  <c r="N178" i="6"/>
  <c r="U178" i="6" s="1"/>
  <c r="V228" i="6"/>
  <c r="N228" i="6"/>
  <c r="AB257" i="6"/>
  <c r="N271" i="6"/>
  <c r="T291" i="6"/>
  <c r="V291" i="6"/>
  <c r="AB291" i="6" s="1"/>
  <c r="N291" i="6"/>
  <c r="V298" i="6"/>
  <c r="AB298" i="6" s="1"/>
  <c r="N298" i="6"/>
  <c r="T310" i="6"/>
  <c r="U316" i="6"/>
  <c r="AC367" i="6"/>
  <c r="U82" i="6"/>
  <c r="AC82" i="6" s="1"/>
  <c r="N85" i="6"/>
  <c r="U85" i="6" s="1"/>
  <c r="V85" i="6"/>
  <c r="AB85" i="6" s="1"/>
  <c r="AC85" i="6" s="1"/>
  <c r="T99" i="6"/>
  <c r="V102" i="6"/>
  <c r="AB102" i="6" s="1"/>
  <c r="AC102" i="6" s="1"/>
  <c r="N121" i="6"/>
  <c r="T121" i="6"/>
  <c r="V131" i="6"/>
  <c r="AB131" i="6" s="1"/>
  <c r="AC185" i="6"/>
  <c r="V219" i="6"/>
  <c r="AB219" i="6" s="1"/>
  <c r="AC219" i="6" s="1"/>
  <c r="U232" i="6"/>
  <c r="AC232" i="6" s="1"/>
  <c r="T238" i="6"/>
  <c r="V247" i="6"/>
  <c r="AB247" i="6" s="1"/>
  <c r="T247" i="6"/>
  <c r="N252" i="6"/>
  <c r="U252" i="6" s="1"/>
  <c r="V252" i="6"/>
  <c r="AB252" i="6" s="1"/>
  <c r="T252" i="6"/>
  <c r="AB263" i="6"/>
  <c r="AB268" i="6"/>
  <c r="N288" i="6"/>
  <c r="V288" i="6"/>
  <c r="AB288" i="6" s="1"/>
  <c r="N315" i="6"/>
  <c r="U315" i="6" s="1"/>
  <c r="V315" i="6"/>
  <c r="T315" i="6"/>
  <c r="V351" i="6"/>
  <c r="AB351" i="6" s="1"/>
  <c r="N351" i="6"/>
  <c r="U351" i="6" s="1"/>
  <c r="AC351" i="6" s="1"/>
  <c r="N4" i="6"/>
  <c r="U4" i="6" s="1"/>
  <c r="AC4" i="6" s="1"/>
  <c r="U34" i="6"/>
  <c r="AC34" i="6" s="1"/>
  <c r="V64" i="6"/>
  <c r="AB64" i="6" s="1"/>
  <c r="AC64" i="6" s="1"/>
  <c r="AB96" i="6"/>
  <c r="U98" i="6"/>
  <c r="V112" i="6"/>
  <c r="AB112" i="6" s="1"/>
  <c r="U128" i="6"/>
  <c r="N139" i="6"/>
  <c r="U139" i="6" s="1"/>
  <c r="V139" i="6"/>
  <c r="AB139" i="6" s="1"/>
  <c r="AB144" i="6"/>
  <c r="AC144" i="6" s="1"/>
  <c r="U147" i="6"/>
  <c r="T152" i="6"/>
  <c r="U152" i="6" s="1"/>
  <c r="AC152" i="6" s="1"/>
  <c r="V154" i="6"/>
  <c r="AB154" i="6" s="1"/>
  <c r="T154" i="6"/>
  <c r="U165" i="6"/>
  <c r="AC165" i="6" s="1"/>
  <c r="U203" i="6"/>
  <c r="U205" i="6"/>
  <c r="N216" i="6"/>
  <c r="T216" i="6"/>
  <c r="T221" i="6"/>
  <c r="V221" i="6"/>
  <c r="AB221" i="6" s="1"/>
  <c r="N221" i="6"/>
  <c r="T228" i="6"/>
  <c r="V254" i="6"/>
  <c r="AB254" i="6" s="1"/>
  <c r="T254" i="6"/>
  <c r="V265" i="6"/>
  <c r="AB265" i="6" s="1"/>
  <c r="AC265" i="6" s="1"/>
  <c r="N265" i="6"/>
  <c r="U265" i="6" s="1"/>
  <c r="N270" i="6"/>
  <c r="T270" i="6"/>
  <c r="T298" i="6"/>
  <c r="V305" i="6"/>
  <c r="AB305" i="6" s="1"/>
  <c r="T305" i="6"/>
  <c r="N305" i="6"/>
  <c r="U312" i="6"/>
  <c r="U332" i="6"/>
  <c r="AC332" i="6" s="1"/>
  <c r="V346" i="6"/>
  <c r="AB346" i="6" s="1"/>
  <c r="T346" i="6"/>
  <c r="U27" i="6"/>
  <c r="AC27" i="6" s="1"/>
  <c r="V126" i="6"/>
  <c r="AB126" i="6" s="1"/>
  <c r="AC126" i="6" s="1"/>
  <c r="U134" i="6"/>
  <c r="AB161" i="6"/>
  <c r="AC161" i="6" s="1"/>
  <c r="AC188" i="6"/>
  <c r="U199" i="6"/>
  <c r="AC199" i="6" s="1"/>
  <c r="U238" i="6"/>
  <c r="AC238" i="6" s="1"/>
  <c r="AB279" i="6"/>
  <c r="AB282" i="6"/>
  <c r="U285" i="6"/>
  <c r="AB289" i="6"/>
  <c r="AC289" i="6" s="1"/>
  <c r="AB312" i="6"/>
  <c r="AB321" i="6"/>
  <c r="AB329" i="6"/>
  <c r="AB319" i="6"/>
  <c r="AB324" i="6"/>
  <c r="AC324" i="6" s="1"/>
  <c r="U339" i="6"/>
  <c r="AB58" i="6"/>
  <c r="T116" i="6"/>
  <c r="U116" i="6" s="1"/>
  <c r="T169" i="6"/>
  <c r="U169" i="6" s="1"/>
  <c r="AC169" i="6" s="1"/>
  <c r="AB201" i="6"/>
  <c r="T210" i="6"/>
  <c r="U210" i="6" s="1"/>
  <c r="AC210" i="6" s="1"/>
  <c r="T236" i="6"/>
  <c r="V241" i="6"/>
  <c r="V245" i="6"/>
  <c r="AB245" i="6" s="1"/>
  <c r="T261" i="6"/>
  <c r="U261" i="6" s="1"/>
  <c r="AC261" i="6" s="1"/>
  <c r="AB278" i="6"/>
  <c r="AC278" i="6" s="1"/>
  <c r="AB285" i="6"/>
  <c r="N295" i="6"/>
  <c r="U295" i="6" s="1"/>
  <c r="V309" i="6"/>
  <c r="AB309" i="6" s="1"/>
  <c r="AB322" i="6"/>
  <c r="AB328" i="6"/>
  <c r="N337" i="6"/>
  <c r="U337" i="6" s="1"/>
  <c r="AC337" i="6" s="1"/>
  <c r="N338" i="6"/>
  <c r="U338" i="6" s="1"/>
  <c r="V339" i="6"/>
  <c r="AB339" i="6" s="1"/>
  <c r="AC339" i="6" s="1"/>
  <c r="T356" i="6"/>
  <c r="V366" i="6"/>
  <c r="AB366" i="6" s="1"/>
  <c r="N369" i="6"/>
  <c r="U24" i="6"/>
  <c r="AC24" i="6" s="1"/>
  <c r="U28" i="6"/>
  <c r="AC28" i="6" s="1"/>
  <c r="U30" i="6"/>
  <c r="AC30" i="6" s="1"/>
  <c r="N50" i="6"/>
  <c r="U50" i="6" s="1"/>
  <c r="U91" i="6"/>
  <c r="N111" i="6"/>
  <c r="U111" i="6" s="1"/>
  <c r="V138" i="6"/>
  <c r="AB138" i="6" s="1"/>
  <c r="AC138" i="6" s="1"/>
  <c r="N144" i="6"/>
  <c r="U144" i="6" s="1"/>
  <c r="N162" i="6"/>
  <c r="N201" i="6"/>
  <c r="U201" i="6" s="1"/>
  <c r="U220" i="6"/>
  <c r="AC220" i="6" s="1"/>
  <c r="U226" i="6"/>
  <c r="AC226" i="6" s="1"/>
  <c r="AB241" i="6"/>
  <c r="AC241" i="6" s="1"/>
  <c r="V264" i="6"/>
  <c r="V287" i="6"/>
  <c r="AB287" i="6" s="1"/>
  <c r="AB294" i="6"/>
  <c r="AB317" i="6"/>
  <c r="AB326" i="6"/>
  <c r="T343" i="6"/>
  <c r="O369" i="6"/>
  <c r="R369" i="6" s="1"/>
  <c r="U369" i="6" s="1"/>
  <c r="N9" i="6"/>
  <c r="U9" i="6" s="1"/>
  <c r="AC9" i="6" s="1"/>
  <c r="T52" i="6"/>
  <c r="T101" i="6"/>
  <c r="U101" i="6" s="1"/>
  <c r="T115" i="6"/>
  <c r="N166" i="6"/>
  <c r="U166" i="6" s="1"/>
  <c r="AC166" i="6" s="1"/>
  <c r="AC187" i="6"/>
  <c r="N196" i="6"/>
  <c r="U196" i="6" s="1"/>
  <c r="AC196" i="6" s="1"/>
  <c r="AB203" i="6"/>
  <c r="T206" i="6"/>
  <c r="U206" i="6" s="1"/>
  <c r="V226" i="6"/>
  <c r="AB226" i="6" s="1"/>
  <c r="V240" i="6"/>
  <c r="AB240" i="6" s="1"/>
  <c r="V244" i="6"/>
  <c r="AB244" i="6" s="1"/>
  <c r="U279" i="6"/>
  <c r="AC279" i="6" s="1"/>
  <c r="T280" i="6"/>
  <c r="U283" i="6"/>
  <c r="AC283" i="6" s="1"/>
  <c r="T290" i="6"/>
  <c r="N294" i="6"/>
  <c r="V295" i="6"/>
  <c r="AB295" i="6" s="1"/>
  <c r="N317" i="6"/>
  <c r="T322" i="6"/>
  <c r="U329" i="6"/>
  <c r="V369" i="6"/>
  <c r="AB369" i="6" s="1"/>
  <c r="AC40" i="5"/>
  <c r="U27" i="5"/>
  <c r="AC27" i="5" s="1"/>
  <c r="U165" i="5"/>
  <c r="AC165" i="5" s="1"/>
  <c r="N10" i="5"/>
  <c r="U10" i="5" s="1"/>
  <c r="V10" i="5"/>
  <c r="AB10" i="5" s="1"/>
  <c r="U51" i="5"/>
  <c r="AB63" i="5"/>
  <c r="AB82" i="5"/>
  <c r="N112" i="5"/>
  <c r="V112" i="5"/>
  <c r="AB112" i="5" s="1"/>
  <c r="AC112" i="5" s="1"/>
  <c r="T112" i="5"/>
  <c r="AB141" i="5"/>
  <c r="AB161" i="5"/>
  <c r="U169" i="5"/>
  <c r="T176" i="5"/>
  <c r="N176" i="5"/>
  <c r="U176" i="5" s="1"/>
  <c r="AC176" i="5" s="1"/>
  <c r="V218" i="5"/>
  <c r="AB218" i="5" s="1"/>
  <c r="T218" i="5"/>
  <c r="U218" i="5" s="1"/>
  <c r="AC218" i="5" s="1"/>
  <c r="V241" i="5"/>
  <c r="AB241" i="5" s="1"/>
  <c r="T241" i="5"/>
  <c r="AB255" i="5"/>
  <c r="N274" i="5"/>
  <c r="V274" i="5"/>
  <c r="T274" i="5"/>
  <c r="T281" i="5"/>
  <c r="V281" i="5"/>
  <c r="AB281" i="5" s="1"/>
  <c r="V322" i="5"/>
  <c r="AB322" i="5" s="1"/>
  <c r="T322" i="5"/>
  <c r="U322" i="5" s="1"/>
  <c r="AB369" i="5"/>
  <c r="V193" i="5"/>
  <c r="AB193" i="5" s="1"/>
  <c r="N193" i="5"/>
  <c r="U193" i="5" s="1"/>
  <c r="U234" i="5"/>
  <c r="AC234" i="5" s="1"/>
  <c r="U267" i="5"/>
  <c r="U281" i="5"/>
  <c r="U305" i="5"/>
  <c r="T307" i="5"/>
  <c r="V307" i="5"/>
  <c r="AB307" i="5" s="1"/>
  <c r="V312" i="5"/>
  <c r="AB312" i="5" s="1"/>
  <c r="T312" i="5"/>
  <c r="N6" i="5"/>
  <c r="N9" i="5"/>
  <c r="U9" i="5" s="1"/>
  <c r="N128" i="5"/>
  <c r="U128" i="5" s="1"/>
  <c r="AC128" i="5" s="1"/>
  <c r="U140" i="5"/>
  <c r="AC140" i="5" s="1"/>
  <c r="V168" i="5"/>
  <c r="AB168" i="5" s="1"/>
  <c r="AC168" i="5" s="1"/>
  <c r="T168" i="5"/>
  <c r="U168" i="5" s="1"/>
  <c r="N201" i="5"/>
  <c r="U201" i="5" s="1"/>
  <c r="V213" i="5"/>
  <c r="AB213" i="5" s="1"/>
  <c r="T213" i="5"/>
  <c r="V224" i="5"/>
  <c r="AB224" i="5" s="1"/>
  <c r="T224" i="5"/>
  <c r="U224" i="5" s="1"/>
  <c r="AC224" i="5" s="1"/>
  <c r="N231" i="5"/>
  <c r="AB289" i="5"/>
  <c r="N291" i="5"/>
  <c r="U291" i="5" s="1"/>
  <c r="V293" i="5"/>
  <c r="T293" i="5"/>
  <c r="N293" i="5"/>
  <c r="AB303" i="5"/>
  <c r="N307" i="5"/>
  <c r="N312" i="5"/>
  <c r="U312" i="5" s="1"/>
  <c r="AB338" i="5"/>
  <c r="V351" i="5"/>
  <c r="AB351" i="5" s="1"/>
  <c r="T351" i="5"/>
  <c r="U351" i="5" s="1"/>
  <c r="V356" i="5"/>
  <c r="AB356" i="5" s="1"/>
  <c r="T356" i="5"/>
  <c r="O356" i="5"/>
  <c r="R356" i="5" s="1"/>
  <c r="N356" i="5"/>
  <c r="AB361" i="5"/>
  <c r="N157" i="5"/>
  <c r="V280" i="5"/>
  <c r="T280" i="5"/>
  <c r="T287" i="5"/>
  <c r="V287" i="5"/>
  <c r="T329" i="5"/>
  <c r="N329" i="5"/>
  <c r="U329" i="5" s="1"/>
  <c r="V362" i="5"/>
  <c r="AB362" i="5" s="1"/>
  <c r="O362" i="5"/>
  <c r="R362" i="5" s="1"/>
  <c r="N362" i="5"/>
  <c r="V144" i="5"/>
  <c r="AB144" i="5" s="1"/>
  <c r="T144" i="5"/>
  <c r="N144" i="5"/>
  <c r="U144" i="5" s="1"/>
  <c r="V162" i="5"/>
  <c r="AB162" i="5" s="1"/>
  <c r="T162" i="5"/>
  <c r="N162" i="5"/>
  <c r="U213" i="5"/>
  <c r="T6" i="5"/>
  <c r="U98" i="5"/>
  <c r="T231" i="5"/>
  <c r="AB4" i="5"/>
  <c r="AC4" i="5" s="1"/>
  <c r="V9" i="5"/>
  <c r="AB9" i="5" s="1"/>
  <c r="AC9" i="5" s="1"/>
  <c r="N12" i="5"/>
  <c r="U16" i="5"/>
  <c r="AC16" i="5" s="1"/>
  <c r="V35" i="5"/>
  <c r="AB35" i="5" s="1"/>
  <c r="V50" i="5"/>
  <c r="AB50" i="5" s="1"/>
  <c r="V127" i="5"/>
  <c r="AB127" i="5" s="1"/>
  <c r="N127" i="5"/>
  <c r="U127" i="5" s="1"/>
  <c r="AC127" i="5" s="1"/>
  <c r="AC152" i="5"/>
  <c r="N159" i="5"/>
  <c r="V219" i="5"/>
  <c r="AB219" i="5" s="1"/>
  <c r="T219" i="5"/>
  <c r="AB222" i="5"/>
  <c r="N275" i="5"/>
  <c r="N311" i="5"/>
  <c r="U311" i="5" s="1"/>
  <c r="V311" i="5"/>
  <c r="AB311" i="5" s="1"/>
  <c r="AC311" i="5" s="1"/>
  <c r="T311" i="5"/>
  <c r="N316" i="5"/>
  <c r="V329" i="5"/>
  <c r="AB329" i="5" s="1"/>
  <c r="V337" i="5"/>
  <c r="AB337" i="5" s="1"/>
  <c r="T348" i="5"/>
  <c r="V350" i="5"/>
  <c r="AB350" i="5" s="1"/>
  <c r="AC350" i="5" s="1"/>
  <c r="T350" i="5"/>
  <c r="U350" i="5" s="1"/>
  <c r="AC367" i="5"/>
  <c r="N50" i="5"/>
  <c r="U50" i="5" s="1"/>
  <c r="AC50" i="5" s="1"/>
  <c r="V64" i="5"/>
  <c r="AB64" i="5" s="1"/>
  <c r="N64" i="5"/>
  <c r="U64" i="5" s="1"/>
  <c r="V91" i="5"/>
  <c r="AB91" i="5" s="1"/>
  <c r="T91" i="5"/>
  <c r="U91" i="5" s="1"/>
  <c r="AC91" i="5" s="1"/>
  <c r="N106" i="5"/>
  <c r="U106" i="5" s="1"/>
  <c r="V106" i="5"/>
  <c r="AB106" i="5" s="1"/>
  <c r="N118" i="5"/>
  <c r="U118" i="5" s="1"/>
  <c r="V118" i="5"/>
  <c r="AB118" i="5" s="1"/>
  <c r="AC118" i="5" s="1"/>
  <c r="U152" i="5"/>
  <c r="N207" i="5"/>
  <c r="V230" i="5"/>
  <c r="AB230" i="5" s="1"/>
  <c r="T230" i="5"/>
  <c r="U230" i="5" s="1"/>
  <c r="V240" i="5"/>
  <c r="AB240" i="5" s="1"/>
  <c r="T240" i="5"/>
  <c r="U240" i="5" s="1"/>
  <c r="N240" i="5"/>
  <c r="M370" i="5"/>
  <c r="N4" i="5"/>
  <c r="U4" i="5" s="1"/>
  <c r="V5" i="5"/>
  <c r="AB5" i="5" s="1"/>
  <c r="U15" i="5"/>
  <c r="AC15" i="5" s="1"/>
  <c r="U20" i="5"/>
  <c r="AC20" i="5" s="1"/>
  <c r="U22" i="5"/>
  <c r="AC22" i="5" s="1"/>
  <c r="U26" i="5"/>
  <c r="AC26" i="5" s="1"/>
  <c r="AB65" i="5"/>
  <c r="T97" i="5"/>
  <c r="V97" i="5"/>
  <c r="AB97" i="5" s="1"/>
  <c r="T137" i="5"/>
  <c r="V137" i="5"/>
  <c r="N167" i="5"/>
  <c r="AB172" i="5"/>
  <c r="AC172" i="5" s="1"/>
  <c r="U192" i="5"/>
  <c r="V195" i="5"/>
  <c r="AB195" i="5" s="1"/>
  <c r="T195" i="5"/>
  <c r="N195" i="5"/>
  <c r="AB202" i="5"/>
  <c r="T207" i="5"/>
  <c r="N219" i="5"/>
  <c r="N235" i="5"/>
  <c r="U235" i="5" s="1"/>
  <c r="V235" i="5"/>
  <c r="AB235" i="5" s="1"/>
  <c r="AC235" i="5" s="1"/>
  <c r="V251" i="5"/>
  <c r="AB251" i="5" s="1"/>
  <c r="T251" i="5"/>
  <c r="N251" i="5"/>
  <c r="T258" i="5"/>
  <c r="U258" i="5" s="1"/>
  <c r="AC258" i="5" s="1"/>
  <c r="V286" i="5"/>
  <c r="AB286" i="5" s="1"/>
  <c r="T286" i="5"/>
  <c r="U286" i="5" s="1"/>
  <c r="V326" i="5"/>
  <c r="AB326" i="5" s="1"/>
  <c r="T326" i="5"/>
  <c r="V348" i="5"/>
  <c r="N350" i="5"/>
  <c r="N266" i="5"/>
  <c r="V266" i="5"/>
  <c r="T266" i="5"/>
  <c r="N280" i="5"/>
  <c r="U280" i="5" s="1"/>
  <c r="N287" i="5"/>
  <c r="U287" i="5" s="1"/>
  <c r="V304" i="5"/>
  <c r="AB304" i="5" s="1"/>
  <c r="T304" i="5"/>
  <c r="U304" i="5" s="1"/>
  <c r="V319" i="5"/>
  <c r="AB319" i="5" s="1"/>
  <c r="AC319" i="5" s="1"/>
  <c r="V321" i="5"/>
  <c r="AB321" i="5" s="1"/>
  <c r="T321" i="5"/>
  <c r="N321" i="5"/>
  <c r="U321" i="5" s="1"/>
  <c r="T337" i="5"/>
  <c r="U337" i="5" s="1"/>
  <c r="AC337" i="5" s="1"/>
  <c r="T12" i="5"/>
  <c r="U30" i="5"/>
  <c r="AC30" i="5" s="1"/>
  <c r="N65" i="5"/>
  <c r="U65" i="5" s="1"/>
  <c r="AB84" i="5"/>
  <c r="N86" i="5"/>
  <c r="U86" i="5" s="1"/>
  <c r="V86" i="5"/>
  <c r="AB86" i="5" s="1"/>
  <c r="AC86" i="5" s="1"/>
  <c r="N88" i="5"/>
  <c r="U88" i="5" s="1"/>
  <c r="V88" i="5"/>
  <c r="AB88" i="5" s="1"/>
  <c r="AC88" i="5" s="1"/>
  <c r="AB93" i="5"/>
  <c r="AB122" i="5"/>
  <c r="N124" i="5"/>
  <c r="U124" i="5" s="1"/>
  <c r="V147" i="5"/>
  <c r="AB147" i="5" s="1"/>
  <c r="T147" i="5"/>
  <c r="U147" i="5" s="1"/>
  <c r="N158" i="5"/>
  <c r="U158" i="5" s="1"/>
  <c r="AC158" i="5" s="1"/>
  <c r="T159" i="5"/>
  <c r="N202" i="5"/>
  <c r="U202" i="5" s="1"/>
  <c r="N206" i="5"/>
  <c r="V206" i="5"/>
  <c r="AB206" i="5" s="1"/>
  <c r="V225" i="5"/>
  <c r="AB225" i="5" s="1"/>
  <c r="T225" i="5"/>
  <c r="U225" i="5" s="1"/>
  <c r="AC225" i="5" s="1"/>
  <c r="U227" i="5"/>
  <c r="AC227" i="5" s="1"/>
  <c r="AB246" i="5"/>
  <c r="V258" i="5"/>
  <c r="AB258" i="5" s="1"/>
  <c r="T275" i="5"/>
  <c r="N279" i="5"/>
  <c r="U279" i="5" s="1"/>
  <c r="AC279" i="5" s="1"/>
  <c r="V279" i="5"/>
  <c r="AB279" i="5" s="1"/>
  <c r="T279" i="5"/>
  <c r="AB284" i="5"/>
  <c r="N286" i="5"/>
  <c r="U289" i="5"/>
  <c r="N315" i="5"/>
  <c r="U315" i="5" s="1"/>
  <c r="V315" i="5"/>
  <c r="AB315" i="5" s="1"/>
  <c r="AC315" i="5" s="1"/>
  <c r="T316" i="5"/>
  <c r="V366" i="5"/>
  <c r="AB366" i="5" s="1"/>
  <c r="T366" i="5"/>
  <c r="U366" i="5" s="1"/>
  <c r="AB171" i="5"/>
  <c r="AC171" i="5" s="1"/>
  <c r="AB210" i="5"/>
  <c r="AC210" i="5" s="1"/>
  <c r="AB244" i="5"/>
  <c r="AB248" i="5"/>
  <c r="AB271" i="5"/>
  <c r="AB290" i="5"/>
  <c r="AB310" i="5"/>
  <c r="AB348" i="5"/>
  <c r="N79" i="5"/>
  <c r="U79" i="5" s="1"/>
  <c r="AC79" i="5" s="1"/>
  <c r="N122" i="5"/>
  <c r="U122" i="5" s="1"/>
  <c r="AB137" i="5"/>
  <c r="N141" i="5"/>
  <c r="U141" i="5" s="1"/>
  <c r="AC141" i="5" s="1"/>
  <c r="AB156" i="5"/>
  <c r="N161" i="5"/>
  <c r="U161" i="5" s="1"/>
  <c r="AB203" i="5"/>
  <c r="AC245" i="5"/>
  <c r="AB256" i="5"/>
  <c r="N271" i="5"/>
  <c r="U271" i="5" s="1"/>
  <c r="AC271" i="5" s="1"/>
  <c r="N290" i="5"/>
  <c r="N303" i="5"/>
  <c r="AB306" i="5"/>
  <c r="N310" i="5"/>
  <c r="N339" i="5"/>
  <c r="T90" i="5"/>
  <c r="U90" i="5" s="1"/>
  <c r="AC90" i="5" s="1"/>
  <c r="T94" i="5"/>
  <c r="U102" i="5"/>
  <c r="AC102" i="5" s="1"/>
  <c r="AB108" i="5"/>
  <c r="U116" i="5"/>
  <c r="AC116" i="5" s="1"/>
  <c r="T123" i="5"/>
  <c r="U123" i="5" s="1"/>
  <c r="N156" i="5"/>
  <c r="U166" i="5"/>
  <c r="AB174" i="5"/>
  <c r="AC174" i="5" s="1"/>
  <c r="N203" i="5"/>
  <c r="T223" i="5"/>
  <c r="U223" i="5" s="1"/>
  <c r="AC223" i="5" s="1"/>
  <c r="AB226" i="5"/>
  <c r="N256" i="5"/>
  <c r="U256" i="5" s="1"/>
  <c r="AB259" i="5"/>
  <c r="AB263" i="5"/>
  <c r="T285" i="5"/>
  <c r="N306" i="5"/>
  <c r="U306" i="5" s="1"/>
  <c r="T320" i="5"/>
  <c r="U320" i="5" s="1"/>
  <c r="AC320" i="5" s="1"/>
  <c r="T328" i="5"/>
  <c r="U328" i="5" s="1"/>
  <c r="T332" i="5"/>
  <c r="T339" i="5"/>
  <c r="U339" i="5" s="1"/>
  <c r="N369" i="5"/>
  <c r="U369" i="5" s="1"/>
  <c r="AC369" i="5" s="1"/>
  <c r="AB8" i="5"/>
  <c r="U17" i="5"/>
  <c r="AC17" i="5" s="1"/>
  <c r="U23" i="5"/>
  <c r="AC23" i="5" s="1"/>
  <c r="U25" i="5"/>
  <c r="AC25" i="5" s="1"/>
  <c r="U32" i="5"/>
  <c r="AC32" i="5" s="1"/>
  <c r="U34" i="5"/>
  <c r="AC34" i="5" s="1"/>
  <c r="AC37" i="5"/>
  <c r="V79" i="5"/>
  <c r="AB79" i="5" s="1"/>
  <c r="V85" i="5"/>
  <c r="AB85" i="5" s="1"/>
  <c r="U89" i="5"/>
  <c r="V90" i="5"/>
  <c r="AB90" i="5" s="1"/>
  <c r="V123" i="5"/>
  <c r="AB123" i="5" s="1"/>
  <c r="N129" i="5"/>
  <c r="U129" i="5" s="1"/>
  <c r="AC129" i="5" s="1"/>
  <c r="V130" i="5"/>
  <c r="AB130" i="5" s="1"/>
  <c r="N178" i="5"/>
  <c r="U178" i="5" s="1"/>
  <c r="V200" i="5"/>
  <c r="AB200" i="5" s="1"/>
  <c r="AC200" i="5" s="1"/>
  <c r="AB212" i="5"/>
  <c r="V223" i="5"/>
  <c r="AB223" i="5" s="1"/>
  <c r="AB232" i="5"/>
  <c r="T248" i="5"/>
  <c r="U248" i="5" s="1"/>
  <c r="N259" i="5"/>
  <c r="U259" i="5" s="1"/>
  <c r="AC259" i="5" s="1"/>
  <c r="T271" i="5"/>
  <c r="AB280" i="5"/>
  <c r="AC280" i="5" s="1"/>
  <c r="T290" i="5"/>
  <c r="T310" i="5"/>
  <c r="T324" i="5"/>
  <c r="U324" i="5" s="1"/>
  <c r="AC324" i="5" s="1"/>
  <c r="V328" i="5"/>
  <c r="AB328" i="5" s="1"/>
  <c r="V339" i="5"/>
  <c r="AB339" i="5" s="1"/>
  <c r="AC339" i="5" s="1"/>
  <c r="T346" i="5"/>
  <c r="N361" i="5"/>
  <c r="U361" i="5" s="1"/>
  <c r="AC361" i="5" s="1"/>
  <c r="T8" i="4"/>
  <c r="N78" i="4"/>
  <c r="U78" i="4" s="1"/>
  <c r="V123" i="4"/>
  <c r="T123" i="4"/>
  <c r="T141" i="4"/>
  <c r="V138" i="4"/>
  <c r="AB138" i="4" s="1"/>
  <c r="AC138" i="4" s="1"/>
  <c r="V290" i="4"/>
  <c r="AB290" i="4" s="1"/>
  <c r="T290" i="4"/>
  <c r="N290" i="4"/>
  <c r="V324" i="4"/>
  <c r="T324" i="4"/>
  <c r="T11" i="4"/>
  <c r="N11" i="4"/>
  <c r="U17" i="4"/>
  <c r="AC17" i="4" s="1"/>
  <c r="U19" i="4"/>
  <c r="AC19" i="4" s="1"/>
  <c r="V50" i="4"/>
  <c r="AB50" i="4" s="1"/>
  <c r="V99" i="4"/>
  <c r="AB99" i="4" s="1"/>
  <c r="T99" i="4"/>
  <c r="U124" i="4"/>
  <c r="AB125" i="4"/>
  <c r="AC125" i="4" s="1"/>
  <c r="V147" i="4"/>
  <c r="T147" i="4"/>
  <c r="T191" i="4"/>
  <c r="U191" i="4" s="1"/>
  <c r="V191" i="4"/>
  <c r="AB191" i="4" s="1"/>
  <c r="N199" i="4"/>
  <c r="V199" i="4"/>
  <c r="AB199" i="4" s="1"/>
  <c r="T199" i="4"/>
  <c r="U199" i="4" s="1"/>
  <c r="N216" i="4"/>
  <c r="U216" i="4" s="1"/>
  <c r="V216" i="4"/>
  <c r="AB216" i="4" s="1"/>
  <c r="AC216" i="4" s="1"/>
  <c r="U234" i="4"/>
  <c r="U249" i="4"/>
  <c r="V261" i="4"/>
  <c r="AB261" i="4" s="1"/>
  <c r="T261" i="4"/>
  <c r="AB275" i="4"/>
  <c r="AB309" i="4"/>
  <c r="N320" i="4"/>
  <c r="U320" i="4" s="1"/>
  <c r="V320" i="4"/>
  <c r="AB320" i="4" s="1"/>
  <c r="AB339" i="4"/>
  <c r="N82" i="4"/>
  <c r="U82" i="4" s="1"/>
  <c r="V82" i="4"/>
  <c r="T82" i="4"/>
  <c r="U147" i="4"/>
  <c r="U193" i="4"/>
  <c r="V238" i="4"/>
  <c r="T238" i="4"/>
  <c r="U261" i="4"/>
  <c r="AC261" i="4" s="1"/>
  <c r="U283" i="4"/>
  <c r="AB289" i="4"/>
  <c r="N311" i="4"/>
  <c r="T311" i="4"/>
  <c r="V311" i="4"/>
  <c r="AB311" i="4" s="1"/>
  <c r="V325" i="4"/>
  <c r="AB325" i="4" s="1"/>
  <c r="T325" i="4"/>
  <c r="V332" i="4"/>
  <c r="AB332" i="4" s="1"/>
  <c r="T332" i="4"/>
  <c r="T132" i="4"/>
  <c r="N132" i="4"/>
  <c r="V132" i="4"/>
  <c r="AB132" i="4" s="1"/>
  <c r="V152" i="4"/>
  <c r="T152" i="4"/>
  <c r="V176" i="4"/>
  <c r="AB176" i="4" s="1"/>
  <c r="T176" i="4"/>
  <c r="N176" i="4"/>
  <c r="V205" i="4"/>
  <c r="N205" i="4"/>
  <c r="U205" i="4" s="1"/>
  <c r="N228" i="4"/>
  <c r="U228" i="4" s="1"/>
  <c r="N238" i="4"/>
  <c r="U238" i="4" s="1"/>
  <c r="T293" i="4"/>
  <c r="N293" i="4"/>
  <c r="V293" i="4"/>
  <c r="U325" i="4"/>
  <c r="N332" i="4"/>
  <c r="N253" i="4"/>
  <c r="V253" i="4"/>
  <c r="T253" i="4"/>
  <c r="V270" i="4"/>
  <c r="AB270" i="4" s="1"/>
  <c r="T270" i="4"/>
  <c r="V329" i="4"/>
  <c r="AB329" i="4" s="1"/>
  <c r="T329" i="4"/>
  <c r="U338" i="4"/>
  <c r="V346" i="4"/>
  <c r="N116" i="4"/>
  <c r="V171" i="4"/>
  <c r="AB171" i="4" s="1"/>
  <c r="AC171" i="4" s="1"/>
  <c r="V7" i="4"/>
  <c r="AB7" i="4" s="1"/>
  <c r="AC7" i="4" s="1"/>
  <c r="T7" i="4"/>
  <c r="N67" i="4"/>
  <c r="U67" i="4" s="1"/>
  <c r="N7" i="4"/>
  <c r="U7" i="4" s="1"/>
  <c r="V12" i="4"/>
  <c r="AB12" i="4" s="1"/>
  <c r="T12" i="4"/>
  <c r="N65" i="4"/>
  <c r="U65" i="4" s="1"/>
  <c r="AC65" i="4" s="1"/>
  <c r="AB86" i="4"/>
  <c r="AC86" i="4" s="1"/>
  <c r="U134" i="4"/>
  <c r="AC134" i="4" s="1"/>
  <c r="T161" i="4"/>
  <c r="V245" i="4"/>
  <c r="AB245" i="4" s="1"/>
  <c r="V285" i="4"/>
  <c r="AB285" i="4" s="1"/>
  <c r="T285" i="4"/>
  <c r="N324" i="4"/>
  <c r="T346" i="4"/>
  <c r="AC14" i="4"/>
  <c r="AC39" i="4"/>
  <c r="T108" i="4"/>
  <c r="V108" i="4"/>
  <c r="AB108" i="4" s="1"/>
  <c r="N152" i="4"/>
  <c r="AC187" i="4"/>
  <c r="V94" i="4"/>
  <c r="AB94" i="4" s="1"/>
  <c r="T94" i="4"/>
  <c r="V168" i="4"/>
  <c r="AB168" i="4" s="1"/>
  <c r="T168" i="4"/>
  <c r="U168" i="4" s="1"/>
  <c r="N200" i="4"/>
  <c r="U200" i="4" s="1"/>
  <c r="AC200" i="4" s="1"/>
  <c r="N297" i="4"/>
  <c r="V4" i="4"/>
  <c r="AB4" i="4" s="1"/>
  <c r="V35" i="4"/>
  <c r="AB35" i="4" s="1"/>
  <c r="V63" i="4"/>
  <c r="AB63" i="4" s="1"/>
  <c r="AC63" i="4" s="1"/>
  <c r="N63" i="4"/>
  <c r="U63" i="4" s="1"/>
  <c r="N87" i="4"/>
  <c r="U87" i="4" s="1"/>
  <c r="V87" i="4"/>
  <c r="AB87" i="4" s="1"/>
  <c r="V100" i="4"/>
  <c r="AB100" i="4" s="1"/>
  <c r="N160" i="4"/>
  <c r="V160" i="4"/>
  <c r="T160" i="4"/>
  <c r="N217" i="4"/>
  <c r="U217" i="4" s="1"/>
  <c r="AC217" i="4" s="1"/>
  <c r="AC227" i="4"/>
  <c r="T244" i="4"/>
  <c r="V244" i="4"/>
  <c r="N264" i="4"/>
  <c r="U264" i="4" s="1"/>
  <c r="V264" i="4"/>
  <c r="V294" i="4"/>
  <c r="AB294" i="4" s="1"/>
  <c r="T294" i="4"/>
  <c r="T297" i="4"/>
  <c r="U321" i="4"/>
  <c r="AC321" i="4" s="1"/>
  <c r="V328" i="4"/>
  <c r="AB328" i="4" s="1"/>
  <c r="T328" i="4"/>
  <c r="V13" i="4"/>
  <c r="AB13" i="4" s="1"/>
  <c r="V88" i="4"/>
  <c r="AB88" i="4" s="1"/>
  <c r="AC88" i="4" s="1"/>
  <c r="N161" i="4"/>
  <c r="U161" i="4" s="1"/>
  <c r="T198" i="4"/>
  <c r="N198" i="4"/>
  <c r="U198" i="4" s="1"/>
  <c r="AC198" i="4" s="1"/>
  <c r="V192" i="4"/>
  <c r="AB192" i="4" s="1"/>
  <c r="T192" i="4"/>
  <c r="U192" i="4" s="1"/>
  <c r="AC192" i="4" s="1"/>
  <c r="T215" i="4"/>
  <c r="V215" i="4"/>
  <c r="AB215" i="4" s="1"/>
  <c r="N215" i="4"/>
  <c r="U215" i="4" s="1"/>
  <c r="T228" i="4"/>
  <c r="N260" i="4"/>
  <c r="V260" i="4"/>
  <c r="AB260" i="4" s="1"/>
  <c r="T260" i="4"/>
  <c r="N270" i="4"/>
  <c r="N329" i="4"/>
  <c r="O369" i="4"/>
  <c r="R369" i="4" s="1"/>
  <c r="U369" i="4" s="1"/>
  <c r="AC369" i="4" s="1"/>
  <c r="V369" i="4"/>
  <c r="AB369" i="4" s="1"/>
  <c r="U26" i="4"/>
  <c r="AC26" i="4" s="1"/>
  <c r="U28" i="4"/>
  <c r="AC28" i="4" s="1"/>
  <c r="U30" i="4"/>
  <c r="AC30" i="4" s="1"/>
  <c r="T57" i="4"/>
  <c r="T83" i="4"/>
  <c r="N85" i="4"/>
  <c r="U85" i="4" s="1"/>
  <c r="V85" i="4"/>
  <c r="V102" i="4"/>
  <c r="AB102" i="4" s="1"/>
  <c r="T102" i="4"/>
  <c r="N102" i="4"/>
  <c r="U128" i="4"/>
  <c r="AB130" i="4"/>
  <c r="AB131" i="4"/>
  <c r="T151" i="4"/>
  <c r="N151" i="4"/>
  <c r="V151" i="4"/>
  <c r="AB151" i="4" s="1"/>
  <c r="V157" i="4"/>
  <c r="AB157" i="4" s="1"/>
  <c r="AC157" i="4" s="1"/>
  <c r="AC184" i="4"/>
  <c r="AB207" i="4"/>
  <c r="V222" i="4"/>
  <c r="AB222" i="4" s="1"/>
  <c r="T222" i="4"/>
  <c r="AC229" i="4"/>
  <c r="AB236" i="4"/>
  <c r="AC242" i="4"/>
  <c r="N244" i="4"/>
  <c r="V254" i="4"/>
  <c r="AB254" i="4" s="1"/>
  <c r="T254" i="4"/>
  <c r="U254" i="4" s="1"/>
  <c r="AC254" i="4" s="1"/>
  <c r="T257" i="4"/>
  <c r="T266" i="4"/>
  <c r="N266" i="4"/>
  <c r="U266" i="4" s="1"/>
  <c r="V266" i="4"/>
  <c r="AB266" i="4" s="1"/>
  <c r="AB292" i="4"/>
  <c r="N294" i="4"/>
  <c r="U304" i="4"/>
  <c r="N328" i="4"/>
  <c r="U328" i="4" s="1"/>
  <c r="T343" i="4"/>
  <c r="AC366" i="4"/>
  <c r="U18" i="4"/>
  <c r="AC18" i="4" s="1"/>
  <c r="U20" i="4"/>
  <c r="AC20" i="4" s="1"/>
  <c r="U34" i="4"/>
  <c r="AC34" i="4" s="1"/>
  <c r="AC36" i="4"/>
  <c r="AC38" i="4"/>
  <c r="U58" i="4"/>
  <c r="AC58" i="4" s="1"/>
  <c r="AB79" i="4"/>
  <c r="U104" i="4"/>
  <c r="AB128" i="4"/>
  <c r="AC128" i="4" s="1"/>
  <c r="U139" i="4"/>
  <c r="AC139" i="4" s="1"/>
  <c r="AB146" i="4"/>
  <c r="AB158" i="4"/>
  <c r="AC158" i="4" s="1"/>
  <c r="AB205" i="4"/>
  <c r="AC205" i="4" s="1"/>
  <c r="U210" i="4"/>
  <c r="AC210" i="4" s="1"/>
  <c r="U268" i="4"/>
  <c r="AC268" i="4" s="1"/>
  <c r="AB269" i="4"/>
  <c r="U275" i="4"/>
  <c r="V312" i="4"/>
  <c r="AB312" i="4" s="1"/>
  <c r="V316" i="4"/>
  <c r="AB316" i="4" s="1"/>
  <c r="AB322" i="4"/>
  <c r="AB344" i="4"/>
  <c r="U351" i="4"/>
  <c r="AB356" i="4"/>
  <c r="AB67" i="4"/>
  <c r="AC67" i="4" s="1"/>
  <c r="AB124" i="4"/>
  <c r="AB165" i="4"/>
  <c r="AB202" i="4"/>
  <c r="AB206" i="4"/>
  <c r="AB234" i="4"/>
  <c r="AC234" i="4" s="1"/>
  <c r="U270" i="4"/>
  <c r="AB274" i="4"/>
  <c r="AB305" i="4"/>
  <c r="AC305" i="4" s="1"/>
  <c r="AB310" i="4"/>
  <c r="N312" i="4"/>
  <c r="U312" i="4" s="1"/>
  <c r="AC312" i="4" s="1"/>
  <c r="N315" i="4"/>
  <c r="U315" i="4" s="1"/>
  <c r="AC315" i="4" s="1"/>
  <c r="N316" i="4"/>
  <c r="U316" i="4" s="1"/>
  <c r="AC316" i="4" s="1"/>
  <c r="V319" i="4"/>
  <c r="AB319" i="4" s="1"/>
  <c r="AC319" i="4" s="1"/>
  <c r="AB346" i="4"/>
  <c r="N361" i="4"/>
  <c r="U361" i="4" s="1"/>
  <c r="U329" i="4"/>
  <c r="AC329" i="4" s="1"/>
  <c r="U25" i="4"/>
  <c r="AC25" i="4" s="1"/>
  <c r="U32" i="4"/>
  <c r="AC32" i="4" s="1"/>
  <c r="AB110" i="4"/>
  <c r="U113" i="4"/>
  <c r="U122" i="4"/>
  <c r="U136" i="4"/>
  <c r="U146" i="4"/>
  <c r="AB208" i="4"/>
  <c r="AB212" i="4"/>
  <c r="AB228" i="4"/>
  <c r="U232" i="4"/>
  <c r="AC232" i="4" s="1"/>
  <c r="T302" i="4"/>
  <c r="U302" i="4" s="1"/>
  <c r="U310" i="4"/>
  <c r="T348" i="4"/>
  <c r="AB351" i="4"/>
  <c r="T10" i="4"/>
  <c r="U10" i="4" s="1"/>
  <c r="AC10" i="4" s="1"/>
  <c r="U29" i="4"/>
  <c r="AC29" i="4" s="1"/>
  <c r="N84" i="4"/>
  <c r="U84" i="4" s="1"/>
  <c r="N96" i="4"/>
  <c r="U96" i="4" s="1"/>
  <c r="U101" i="4"/>
  <c r="T107" i="4"/>
  <c r="U112" i="4"/>
  <c r="AB123" i="4"/>
  <c r="U131" i="4"/>
  <c r="U135" i="4"/>
  <c r="T146" i="4"/>
  <c r="U165" i="4"/>
  <c r="AC165" i="4" s="1"/>
  <c r="U180" i="4"/>
  <c r="N212" i="4"/>
  <c r="U212" i="4" s="1"/>
  <c r="AC212" i="4" s="1"/>
  <c r="AB231" i="4"/>
  <c r="AB244" i="4"/>
  <c r="T247" i="4"/>
  <c r="U278" i="4"/>
  <c r="U282" i="4"/>
  <c r="V302" i="4"/>
  <c r="AB302" i="4" s="1"/>
  <c r="AB324" i="4"/>
  <c r="N339" i="4"/>
  <c r="U339" i="4" s="1"/>
  <c r="V348" i="4"/>
  <c r="AB348" i="4" s="1"/>
  <c r="N351" i="4"/>
  <c r="AC41" i="10"/>
  <c r="U6" i="10"/>
  <c r="AC9" i="10"/>
  <c r="AC37" i="10"/>
  <c r="AC50" i="10"/>
  <c r="AC86" i="10"/>
  <c r="AC208" i="10"/>
  <c r="U13" i="10"/>
  <c r="AC88" i="10"/>
  <c r="AC4" i="10"/>
  <c r="AC14" i="10"/>
  <c r="AC13" i="10"/>
  <c r="AC36" i="10"/>
  <c r="AC46" i="10"/>
  <c r="AC48" i="10"/>
  <c r="AC53" i="10"/>
  <c r="AC57" i="10"/>
  <c r="AC89" i="10"/>
  <c r="AC119" i="10"/>
  <c r="V178" i="10"/>
  <c r="AB178" i="10" s="1"/>
  <c r="T178" i="10"/>
  <c r="AC191" i="10"/>
  <c r="AC200" i="10"/>
  <c r="V202" i="10"/>
  <c r="AB202" i="10" s="1"/>
  <c r="N202" i="10"/>
  <c r="U202" i="10" s="1"/>
  <c r="AC209" i="10"/>
  <c r="V214" i="10"/>
  <c r="AB214" i="10" s="1"/>
  <c r="T214" i="10"/>
  <c r="N214" i="10"/>
  <c r="N52" i="10"/>
  <c r="N58" i="10"/>
  <c r="N77" i="10"/>
  <c r="U77" i="10" s="1"/>
  <c r="AC77" i="10" s="1"/>
  <c r="T80" i="10"/>
  <c r="V83" i="10"/>
  <c r="AB83" i="10" s="1"/>
  <c r="AB87" i="10"/>
  <c r="AC87" i="10" s="1"/>
  <c r="N94" i="10"/>
  <c r="V95" i="10"/>
  <c r="AB95" i="10" s="1"/>
  <c r="N98" i="10"/>
  <c r="U98" i="10" s="1"/>
  <c r="T116" i="10"/>
  <c r="N116" i="10"/>
  <c r="N125" i="10"/>
  <c r="U125" i="10" s="1"/>
  <c r="AC125" i="10" s="1"/>
  <c r="V131" i="10"/>
  <c r="AB131" i="10" s="1"/>
  <c r="T131" i="10"/>
  <c r="U131" i="10" s="1"/>
  <c r="V152" i="10"/>
  <c r="AB152" i="10" s="1"/>
  <c r="T152" i="10"/>
  <c r="U152" i="10" s="1"/>
  <c r="T161" i="10"/>
  <c r="N161" i="10"/>
  <c r="V169" i="10"/>
  <c r="AB169" i="10" s="1"/>
  <c r="T169" i="10"/>
  <c r="U169" i="10" s="1"/>
  <c r="N178" i="10"/>
  <c r="T190" i="10"/>
  <c r="N190" i="10"/>
  <c r="V190" i="10"/>
  <c r="AB190" i="10" s="1"/>
  <c r="T196" i="10"/>
  <c r="N196" i="10"/>
  <c r="V196" i="10"/>
  <c r="AB196" i="10" s="1"/>
  <c r="N206" i="10"/>
  <c r="V206" i="10"/>
  <c r="AB206" i="10" s="1"/>
  <c r="T206" i="10"/>
  <c r="V220" i="10"/>
  <c r="AB220" i="10" s="1"/>
  <c r="T220" i="10"/>
  <c r="U237" i="10"/>
  <c r="AC237" i="10" s="1"/>
  <c r="T259" i="10"/>
  <c r="N259" i="10"/>
  <c r="V259" i="10"/>
  <c r="AB259" i="10" s="1"/>
  <c r="T52" i="10"/>
  <c r="T58" i="10"/>
  <c r="T110" i="10"/>
  <c r="V115" i="10"/>
  <c r="AB115" i="10" s="1"/>
  <c r="T115" i="10"/>
  <c r="T122" i="10"/>
  <c r="N122" i="10"/>
  <c r="T147" i="10"/>
  <c r="N147" i="10"/>
  <c r="V159" i="10"/>
  <c r="AB159" i="10" s="1"/>
  <c r="AC199" i="10"/>
  <c r="U220" i="10"/>
  <c r="AC227" i="10"/>
  <c r="T314" i="10"/>
  <c r="V314" i="10"/>
  <c r="AB314" i="10" s="1"/>
  <c r="N314" i="10"/>
  <c r="U314" i="10" s="1"/>
  <c r="Y370" i="10"/>
  <c r="AB85" i="10"/>
  <c r="AC85" i="10" s="1"/>
  <c r="N90" i="10"/>
  <c r="T94" i="10"/>
  <c r="V98" i="10"/>
  <c r="AB98" i="10" s="1"/>
  <c r="N109" i="10"/>
  <c r="N110" i="10"/>
  <c r="N115" i="10"/>
  <c r="U115" i="10" s="1"/>
  <c r="V121" i="10"/>
  <c r="AB121" i="10" s="1"/>
  <c r="T121" i="10"/>
  <c r="U121" i="10" s="1"/>
  <c r="N130" i="10"/>
  <c r="N138" i="10"/>
  <c r="U138" i="10" s="1"/>
  <c r="AC138" i="10" s="1"/>
  <c r="V143" i="10"/>
  <c r="AB143" i="10" s="1"/>
  <c r="T143" i="10"/>
  <c r="V146" i="10"/>
  <c r="AB146" i="10" s="1"/>
  <c r="T146" i="10"/>
  <c r="U146" i="10" s="1"/>
  <c r="N159" i="10"/>
  <c r="U192" i="10"/>
  <c r="AC192" i="10" s="1"/>
  <c r="N226" i="10"/>
  <c r="U226" i="10" s="1"/>
  <c r="V226" i="10"/>
  <c r="AB226" i="10" s="1"/>
  <c r="AC226" i="10" s="1"/>
  <c r="V310" i="10"/>
  <c r="AB310" i="10" s="1"/>
  <c r="N310" i="10"/>
  <c r="T310" i="10"/>
  <c r="AB2" i="10"/>
  <c r="T112" i="10"/>
  <c r="N112" i="10"/>
  <c r="V122" i="10"/>
  <c r="AB122" i="10" s="1"/>
  <c r="AC124" i="10"/>
  <c r="U143" i="10"/>
  <c r="V147" i="10"/>
  <c r="AB147" i="10" s="1"/>
  <c r="AC148" i="10"/>
  <c r="V151" i="10"/>
  <c r="AB151" i="10" s="1"/>
  <c r="T151" i="10"/>
  <c r="T215" i="10"/>
  <c r="V215" i="10"/>
  <c r="AB215" i="10" s="1"/>
  <c r="AC236" i="10"/>
  <c r="V276" i="10"/>
  <c r="AB276" i="10" s="1"/>
  <c r="T276" i="10"/>
  <c r="N276" i="10"/>
  <c r="M370" i="10"/>
  <c r="N65" i="10"/>
  <c r="U65" i="10" s="1"/>
  <c r="AC65" i="10" s="1"/>
  <c r="N83" i="10"/>
  <c r="U83" i="10" s="1"/>
  <c r="T90" i="10"/>
  <c r="N91" i="10"/>
  <c r="U91" i="10" s="1"/>
  <c r="AC91" i="10" s="1"/>
  <c r="N95" i="10"/>
  <c r="U95" i="10" s="1"/>
  <c r="T109" i="10"/>
  <c r="V110" i="10"/>
  <c r="AB110" i="10" s="1"/>
  <c r="T118" i="10"/>
  <c r="N118" i="10"/>
  <c r="AB123" i="10"/>
  <c r="T130" i="10"/>
  <c r="N151" i="10"/>
  <c r="U151" i="10" s="1"/>
  <c r="T159" i="10"/>
  <c r="V168" i="10"/>
  <c r="AB168" i="10" s="1"/>
  <c r="T168" i="10"/>
  <c r="N168" i="10"/>
  <c r="U168" i="10" s="1"/>
  <c r="N203" i="10"/>
  <c r="U203" i="10" s="1"/>
  <c r="AC203" i="10" s="1"/>
  <c r="V205" i="10"/>
  <c r="AB205" i="10" s="1"/>
  <c r="N205" i="10"/>
  <c r="U205" i="10" s="1"/>
  <c r="N215" i="10"/>
  <c r="U215" i="10" s="1"/>
  <c r="V234" i="10"/>
  <c r="AB234" i="10" s="1"/>
  <c r="T234" i="10"/>
  <c r="T82" i="10"/>
  <c r="U82" i="10" s="1"/>
  <c r="AC82" i="10" s="1"/>
  <c r="AC100" i="10"/>
  <c r="AC104" i="10"/>
  <c r="V112" i="10"/>
  <c r="AB112" i="10" s="1"/>
  <c r="V134" i="10"/>
  <c r="AB134" i="10" s="1"/>
  <c r="T134" i="10"/>
  <c r="T137" i="10"/>
  <c r="U137" i="10" s="1"/>
  <c r="AC137" i="10" s="1"/>
  <c r="V150" i="10"/>
  <c r="AB150" i="10" s="1"/>
  <c r="T150" i="10"/>
  <c r="T170" i="10"/>
  <c r="N170" i="10"/>
  <c r="AC197" i="10"/>
  <c r="N234" i="10"/>
  <c r="T239" i="10"/>
  <c r="N239" i="10"/>
  <c r="R35" i="10"/>
  <c r="U35" i="10" s="1"/>
  <c r="AC35" i="10" s="1"/>
  <c r="N79" i="10"/>
  <c r="U79" i="10" s="1"/>
  <c r="AC79" i="10" s="1"/>
  <c r="N80" i="10"/>
  <c r="AC108" i="10"/>
  <c r="AC111" i="10"/>
  <c r="AB113" i="10"/>
  <c r="AC113" i="10" s="1"/>
  <c r="AC114" i="10"/>
  <c r="V118" i="10"/>
  <c r="AB118" i="10" s="1"/>
  <c r="V126" i="10"/>
  <c r="AB126" i="10" s="1"/>
  <c r="N126" i="10"/>
  <c r="U126" i="10" s="1"/>
  <c r="N134" i="10"/>
  <c r="V139" i="10"/>
  <c r="AB139" i="10" s="1"/>
  <c r="T139" i="10"/>
  <c r="U139" i="10" s="1"/>
  <c r="N150" i="10"/>
  <c r="AC158" i="10"/>
  <c r="T167" i="10"/>
  <c r="N167" i="10"/>
  <c r="V167" i="10"/>
  <c r="AB167" i="10" s="1"/>
  <c r="AC179" i="10"/>
  <c r="AC185" i="10"/>
  <c r="AB207" i="10"/>
  <c r="T221" i="10"/>
  <c r="N221" i="10"/>
  <c r="V221" i="10"/>
  <c r="AB221" i="10" s="1"/>
  <c r="V252" i="10"/>
  <c r="AB252" i="10" s="1"/>
  <c r="T252" i="10"/>
  <c r="U252" i="10" s="1"/>
  <c r="V291" i="10"/>
  <c r="AB291" i="10" s="1"/>
  <c r="T291" i="10"/>
  <c r="N291" i="10"/>
  <c r="V166" i="10"/>
  <c r="AB166" i="10" s="1"/>
  <c r="T166" i="10"/>
  <c r="T189" i="10"/>
  <c r="V189" i="10"/>
  <c r="AB189" i="10" s="1"/>
  <c r="AC225" i="10"/>
  <c r="AC247" i="10"/>
  <c r="V307" i="10"/>
  <c r="AB307" i="10" s="1"/>
  <c r="T307" i="10"/>
  <c r="N132" i="10"/>
  <c r="U132" i="10" s="1"/>
  <c r="AC132" i="10" s="1"/>
  <c r="N135" i="10"/>
  <c r="U135" i="10" s="1"/>
  <c r="AC135" i="10" s="1"/>
  <c r="N140" i="10"/>
  <c r="U140" i="10" s="1"/>
  <c r="AC140" i="10" s="1"/>
  <c r="N162" i="10"/>
  <c r="N163" i="10"/>
  <c r="U163" i="10" s="1"/>
  <c r="AC163" i="10" s="1"/>
  <c r="N165" i="10"/>
  <c r="N166" i="10"/>
  <c r="U166" i="10" s="1"/>
  <c r="N189" i="10"/>
  <c r="T195" i="10"/>
  <c r="V195" i="10"/>
  <c r="AB195" i="10" s="1"/>
  <c r="T217" i="10"/>
  <c r="N217" i="10"/>
  <c r="T230" i="10"/>
  <c r="N230" i="10"/>
  <c r="V230" i="10"/>
  <c r="AB230" i="10" s="1"/>
  <c r="T248" i="10"/>
  <c r="N248" i="10"/>
  <c r="N251" i="10"/>
  <c r="V261" i="10"/>
  <c r="AB261" i="10" s="1"/>
  <c r="T261" i="10"/>
  <c r="N307" i="10"/>
  <c r="N153" i="10"/>
  <c r="U153" i="10" s="1"/>
  <c r="AC153" i="10" s="1"/>
  <c r="AC182" i="10"/>
  <c r="N195" i="10"/>
  <c r="U195" i="10" s="1"/>
  <c r="N201" i="10"/>
  <c r="U201" i="10" s="1"/>
  <c r="AC201" i="10" s="1"/>
  <c r="U210" i="10"/>
  <c r="AC210" i="10" s="1"/>
  <c r="V229" i="10"/>
  <c r="AB229" i="10" s="1"/>
  <c r="T229" i="10"/>
  <c r="T244" i="10"/>
  <c r="N244" i="10"/>
  <c r="V244" i="10"/>
  <c r="AB244" i="10" s="1"/>
  <c r="T254" i="10"/>
  <c r="N254" i="10"/>
  <c r="N261" i="10"/>
  <c r="N156" i="10"/>
  <c r="U156" i="10" s="1"/>
  <c r="AC156" i="10" s="1"/>
  <c r="T162" i="10"/>
  <c r="T165" i="10"/>
  <c r="N193" i="10"/>
  <c r="U193" i="10" s="1"/>
  <c r="AC193" i="10" s="1"/>
  <c r="N204" i="10"/>
  <c r="U204" i="10" s="1"/>
  <c r="AC204" i="10" s="1"/>
  <c r="T207" i="10"/>
  <c r="N207" i="10"/>
  <c r="T211" i="10"/>
  <c r="N211" i="10"/>
  <c r="V211" i="10"/>
  <c r="AB211" i="10" s="1"/>
  <c r="N216" i="10"/>
  <c r="V216" i="10"/>
  <c r="AB216" i="10" s="1"/>
  <c r="T216" i="10"/>
  <c r="V217" i="10"/>
  <c r="AB217" i="10" s="1"/>
  <c r="U228" i="10"/>
  <c r="AC228" i="10" s="1"/>
  <c r="N229" i="10"/>
  <c r="U229" i="10" s="1"/>
  <c r="V243" i="10"/>
  <c r="AB243" i="10" s="1"/>
  <c r="T243" i="10"/>
  <c r="U243" i="10" s="1"/>
  <c r="V248" i="10"/>
  <c r="AB248" i="10" s="1"/>
  <c r="T251" i="10"/>
  <c r="V334" i="10"/>
  <c r="AB334" i="10" s="1"/>
  <c r="T334" i="10"/>
  <c r="N334" i="10"/>
  <c r="O355" i="10"/>
  <c r="R355" i="10" s="1"/>
  <c r="N355" i="10"/>
  <c r="T355" i="10"/>
  <c r="V355" i="10"/>
  <c r="AB355" i="10" s="1"/>
  <c r="T357" i="10"/>
  <c r="V357" i="10"/>
  <c r="AB357" i="10" s="1"/>
  <c r="O357" i="10"/>
  <c r="R357" i="10" s="1"/>
  <c r="N357" i="10"/>
  <c r="T235" i="10"/>
  <c r="U235" i="10" s="1"/>
  <c r="V235" i="10"/>
  <c r="AB235" i="10" s="1"/>
  <c r="U240" i="10"/>
  <c r="AC240" i="10" s="1"/>
  <c r="U242" i="10"/>
  <c r="N253" i="10"/>
  <c r="V253" i="10"/>
  <c r="AB253" i="10" s="1"/>
  <c r="T253" i="10"/>
  <c r="AB254" i="10"/>
  <c r="AB264" i="10"/>
  <c r="T267" i="10"/>
  <c r="N267" i="10"/>
  <c r="V267" i="10"/>
  <c r="AB267" i="10" s="1"/>
  <c r="AC272" i="10"/>
  <c r="U208" i="10"/>
  <c r="U224" i="10"/>
  <c r="AC224" i="10" s="1"/>
  <c r="AC242" i="10"/>
  <c r="T263" i="10"/>
  <c r="N263" i="10"/>
  <c r="U264" i="10"/>
  <c r="V330" i="10"/>
  <c r="AB330" i="10" s="1"/>
  <c r="T330" i="10"/>
  <c r="N330" i="10"/>
  <c r="U330" i="10" s="1"/>
  <c r="AB358" i="10"/>
  <c r="V362" i="10"/>
  <c r="AB362" i="10" s="1"/>
  <c r="O362" i="10"/>
  <c r="R362" i="10" s="1"/>
  <c r="U362" i="10" s="1"/>
  <c r="U366" i="10"/>
  <c r="AC366" i="10" s="1"/>
  <c r="V333" i="10"/>
  <c r="AB333" i="10" s="1"/>
  <c r="T333" i="10"/>
  <c r="O363" i="10"/>
  <c r="R363" i="10" s="1"/>
  <c r="V363" i="10"/>
  <c r="AB363" i="10" s="1"/>
  <c r="N363" i="10"/>
  <c r="N222" i="10"/>
  <c r="T292" i="10"/>
  <c r="N292" i="10"/>
  <c r="V292" i="10"/>
  <c r="AB292" i="10" s="1"/>
  <c r="V299" i="10"/>
  <c r="AB299" i="10" s="1"/>
  <c r="T299" i="10"/>
  <c r="AC328" i="10"/>
  <c r="AC329" i="10"/>
  <c r="T331" i="10"/>
  <c r="V331" i="10"/>
  <c r="AB331" i="10" s="1"/>
  <c r="N333" i="10"/>
  <c r="N212" i="10"/>
  <c r="U212" i="10" s="1"/>
  <c r="AC212" i="10" s="1"/>
  <c r="N256" i="10"/>
  <c r="U256" i="10" s="1"/>
  <c r="AC256" i="10" s="1"/>
  <c r="T288" i="10"/>
  <c r="N288" i="10"/>
  <c r="V288" i="10"/>
  <c r="AB288" i="10" s="1"/>
  <c r="N299" i="10"/>
  <c r="T301" i="10"/>
  <c r="N301" i="10"/>
  <c r="U301" i="10" s="1"/>
  <c r="V301" i="10"/>
  <c r="AB301" i="10" s="1"/>
  <c r="T308" i="10"/>
  <c r="V308" i="10"/>
  <c r="AB308" i="10" s="1"/>
  <c r="N308" i="10"/>
  <c r="N317" i="10"/>
  <c r="U317" i="10" s="1"/>
  <c r="AC317" i="10" s="1"/>
  <c r="N331" i="10"/>
  <c r="N154" i="10"/>
  <c r="U154" i="10" s="1"/>
  <c r="AC154" i="10" s="1"/>
  <c r="T222" i="10"/>
  <c r="AB260" i="10"/>
  <c r="N265" i="10"/>
  <c r="U265" i="10" s="1"/>
  <c r="AC265" i="10" s="1"/>
  <c r="AB320" i="10"/>
  <c r="AC321" i="10"/>
  <c r="AC351" i="10"/>
  <c r="V268" i="10"/>
  <c r="AB268" i="10" s="1"/>
  <c r="AC283" i="10"/>
  <c r="AC290" i="10"/>
  <c r="T342" i="10"/>
  <c r="N342" i="10"/>
  <c r="V342" i="10"/>
  <c r="AB342" i="10" s="1"/>
  <c r="U356" i="10"/>
  <c r="AC356" i="10" s="1"/>
  <c r="T262" i="10"/>
  <c r="U262" i="10" s="1"/>
  <c r="AC262" i="10" s="1"/>
  <c r="T266" i="10"/>
  <c r="U266" i="10" s="1"/>
  <c r="T281" i="10"/>
  <c r="V281" i="10"/>
  <c r="AB281" i="10" s="1"/>
  <c r="T287" i="10"/>
  <c r="V287" i="10"/>
  <c r="AB287" i="10" s="1"/>
  <c r="T296" i="10"/>
  <c r="N296" i="10"/>
  <c r="T298" i="10"/>
  <c r="U298" i="10" s="1"/>
  <c r="T313" i="10"/>
  <c r="U313" i="10" s="1"/>
  <c r="AC313" i="10" s="1"/>
  <c r="AC316" i="10"/>
  <c r="T327" i="10"/>
  <c r="U327" i="10" s="1"/>
  <c r="V327" i="10"/>
  <c r="AB327" i="10" s="1"/>
  <c r="T336" i="10"/>
  <c r="N336" i="10"/>
  <c r="U336" i="10" s="1"/>
  <c r="AB350" i="10"/>
  <c r="AC350" i="10" s="1"/>
  <c r="N281" i="10"/>
  <c r="T284" i="10"/>
  <c r="V284" i="10"/>
  <c r="AB284" i="10" s="1"/>
  <c r="U287" i="10"/>
  <c r="V295" i="10"/>
  <c r="AB295" i="10" s="1"/>
  <c r="T295" i="10"/>
  <c r="T300" i="10"/>
  <c r="V300" i="10"/>
  <c r="AB300" i="10" s="1"/>
  <c r="AC303" i="10"/>
  <c r="U306" i="10"/>
  <c r="T323" i="10"/>
  <c r="V323" i="10"/>
  <c r="AB323" i="10" s="1"/>
  <c r="AC339" i="10"/>
  <c r="T345" i="10"/>
  <c r="V345" i="10"/>
  <c r="AB345" i="10" s="1"/>
  <c r="U347" i="10"/>
  <c r="AC347" i="10" s="1"/>
  <c r="V349" i="10"/>
  <c r="AB349" i="10" s="1"/>
  <c r="T349" i="10"/>
  <c r="O358" i="10"/>
  <c r="R358" i="10" s="1"/>
  <c r="N358" i="10"/>
  <c r="T358" i="10"/>
  <c r="N257" i="10"/>
  <c r="T277" i="10"/>
  <c r="U277" i="10" s="1"/>
  <c r="V277" i="10"/>
  <c r="AB277" i="10" s="1"/>
  <c r="N280" i="10"/>
  <c r="U280" i="10" s="1"/>
  <c r="AC280" i="10" s="1"/>
  <c r="N284" i="10"/>
  <c r="N286" i="10"/>
  <c r="U286" i="10" s="1"/>
  <c r="AC286" i="10" s="1"/>
  <c r="AB289" i="10"/>
  <c r="AC289" i="10" s="1"/>
  <c r="N295" i="10"/>
  <c r="U295" i="10" s="1"/>
  <c r="V296" i="10"/>
  <c r="AB296" i="10" s="1"/>
  <c r="N300" i="10"/>
  <c r="AC312" i="10"/>
  <c r="T318" i="10"/>
  <c r="U318" i="10" s="1"/>
  <c r="V318" i="10"/>
  <c r="AB318" i="10" s="1"/>
  <c r="N323" i="10"/>
  <c r="N326" i="10"/>
  <c r="U326" i="10" s="1"/>
  <c r="AC326" i="10" s="1"/>
  <c r="T335" i="10"/>
  <c r="U335" i="10" s="1"/>
  <c r="V335" i="10"/>
  <c r="AB335" i="10" s="1"/>
  <c r="V336" i="10"/>
  <c r="AB336" i="10" s="1"/>
  <c r="N345" i="10"/>
  <c r="N349" i="10"/>
  <c r="U349" i="10" s="1"/>
  <c r="V352" i="10"/>
  <c r="AB352" i="10" s="1"/>
  <c r="T352" i="10"/>
  <c r="U352" i="10" s="1"/>
  <c r="N343" i="10"/>
  <c r="U343" i="10" s="1"/>
  <c r="AC343" i="10" s="1"/>
  <c r="N346" i="10"/>
  <c r="U346" i="10" s="1"/>
  <c r="AC346" i="10" s="1"/>
  <c r="N348" i="10"/>
  <c r="AB89" i="3"/>
  <c r="AB144" i="3"/>
  <c r="AC4" i="9"/>
  <c r="AC35" i="9"/>
  <c r="V9" i="9"/>
  <c r="AB9" i="9" s="1"/>
  <c r="U33" i="9"/>
  <c r="AC33" i="9" s="1"/>
  <c r="AC65" i="9"/>
  <c r="T81" i="9"/>
  <c r="N81" i="9"/>
  <c r="U81" i="9" s="1"/>
  <c r="AC81" i="9" s="1"/>
  <c r="N87" i="9"/>
  <c r="U87" i="9" s="1"/>
  <c r="V87" i="9"/>
  <c r="AB87" i="9" s="1"/>
  <c r="V104" i="9"/>
  <c r="AB104" i="9" s="1"/>
  <c r="T104" i="9"/>
  <c r="T155" i="9"/>
  <c r="N155" i="9"/>
  <c r="U155" i="9" s="1"/>
  <c r="AC155" i="9" s="1"/>
  <c r="U160" i="9"/>
  <c r="U161" i="9"/>
  <c r="AC161" i="9" s="1"/>
  <c r="V207" i="9"/>
  <c r="AB207" i="9" s="1"/>
  <c r="T207" i="9"/>
  <c r="N6" i="9"/>
  <c r="T101" i="9"/>
  <c r="N101" i="9"/>
  <c r="U101" i="9" s="1"/>
  <c r="U104" i="9"/>
  <c r="V121" i="9"/>
  <c r="AB121" i="9" s="1"/>
  <c r="T121" i="9"/>
  <c r="N121" i="9"/>
  <c r="V148" i="9"/>
  <c r="AB148" i="9" s="1"/>
  <c r="T148" i="9"/>
  <c r="N148" i="9"/>
  <c r="U148" i="9" s="1"/>
  <c r="AC203" i="9"/>
  <c r="U207" i="9"/>
  <c r="V214" i="9"/>
  <c r="AB214" i="9" s="1"/>
  <c r="T214" i="9"/>
  <c r="N214" i="9"/>
  <c r="AC10" i="9"/>
  <c r="AC57" i="9"/>
  <c r="N89" i="9"/>
  <c r="U89" i="9" s="1"/>
  <c r="V89" i="9"/>
  <c r="AB89" i="9" s="1"/>
  <c r="AC89" i="9" s="1"/>
  <c r="V100" i="9"/>
  <c r="AB100" i="9" s="1"/>
  <c r="T100" i="9"/>
  <c r="V120" i="9"/>
  <c r="AB120" i="9" s="1"/>
  <c r="T120" i="9"/>
  <c r="AC124" i="9"/>
  <c r="N127" i="9"/>
  <c r="U127" i="9" s="1"/>
  <c r="AC127" i="9" s="1"/>
  <c r="T150" i="9"/>
  <c r="V150" i="9"/>
  <c r="AB150" i="9" s="1"/>
  <c r="T169" i="9"/>
  <c r="N169" i="9"/>
  <c r="V169" i="9"/>
  <c r="AB169" i="9" s="1"/>
  <c r="AC184" i="9"/>
  <c r="AC186" i="9"/>
  <c r="V234" i="9"/>
  <c r="AB234" i="9" s="1"/>
  <c r="T234" i="9"/>
  <c r="N234" i="9"/>
  <c r="AB2" i="9"/>
  <c r="T6" i="9"/>
  <c r="N66" i="9"/>
  <c r="U66" i="9" s="1"/>
  <c r="AC66" i="9" s="1"/>
  <c r="AC67" i="9"/>
  <c r="N86" i="9"/>
  <c r="U86" i="9" s="1"/>
  <c r="V86" i="9"/>
  <c r="AB86" i="9" s="1"/>
  <c r="AB91" i="9"/>
  <c r="AC91" i="9" s="1"/>
  <c r="AC92" i="9"/>
  <c r="T97" i="9"/>
  <c r="N97" i="9"/>
  <c r="N100" i="9"/>
  <c r="V101" i="9"/>
  <c r="AB101" i="9" s="1"/>
  <c r="AB106" i="9"/>
  <c r="AC106" i="9" s="1"/>
  <c r="AC107" i="9"/>
  <c r="AB112" i="9"/>
  <c r="AC113" i="9"/>
  <c r="N120" i="9"/>
  <c r="AC143" i="9"/>
  <c r="N150" i="9"/>
  <c r="U150" i="9" s="1"/>
  <c r="U159" i="9"/>
  <c r="AC159" i="9" s="1"/>
  <c r="V163" i="9"/>
  <c r="AB163" i="9" s="1"/>
  <c r="T163" i="9"/>
  <c r="U163" i="9" s="1"/>
  <c r="T179" i="9"/>
  <c r="V179" i="9"/>
  <c r="AB179" i="9" s="1"/>
  <c r="V224" i="9"/>
  <c r="AB224" i="9" s="1"/>
  <c r="T224" i="9"/>
  <c r="N224" i="9"/>
  <c r="AC266" i="9"/>
  <c r="Y370" i="9"/>
  <c r="V96" i="9"/>
  <c r="AB96" i="9" s="1"/>
  <c r="T96" i="9"/>
  <c r="T130" i="9"/>
  <c r="V130" i="9"/>
  <c r="AB130" i="9" s="1"/>
  <c r="V153" i="9"/>
  <c r="AB153" i="9" s="1"/>
  <c r="V167" i="9"/>
  <c r="AB167" i="9" s="1"/>
  <c r="U179" i="9"/>
  <c r="N206" i="9"/>
  <c r="V206" i="9"/>
  <c r="AB206" i="9" s="1"/>
  <c r="T206" i="9"/>
  <c r="AC226" i="9"/>
  <c r="T314" i="9"/>
  <c r="V314" i="9"/>
  <c r="AB314" i="9" s="1"/>
  <c r="N314" i="9"/>
  <c r="V6" i="9"/>
  <c r="AB6" i="9" s="1"/>
  <c r="N8" i="9"/>
  <c r="U8" i="9" s="1"/>
  <c r="O41" i="9"/>
  <c r="R41" i="9" s="1"/>
  <c r="U41" i="9" s="1"/>
  <c r="AC41" i="9" s="1"/>
  <c r="T52" i="9"/>
  <c r="U52" i="9" s="1"/>
  <c r="AC52" i="9" s="1"/>
  <c r="N88" i="9"/>
  <c r="U88" i="9" s="1"/>
  <c r="V88" i="9"/>
  <c r="AB88" i="9" s="1"/>
  <c r="T94" i="9"/>
  <c r="N94" i="9"/>
  <c r="N96" i="9"/>
  <c r="V97" i="9"/>
  <c r="AB97" i="9" s="1"/>
  <c r="AC102" i="9"/>
  <c r="AC103" i="9"/>
  <c r="T109" i="9"/>
  <c r="N109" i="9"/>
  <c r="V111" i="9"/>
  <c r="AB111" i="9" s="1"/>
  <c r="T111" i="9"/>
  <c r="T115" i="9"/>
  <c r="N115" i="9"/>
  <c r="N130" i="9"/>
  <c r="U130" i="9" s="1"/>
  <c r="T144" i="9"/>
  <c r="V144" i="9"/>
  <c r="AB144" i="9" s="1"/>
  <c r="V149" i="9"/>
  <c r="AB149" i="9" s="1"/>
  <c r="T149" i="9"/>
  <c r="N153" i="9"/>
  <c r="N167" i="9"/>
  <c r="T191" i="9"/>
  <c r="V191" i="9"/>
  <c r="AB191" i="9" s="1"/>
  <c r="AC192" i="9"/>
  <c r="T215" i="9"/>
  <c r="V215" i="9"/>
  <c r="AB215" i="9" s="1"/>
  <c r="M370" i="9"/>
  <c r="T7" i="9"/>
  <c r="U7" i="9" s="1"/>
  <c r="AC7" i="9" s="1"/>
  <c r="T9" i="9"/>
  <c r="U9" i="9" s="1"/>
  <c r="N11" i="9"/>
  <c r="U11" i="9" s="1"/>
  <c r="AC11" i="9" s="1"/>
  <c r="N58" i="9"/>
  <c r="N85" i="9"/>
  <c r="U85" i="9" s="1"/>
  <c r="V85" i="9"/>
  <c r="AB85" i="9" s="1"/>
  <c r="V93" i="9"/>
  <c r="AB93" i="9" s="1"/>
  <c r="T93" i="9"/>
  <c r="V108" i="9"/>
  <c r="AB108" i="9" s="1"/>
  <c r="T108" i="9"/>
  <c r="N111" i="9"/>
  <c r="U111" i="9" s="1"/>
  <c r="V114" i="9"/>
  <c r="AB114" i="9" s="1"/>
  <c r="T114" i="9"/>
  <c r="N125" i="9"/>
  <c r="U125" i="9" s="1"/>
  <c r="AC125" i="9" s="1"/>
  <c r="N144" i="9"/>
  <c r="AC147" i="9"/>
  <c r="N149" i="9"/>
  <c r="V162" i="9"/>
  <c r="AB162" i="9" s="1"/>
  <c r="T162" i="9"/>
  <c r="U166" i="9"/>
  <c r="AC166" i="9" s="1"/>
  <c r="N191" i="9"/>
  <c r="N215" i="9"/>
  <c r="N2" i="9"/>
  <c r="V8" i="9"/>
  <c r="AB8" i="9" s="1"/>
  <c r="N12" i="9"/>
  <c r="U12" i="9" s="1"/>
  <c r="AC12" i="9" s="1"/>
  <c r="U21" i="9"/>
  <c r="AC21" i="9" s="1"/>
  <c r="T58" i="9"/>
  <c r="V84" i="9"/>
  <c r="AB84" i="9" s="1"/>
  <c r="T84" i="9"/>
  <c r="U84" i="9" s="1"/>
  <c r="T90" i="9"/>
  <c r="N90" i="9"/>
  <c r="N93" i="9"/>
  <c r="U93" i="9" s="1"/>
  <c r="V94" i="9"/>
  <c r="AB94" i="9" s="1"/>
  <c r="AB98" i="9"/>
  <c r="AC98" i="9" s="1"/>
  <c r="T105" i="9"/>
  <c r="N105" i="9"/>
  <c r="N108" i="9"/>
  <c r="V109" i="9"/>
  <c r="AB109" i="9" s="1"/>
  <c r="N114" i="9"/>
  <c r="U114" i="9" s="1"/>
  <c r="V115" i="9"/>
  <c r="AB115" i="9" s="1"/>
  <c r="AB118" i="9"/>
  <c r="AC118" i="9" s="1"/>
  <c r="N128" i="9"/>
  <c r="U128" i="9" s="1"/>
  <c r="V128" i="9"/>
  <c r="AB128" i="9" s="1"/>
  <c r="AC137" i="9"/>
  <c r="N138" i="9"/>
  <c r="U138" i="9" s="1"/>
  <c r="AC138" i="9" s="1"/>
  <c r="U142" i="9"/>
  <c r="AC142" i="9" s="1"/>
  <c r="T153" i="9"/>
  <c r="N162" i="9"/>
  <c r="T167" i="9"/>
  <c r="U170" i="9"/>
  <c r="AC170" i="9" s="1"/>
  <c r="T218" i="9"/>
  <c r="V218" i="9"/>
  <c r="AB218" i="9" s="1"/>
  <c r="N218" i="9"/>
  <c r="V240" i="9"/>
  <c r="AB240" i="9" s="1"/>
  <c r="T240" i="9"/>
  <c r="N240" i="9"/>
  <c r="V262" i="9"/>
  <c r="AB262" i="9" s="1"/>
  <c r="T262" i="9"/>
  <c r="N262" i="9"/>
  <c r="V272" i="9"/>
  <c r="AB272" i="9" s="1"/>
  <c r="T272" i="9"/>
  <c r="N272" i="9"/>
  <c r="AB289" i="9"/>
  <c r="U134" i="9"/>
  <c r="AC134" i="9" s="1"/>
  <c r="AC160" i="9"/>
  <c r="AC165" i="9"/>
  <c r="U204" i="9"/>
  <c r="AB232" i="9"/>
  <c r="AC232" i="9" s="1"/>
  <c r="V244" i="9"/>
  <c r="AB244" i="9" s="1"/>
  <c r="T244" i="9"/>
  <c r="U244" i="9" s="1"/>
  <c r="U263" i="9"/>
  <c r="T279" i="9"/>
  <c r="U279" i="9" s="1"/>
  <c r="V279" i="9"/>
  <c r="AB279" i="9" s="1"/>
  <c r="T308" i="9"/>
  <c r="V308" i="9"/>
  <c r="AB308" i="9" s="1"/>
  <c r="N308" i="9"/>
  <c r="T318" i="9"/>
  <c r="V318" i="9"/>
  <c r="AB318" i="9" s="1"/>
  <c r="N318" i="9"/>
  <c r="V237" i="9"/>
  <c r="AB237" i="9" s="1"/>
  <c r="T237" i="9"/>
  <c r="U237" i="9" s="1"/>
  <c r="U243" i="9"/>
  <c r="AC243" i="9" s="1"/>
  <c r="T287" i="9"/>
  <c r="U287" i="9" s="1"/>
  <c r="V287" i="9"/>
  <c r="AB287" i="9" s="1"/>
  <c r="U305" i="9"/>
  <c r="AC305" i="9" s="1"/>
  <c r="AB328" i="9"/>
  <c r="AC328" i="9" s="1"/>
  <c r="T256" i="9"/>
  <c r="V256" i="9"/>
  <c r="AB256" i="9" s="1"/>
  <c r="N278" i="9"/>
  <c r="V278" i="9"/>
  <c r="AB278" i="9" s="1"/>
  <c r="T278" i="9"/>
  <c r="V290" i="9"/>
  <c r="AB290" i="9" s="1"/>
  <c r="T290" i="9"/>
  <c r="N290" i="9"/>
  <c r="T300" i="9"/>
  <c r="V300" i="9"/>
  <c r="AB300" i="9" s="1"/>
  <c r="N132" i="9"/>
  <c r="AC136" i="9"/>
  <c r="AC158" i="9"/>
  <c r="AC249" i="9"/>
  <c r="N256" i="9"/>
  <c r="U256" i="9" s="1"/>
  <c r="N300" i="9"/>
  <c r="U300" i="9" s="1"/>
  <c r="N122" i="9"/>
  <c r="U122" i="9" s="1"/>
  <c r="AC122" i="9" s="1"/>
  <c r="N131" i="9"/>
  <c r="U131" i="9" s="1"/>
  <c r="AC131" i="9" s="1"/>
  <c r="AC188" i="9"/>
  <c r="N190" i="9"/>
  <c r="U190" i="9" s="1"/>
  <c r="AC190" i="9" s="1"/>
  <c r="U197" i="9"/>
  <c r="AC197" i="9" s="1"/>
  <c r="AC202" i="9"/>
  <c r="AC274" i="9"/>
  <c r="V286" i="9"/>
  <c r="AB286" i="9" s="1"/>
  <c r="T286" i="9"/>
  <c r="T132" i="9"/>
  <c r="AB146" i="9"/>
  <c r="AC146" i="9" s="1"/>
  <c r="U196" i="9"/>
  <c r="AC196" i="9" s="1"/>
  <c r="AB201" i="9"/>
  <c r="AC201" i="9" s="1"/>
  <c r="T225" i="9"/>
  <c r="N225" i="9"/>
  <c r="V225" i="9"/>
  <c r="AB225" i="9" s="1"/>
  <c r="T235" i="9"/>
  <c r="N235" i="9"/>
  <c r="V235" i="9"/>
  <c r="AB235" i="9" s="1"/>
  <c r="AB238" i="9"/>
  <c r="AC238" i="9" s="1"/>
  <c r="T241" i="9"/>
  <c r="N241" i="9"/>
  <c r="V241" i="9"/>
  <c r="AB241" i="9" s="1"/>
  <c r="V255" i="9"/>
  <c r="AB255" i="9" s="1"/>
  <c r="T255" i="9"/>
  <c r="U255" i="9" s="1"/>
  <c r="T263" i="9"/>
  <c r="V263" i="9"/>
  <c r="AB263" i="9" s="1"/>
  <c r="AB273" i="9"/>
  <c r="N286" i="9"/>
  <c r="U286" i="9" s="1"/>
  <c r="AB292" i="9"/>
  <c r="T245" i="9"/>
  <c r="N245" i="9"/>
  <c r="T248" i="9"/>
  <c r="N248" i="9"/>
  <c r="U248" i="9" s="1"/>
  <c r="AC248" i="9" s="1"/>
  <c r="U258" i="9"/>
  <c r="AC258" i="9" s="1"/>
  <c r="V280" i="9"/>
  <c r="AB280" i="9" s="1"/>
  <c r="T280" i="9"/>
  <c r="N280" i="9"/>
  <c r="T212" i="9"/>
  <c r="N212" i="9"/>
  <c r="AC233" i="9"/>
  <c r="T252" i="9"/>
  <c r="N252" i="9"/>
  <c r="U252" i="9" s="1"/>
  <c r="T271" i="9"/>
  <c r="V271" i="9"/>
  <c r="AB271" i="9" s="1"/>
  <c r="T284" i="9"/>
  <c r="V284" i="9"/>
  <c r="AB284" i="9" s="1"/>
  <c r="N156" i="9"/>
  <c r="N198" i="9"/>
  <c r="U198" i="9" s="1"/>
  <c r="AC198" i="9" s="1"/>
  <c r="N209" i="9"/>
  <c r="U209" i="9" s="1"/>
  <c r="AC209" i="9" s="1"/>
  <c r="V211" i="9"/>
  <c r="AB211" i="9" s="1"/>
  <c r="T211" i="9"/>
  <c r="T231" i="9"/>
  <c r="N231" i="9"/>
  <c r="V251" i="9"/>
  <c r="AB251" i="9" s="1"/>
  <c r="T251" i="9"/>
  <c r="T259" i="9"/>
  <c r="V259" i="9"/>
  <c r="AB259" i="9" s="1"/>
  <c r="N271" i="9"/>
  <c r="T277" i="9"/>
  <c r="V277" i="9"/>
  <c r="AB277" i="9" s="1"/>
  <c r="N284" i="9"/>
  <c r="AC294" i="9"/>
  <c r="N322" i="9"/>
  <c r="U322" i="9" s="1"/>
  <c r="AC322" i="9" s="1"/>
  <c r="AC324" i="9"/>
  <c r="T151" i="9"/>
  <c r="U151" i="9" s="1"/>
  <c r="AC151" i="9" s="1"/>
  <c r="N157" i="9"/>
  <c r="U157" i="9" s="1"/>
  <c r="AC157" i="9" s="1"/>
  <c r="N195" i="9"/>
  <c r="U195" i="9" s="1"/>
  <c r="AC195" i="9" s="1"/>
  <c r="N211" i="9"/>
  <c r="V212" i="9"/>
  <c r="AB212" i="9" s="1"/>
  <c r="T221" i="9"/>
  <c r="U221" i="9" s="1"/>
  <c r="V221" i="9"/>
  <c r="AB221" i="9" s="1"/>
  <c r="N223" i="9"/>
  <c r="U223" i="9" s="1"/>
  <c r="AC223" i="9" s="1"/>
  <c r="V230" i="9"/>
  <c r="AB230" i="9" s="1"/>
  <c r="T230" i="9"/>
  <c r="U230" i="9" s="1"/>
  <c r="AB236" i="9"/>
  <c r="AC236" i="9" s="1"/>
  <c r="AB242" i="9"/>
  <c r="AC242" i="9" s="1"/>
  <c r="N251" i="9"/>
  <c r="V252" i="9"/>
  <c r="AB252" i="9" s="1"/>
  <c r="N259" i="9"/>
  <c r="T267" i="9"/>
  <c r="U267" i="9" s="1"/>
  <c r="V267" i="9"/>
  <c r="AB267" i="9" s="1"/>
  <c r="N270" i="9"/>
  <c r="U270" i="9" s="1"/>
  <c r="AC270" i="9" s="1"/>
  <c r="N277" i="9"/>
  <c r="N288" i="9"/>
  <c r="V288" i="9"/>
  <c r="AB288" i="9" s="1"/>
  <c r="T288" i="9"/>
  <c r="V299" i="9"/>
  <c r="AB299" i="9" s="1"/>
  <c r="T299" i="9"/>
  <c r="U299" i="9" s="1"/>
  <c r="U306" i="9"/>
  <c r="V310" i="9"/>
  <c r="AB310" i="9" s="1"/>
  <c r="T310" i="9"/>
  <c r="N310" i="9"/>
  <c r="V317" i="9"/>
  <c r="AB317" i="9" s="1"/>
  <c r="T317" i="9"/>
  <c r="U317" i="9" s="1"/>
  <c r="U321" i="9"/>
  <c r="AC321" i="9" s="1"/>
  <c r="T216" i="9"/>
  <c r="U216" i="9" s="1"/>
  <c r="AC216" i="9" s="1"/>
  <c r="T219" i="9"/>
  <c r="U219" i="9" s="1"/>
  <c r="AC219" i="9" s="1"/>
  <c r="N220" i="9"/>
  <c r="U220" i="9" s="1"/>
  <c r="AC220" i="9" s="1"/>
  <c r="T253" i="9"/>
  <c r="U253" i="9" s="1"/>
  <c r="AC253" i="9" s="1"/>
  <c r="T257" i="9"/>
  <c r="T260" i="9"/>
  <c r="U260" i="9" s="1"/>
  <c r="AC260" i="9" s="1"/>
  <c r="T264" i="9"/>
  <c r="U264" i="9" s="1"/>
  <c r="AC264" i="9" s="1"/>
  <c r="V291" i="9"/>
  <c r="AB291" i="9" s="1"/>
  <c r="N295" i="9"/>
  <c r="U295" i="9" s="1"/>
  <c r="AC295" i="9" s="1"/>
  <c r="T298" i="9"/>
  <c r="AC304" i="9"/>
  <c r="T323" i="9"/>
  <c r="U323" i="9" s="1"/>
  <c r="V323" i="9"/>
  <c r="AB323" i="9" s="1"/>
  <c r="AB338" i="9"/>
  <c r="U344" i="9"/>
  <c r="AC344" i="9" s="1"/>
  <c r="AC351" i="9"/>
  <c r="T357" i="9"/>
  <c r="U357" i="9" s="1"/>
  <c r="V357" i="9"/>
  <c r="AB357" i="9" s="1"/>
  <c r="AC361" i="9"/>
  <c r="V334" i="9"/>
  <c r="AB334" i="9" s="1"/>
  <c r="T334" i="9"/>
  <c r="U334" i="9" s="1"/>
  <c r="O363" i="9"/>
  <c r="R363" i="9" s="1"/>
  <c r="U363" i="9" s="1"/>
  <c r="V363" i="9"/>
  <c r="AB363" i="9" s="1"/>
  <c r="T342" i="9"/>
  <c r="N342" i="9"/>
  <c r="V342" i="9"/>
  <c r="AB342" i="9" s="1"/>
  <c r="U356" i="9"/>
  <c r="AC356" i="9" s="1"/>
  <c r="T331" i="9"/>
  <c r="V331" i="9"/>
  <c r="AB331" i="9" s="1"/>
  <c r="N333" i="9"/>
  <c r="O355" i="9"/>
  <c r="R355" i="9" s="1"/>
  <c r="N355" i="9"/>
  <c r="T355" i="9"/>
  <c r="N362" i="9"/>
  <c r="N331" i="9"/>
  <c r="T336" i="9"/>
  <c r="N336" i="9"/>
  <c r="U336" i="9" s="1"/>
  <c r="O362" i="9"/>
  <c r="R362" i="9" s="1"/>
  <c r="N222" i="9"/>
  <c r="U222" i="9" s="1"/>
  <c r="AC222" i="9" s="1"/>
  <c r="N257" i="9"/>
  <c r="U257" i="9" s="1"/>
  <c r="AC257" i="9" s="1"/>
  <c r="N273" i="9"/>
  <c r="U273" i="9" s="1"/>
  <c r="N281" i="9"/>
  <c r="U281" i="9" s="1"/>
  <c r="AC281" i="9" s="1"/>
  <c r="N291" i="9"/>
  <c r="U291" i="9" s="1"/>
  <c r="N298" i="9"/>
  <c r="V307" i="9"/>
  <c r="AB307" i="9" s="1"/>
  <c r="T307" i="9"/>
  <c r="U307" i="9" s="1"/>
  <c r="N313" i="9"/>
  <c r="U313" i="9" s="1"/>
  <c r="AC313" i="9" s="1"/>
  <c r="T327" i="9"/>
  <c r="U327" i="9" s="1"/>
  <c r="V327" i="9"/>
  <c r="AB327" i="9" s="1"/>
  <c r="N330" i="9"/>
  <c r="U330" i="9" s="1"/>
  <c r="T333" i="9"/>
  <c r="AB339" i="9"/>
  <c r="AC339" i="9" s="1"/>
  <c r="T345" i="9"/>
  <c r="V345" i="9"/>
  <c r="AB345" i="9" s="1"/>
  <c r="N347" i="9"/>
  <c r="U347" i="9" s="1"/>
  <c r="V349" i="9"/>
  <c r="AB349" i="9" s="1"/>
  <c r="T349" i="9"/>
  <c r="V355" i="9"/>
  <c r="AB355" i="9" s="1"/>
  <c r="O358" i="9"/>
  <c r="R358" i="9" s="1"/>
  <c r="N358" i="9"/>
  <c r="T358" i="9"/>
  <c r="N296" i="9"/>
  <c r="U296" i="9" s="1"/>
  <c r="AC296" i="9" s="1"/>
  <c r="T301" i="9"/>
  <c r="N301" i="9"/>
  <c r="T335" i="9"/>
  <c r="U335" i="9" s="1"/>
  <c r="V335" i="9"/>
  <c r="AB335" i="9" s="1"/>
  <c r="V336" i="9"/>
  <c r="AB336" i="9" s="1"/>
  <c r="N345" i="9"/>
  <c r="U345" i="9" s="1"/>
  <c r="N349" i="9"/>
  <c r="U349" i="9" s="1"/>
  <c r="V352" i="9"/>
  <c r="AB352" i="9" s="1"/>
  <c r="T352" i="9"/>
  <c r="U352" i="9" s="1"/>
  <c r="N285" i="9"/>
  <c r="U285" i="9" s="1"/>
  <c r="AC285" i="9" s="1"/>
  <c r="N332" i="9"/>
  <c r="U332" i="9" s="1"/>
  <c r="AC332" i="9" s="1"/>
  <c r="N343" i="9"/>
  <c r="U343" i="9" s="1"/>
  <c r="AC343" i="9" s="1"/>
  <c r="N346" i="9"/>
  <c r="U346" i="9" s="1"/>
  <c r="AC346" i="9" s="1"/>
  <c r="N348" i="9"/>
  <c r="U348" i="9" s="1"/>
  <c r="AC348" i="9" s="1"/>
  <c r="AC177" i="8"/>
  <c r="AC47" i="8"/>
  <c r="AC86" i="8"/>
  <c r="AC77" i="8"/>
  <c r="AC89" i="8"/>
  <c r="AC107" i="8"/>
  <c r="AC48" i="8"/>
  <c r="AC85" i="8"/>
  <c r="V5" i="8"/>
  <c r="AB5" i="8" s="1"/>
  <c r="T6" i="8"/>
  <c r="U6" i="8" s="1"/>
  <c r="AC6" i="8" s="1"/>
  <c r="V13" i="8"/>
  <c r="AB13" i="8" s="1"/>
  <c r="V15" i="8"/>
  <c r="AB15" i="8" s="1"/>
  <c r="U83" i="8"/>
  <c r="AC83" i="8" s="1"/>
  <c r="AC95" i="8"/>
  <c r="U99" i="8"/>
  <c r="AC99" i="8" s="1"/>
  <c r="V133" i="8"/>
  <c r="AB133" i="8" s="1"/>
  <c r="T133" i="8"/>
  <c r="U133" i="8" s="1"/>
  <c r="AB148" i="8"/>
  <c r="AC148" i="8" s="1"/>
  <c r="U153" i="8"/>
  <c r="AC153" i="8" s="1"/>
  <c r="V157" i="8"/>
  <c r="AB157" i="8" s="1"/>
  <c r="AC157" i="8" s="1"/>
  <c r="T164" i="8"/>
  <c r="V164" i="8"/>
  <c r="AB164" i="8" s="1"/>
  <c r="V212" i="8"/>
  <c r="AB212" i="8" s="1"/>
  <c r="T212" i="8"/>
  <c r="AB216" i="8"/>
  <c r="U239" i="8"/>
  <c r="AC12" i="8"/>
  <c r="AC102" i="8"/>
  <c r="V105" i="8"/>
  <c r="AB105" i="8" s="1"/>
  <c r="T105" i="8"/>
  <c r="U105" i="8" s="1"/>
  <c r="V145" i="8"/>
  <c r="AB145" i="8" s="1"/>
  <c r="T145" i="8"/>
  <c r="T150" i="8"/>
  <c r="V150" i="8"/>
  <c r="AB150" i="8" s="1"/>
  <c r="U150" i="8"/>
  <c r="U164" i="8"/>
  <c r="T168" i="8"/>
  <c r="V168" i="8"/>
  <c r="AB168" i="8" s="1"/>
  <c r="AC176" i="8"/>
  <c r="V229" i="8"/>
  <c r="AB229" i="8" s="1"/>
  <c r="T229" i="8"/>
  <c r="U229" i="8"/>
  <c r="M370" i="8"/>
  <c r="V2" i="8"/>
  <c r="Q35" i="8"/>
  <c r="U35" i="8" s="1"/>
  <c r="AC35" i="8" s="1"/>
  <c r="AC46" i="8"/>
  <c r="T96" i="8"/>
  <c r="V104" i="8"/>
  <c r="AB104" i="8" s="1"/>
  <c r="T104" i="8"/>
  <c r="U104" i="8" s="1"/>
  <c r="T152" i="8"/>
  <c r="T160" i="8"/>
  <c r="V160" i="8"/>
  <c r="AB160" i="8" s="1"/>
  <c r="V167" i="8"/>
  <c r="AB167" i="8" s="1"/>
  <c r="T167" i="8"/>
  <c r="U200" i="8"/>
  <c r="V200" i="8"/>
  <c r="AB200" i="8" s="1"/>
  <c r="AC202" i="8"/>
  <c r="AC204" i="8"/>
  <c r="AC227" i="8"/>
  <c r="U11" i="8"/>
  <c r="U50" i="8"/>
  <c r="AC81" i="8"/>
  <c r="U92" i="8"/>
  <c r="AC92" i="8" s="1"/>
  <c r="AC108" i="8"/>
  <c r="T122" i="8"/>
  <c r="U122" i="8"/>
  <c r="V130" i="8"/>
  <c r="AB130" i="8" s="1"/>
  <c r="T130" i="8"/>
  <c r="U130" i="8" s="1"/>
  <c r="V137" i="8"/>
  <c r="AB137" i="8" s="1"/>
  <c r="T137" i="8"/>
  <c r="U149" i="8"/>
  <c r="AC149" i="8" s="1"/>
  <c r="U259" i="8"/>
  <c r="T267" i="8"/>
  <c r="V267" i="8"/>
  <c r="AB267" i="8" s="1"/>
  <c r="T342" i="8"/>
  <c r="U342" i="8" s="1"/>
  <c r="V342" i="8"/>
  <c r="AB342" i="8" s="1"/>
  <c r="T4" i="8"/>
  <c r="T9" i="8"/>
  <c r="U13" i="8"/>
  <c r="T51" i="8"/>
  <c r="T52" i="8"/>
  <c r="U52" i="8" s="1"/>
  <c r="AC98" i="8"/>
  <c r="V112" i="8"/>
  <c r="AB112" i="8" s="1"/>
  <c r="T112" i="8"/>
  <c r="U114" i="8"/>
  <c r="AC114" i="8" s="1"/>
  <c r="V125" i="8"/>
  <c r="AB125" i="8" s="1"/>
  <c r="AC125" i="8" s="1"/>
  <c r="V152" i="8"/>
  <c r="AB152" i="8" s="1"/>
  <c r="AC189" i="8"/>
  <c r="V196" i="8"/>
  <c r="AB196" i="8" s="1"/>
  <c r="T196" i="8"/>
  <c r="U196" i="8" s="1"/>
  <c r="T206" i="8"/>
  <c r="V213" i="8"/>
  <c r="AB213" i="8" s="1"/>
  <c r="T213" i="8"/>
  <c r="U213" i="8" s="1"/>
  <c r="T237" i="8"/>
  <c r="U237" i="8" s="1"/>
  <c r="V237" i="8"/>
  <c r="AB237" i="8" s="1"/>
  <c r="T2" i="8"/>
  <c r="T10" i="8"/>
  <c r="U10" i="8" s="1"/>
  <c r="AC10" i="8" s="1"/>
  <c r="U15" i="8"/>
  <c r="V67" i="8"/>
  <c r="AB67" i="8" s="1"/>
  <c r="AC67" i="8" s="1"/>
  <c r="U79" i="8"/>
  <c r="AC79" i="8" s="1"/>
  <c r="U80" i="8"/>
  <c r="T91" i="8"/>
  <c r="U91" i="8" s="1"/>
  <c r="AC91" i="8" s="1"/>
  <c r="AC94" i="8"/>
  <c r="V96" i="8"/>
  <c r="AB96" i="8" s="1"/>
  <c r="T101" i="8"/>
  <c r="T111" i="8"/>
  <c r="U111" i="8" s="1"/>
  <c r="AC111" i="8" s="1"/>
  <c r="AC116" i="8"/>
  <c r="V135" i="8"/>
  <c r="AB135" i="8" s="1"/>
  <c r="U136" i="8"/>
  <c r="T154" i="8"/>
  <c r="V154" i="8"/>
  <c r="AB154" i="8" s="1"/>
  <c r="T158" i="8"/>
  <c r="U158" i="8" s="1"/>
  <c r="T163" i="8"/>
  <c r="T165" i="8"/>
  <c r="V165" i="8"/>
  <c r="AB165" i="8" s="1"/>
  <c r="V171" i="8"/>
  <c r="AB171" i="8" s="1"/>
  <c r="AC171" i="8" s="1"/>
  <c r="T230" i="8"/>
  <c r="U230" i="8" s="1"/>
  <c r="V230" i="8"/>
  <c r="AB230" i="8" s="1"/>
  <c r="T5" i="8"/>
  <c r="U5" i="8" s="1"/>
  <c r="V11" i="8"/>
  <c r="AB11" i="8" s="1"/>
  <c r="V52" i="8"/>
  <c r="AB52" i="8" s="1"/>
  <c r="T58" i="8"/>
  <c r="U65" i="8"/>
  <c r="AC65" i="8" s="1"/>
  <c r="V122" i="8"/>
  <c r="AB122" i="8" s="1"/>
  <c r="U127" i="8"/>
  <c r="V127" i="8"/>
  <c r="AB127" i="8" s="1"/>
  <c r="T134" i="8"/>
  <c r="U134" i="8" s="1"/>
  <c r="V134" i="8"/>
  <c r="AB134" i="8" s="1"/>
  <c r="T139" i="8"/>
  <c r="T151" i="8"/>
  <c r="V151" i="8"/>
  <c r="AB151" i="8" s="1"/>
  <c r="U151" i="8"/>
  <c r="U154" i="8"/>
  <c r="T161" i="8"/>
  <c r="V170" i="8"/>
  <c r="AB170" i="8" s="1"/>
  <c r="T170" i="8"/>
  <c r="V180" i="8"/>
  <c r="AB180" i="8" s="1"/>
  <c r="U180" i="8"/>
  <c r="V190" i="8"/>
  <c r="AB190" i="8" s="1"/>
  <c r="T190" i="8"/>
  <c r="U190" i="8" s="1"/>
  <c r="V206" i="8"/>
  <c r="AB206" i="8" s="1"/>
  <c r="T209" i="8"/>
  <c r="V209" i="8"/>
  <c r="AB209" i="8" s="1"/>
  <c r="V243" i="8"/>
  <c r="AB243" i="8" s="1"/>
  <c r="T243" i="8"/>
  <c r="U277" i="8"/>
  <c r="Y370" i="8"/>
  <c r="T14" i="8"/>
  <c r="U14" i="8" s="1"/>
  <c r="AC14" i="8" s="1"/>
  <c r="U26" i="8"/>
  <c r="AC26" i="8" s="1"/>
  <c r="N36" i="8"/>
  <c r="Q36" i="8" s="1"/>
  <c r="U36" i="8" s="1"/>
  <c r="AC36" i="8" s="1"/>
  <c r="U64" i="8"/>
  <c r="AC64" i="8" s="1"/>
  <c r="V66" i="8"/>
  <c r="AB66" i="8" s="1"/>
  <c r="AC66" i="8" s="1"/>
  <c r="V80" i="8"/>
  <c r="AB80" i="8" s="1"/>
  <c r="AC80" i="8" s="1"/>
  <c r="U82" i="8"/>
  <c r="AC82" i="8" s="1"/>
  <c r="AB90" i="8"/>
  <c r="AC90" i="8" s="1"/>
  <c r="V100" i="8"/>
  <c r="AB100" i="8" s="1"/>
  <c r="T100" i="8"/>
  <c r="U100" i="8" s="1"/>
  <c r="V101" i="8"/>
  <c r="AB101" i="8" s="1"/>
  <c r="U109" i="8"/>
  <c r="T110" i="8"/>
  <c r="U110" i="8" s="1"/>
  <c r="AC110" i="8" s="1"/>
  <c r="T120" i="8"/>
  <c r="U120" i="8" s="1"/>
  <c r="AC120" i="8" s="1"/>
  <c r="AB123" i="8"/>
  <c r="AC123" i="8" s="1"/>
  <c r="AB129" i="8"/>
  <c r="T135" i="8"/>
  <c r="AB136" i="8"/>
  <c r="AB140" i="8"/>
  <c r="AC142" i="8"/>
  <c r="AC143" i="8"/>
  <c r="AC144" i="8"/>
  <c r="V158" i="8"/>
  <c r="AB158" i="8" s="1"/>
  <c r="AC178" i="8"/>
  <c r="AC182" i="8"/>
  <c r="AC197" i="8"/>
  <c r="T199" i="8"/>
  <c r="U199" i="8" s="1"/>
  <c r="V199" i="8"/>
  <c r="AB199" i="8" s="1"/>
  <c r="AC205" i="8"/>
  <c r="V236" i="8"/>
  <c r="AB236" i="8" s="1"/>
  <c r="T236" i="8"/>
  <c r="U236" i="8" s="1"/>
  <c r="T263" i="8"/>
  <c r="U263" i="8" s="1"/>
  <c r="V263" i="8"/>
  <c r="AB263" i="8" s="1"/>
  <c r="U272" i="8"/>
  <c r="AC252" i="8"/>
  <c r="AC254" i="8"/>
  <c r="V276" i="8"/>
  <c r="AB276" i="8" s="1"/>
  <c r="T276" i="8"/>
  <c r="U276" i="8" s="1"/>
  <c r="V295" i="8"/>
  <c r="AB295" i="8" s="1"/>
  <c r="T295" i="8"/>
  <c r="V313" i="8"/>
  <c r="AB313" i="8" s="1"/>
  <c r="T313" i="8"/>
  <c r="U313" i="8" s="1"/>
  <c r="AB124" i="8"/>
  <c r="AC124" i="8" s="1"/>
  <c r="AC181" i="8"/>
  <c r="AB201" i="8"/>
  <c r="AC201" i="8" s="1"/>
  <c r="AB207" i="8"/>
  <c r="AC226" i="8"/>
  <c r="V242" i="8"/>
  <c r="AB242" i="8" s="1"/>
  <c r="T242" i="8"/>
  <c r="U242" i="8" s="1"/>
  <c r="AC251" i="8"/>
  <c r="T256" i="8"/>
  <c r="U256" i="8" s="1"/>
  <c r="V256" i="8"/>
  <c r="AB256" i="8" s="1"/>
  <c r="U261" i="8"/>
  <c r="V261" i="8"/>
  <c r="AB261" i="8" s="1"/>
  <c r="T261" i="8"/>
  <c r="T265" i="8"/>
  <c r="U265" i="8" s="1"/>
  <c r="V265" i="8"/>
  <c r="AB265" i="8" s="1"/>
  <c r="AB285" i="8"/>
  <c r="AC285" i="8" s="1"/>
  <c r="V221" i="8"/>
  <c r="AB221" i="8" s="1"/>
  <c r="T221" i="8"/>
  <c r="U221" i="8" s="1"/>
  <c r="AC257" i="8"/>
  <c r="AC282" i="8"/>
  <c r="AC283" i="8"/>
  <c r="V307" i="8"/>
  <c r="AB307" i="8" s="1"/>
  <c r="T307" i="8"/>
  <c r="U307" i="8" s="1"/>
  <c r="AC166" i="8"/>
  <c r="AC187" i="8"/>
  <c r="V198" i="8"/>
  <c r="AB198" i="8" s="1"/>
  <c r="T198" i="8"/>
  <c r="T215" i="8"/>
  <c r="T218" i="8"/>
  <c r="V218" i="8"/>
  <c r="AB218" i="8" s="1"/>
  <c r="AC225" i="8"/>
  <c r="AC238" i="8"/>
  <c r="AC239" i="8"/>
  <c r="T246" i="8"/>
  <c r="U246" i="8" s="1"/>
  <c r="AC250" i="8"/>
  <c r="U255" i="8"/>
  <c r="AC255" i="8" s="1"/>
  <c r="AC258" i="8"/>
  <c r="T260" i="8"/>
  <c r="V260" i="8"/>
  <c r="AB260" i="8" s="1"/>
  <c r="AC262" i="8"/>
  <c r="V333" i="8"/>
  <c r="AB333" i="8" s="1"/>
  <c r="T333" i="8"/>
  <c r="U333" i="8" s="1"/>
  <c r="T121" i="8"/>
  <c r="U121" i="8" s="1"/>
  <c r="AC121" i="8" s="1"/>
  <c r="U131" i="8"/>
  <c r="AC131" i="8" s="1"/>
  <c r="U132" i="8"/>
  <c r="AC132" i="8" s="1"/>
  <c r="U138" i="8"/>
  <c r="AC138" i="8" s="1"/>
  <c r="T146" i="8"/>
  <c r="U146" i="8" s="1"/>
  <c r="AC146" i="8" s="1"/>
  <c r="AC156" i="8"/>
  <c r="AC159" i="8"/>
  <c r="U203" i="8"/>
  <c r="AC211" i="8"/>
  <c r="V214" i="8"/>
  <c r="AB214" i="8" s="1"/>
  <c r="T214" i="8"/>
  <c r="U218" i="8"/>
  <c r="AC224" i="8"/>
  <c r="AC248" i="8"/>
  <c r="AC249" i="8"/>
  <c r="V268" i="8"/>
  <c r="AB268" i="8" s="1"/>
  <c r="T268" i="8"/>
  <c r="T140" i="8"/>
  <c r="U140" i="8" s="1"/>
  <c r="V147" i="8"/>
  <c r="AB147" i="8" s="1"/>
  <c r="AC147" i="8" s="1"/>
  <c r="AB155" i="8"/>
  <c r="AC155" i="8" s="1"/>
  <c r="AB169" i="8"/>
  <c r="U179" i="8"/>
  <c r="AC179" i="8" s="1"/>
  <c r="AC184" i="8"/>
  <c r="V191" i="8"/>
  <c r="AB191" i="8" s="1"/>
  <c r="T191" i="8"/>
  <c r="U191" i="8" s="1"/>
  <c r="U208" i="8"/>
  <c r="AC208" i="8" s="1"/>
  <c r="V215" i="8"/>
  <c r="AB215" i="8" s="1"/>
  <c r="T228" i="8"/>
  <c r="T231" i="8"/>
  <c r="U231" i="8" s="1"/>
  <c r="V231" i="8"/>
  <c r="AB231" i="8" s="1"/>
  <c r="AB234" i="8"/>
  <c r="AC234" i="8" s="1"/>
  <c r="T240" i="8"/>
  <c r="U240" i="8" s="1"/>
  <c r="V240" i="8"/>
  <c r="AB240" i="8" s="1"/>
  <c r="AC240" i="8" s="1"/>
  <c r="T244" i="8"/>
  <c r="U244" i="8" s="1"/>
  <c r="V244" i="8"/>
  <c r="AB244" i="8" s="1"/>
  <c r="V246" i="8"/>
  <c r="AB246" i="8" s="1"/>
  <c r="V259" i="8"/>
  <c r="AB259" i="8" s="1"/>
  <c r="T259" i="8"/>
  <c r="T277" i="8"/>
  <c r="V277" i="8"/>
  <c r="AB277" i="8" s="1"/>
  <c r="T192" i="8"/>
  <c r="U192" i="8" s="1"/>
  <c r="AC192" i="8" s="1"/>
  <c r="T210" i="8"/>
  <c r="U210" i="8" s="1"/>
  <c r="AC210" i="8" s="1"/>
  <c r="U223" i="8"/>
  <c r="AC223" i="8" s="1"/>
  <c r="T232" i="8"/>
  <c r="U232" i="8" s="1"/>
  <c r="AC232" i="8" s="1"/>
  <c r="T247" i="8"/>
  <c r="T264" i="8"/>
  <c r="AB272" i="8"/>
  <c r="AB289" i="8"/>
  <c r="AC289" i="8" s="1"/>
  <c r="T292" i="8"/>
  <c r="V292" i="8"/>
  <c r="AB292" i="8" s="1"/>
  <c r="T296" i="8"/>
  <c r="U296" i="8" s="1"/>
  <c r="V296" i="8"/>
  <c r="AB296" i="8" s="1"/>
  <c r="AC325" i="8"/>
  <c r="T300" i="8"/>
  <c r="U300" i="8" s="1"/>
  <c r="V300" i="8"/>
  <c r="AB300" i="8" s="1"/>
  <c r="T331" i="8"/>
  <c r="U331" i="8" s="1"/>
  <c r="V331" i="8"/>
  <c r="AB331" i="8" s="1"/>
  <c r="U317" i="8"/>
  <c r="AC317" i="8" s="1"/>
  <c r="N355" i="8"/>
  <c r="Q355" i="8" s="1"/>
  <c r="T355" i="8"/>
  <c r="V355" i="8"/>
  <c r="AB355" i="8" s="1"/>
  <c r="V362" i="8"/>
  <c r="AB362" i="8" s="1"/>
  <c r="N362" i="8"/>
  <c r="Q362" i="8" s="1"/>
  <c r="AC270" i="8"/>
  <c r="AC271" i="8"/>
  <c r="V275" i="8"/>
  <c r="AB275" i="8" s="1"/>
  <c r="T275" i="8"/>
  <c r="U275" i="8" s="1"/>
  <c r="U297" i="8"/>
  <c r="AC297" i="8" s="1"/>
  <c r="V334" i="8"/>
  <c r="AB334" i="8" s="1"/>
  <c r="T334" i="8"/>
  <c r="V294" i="8"/>
  <c r="AB294" i="8" s="1"/>
  <c r="T294" i="8"/>
  <c r="U294" i="8" s="1"/>
  <c r="V306" i="8"/>
  <c r="AB306" i="8" s="1"/>
  <c r="T306" i="8"/>
  <c r="U306" i="8" s="1"/>
  <c r="T317" i="8"/>
  <c r="V330" i="8"/>
  <c r="AB330" i="8" s="1"/>
  <c r="T330" i="8"/>
  <c r="U207" i="8"/>
  <c r="U220" i="8"/>
  <c r="AC220" i="8" s="1"/>
  <c r="U233" i="8"/>
  <c r="AC233" i="8" s="1"/>
  <c r="U274" i="8"/>
  <c r="AC274" i="8" s="1"/>
  <c r="T284" i="8"/>
  <c r="U284" i="8" s="1"/>
  <c r="V284" i="8"/>
  <c r="AB284" i="8" s="1"/>
  <c r="T301" i="8"/>
  <c r="U301" i="8"/>
  <c r="AC301" i="8" s="1"/>
  <c r="T314" i="8"/>
  <c r="U314" i="8" s="1"/>
  <c r="V314" i="8"/>
  <c r="AB314" i="8" s="1"/>
  <c r="U322" i="8"/>
  <c r="AC322" i="8" s="1"/>
  <c r="N363" i="8"/>
  <c r="Q363" i="8" s="1"/>
  <c r="U363" i="8" s="1"/>
  <c r="V363" i="8"/>
  <c r="AB363" i="8" s="1"/>
  <c r="T279" i="8"/>
  <c r="U279" i="8" s="1"/>
  <c r="AC279" i="8" s="1"/>
  <c r="T308" i="8"/>
  <c r="U308" i="8" s="1"/>
  <c r="V308" i="8"/>
  <c r="AB308" i="8" s="1"/>
  <c r="T318" i="8"/>
  <c r="U318" i="8" s="1"/>
  <c r="V318" i="8"/>
  <c r="AB318" i="8" s="1"/>
  <c r="AB338" i="8"/>
  <c r="AC338" i="8" s="1"/>
  <c r="AC351" i="8"/>
  <c r="T357" i="8"/>
  <c r="U357" i="8" s="1"/>
  <c r="V357" i="8"/>
  <c r="AB357" i="8" s="1"/>
  <c r="AC361" i="8"/>
  <c r="AC369" i="8"/>
  <c r="T288" i="8"/>
  <c r="U288" i="8" s="1"/>
  <c r="AC288" i="8" s="1"/>
  <c r="V291" i="8"/>
  <c r="AB291" i="8" s="1"/>
  <c r="T291" i="8"/>
  <c r="AC303" i="8"/>
  <c r="AC309" i="8"/>
  <c r="AC321" i="8"/>
  <c r="T327" i="8"/>
  <c r="U327" i="8" s="1"/>
  <c r="V327" i="8"/>
  <c r="AB327" i="8" s="1"/>
  <c r="T336" i="8"/>
  <c r="U336" i="8" s="1"/>
  <c r="AC350" i="8"/>
  <c r="U269" i="8"/>
  <c r="V286" i="8"/>
  <c r="AB286" i="8" s="1"/>
  <c r="U290" i="8"/>
  <c r="AC290" i="8" s="1"/>
  <c r="V299" i="8"/>
  <c r="AB299" i="8" s="1"/>
  <c r="T299" i="8"/>
  <c r="AC305" i="8"/>
  <c r="AC316" i="8"/>
  <c r="AC339" i="8"/>
  <c r="T345" i="8"/>
  <c r="V345" i="8"/>
  <c r="AB345" i="8" s="1"/>
  <c r="U347" i="8"/>
  <c r="AC347" i="8" s="1"/>
  <c r="V349" i="8"/>
  <c r="AB349" i="8" s="1"/>
  <c r="T349" i="8"/>
  <c r="U349" i="8" s="1"/>
  <c r="N358" i="8"/>
  <c r="Q358" i="8" s="1"/>
  <c r="T358" i="8"/>
  <c r="U280" i="8"/>
  <c r="AC280" i="8" s="1"/>
  <c r="U281" i="8"/>
  <c r="AC281" i="8" s="1"/>
  <c r="U286" i="8"/>
  <c r="U287" i="8"/>
  <c r="AC287" i="8" s="1"/>
  <c r="T323" i="8"/>
  <c r="U323" i="8" s="1"/>
  <c r="V323" i="8"/>
  <c r="AB323" i="8" s="1"/>
  <c r="U326" i="8"/>
  <c r="AC326" i="8" s="1"/>
  <c r="T335" i="8"/>
  <c r="U335" i="8" s="1"/>
  <c r="V335" i="8"/>
  <c r="AB335" i="8" s="1"/>
  <c r="V336" i="8"/>
  <c r="AB336" i="8" s="1"/>
  <c r="V352" i="8"/>
  <c r="AB352" i="8" s="1"/>
  <c r="T352" i="8"/>
  <c r="U352" i="8" s="1"/>
  <c r="U346" i="8"/>
  <c r="U348" i="8"/>
  <c r="AC348" i="8" s="1"/>
  <c r="AC125" i="7"/>
  <c r="AC105" i="7"/>
  <c r="AC4" i="7"/>
  <c r="AC37" i="7"/>
  <c r="AC46" i="7"/>
  <c r="AC48" i="7"/>
  <c r="AC95" i="7"/>
  <c r="U5" i="7"/>
  <c r="N8" i="7"/>
  <c r="U8" i="7" s="1"/>
  <c r="T15" i="7"/>
  <c r="V5" i="7"/>
  <c r="AB5" i="7" s="1"/>
  <c r="V8" i="7"/>
  <c r="AB8" i="7" s="1"/>
  <c r="V12" i="7"/>
  <c r="AB12" i="7" s="1"/>
  <c r="U29" i="7"/>
  <c r="AC29" i="7" s="1"/>
  <c r="AC91" i="7"/>
  <c r="V93" i="7"/>
  <c r="AB93" i="7" s="1"/>
  <c r="V97" i="7"/>
  <c r="AB97" i="7" s="1"/>
  <c r="V108" i="7"/>
  <c r="AB108" i="7" s="1"/>
  <c r="V133" i="7"/>
  <c r="AB133" i="7" s="1"/>
  <c r="T163" i="7"/>
  <c r="U163" i="7" s="1"/>
  <c r="V163" i="7"/>
  <c r="AB163" i="7" s="1"/>
  <c r="U166" i="7"/>
  <c r="AC166" i="7" s="1"/>
  <c r="T190" i="7"/>
  <c r="U190" i="7" s="1"/>
  <c r="V190" i="7"/>
  <c r="AB190" i="7" s="1"/>
  <c r="U202" i="7"/>
  <c r="AC202" i="7" s="1"/>
  <c r="AB227" i="7"/>
  <c r="AC227" i="7" s="1"/>
  <c r="V244" i="7"/>
  <c r="AB244" i="7" s="1"/>
  <c r="T244" i="7"/>
  <c r="U244" i="7" s="1"/>
  <c r="T196" i="7"/>
  <c r="V196" i="7"/>
  <c r="AB196" i="7" s="1"/>
  <c r="V215" i="7"/>
  <c r="AB215" i="7" s="1"/>
  <c r="T215" i="7"/>
  <c r="N215" i="7"/>
  <c r="U226" i="7"/>
  <c r="V231" i="7"/>
  <c r="AB231" i="7" s="1"/>
  <c r="T231" i="7"/>
  <c r="U231" i="7" s="1"/>
  <c r="V237" i="7"/>
  <c r="AB237" i="7" s="1"/>
  <c r="T237" i="7"/>
  <c r="N7" i="7"/>
  <c r="N15" i="7"/>
  <c r="N64" i="7"/>
  <c r="U64" i="7" s="1"/>
  <c r="AC64" i="7" s="1"/>
  <c r="N66" i="7"/>
  <c r="U66" i="7" s="1"/>
  <c r="AC66" i="7" s="1"/>
  <c r="N67" i="7"/>
  <c r="U67" i="7" s="1"/>
  <c r="AC67" i="7" s="1"/>
  <c r="N81" i="7"/>
  <c r="N101" i="7"/>
  <c r="AB112" i="7"/>
  <c r="AC112" i="7" s="1"/>
  <c r="AB118" i="7"/>
  <c r="N127" i="7"/>
  <c r="U127" i="7" s="1"/>
  <c r="AC127" i="7" s="1"/>
  <c r="N132" i="7"/>
  <c r="T142" i="7"/>
  <c r="V142" i="7"/>
  <c r="AB142" i="7" s="1"/>
  <c r="T157" i="7"/>
  <c r="N157" i="7"/>
  <c r="N159" i="7"/>
  <c r="N162" i="7"/>
  <c r="AC192" i="7"/>
  <c r="N196" i="7"/>
  <c r="U196" i="7" s="1"/>
  <c r="N201" i="7"/>
  <c r="U201" i="7" s="1"/>
  <c r="AC201" i="7" s="1"/>
  <c r="V221" i="7"/>
  <c r="AB221" i="7" s="1"/>
  <c r="T221" i="7"/>
  <c r="N221" i="7"/>
  <c r="N237" i="7"/>
  <c r="U237" i="7" s="1"/>
  <c r="U241" i="7"/>
  <c r="AC241" i="7" s="1"/>
  <c r="U2" i="7"/>
  <c r="O35" i="7"/>
  <c r="O36" i="7"/>
  <c r="R36" i="7" s="1"/>
  <c r="U36" i="7" s="1"/>
  <c r="AC36" i="7" s="1"/>
  <c r="N63" i="7"/>
  <c r="U63" i="7" s="1"/>
  <c r="AC63" i="7" s="1"/>
  <c r="N96" i="7"/>
  <c r="N107" i="7"/>
  <c r="N142" i="7"/>
  <c r="T149" i="7"/>
  <c r="V149" i="7"/>
  <c r="AB149" i="7" s="1"/>
  <c r="AC152" i="7"/>
  <c r="V156" i="7"/>
  <c r="AB156" i="7" s="1"/>
  <c r="T156" i="7"/>
  <c r="AC185" i="7"/>
  <c r="V189" i="7"/>
  <c r="AB189" i="7" s="1"/>
  <c r="T189" i="7"/>
  <c r="U189" i="7" s="1"/>
  <c r="T214" i="7"/>
  <c r="U214" i="7" s="1"/>
  <c r="V214" i="7"/>
  <c r="AB214" i="7" s="1"/>
  <c r="N220" i="7"/>
  <c r="V220" i="7"/>
  <c r="AB220" i="7" s="1"/>
  <c r="V226" i="7"/>
  <c r="AB226" i="7" s="1"/>
  <c r="AC226" i="7" s="1"/>
  <c r="V230" i="7"/>
  <c r="AB230" i="7" s="1"/>
  <c r="T230" i="7"/>
  <c r="U230" i="7" s="1"/>
  <c r="AC247" i="7"/>
  <c r="T257" i="7"/>
  <c r="N257" i="7"/>
  <c r="U257" i="7" s="1"/>
  <c r="V257" i="7"/>
  <c r="AB257" i="7" s="1"/>
  <c r="T260" i="7"/>
  <c r="N260" i="7"/>
  <c r="U260" i="7" s="1"/>
  <c r="V272" i="7"/>
  <c r="AB272" i="7" s="1"/>
  <c r="T272" i="7"/>
  <c r="U272" i="7" s="1"/>
  <c r="T7" i="7"/>
  <c r="T11" i="7"/>
  <c r="U11" i="7" s="1"/>
  <c r="AC11" i="7" s="1"/>
  <c r="T81" i="7"/>
  <c r="N97" i="7"/>
  <c r="U97" i="7" s="1"/>
  <c r="T101" i="7"/>
  <c r="AC116" i="7"/>
  <c r="T132" i="7"/>
  <c r="N141" i="7"/>
  <c r="N149" i="7"/>
  <c r="N156" i="7"/>
  <c r="V157" i="7"/>
  <c r="AB157" i="7" s="1"/>
  <c r="T159" i="7"/>
  <c r="T162" i="7"/>
  <c r="V195" i="7"/>
  <c r="AB195" i="7" s="1"/>
  <c r="T195" i="7"/>
  <c r="T198" i="7"/>
  <c r="N198" i="7"/>
  <c r="U198" i="7" s="1"/>
  <c r="N204" i="7"/>
  <c r="U204" i="7" s="1"/>
  <c r="V204" i="7"/>
  <c r="AB204" i="7" s="1"/>
  <c r="AC204" i="7" s="1"/>
  <c r="V225" i="7"/>
  <c r="AB225" i="7" s="1"/>
  <c r="T225" i="7"/>
  <c r="T251" i="7"/>
  <c r="N251" i="7"/>
  <c r="U251" i="7" s="1"/>
  <c r="V251" i="7"/>
  <c r="AB251" i="7" s="1"/>
  <c r="AC251" i="7" s="1"/>
  <c r="AC261" i="7"/>
  <c r="Y370" i="7"/>
  <c r="N83" i="7"/>
  <c r="U83" i="7" s="1"/>
  <c r="AC83" i="7" s="1"/>
  <c r="T92" i="7"/>
  <c r="U92" i="7" s="1"/>
  <c r="AC92" i="7" s="1"/>
  <c r="N93" i="7"/>
  <c r="U93" i="7" s="1"/>
  <c r="T96" i="7"/>
  <c r="N103" i="7"/>
  <c r="U103" i="7" s="1"/>
  <c r="AC103" i="7" s="1"/>
  <c r="T107" i="7"/>
  <c r="N108" i="7"/>
  <c r="U108" i="7" s="1"/>
  <c r="T111" i="7"/>
  <c r="U111" i="7" s="1"/>
  <c r="AC111" i="7" s="1"/>
  <c r="N133" i="7"/>
  <c r="U133" i="7" s="1"/>
  <c r="V148" i="7"/>
  <c r="AB148" i="7" s="1"/>
  <c r="T148" i="7"/>
  <c r="T170" i="7"/>
  <c r="V170" i="7"/>
  <c r="AB170" i="7" s="1"/>
  <c r="AC177" i="7"/>
  <c r="N195" i="7"/>
  <c r="U195" i="7" s="1"/>
  <c r="T210" i="7"/>
  <c r="V210" i="7"/>
  <c r="AB210" i="7" s="1"/>
  <c r="T219" i="7"/>
  <c r="V219" i="7"/>
  <c r="AB219" i="7" s="1"/>
  <c r="T220" i="7"/>
  <c r="AC224" i="7"/>
  <c r="N225" i="7"/>
  <c r="V256" i="7"/>
  <c r="AB256" i="7" s="1"/>
  <c r="T256" i="7"/>
  <c r="N256" i="7"/>
  <c r="V260" i="7"/>
  <c r="AB260" i="7" s="1"/>
  <c r="N268" i="7"/>
  <c r="T284" i="7"/>
  <c r="V284" i="7"/>
  <c r="AB284" i="7" s="1"/>
  <c r="T5" i="7"/>
  <c r="T12" i="7"/>
  <c r="U12" i="7" s="1"/>
  <c r="N113" i="7"/>
  <c r="U113" i="7" s="1"/>
  <c r="T141" i="7"/>
  <c r="N148" i="7"/>
  <c r="N155" i="7"/>
  <c r="U155" i="7" s="1"/>
  <c r="AC155" i="7" s="1"/>
  <c r="AC161" i="7"/>
  <c r="T167" i="7"/>
  <c r="V167" i="7"/>
  <c r="AB167" i="7" s="1"/>
  <c r="N170" i="7"/>
  <c r="T179" i="7"/>
  <c r="N179" i="7"/>
  <c r="U179" i="7" s="1"/>
  <c r="AC179" i="7" s="1"/>
  <c r="T191" i="7"/>
  <c r="N191" i="7"/>
  <c r="U191" i="7" s="1"/>
  <c r="AC191" i="7" s="1"/>
  <c r="V198" i="7"/>
  <c r="AB198" i="7" s="1"/>
  <c r="AC198" i="7" s="1"/>
  <c r="N203" i="7"/>
  <c r="U203" i="7" s="1"/>
  <c r="AC203" i="7" s="1"/>
  <c r="N210" i="7"/>
  <c r="N219" i="7"/>
  <c r="U219" i="7" s="1"/>
  <c r="V248" i="7"/>
  <c r="AB248" i="7" s="1"/>
  <c r="V259" i="7"/>
  <c r="AB259" i="7" s="1"/>
  <c r="T259" i="7"/>
  <c r="V271" i="7"/>
  <c r="AB271" i="7" s="1"/>
  <c r="T271" i="7"/>
  <c r="N284" i="7"/>
  <c r="T288" i="7"/>
  <c r="N288" i="7"/>
  <c r="V288" i="7"/>
  <c r="AB288" i="7" s="1"/>
  <c r="V291" i="7"/>
  <c r="AB291" i="7" s="1"/>
  <c r="T291" i="7"/>
  <c r="V295" i="7"/>
  <c r="AB295" i="7" s="1"/>
  <c r="T295" i="7"/>
  <c r="M370" i="7"/>
  <c r="U33" i="7"/>
  <c r="AC33" i="7" s="1"/>
  <c r="N114" i="7"/>
  <c r="U114" i="7" s="1"/>
  <c r="AC114" i="7" s="1"/>
  <c r="N120" i="7"/>
  <c r="U120" i="7" s="1"/>
  <c r="AC120" i="7" s="1"/>
  <c r="N136" i="7"/>
  <c r="U136" i="7" s="1"/>
  <c r="AC136" i="7" s="1"/>
  <c r="N137" i="7"/>
  <c r="U137" i="7" s="1"/>
  <c r="AC137" i="7" s="1"/>
  <c r="T145" i="7"/>
  <c r="U145" i="7" s="1"/>
  <c r="V145" i="7"/>
  <c r="AB145" i="7" s="1"/>
  <c r="T153" i="7"/>
  <c r="U153" i="7" s="1"/>
  <c r="V153" i="7"/>
  <c r="AB153" i="7" s="1"/>
  <c r="N167" i="7"/>
  <c r="N169" i="7"/>
  <c r="U169" i="7" s="1"/>
  <c r="AC169" i="7" s="1"/>
  <c r="AC176" i="7"/>
  <c r="AC184" i="7"/>
  <c r="N197" i="7"/>
  <c r="U197" i="7" s="1"/>
  <c r="V197" i="7"/>
  <c r="AB197" i="7" s="1"/>
  <c r="V209" i="7"/>
  <c r="AB209" i="7" s="1"/>
  <c r="T209" i="7"/>
  <c r="U209" i="7" s="1"/>
  <c r="AC223" i="7"/>
  <c r="AC239" i="7"/>
  <c r="T245" i="7"/>
  <c r="N245" i="7"/>
  <c r="V245" i="7"/>
  <c r="AB245" i="7" s="1"/>
  <c r="N248" i="7"/>
  <c r="U248" i="7" s="1"/>
  <c r="N259" i="7"/>
  <c r="U259" i="7" s="1"/>
  <c r="T268" i="7"/>
  <c r="N271" i="7"/>
  <c r="U271" i="7" s="1"/>
  <c r="U283" i="7"/>
  <c r="AC283" i="7" s="1"/>
  <c r="N291" i="7"/>
  <c r="N295" i="7"/>
  <c r="T143" i="7"/>
  <c r="T146" i="7"/>
  <c r="U146" i="7" s="1"/>
  <c r="AC146" i="7" s="1"/>
  <c r="T150" i="7"/>
  <c r="U150" i="7" s="1"/>
  <c r="AC150" i="7" s="1"/>
  <c r="T154" i="7"/>
  <c r="T160" i="7"/>
  <c r="U160" i="7" s="1"/>
  <c r="AC160" i="7" s="1"/>
  <c r="AC229" i="7"/>
  <c r="U240" i="7"/>
  <c r="AC240" i="7" s="1"/>
  <c r="AB265" i="7"/>
  <c r="AC265" i="7" s="1"/>
  <c r="T292" i="7"/>
  <c r="N292" i="7"/>
  <c r="U293" i="7"/>
  <c r="U302" i="7"/>
  <c r="AC302" i="7" s="1"/>
  <c r="U303" i="7"/>
  <c r="AC303" i="7" s="1"/>
  <c r="AC344" i="7"/>
  <c r="V349" i="7"/>
  <c r="AB349" i="7" s="1"/>
  <c r="T349" i="7"/>
  <c r="O349" i="7"/>
  <c r="R349" i="7" s="1"/>
  <c r="U349" i="7" s="1"/>
  <c r="V330" i="7"/>
  <c r="AB330" i="7" s="1"/>
  <c r="T330" i="7"/>
  <c r="N330" i="7"/>
  <c r="V356" i="7"/>
  <c r="AB356" i="7" s="1"/>
  <c r="T356" i="7"/>
  <c r="AB363" i="7"/>
  <c r="AC363" i="7" s="1"/>
  <c r="AC320" i="7"/>
  <c r="U356" i="7"/>
  <c r="AB318" i="7"/>
  <c r="V334" i="7"/>
  <c r="AB334" i="7" s="1"/>
  <c r="T334" i="7"/>
  <c r="N334" i="7"/>
  <c r="O356" i="7"/>
  <c r="R356" i="7" s="1"/>
  <c r="T301" i="7"/>
  <c r="N301" i="7"/>
  <c r="V301" i="7"/>
  <c r="AB301" i="7" s="1"/>
  <c r="V310" i="7"/>
  <c r="AB310" i="7" s="1"/>
  <c r="T310" i="7"/>
  <c r="N310" i="7"/>
  <c r="V351" i="7"/>
  <c r="AB351" i="7" s="1"/>
  <c r="T351" i="7"/>
  <c r="T253" i="7"/>
  <c r="N253" i="7"/>
  <c r="AB255" i="7"/>
  <c r="T264" i="7"/>
  <c r="N264" i="7"/>
  <c r="T287" i="7"/>
  <c r="U287" i="7" s="1"/>
  <c r="V287" i="7"/>
  <c r="AB287" i="7" s="1"/>
  <c r="T308" i="7"/>
  <c r="V308" i="7"/>
  <c r="AB308" i="7" s="1"/>
  <c r="N351" i="7"/>
  <c r="T357" i="7"/>
  <c r="N357" i="7"/>
  <c r="V362" i="7"/>
  <c r="AB362" i="7" s="1"/>
  <c r="N362" i="7"/>
  <c r="O362" i="7"/>
  <c r="R362" i="7" s="1"/>
  <c r="N143" i="7"/>
  <c r="N154" i="7"/>
  <c r="N216" i="7"/>
  <c r="U216" i="7" s="1"/>
  <c r="AC216" i="7" s="1"/>
  <c r="N217" i="7"/>
  <c r="U217" i="7" s="1"/>
  <c r="AC217" i="7" s="1"/>
  <c r="N222" i="7"/>
  <c r="U222" i="7" s="1"/>
  <c r="AC222" i="7" s="1"/>
  <c r="V263" i="7"/>
  <c r="AB263" i="7" s="1"/>
  <c r="T263" i="7"/>
  <c r="V290" i="7"/>
  <c r="AB290" i="7" s="1"/>
  <c r="T290" i="7"/>
  <c r="U294" i="7"/>
  <c r="AC294" i="7" s="1"/>
  <c r="U308" i="7"/>
  <c r="V333" i="7"/>
  <c r="AB333" i="7" s="1"/>
  <c r="T333" i="7"/>
  <c r="N333" i="7"/>
  <c r="T342" i="7"/>
  <c r="N342" i="7"/>
  <c r="U342" i="7" s="1"/>
  <c r="V342" i="7"/>
  <c r="AB342" i="7" s="1"/>
  <c r="AC342" i="7" s="1"/>
  <c r="O355" i="7"/>
  <c r="R355" i="7" s="1"/>
  <c r="N355" i="7"/>
  <c r="V355" i="7"/>
  <c r="AB355" i="7" s="1"/>
  <c r="T355" i="7"/>
  <c r="O357" i="7"/>
  <c r="R357" i="7" s="1"/>
  <c r="N206" i="7"/>
  <c r="U206" i="7" s="1"/>
  <c r="AC206" i="7" s="1"/>
  <c r="N207" i="7"/>
  <c r="U207" i="7" s="1"/>
  <c r="AC207" i="7" s="1"/>
  <c r="T254" i="7"/>
  <c r="U254" i="7" s="1"/>
  <c r="AC254" i="7" s="1"/>
  <c r="AC262" i="7"/>
  <c r="N263" i="7"/>
  <c r="V264" i="7"/>
  <c r="AB264" i="7" s="1"/>
  <c r="AC266" i="7"/>
  <c r="T269" i="7"/>
  <c r="U269" i="7" s="1"/>
  <c r="V269" i="7"/>
  <c r="AB269" i="7" s="1"/>
  <c r="AC269" i="7" s="1"/>
  <c r="T273" i="7"/>
  <c r="U273" i="7" s="1"/>
  <c r="V273" i="7"/>
  <c r="AB273" i="7" s="1"/>
  <c r="AB281" i="7"/>
  <c r="AC281" i="7" s="1"/>
  <c r="V286" i="7"/>
  <c r="AB286" i="7" s="1"/>
  <c r="T286" i="7"/>
  <c r="U286" i="7" s="1"/>
  <c r="N290" i="7"/>
  <c r="T300" i="7"/>
  <c r="V300" i="7"/>
  <c r="AB300" i="7" s="1"/>
  <c r="N300" i="7"/>
  <c r="U345" i="7"/>
  <c r="AC345" i="7" s="1"/>
  <c r="U350" i="7"/>
  <c r="AC350" i="7" s="1"/>
  <c r="V357" i="7"/>
  <c r="AB357" i="7" s="1"/>
  <c r="T296" i="7"/>
  <c r="N296" i="7"/>
  <c r="U298" i="7"/>
  <c r="AC298" i="7" s="1"/>
  <c r="U313" i="7"/>
  <c r="AC313" i="7" s="1"/>
  <c r="V352" i="7"/>
  <c r="AB352" i="7" s="1"/>
  <c r="T352" i="7"/>
  <c r="N352" i="7"/>
  <c r="V307" i="7"/>
  <c r="AB307" i="7" s="1"/>
  <c r="T307" i="7"/>
  <c r="U307" i="7" s="1"/>
  <c r="U331" i="7"/>
  <c r="AC331" i="7" s="1"/>
  <c r="AC293" i="7"/>
  <c r="V299" i="7"/>
  <c r="AB299" i="7" s="1"/>
  <c r="T299" i="7"/>
  <c r="U329" i="7"/>
  <c r="AC329" i="7" s="1"/>
  <c r="T336" i="7"/>
  <c r="N336" i="7"/>
  <c r="O358" i="7"/>
  <c r="R358" i="7" s="1"/>
  <c r="N358" i="7"/>
  <c r="N276" i="7"/>
  <c r="U276" i="7" s="1"/>
  <c r="N277" i="7"/>
  <c r="U277" i="7" s="1"/>
  <c r="AB289" i="7"/>
  <c r="N299" i="7"/>
  <c r="U299" i="7" s="1"/>
  <c r="N306" i="7"/>
  <c r="U306" i="7" s="1"/>
  <c r="AC306" i="7" s="1"/>
  <c r="N322" i="7"/>
  <c r="U322" i="7" s="1"/>
  <c r="AC322" i="7" s="1"/>
  <c r="U323" i="7"/>
  <c r="AC323" i="7" s="1"/>
  <c r="U325" i="7"/>
  <c r="AC325" i="7" s="1"/>
  <c r="AB339" i="7"/>
  <c r="AC339" i="7" s="1"/>
  <c r="T358" i="7"/>
  <c r="AC369" i="7"/>
  <c r="N343" i="7"/>
  <c r="U343" i="7" s="1"/>
  <c r="AC343" i="7" s="1"/>
  <c r="N346" i="7"/>
  <c r="U346" i="7" s="1"/>
  <c r="AC346" i="7" s="1"/>
  <c r="N348" i="7"/>
  <c r="U348" i="7" s="1"/>
  <c r="AC348" i="7" s="1"/>
  <c r="V15" i="3"/>
  <c r="AB15" i="3" s="1"/>
  <c r="N84" i="3"/>
  <c r="V234" i="3"/>
  <c r="AB234" i="3" s="1"/>
  <c r="R35" i="6"/>
  <c r="U35" i="6" s="1"/>
  <c r="U8" i="6"/>
  <c r="AC8" i="6" s="1"/>
  <c r="U23" i="6"/>
  <c r="AC23" i="6" s="1"/>
  <c r="V36" i="6"/>
  <c r="AB36" i="6" s="1"/>
  <c r="AC36" i="6" s="1"/>
  <c r="N90" i="6"/>
  <c r="U90" i="6" s="1"/>
  <c r="V90" i="6"/>
  <c r="AB90" i="6" s="1"/>
  <c r="AC90" i="6" s="1"/>
  <c r="V107" i="6"/>
  <c r="AB107" i="6" s="1"/>
  <c r="T107" i="6"/>
  <c r="U115" i="6"/>
  <c r="AC117" i="6"/>
  <c r="U120" i="6"/>
  <c r="AB122" i="6"/>
  <c r="AC122" i="6" s="1"/>
  <c r="AB130" i="6"/>
  <c r="V133" i="6"/>
  <c r="AB133" i="6" s="1"/>
  <c r="AC133" i="6" s="1"/>
  <c r="V189" i="6"/>
  <c r="AB189" i="6" s="1"/>
  <c r="T189" i="6"/>
  <c r="U189" i="6" s="1"/>
  <c r="V217" i="6"/>
  <c r="AB217" i="6" s="1"/>
  <c r="T217" i="6"/>
  <c r="N217" i="6"/>
  <c r="AB14" i="6"/>
  <c r="AC14" i="6" s="1"/>
  <c r="U107" i="6"/>
  <c r="AB110" i="6"/>
  <c r="V119" i="6"/>
  <c r="AB119" i="6" s="1"/>
  <c r="N119" i="6"/>
  <c r="V124" i="6"/>
  <c r="AB124" i="6" s="1"/>
  <c r="N124" i="6"/>
  <c r="U124" i="6" s="1"/>
  <c r="V129" i="6"/>
  <c r="AB129" i="6" s="1"/>
  <c r="T129" i="6"/>
  <c r="N129" i="6"/>
  <c r="T142" i="6"/>
  <c r="V142" i="6"/>
  <c r="AB142" i="6" s="1"/>
  <c r="N142" i="6"/>
  <c r="N204" i="6"/>
  <c r="U204" i="6" s="1"/>
  <c r="V204" i="6"/>
  <c r="AB204" i="6" s="1"/>
  <c r="V229" i="6"/>
  <c r="AB229" i="6" s="1"/>
  <c r="T229" i="6"/>
  <c r="N229" i="6"/>
  <c r="AC35" i="6"/>
  <c r="V66" i="6"/>
  <c r="AB66" i="6" s="1"/>
  <c r="N66" i="6"/>
  <c r="U66" i="6" s="1"/>
  <c r="N105" i="6"/>
  <c r="V105" i="6"/>
  <c r="AB105" i="6" s="1"/>
  <c r="V135" i="6"/>
  <c r="AB135" i="6" s="1"/>
  <c r="N135" i="6"/>
  <c r="T163" i="6"/>
  <c r="V163" i="6"/>
  <c r="AB163" i="6" s="1"/>
  <c r="N163" i="6"/>
  <c r="T284" i="6"/>
  <c r="V284" i="6"/>
  <c r="AB284" i="6" s="1"/>
  <c r="N284" i="6"/>
  <c r="T336" i="6"/>
  <c r="N336" i="6"/>
  <c r="V336" i="6"/>
  <c r="AB336" i="6" s="1"/>
  <c r="U2" i="6"/>
  <c r="N6" i="6"/>
  <c r="N11" i="6"/>
  <c r="N63" i="6"/>
  <c r="U63" i="6" s="1"/>
  <c r="AC63" i="6" s="1"/>
  <c r="V78" i="6"/>
  <c r="AB78" i="6" s="1"/>
  <c r="N78" i="6"/>
  <c r="U78" i="6" s="1"/>
  <c r="N89" i="6"/>
  <c r="U89" i="6" s="1"/>
  <c r="V89" i="6"/>
  <c r="AB89" i="6" s="1"/>
  <c r="AC89" i="6" s="1"/>
  <c r="AB91" i="6"/>
  <c r="N94" i="6"/>
  <c r="T94" i="6"/>
  <c r="AC101" i="6"/>
  <c r="V113" i="6"/>
  <c r="AB113" i="6" s="1"/>
  <c r="U114" i="6"/>
  <c r="AB116" i="6"/>
  <c r="U118" i="6"/>
  <c r="AC118" i="6" s="1"/>
  <c r="T119" i="6"/>
  <c r="V123" i="6"/>
  <c r="AB123" i="6" s="1"/>
  <c r="T123" i="6"/>
  <c r="U123" i="6" s="1"/>
  <c r="U155" i="6"/>
  <c r="AC155" i="6" s="1"/>
  <c r="T224" i="6"/>
  <c r="V224" i="6"/>
  <c r="AB224" i="6" s="1"/>
  <c r="N224" i="6"/>
  <c r="N231" i="6"/>
  <c r="V231" i="6"/>
  <c r="AB231" i="6" s="1"/>
  <c r="T231" i="6"/>
  <c r="T234" i="6"/>
  <c r="V234" i="6"/>
  <c r="AB234" i="6" s="1"/>
  <c r="N234" i="6"/>
  <c r="AB15" i="6"/>
  <c r="O41" i="6"/>
  <c r="R41" i="6" s="1"/>
  <c r="U41" i="6" s="1"/>
  <c r="AC41" i="6" s="1"/>
  <c r="V80" i="6"/>
  <c r="AB80" i="6" s="1"/>
  <c r="T80" i="6"/>
  <c r="V100" i="6"/>
  <c r="AB100" i="6" s="1"/>
  <c r="T104" i="6"/>
  <c r="V104" i="6"/>
  <c r="AB104" i="6" s="1"/>
  <c r="T105" i="6"/>
  <c r="T135" i="6"/>
  <c r="T153" i="6"/>
  <c r="V153" i="6"/>
  <c r="AB153" i="6" s="1"/>
  <c r="T327" i="6"/>
  <c r="V327" i="6"/>
  <c r="AB327" i="6" s="1"/>
  <c r="N327" i="6"/>
  <c r="U327" i="6" s="1"/>
  <c r="N12" i="6"/>
  <c r="U12" i="6" s="1"/>
  <c r="Y370" i="6"/>
  <c r="V5" i="6"/>
  <c r="AB5" i="6" s="1"/>
  <c r="T6" i="6"/>
  <c r="T11" i="6"/>
  <c r="T13" i="6"/>
  <c r="U13" i="6" s="1"/>
  <c r="N15" i="6"/>
  <c r="T51" i="6"/>
  <c r="N51" i="6"/>
  <c r="V65" i="6"/>
  <c r="AB65" i="6" s="1"/>
  <c r="N65" i="6"/>
  <c r="U65" i="6" s="1"/>
  <c r="N80" i="6"/>
  <c r="T93" i="6"/>
  <c r="V93" i="6"/>
  <c r="AB93" i="6" s="1"/>
  <c r="N93" i="6"/>
  <c r="U93" i="6" s="1"/>
  <c r="V94" i="6"/>
  <c r="AB94" i="6" s="1"/>
  <c r="N104" i="6"/>
  <c r="U104" i="6" s="1"/>
  <c r="N109" i="6"/>
  <c r="T109" i="6"/>
  <c r="N133" i="6"/>
  <c r="U133" i="6" s="1"/>
  <c r="T137" i="6"/>
  <c r="V137" i="6"/>
  <c r="AB137" i="6" s="1"/>
  <c r="N137" i="6"/>
  <c r="U137" i="6" s="1"/>
  <c r="N153" i="6"/>
  <c r="N190" i="6"/>
  <c r="U190" i="6" s="1"/>
  <c r="V211" i="6"/>
  <c r="AB211" i="6" s="1"/>
  <c r="T211" i="6"/>
  <c r="N211" i="6"/>
  <c r="V214" i="6"/>
  <c r="AB214" i="6" s="1"/>
  <c r="N214" i="6"/>
  <c r="T214" i="6"/>
  <c r="T273" i="6"/>
  <c r="V273" i="6"/>
  <c r="AB273" i="6" s="1"/>
  <c r="N273" i="6"/>
  <c r="T5" i="6"/>
  <c r="AB2" i="6"/>
  <c r="V12" i="6"/>
  <c r="AB12" i="6" s="1"/>
  <c r="AC12" i="6" s="1"/>
  <c r="V51" i="6"/>
  <c r="AB51" i="6" s="1"/>
  <c r="T57" i="6"/>
  <c r="N57" i="6"/>
  <c r="U57" i="6" s="1"/>
  <c r="N88" i="6"/>
  <c r="U88" i="6" s="1"/>
  <c r="V88" i="6"/>
  <c r="AB88" i="6" s="1"/>
  <c r="AC88" i="6" s="1"/>
  <c r="V92" i="6"/>
  <c r="AB92" i="6" s="1"/>
  <c r="T92" i="6"/>
  <c r="AC98" i="6"/>
  <c r="N103" i="6"/>
  <c r="U103" i="6" s="1"/>
  <c r="AC103" i="6" s="1"/>
  <c r="T113" i="6"/>
  <c r="U113" i="6" s="1"/>
  <c r="V128" i="6"/>
  <c r="AB128" i="6" s="1"/>
  <c r="AC128" i="6" s="1"/>
  <c r="T130" i="6"/>
  <c r="N130" i="6"/>
  <c r="U130" i="6" s="1"/>
  <c r="V233" i="6"/>
  <c r="AB233" i="6" s="1"/>
  <c r="T233" i="6"/>
  <c r="AC245" i="6"/>
  <c r="V266" i="6"/>
  <c r="AB266" i="6" s="1"/>
  <c r="T266" i="6"/>
  <c r="N266" i="6"/>
  <c r="AB10" i="6"/>
  <c r="AC10" i="6" s="1"/>
  <c r="V13" i="6"/>
  <c r="AB13" i="6" s="1"/>
  <c r="T15" i="6"/>
  <c r="U26" i="6"/>
  <c r="AC26" i="6" s="1"/>
  <c r="V57" i="6"/>
  <c r="AB57" i="6" s="1"/>
  <c r="V79" i="6"/>
  <c r="AB79" i="6" s="1"/>
  <c r="AC79" i="6" s="1"/>
  <c r="N92" i="6"/>
  <c r="U102" i="6"/>
  <c r="T108" i="6"/>
  <c r="V108" i="6"/>
  <c r="AB108" i="6" s="1"/>
  <c r="N108" i="6"/>
  <c r="V109" i="6"/>
  <c r="AB109" i="6" s="1"/>
  <c r="AC134" i="6"/>
  <c r="V148" i="6"/>
  <c r="AB148" i="6" s="1"/>
  <c r="T148" i="6"/>
  <c r="N148" i="6"/>
  <c r="V156" i="6"/>
  <c r="AB156" i="6" s="1"/>
  <c r="T156" i="6"/>
  <c r="U156" i="6" s="1"/>
  <c r="AC182" i="6"/>
  <c r="V190" i="6"/>
  <c r="AB190" i="6" s="1"/>
  <c r="N193" i="6"/>
  <c r="U193" i="6" s="1"/>
  <c r="V193" i="6"/>
  <c r="AB193" i="6" s="1"/>
  <c r="V202" i="6"/>
  <c r="AB202" i="6" s="1"/>
  <c r="N202" i="6"/>
  <c r="U202" i="6" s="1"/>
  <c r="N233" i="6"/>
  <c r="U249" i="6"/>
  <c r="AC249" i="6" s="1"/>
  <c r="U294" i="6"/>
  <c r="AC294" i="6" s="1"/>
  <c r="U146" i="6"/>
  <c r="AC146" i="6" s="1"/>
  <c r="AC158" i="6"/>
  <c r="AB171" i="6"/>
  <c r="AC171" i="6" s="1"/>
  <c r="AC192" i="6"/>
  <c r="V195" i="6"/>
  <c r="AB195" i="6" s="1"/>
  <c r="T195" i="6"/>
  <c r="U195" i="6" s="1"/>
  <c r="T198" i="6"/>
  <c r="N198" i="6"/>
  <c r="U198" i="6" s="1"/>
  <c r="V198" i="6"/>
  <c r="AB198" i="6" s="1"/>
  <c r="AB206" i="6"/>
  <c r="T212" i="6"/>
  <c r="N212" i="6"/>
  <c r="V212" i="6"/>
  <c r="AB212" i="6" s="1"/>
  <c r="N225" i="6"/>
  <c r="U225" i="6" s="1"/>
  <c r="V225" i="6"/>
  <c r="AB225" i="6" s="1"/>
  <c r="T230" i="6"/>
  <c r="U230" i="6" s="1"/>
  <c r="V230" i="6"/>
  <c r="AB230" i="6" s="1"/>
  <c r="AB253" i="6"/>
  <c r="AC253" i="6" s="1"/>
  <c r="U313" i="6"/>
  <c r="T342" i="6"/>
  <c r="N342" i="6"/>
  <c r="U342" i="6" s="1"/>
  <c r="V342" i="6"/>
  <c r="AB342" i="6" s="1"/>
  <c r="T251" i="6"/>
  <c r="N251" i="6"/>
  <c r="T259" i="6"/>
  <c r="N259" i="6"/>
  <c r="AC252" i="6"/>
  <c r="V114" i="6"/>
  <c r="AB114" i="6" s="1"/>
  <c r="AC114" i="6" s="1"/>
  <c r="V120" i="6"/>
  <c r="AB120" i="6" s="1"/>
  <c r="T136" i="6"/>
  <c r="U136" i="6" s="1"/>
  <c r="AC136" i="6" s="1"/>
  <c r="V145" i="6"/>
  <c r="AB145" i="6" s="1"/>
  <c r="AC145" i="6" s="1"/>
  <c r="V167" i="6"/>
  <c r="AB167" i="6" s="1"/>
  <c r="AC167" i="6" s="1"/>
  <c r="V170" i="6"/>
  <c r="AB170" i="6" s="1"/>
  <c r="AC170" i="6" s="1"/>
  <c r="AC181" i="6"/>
  <c r="V207" i="6"/>
  <c r="AB207" i="6" s="1"/>
  <c r="N207" i="6"/>
  <c r="V251" i="6"/>
  <c r="AB251" i="6" s="1"/>
  <c r="V258" i="6"/>
  <c r="AB258" i="6" s="1"/>
  <c r="T258" i="6"/>
  <c r="V259" i="6"/>
  <c r="AB259" i="6" s="1"/>
  <c r="T267" i="6"/>
  <c r="N267" i="6"/>
  <c r="U267" i="6" s="1"/>
  <c r="V267" i="6"/>
  <c r="AB267" i="6" s="1"/>
  <c r="V307" i="6"/>
  <c r="AB307" i="6" s="1"/>
  <c r="T307" i="6"/>
  <c r="N307" i="6"/>
  <c r="U307" i="6" s="1"/>
  <c r="V333" i="6"/>
  <c r="AB333" i="6" s="1"/>
  <c r="T333" i="6"/>
  <c r="V362" i="6"/>
  <c r="AB362" i="6" s="1"/>
  <c r="O362" i="6"/>
  <c r="R362" i="6" s="1"/>
  <c r="U29" i="6"/>
  <c r="AC29" i="6" s="1"/>
  <c r="N58" i="6"/>
  <c r="N95" i="6"/>
  <c r="U95" i="6" s="1"/>
  <c r="AC95" i="6" s="1"/>
  <c r="V115" i="6"/>
  <c r="AB115" i="6" s="1"/>
  <c r="AC115" i="6" s="1"/>
  <c r="V121" i="6"/>
  <c r="AB121" i="6" s="1"/>
  <c r="U141" i="6"/>
  <c r="AC141" i="6" s="1"/>
  <c r="AC147" i="6"/>
  <c r="U150" i="6"/>
  <c r="AC150" i="6" s="1"/>
  <c r="T157" i="6"/>
  <c r="N157" i="6"/>
  <c r="U157" i="6" s="1"/>
  <c r="V157" i="6"/>
  <c r="AB157" i="6" s="1"/>
  <c r="U159" i="6"/>
  <c r="AC159" i="6" s="1"/>
  <c r="U160" i="6"/>
  <c r="AC160" i="6" s="1"/>
  <c r="U162" i="6"/>
  <c r="AC162" i="6" s="1"/>
  <c r="V176" i="6"/>
  <c r="AB176" i="6" s="1"/>
  <c r="N176" i="6"/>
  <c r="U176" i="6" s="1"/>
  <c r="AC177" i="6"/>
  <c r="T191" i="6"/>
  <c r="N191" i="6"/>
  <c r="V191" i="6"/>
  <c r="AB191" i="6" s="1"/>
  <c r="V250" i="6"/>
  <c r="AB250" i="6" s="1"/>
  <c r="N250" i="6"/>
  <c r="U250" i="6" s="1"/>
  <c r="N258" i="6"/>
  <c r="U258" i="6" s="1"/>
  <c r="N333" i="6"/>
  <c r="V347" i="6"/>
  <c r="AB347" i="6" s="1"/>
  <c r="T347" i="6"/>
  <c r="N347" i="6"/>
  <c r="U347" i="6" s="1"/>
  <c r="N362" i="6"/>
  <c r="M370" i="6"/>
  <c r="U25" i="6"/>
  <c r="AC25" i="6" s="1"/>
  <c r="N52" i="6"/>
  <c r="U52" i="6" s="1"/>
  <c r="AC52" i="6" s="1"/>
  <c r="T58" i="6"/>
  <c r="T81" i="6"/>
  <c r="U81" i="6" s="1"/>
  <c r="AC81" i="6" s="1"/>
  <c r="N83" i="6"/>
  <c r="U83" i="6" s="1"/>
  <c r="AC83" i="6" s="1"/>
  <c r="N96" i="6"/>
  <c r="U96" i="6" s="1"/>
  <c r="AC96" i="6" s="1"/>
  <c r="V140" i="6"/>
  <c r="AB140" i="6" s="1"/>
  <c r="N140" i="6"/>
  <c r="U140" i="6" s="1"/>
  <c r="N149" i="6"/>
  <c r="U149" i="6" s="1"/>
  <c r="AC149" i="6" s="1"/>
  <c r="T179" i="6"/>
  <c r="N179" i="6"/>
  <c r="U179" i="6" s="1"/>
  <c r="V179" i="6"/>
  <c r="AB179" i="6" s="1"/>
  <c r="AC179" i="6" s="1"/>
  <c r="V197" i="6"/>
  <c r="AB197" i="6" s="1"/>
  <c r="AC197" i="6" s="1"/>
  <c r="U200" i="6"/>
  <c r="AC200" i="6" s="1"/>
  <c r="T207" i="6"/>
  <c r="V208" i="6"/>
  <c r="AB208" i="6" s="1"/>
  <c r="AC208" i="6" s="1"/>
  <c r="V223" i="6"/>
  <c r="AB223" i="6" s="1"/>
  <c r="T223" i="6"/>
  <c r="U223" i="6" s="1"/>
  <c r="AC295" i="6"/>
  <c r="V297" i="6"/>
  <c r="AB297" i="6" s="1"/>
  <c r="T297" i="6"/>
  <c r="N297" i="6"/>
  <c r="V180" i="6"/>
  <c r="AB180" i="6" s="1"/>
  <c r="AC180" i="6" s="1"/>
  <c r="V205" i="6"/>
  <c r="AB205" i="6" s="1"/>
  <c r="AC205" i="6" s="1"/>
  <c r="V218" i="6"/>
  <c r="AB218" i="6" s="1"/>
  <c r="AB264" i="6"/>
  <c r="AC264" i="6" s="1"/>
  <c r="T275" i="6"/>
  <c r="U275" i="6" s="1"/>
  <c r="V275" i="6"/>
  <c r="AB275" i="6" s="1"/>
  <c r="O355" i="6"/>
  <c r="R355" i="6" s="1"/>
  <c r="N355" i="6"/>
  <c r="T355" i="6"/>
  <c r="V355" i="6"/>
  <c r="AB355" i="6" s="1"/>
  <c r="AC269" i="6"/>
  <c r="AC304" i="6"/>
  <c r="V306" i="6"/>
  <c r="AB306" i="6" s="1"/>
  <c r="T306" i="6"/>
  <c r="N306" i="6"/>
  <c r="T331" i="6"/>
  <c r="V331" i="6"/>
  <c r="AB331" i="6" s="1"/>
  <c r="V215" i="6"/>
  <c r="AB215" i="6" s="1"/>
  <c r="T256" i="6"/>
  <c r="N256" i="6"/>
  <c r="AC260" i="6"/>
  <c r="T277" i="6"/>
  <c r="N277" i="6"/>
  <c r="U277" i="6" s="1"/>
  <c r="V277" i="6"/>
  <c r="AB277" i="6" s="1"/>
  <c r="AC282" i="6"/>
  <c r="AC292" i="6"/>
  <c r="N296" i="6"/>
  <c r="V296" i="6"/>
  <c r="AB296" i="6" s="1"/>
  <c r="AC311" i="6"/>
  <c r="AC321" i="6"/>
  <c r="N331" i="6"/>
  <c r="U356" i="6"/>
  <c r="AC356" i="6" s="1"/>
  <c r="N143" i="6"/>
  <c r="U143" i="6" s="1"/>
  <c r="AC143" i="6" s="1"/>
  <c r="N154" i="6"/>
  <c r="U154" i="6" s="1"/>
  <c r="AC154" i="6" s="1"/>
  <c r="N218" i="6"/>
  <c r="U218" i="6" s="1"/>
  <c r="N237" i="6"/>
  <c r="U237" i="6" s="1"/>
  <c r="AC237" i="6" s="1"/>
  <c r="V255" i="6"/>
  <c r="AB255" i="6" s="1"/>
  <c r="T255" i="6"/>
  <c r="T263" i="6"/>
  <c r="N263" i="6"/>
  <c r="N272" i="6"/>
  <c r="U272" i="6" s="1"/>
  <c r="AC272" i="6" s="1"/>
  <c r="U314" i="6"/>
  <c r="AB228" i="6"/>
  <c r="N239" i="6"/>
  <c r="U239" i="6" s="1"/>
  <c r="AC239" i="6" s="1"/>
  <c r="N240" i="6"/>
  <c r="U240" i="6" s="1"/>
  <c r="N243" i="6"/>
  <c r="U243" i="6" s="1"/>
  <c r="AC243" i="6" s="1"/>
  <c r="N244" i="6"/>
  <c r="U244" i="6" s="1"/>
  <c r="N247" i="6"/>
  <c r="U247" i="6" s="1"/>
  <c r="AC247" i="6" s="1"/>
  <c r="N254" i="6"/>
  <c r="U254" i="6" s="1"/>
  <c r="AC254" i="6" s="1"/>
  <c r="N255" i="6"/>
  <c r="U255" i="6" s="1"/>
  <c r="V256" i="6"/>
  <c r="AB256" i="6" s="1"/>
  <c r="V262" i="6"/>
  <c r="AB262" i="6" s="1"/>
  <c r="T262" i="6"/>
  <c r="U262" i="6" s="1"/>
  <c r="V276" i="6"/>
  <c r="AB276" i="6" s="1"/>
  <c r="T276" i="6"/>
  <c r="N276" i="6"/>
  <c r="U276" i="6" s="1"/>
  <c r="T296" i="6"/>
  <c r="T301" i="6"/>
  <c r="N301" i="6"/>
  <c r="V301" i="6"/>
  <c r="AB301" i="6" s="1"/>
  <c r="V313" i="6"/>
  <c r="AB313" i="6" s="1"/>
  <c r="AB315" i="6"/>
  <c r="AC316" i="6"/>
  <c r="V330" i="6"/>
  <c r="AB330" i="6" s="1"/>
  <c r="T330" i="6"/>
  <c r="U330" i="6" s="1"/>
  <c r="U291" i="6"/>
  <c r="AC291" i="6" s="1"/>
  <c r="T308" i="6"/>
  <c r="U308" i="6" s="1"/>
  <c r="V308" i="6"/>
  <c r="AB308" i="6" s="1"/>
  <c r="U310" i="6"/>
  <c r="AC310" i="6" s="1"/>
  <c r="T314" i="6"/>
  <c r="V314" i="6"/>
  <c r="AB314" i="6" s="1"/>
  <c r="U317" i="6"/>
  <c r="AC317" i="6" s="1"/>
  <c r="AC329" i="6"/>
  <c r="V334" i="6"/>
  <c r="AB334" i="6" s="1"/>
  <c r="T334" i="6"/>
  <c r="U334" i="6" s="1"/>
  <c r="O363" i="6"/>
  <c r="R363" i="6" s="1"/>
  <c r="U363" i="6" s="1"/>
  <c r="V363" i="6"/>
  <c r="AB363" i="6" s="1"/>
  <c r="V286" i="6"/>
  <c r="AB286" i="6" s="1"/>
  <c r="AC293" i="6"/>
  <c r="T300" i="6"/>
  <c r="V300" i="6"/>
  <c r="AB300" i="6" s="1"/>
  <c r="AC303" i="6"/>
  <c r="T323" i="6"/>
  <c r="V323" i="6"/>
  <c r="AB323" i="6" s="1"/>
  <c r="T345" i="6"/>
  <c r="V345" i="6"/>
  <c r="AB345" i="6" s="1"/>
  <c r="V349" i="6"/>
  <c r="AB349" i="6" s="1"/>
  <c r="T349" i="6"/>
  <c r="O358" i="6"/>
  <c r="R358" i="6" s="1"/>
  <c r="N358" i="6"/>
  <c r="T358" i="6"/>
  <c r="N286" i="6"/>
  <c r="U286" i="6" s="1"/>
  <c r="N287" i="6"/>
  <c r="U287" i="6" s="1"/>
  <c r="AC287" i="6" s="1"/>
  <c r="N300" i="6"/>
  <c r="AC312" i="6"/>
  <c r="T318" i="6"/>
  <c r="V318" i="6"/>
  <c r="AB318" i="6" s="1"/>
  <c r="N323" i="6"/>
  <c r="N326" i="6"/>
  <c r="U326" i="6" s="1"/>
  <c r="T335" i="6"/>
  <c r="V335" i="6"/>
  <c r="AB335" i="6" s="1"/>
  <c r="N345" i="6"/>
  <c r="N349" i="6"/>
  <c r="V352" i="6"/>
  <c r="AB352" i="6" s="1"/>
  <c r="T352" i="6"/>
  <c r="N222" i="6"/>
  <c r="U222" i="6" s="1"/>
  <c r="AC222" i="6" s="1"/>
  <c r="N257" i="6"/>
  <c r="U257" i="6" s="1"/>
  <c r="AC257" i="6" s="1"/>
  <c r="N268" i="6"/>
  <c r="U268" i="6" s="1"/>
  <c r="AC268" i="6" s="1"/>
  <c r="N280" i="6"/>
  <c r="U280" i="6" s="1"/>
  <c r="AC280" i="6" s="1"/>
  <c r="N281" i="6"/>
  <c r="U281" i="6" s="1"/>
  <c r="AC281" i="6" s="1"/>
  <c r="T288" i="6"/>
  <c r="U288" i="6" s="1"/>
  <c r="AC288" i="6" s="1"/>
  <c r="N290" i="6"/>
  <c r="U290" i="6" s="1"/>
  <c r="AC290" i="6" s="1"/>
  <c r="V299" i="6"/>
  <c r="AB299" i="6" s="1"/>
  <c r="T299" i="6"/>
  <c r="U299" i="6" s="1"/>
  <c r="N318" i="6"/>
  <c r="N322" i="6"/>
  <c r="U322" i="6" s="1"/>
  <c r="N335" i="6"/>
  <c r="AB338" i="6"/>
  <c r="N344" i="6"/>
  <c r="U344" i="6" s="1"/>
  <c r="AC344" i="6" s="1"/>
  <c r="O349" i="6"/>
  <c r="R349" i="6" s="1"/>
  <c r="N352" i="6"/>
  <c r="T357" i="6"/>
  <c r="U357" i="6" s="1"/>
  <c r="V357" i="6"/>
  <c r="AB357" i="6" s="1"/>
  <c r="V358" i="6"/>
  <c r="AB358" i="6" s="1"/>
  <c r="AC361" i="6"/>
  <c r="AC369" i="6"/>
  <c r="N343" i="6"/>
  <c r="N346" i="6"/>
  <c r="U346" i="6" s="1"/>
  <c r="AC346" i="6" s="1"/>
  <c r="N348" i="6"/>
  <c r="U348" i="6" s="1"/>
  <c r="AC348" i="6" s="1"/>
  <c r="AB280" i="3"/>
  <c r="AB284" i="3"/>
  <c r="N330" i="3"/>
  <c r="AB51" i="3"/>
  <c r="AB80" i="3"/>
  <c r="AB174" i="3"/>
  <c r="AC174" i="3" s="1"/>
  <c r="AE174" i="3" s="1"/>
  <c r="T330" i="3"/>
  <c r="U330" i="3" s="1"/>
  <c r="AB7" i="3"/>
  <c r="V79" i="3"/>
  <c r="AB79" i="3" s="1"/>
  <c r="AC79" i="3" s="1"/>
  <c r="AE79" i="3" s="1"/>
  <c r="N338" i="3"/>
  <c r="U338" i="3" s="1"/>
  <c r="AB5" i="3"/>
  <c r="N15" i="3"/>
  <c r="U27" i="3"/>
  <c r="AC27" i="3" s="1"/>
  <c r="AB85" i="3"/>
  <c r="V124" i="3"/>
  <c r="AB124" i="3" s="1"/>
  <c r="AB237" i="3"/>
  <c r="AB245" i="3"/>
  <c r="AB279" i="3"/>
  <c r="V331" i="3"/>
  <c r="AB331" i="3" s="1"/>
  <c r="AD79" i="3"/>
  <c r="T305" i="3"/>
  <c r="U305" i="3" s="1"/>
  <c r="V338" i="3"/>
  <c r="AB338" i="3" s="1"/>
  <c r="R35" i="5"/>
  <c r="U35" i="5" s="1"/>
  <c r="AC38" i="5"/>
  <c r="AC35" i="5"/>
  <c r="AC51" i="5"/>
  <c r="N14" i="5"/>
  <c r="U14" i="5" s="1"/>
  <c r="V78" i="5"/>
  <c r="AB78" i="5" s="1"/>
  <c r="N151" i="5"/>
  <c r="T151" i="5"/>
  <c r="V151" i="5"/>
  <c r="AB151" i="5" s="1"/>
  <c r="U11" i="5"/>
  <c r="AC11" i="5" s="1"/>
  <c r="V14" i="5"/>
  <c r="AB14" i="5" s="1"/>
  <c r="V36" i="5"/>
  <c r="AB36" i="5" s="1"/>
  <c r="AC36" i="5" s="1"/>
  <c r="V52" i="5"/>
  <c r="AB52" i="5" s="1"/>
  <c r="T52" i="5"/>
  <c r="U52" i="5" s="1"/>
  <c r="AC85" i="5"/>
  <c r="AC89" i="5"/>
  <c r="V92" i="5"/>
  <c r="AB92" i="5" s="1"/>
  <c r="T92" i="5"/>
  <c r="U92" i="5" s="1"/>
  <c r="U112" i="5"/>
  <c r="T121" i="5"/>
  <c r="V121" i="5"/>
  <c r="AB121" i="5" s="1"/>
  <c r="N121" i="5"/>
  <c r="U156" i="5"/>
  <c r="AC156" i="5" s="1"/>
  <c r="U231" i="5"/>
  <c r="AC231" i="5" s="1"/>
  <c r="V104" i="5"/>
  <c r="AB104" i="5" s="1"/>
  <c r="T104" i="5"/>
  <c r="V111" i="5"/>
  <c r="AB111" i="5" s="1"/>
  <c r="N134" i="5"/>
  <c r="V134" i="5"/>
  <c r="AB134" i="5" s="1"/>
  <c r="T134" i="5"/>
  <c r="V145" i="5"/>
  <c r="AB145" i="5" s="1"/>
  <c r="T145" i="5"/>
  <c r="N145" i="5"/>
  <c r="V149" i="5"/>
  <c r="AB149" i="5" s="1"/>
  <c r="T149" i="5"/>
  <c r="N2" i="5"/>
  <c r="N7" i="5"/>
  <c r="U7" i="5" s="1"/>
  <c r="AC64" i="5"/>
  <c r="N78" i="5"/>
  <c r="U78" i="5" s="1"/>
  <c r="AB81" i="5"/>
  <c r="AC82" i="5"/>
  <c r="AB94" i="5"/>
  <c r="N100" i="5"/>
  <c r="N104" i="5"/>
  <c r="U104" i="5" s="1"/>
  <c r="N111" i="5"/>
  <c r="V120" i="5"/>
  <c r="AB120" i="5" s="1"/>
  <c r="T120" i="5"/>
  <c r="N120" i="5"/>
  <c r="N139" i="5"/>
  <c r="T139" i="5"/>
  <c r="V139" i="5"/>
  <c r="AB139" i="5" s="1"/>
  <c r="N149" i="5"/>
  <c r="AC188" i="5"/>
  <c r="T229" i="5"/>
  <c r="N229" i="5"/>
  <c r="V283" i="5"/>
  <c r="AB283" i="5" s="1"/>
  <c r="T283" i="5"/>
  <c r="N296" i="5"/>
  <c r="V296" i="5"/>
  <c r="AB296" i="5" s="1"/>
  <c r="T296" i="5"/>
  <c r="V67" i="5"/>
  <c r="AB67" i="5" s="1"/>
  <c r="N67" i="5"/>
  <c r="U67" i="5" s="1"/>
  <c r="V103" i="5"/>
  <c r="AB103" i="5" s="1"/>
  <c r="T103" i="5"/>
  <c r="T115" i="5"/>
  <c r="V115" i="5"/>
  <c r="AB115" i="5" s="1"/>
  <c r="N115" i="5"/>
  <c r="AC123" i="5"/>
  <c r="AC124" i="5"/>
  <c r="U132" i="5"/>
  <c r="T133" i="5"/>
  <c r="V133" i="5"/>
  <c r="AB133" i="5" s="1"/>
  <c r="N133" i="5"/>
  <c r="U133" i="5" s="1"/>
  <c r="T143" i="5"/>
  <c r="V143" i="5"/>
  <c r="AB143" i="5" s="1"/>
  <c r="U195" i="5"/>
  <c r="AC195" i="5" s="1"/>
  <c r="N197" i="5"/>
  <c r="U197" i="5" s="1"/>
  <c r="AC197" i="5" s="1"/>
  <c r="AC202" i="5"/>
  <c r="T209" i="5"/>
  <c r="N209" i="5"/>
  <c r="N214" i="5"/>
  <c r="V214" i="5"/>
  <c r="AB214" i="5" s="1"/>
  <c r="T214" i="5"/>
  <c r="AC239" i="5"/>
  <c r="AC240" i="5"/>
  <c r="N283" i="5"/>
  <c r="U283" i="5" s="1"/>
  <c r="T100" i="5"/>
  <c r="N103" i="5"/>
  <c r="U103" i="5" s="1"/>
  <c r="T111" i="5"/>
  <c r="V119" i="5"/>
  <c r="AB119" i="5" s="1"/>
  <c r="T119" i="5"/>
  <c r="N131" i="5"/>
  <c r="V131" i="5"/>
  <c r="AB131" i="5" s="1"/>
  <c r="N143" i="5"/>
  <c r="AC185" i="5"/>
  <c r="V229" i="5"/>
  <c r="AB229" i="5" s="1"/>
  <c r="N249" i="5"/>
  <c r="U249" i="5" s="1"/>
  <c r="V276" i="5"/>
  <c r="AB276" i="5" s="1"/>
  <c r="T276" i="5"/>
  <c r="N276" i="5"/>
  <c r="O355" i="5"/>
  <c r="R355" i="5" s="1"/>
  <c r="N355" i="5"/>
  <c r="T355" i="5"/>
  <c r="V355" i="5"/>
  <c r="AB355" i="5" s="1"/>
  <c r="T2" i="5"/>
  <c r="N5" i="5"/>
  <c r="U5" i="5" s="1"/>
  <c r="AC5" i="5" s="1"/>
  <c r="V7" i="5"/>
  <c r="AB7" i="5" s="1"/>
  <c r="T8" i="5"/>
  <c r="U8" i="5" s="1"/>
  <c r="AC8" i="5" s="1"/>
  <c r="V80" i="5"/>
  <c r="AB80" i="5" s="1"/>
  <c r="T80" i="5"/>
  <c r="V83" i="5"/>
  <c r="AB83" i="5" s="1"/>
  <c r="T83" i="5"/>
  <c r="V95" i="5"/>
  <c r="AB95" i="5" s="1"/>
  <c r="T95" i="5"/>
  <c r="T107" i="5"/>
  <c r="N107" i="5"/>
  <c r="AC110" i="5"/>
  <c r="V114" i="5"/>
  <c r="AB114" i="5" s="1"/>
  <c r="T114" i="5"/>
  <c r="N114" i="5"/>
  <c r="N119" i="5"/>
  <c r="N125" i="5"/>
  <c r="U125" i="5" s="1"/>
  <c r="AC125" i="5" s="1"/>
  <c r="V142" i="5"/>
  <c r="AB142" i="5" s="1"/>
  <c r="T142" i="5"/>
  <c r="V148" i="5"/>
  <c r="AB148" i="5" s="1"/>
  <c r="T148" i="5"/>
  <c r="N148" i="5"/>
  <c r="U148" i="5" s="1"/>
  <c r="N205" i="5"/>
  <c r="U205" i="5" s="1"/>
  <c r="V205" i="5"/>
  <c r="AB205" i="5" s="1"/>
  <c r="AC205" i="5" s="1"/>
  <c r="V209" i="5"/>
  <c r="AB209" i="5" s="1"/>
  <c r="V228" i="5"/>
  <c r="AB228" i="5" s="1"/>
  <c r="T228" i="5"/>
  <c r="V347" i="5"/>
  <c r="AB347" i="5" s="1"/>
  <c r="T347" i="5"/>
  <c r="V96" i="5"/>
  <c r="AB96" i="5" s="1"/>
  <c r="T96" i="5"/>
  <c r="N96" i="5"/>
  <c r="T154" i="5"/>
  <c r="U154" i="5" s="1"/>
  <c r="V154" i="5"/>
  <c r="AB154" i="5" s="1"/>
  <c r="V2" i="5"/>
  <c r="AC3" i="5"/>
  <c r="N63" i="5"/>
  <c r="U63" i="5" s="1"/>
  <c r="AC63" i="5" s="1"/>
  <c r="V66" i="5"/>
  <c r="AB66" i="5" s="1"/>
  <c r="N66" i="5"/>
  <c r="U66" i="5" s="1"/>
  <c r="V77" i="5"/>
  <c r="AB77" i="5" s="1"/>
  <c r="AC77" i="5" s="1"/>
  <c r="N80" i="5"/>
  <c r="N83" i="5"/>
  <c r="N95" i="5"/>
  <c r="AC98" i="5"/>
  <c r="AC99" i="5"/>
  <c r="AC126" i="5"/>
  <c r="T131" i="5"/>
  <c r="N142" i="5"/>
  <c r="AC144" i="5"/>
  <c r="V208" i="5"/>
  <c r="AB208" i="5" s="1"/>
  <c r="N228" i="5"/>
  <c r="N232" i="5"/>
  <c r="U232" i="5" s="1"/>
  <c r="AC232" i="5" s="1"/>
  <c r="V249" i="5"/>
  <c r="AB249" i="5" s="1"/>
  <c r="AC249" i="5" s="1"/>
  <c r="V252" i="5"/>
  <c r="AB252" i="5" s="1"/>
  <c r="T252" i="5"/>
  <c r="N252" i="5"/>
  <c r="AC270" i="5"/>
  <c r="N347" i="5"/>
  <c r="U347" i="5" s="1"/>
  <c r="T84" i="5"/>
  <c r="N84" i="5"/>
  <c r="T160" i="5"/>
  <c r="N160" i="5"/>
  <c r="V58" i="5"/>
  <c r="AB58" i="5" s="1"/>
  <c r="T58" i="5"/>
  <c r="U58" i="5" s="1"/>
  <c r="AC65" i="5"/>
  <c r="T93" i="5"/>
  <c r="N93" i="5"/>
  <c r="T101" i="5"/>
  <c r="U101" i="5" s="1"/>
  <c r="V101" i="5"/>
  <c r="AB101" i="5" s="1"/>
  <c r="T105" i="5"/>
  <c r="U105" i="5" s="1"/>
  <c r="V105" i="5"/>
  <c r="AB105" i="5" s="1"/>
  <c r="V107" i="5"/>
  <c r="AB107" i="5" s="1"/>
  <c r="V113" i="5"/>
  <c r="AB113" i="5" s="1"/>
  <c r="T113" i="5"/>
  <c r="U113" i="5" s="1"/>
  <c r="N130" i="5"/>
  <c r="U130" i="5" s="1"/>
  <c r="T146" i="5"/>
  <c r="V146" i="5"/>
  <c r="AB146" i="5" s="1"/>
  <c r="N146" i="5"/>
  <c r="T150" i="5"/>
  <c r="U150" i="5" s="1"/>
  <c r="V150" i="5"/>
  <c r="AB150" i="5" s="1"/>
  <c r="V153" i="5"/>
  <c r="AB153" i="5" s="1"/>
  <c r="T153" i="5"/>
  <c r="U153" i="5" s="1"/>
  <c r="V163" i="5"/>
  <c r="AB163" i="5" s="1"/>
  <c r="T163" i="5"/>
  <c r="U163" i="5" s="1"/>
  <c r="AC166" i="5"/>
  <c r="V190" i="5"/>
  <c r="AB190" i="5" s="1"/>
  <c r="T190" i="5"/>
  <c r="U190" i="5" s="1"/>
  <c r="AC192" i="5"/>
  <c r="N208" i="5"/>
  <c r="U208" i="5" s="1"/>
  <c r="V215" i="5"/>
  <c r="AB215" i="5" s="1"/>
  <c r="T215" i="5"/>
  <c r="U215" i="5" s="1"/>
  <c r="T269" i="5"/>
  <c r="N269" i="5"/>
  <c r="U269" i="5" s="1"/>
  <c r="V269" i="5"/>
  <c r="AB269" i="5" s="1"/>
  <c r="T331" i="5"/>
  <c r="U331" i="5" s="1"/>
  <c r="V331" i="5"/>
  <c r="AB331" i="5" s="1"/>
  <c r="AC169" i="5"/>
  <c r="N180" i="5"/>
  <c r="U180" i="5" s="1"/>
  <c r="V180" i="5"/>
  <c r="AB180" i="5" s="1"/>
  <c r="AC180" i="5" s="1"/>
  <c r="V196" i="5"/>
  <c r="AB196" i="5" s="1"/>
  <c r="T196" i="5"/>
  <c r="T199" i="5"/>
  <c r="N199" i="5"/>
  <c r="T220" i="5"/>
  <c r="V220" i="5"/>
  <c r="AB220" i="5" s="1"/>
  <c r="T221" i="5"/>
  <c r="N221" i="5"/>
  <c r="T243" i="5"/>
  <c r="N243" i="5"/>
  <c r="N97" i="5"/>
  <c r="U97" i="5" s="1"/>
  <c r="AC97" i="5" s="1"/>
  <c r="N108" i="5"/>
  <c r="N109" i="5"/>
  <c r="U109" i="5" s="1"/>
  <c r="AC109" i="5" s="1"/>
  <c r="N136" i="5"/>
  <c r="AC177" i="5"/>
  <c r="N189" i="5"/>
  <c r="N196" i="5"/>
  <c r="AC201" i="5"/>
  <c r="N204" i="5"/>
  <c r="U204" i="5" s="1"/>
  <c r="AC204" i="5" s="1"/>
  <c r="AC213" i="5"/>
  <c r="N220" i="5"/>
  <c r="U220" i="5" s="1"/>
  <c r="AC230" i="5"/>
  <c r="V242" i="5"/>
  <c r="AB242" i="5" s="1"/>
  <c r="T242" i="5"/>
  <c r="T265" i="5"/>
  <c r="N265" i="5"/>
  <c r="V265" i="5"/>
  <c r="AB265" i="5" s="1"/>
  <c r="T299" i="5"/>
  <c r="V299" i="5"/>
  <c r="AB299" i="5" s="1"/>
  <c r="N299" i="5"/>
  <c r="U299" i="5" s="1"/>
  <c r="AC343" i="5"/>
  <c r="Y370" i="5"/>
  <c r="N94" i="5"/>
  <c r="AB132" i="5"/>
  <c r="N137" i="5"/>
  <c r="U137" i="5" s="1"/>
  <c r="V138" i="5"/>
  <c r="AB138" i="5" s="1"/>
  <c r="AC138" i="5" s="1"/>
  <c r="V167" i="5"/>
  <c r="AB167" i="5" s="1"/>
  <c r="T167" i="5"/>
  <c r="U167" i="5" s="1"/>
  <c r="T179" i="5"/>
  <c r="U179" i="5" s="1"/>
  <c r="V179" i="5"/>
  <c r="AB179" i="5" s="1"/>
  <c r="AC184" i="5"/>
  <c r="T191" i="5"/>
  <c r="V191" i="5"/>
  <c r="AB191" i="5" s="1"/>
  <c r="T198" i="5"/>
  <c r="U198" i="5" s="1"/>
  <c r="V198" i="5"/>
  <c r="AB198" i="5" s="1"/>
  <c r="V199" i="5"/>
  <c r="AB199" i="5" s="1"/>
  <c r="T212" i="5"/>
  <c r="N212" i="5"/>
  <c r="T217" i="5"/>
  <c r="N217" i="5"/>
  <c r="V217" i="5"/>
  <c r="AB217" i="5" s="1"/>
  <c r="V221" i="5"/>
  <c r="AB221" i="5" s="1"/>
  <c r="N226" i="5"/>
  <c r="U226" i="5" s="1"/>
  <c r="AC226" i="5" s="1"/>
  <c r="V233" i="5"/>
  <c r="AB233" i="5" s="1"/>
  <c r="T233" i="5"/>
  <c r="N242" i="5"/>
  <c r="V243" i="5"/>
  <c r="AB243" i="5" s="1"/>
  <c r="AB247" i="5"/>
  <c r="N250" i="5"/>
  <c r="U250" i="5" s="1"/>
  <c r="V250" i="5"/>
  <c r="AB250" i="5" s="1"/>
  <c r="AC250" i="5" s="1"/>
  <c r="T277" i="5"/>
  <c r="N277" i="5"/>
  <c r="V277" i="5"/>
  <c r="AB277" i="5" s="1"/>
  <c r="N292" i="5"/>
  <c r="V292" i="5"/>
  <c r="AB292" i="5" s="1"/>
  <c r="T292" i="5"/>
  <c r="AC307" i="5"/>
  <c r="T108" i="5"/>
  <c r="T136" i="5"/>
  <c r="T157" i="5"/>
  <c r="V157" i="5"/>
  <c r="AB157" i="5" s="1"/>
  <c r="T164" i="5"/>
  <c r="N164" i="5"/>
  <c r="U164" i="5" s="1"/>
  <c r="AC164" i="5" s="1"/>
  <c r="V170" i="5"/>
  <c r="AB170" i="5" s="1"/>
  <c r="T170" i="5"/>
  <c r="U170" i="5" s="1"/>
  <c r="AC178" i="5"/>
  <c r="AC182" i="5"/>
  <c r="T189" i="5"/>
  <c r="U191" i="5"/>
  <c r="U203" i="5"/>
  <c r="AC203" i="5" s="1"/>
  <c r="V211" i="5"/>
  <c r="AB211" i="5" s="1"/>
  <c r="T211" i="5"/>
  <c r="U211" i="5" s="1"/>
  <c r="V216" i="5"/>
  <c r="AB216" i="5" s="1"/>
  <c r="T216" i="5"/>
  <c r="U216" i="5" s="1"/>
  <c r="N233" i="5"/>
  <c r="N241" i="5"/>
  <c r="U241" i="5" s="1"/>
  <c r="AC241" i="5" s="1"/>
  <c r="V253" i="5"/>
  <c r="AB253" i="5" s="1"/>
  <c r="T253" i="5"/>
  <c r="U253" i="5" s="1"/>
  <c r="AB254" i="5"/>
  <c r="AC262" i="5"/>
  <c r="V268" i="5"/>
  <c r="AB268" i="5" s="1"/>
  <c r="T268" i="5"/>
  <c r="N268" i="5"/>
  <c r="U302" i="5"/>
  <c r="AC302" i="5" s="1"/>
  <c r="T206" i="5"/>
  <c r="U206" i="5" s="1"/>
  <c r="AC206" i="5" s="1"/>
  <c r="T222" i="5"/>
  <c r="U236" i="5"/>
  <c r="AC236" i="5" s="1"/>
  <c r="T238" i="5"/>
  <c r="U238" i="5" s="1"/>
  <c r="AC238" i="5" s="1"/>
  <c r="U246" i="5"/>
  <c r="T254" i="5"/>
  <c r="N254" i="5"/>
  <c r="U254" i="5" s="1"/>
  <c r="T263" i="5"/>
  <c r="AB266" i="5"/>
  <c r="AB274" i="5"/>
  <c r="AC281" i="5"/>
  <c r="U293" i="5"/>
  <c r="V297" i="5"/>
  <c r="AB297" i="5" s="1"/>
  <c r="T297" i="5"/>
  <c r="N297" i="5"/>
  <c r="U297" i="5" s="1"/>
  <c r="U303" i="5"/>
  <c r="O358" i="5"/>
  <c r="R358" i="5" s="1"/>
  <c r="N358" i="5"/>
  <c r="T358" i="5"/>
  <c r="V358" i="5"/>
  <c r="AB358" i="5" s="1"/>
  <c r="U362" i="5"/>
  <c r="AC267" i="5"/>
  <c r="N282" i="5"/>
  <c r="V282" i="5"/>
  <c r="AB282" i="5" s="1"/>
  <c r="AB287" i="5"/>
  <c r="AC287" i="5" s="1"/>
  <c r="AC305" i="5"/>
  <c r="T336" i="5"/>
  <c r="N336" i="5"/>
  <c r="V336" i="5"/>
  <c r="AB336" i="5" s="1"/>
  <c r="T295" i="5"/>
  <c r="V295" i="5"/>
  <c r="AB295" i="5" s="1"/>
  <c r="N301" i="5"/>
  <c r="V301" i="5"/>
  <c r="AB301" i="5" s="1"/>
  <c r="T314" i="5"/>
  <c r="V314" i="5"/>
  <c r="AB314" i="5" s="1"/>
  <c r="T318" i="5"/>
  <c r="V318" i="5"/>
  <c r="AB318" i="5" s="1"/>
  <c r="V330" i="5"/>
  <c r="AB330" i="5" s="1"/>
  <c r="T330" i="5"/>
  <c r="N330" i="5"/>
  <c r="V264" i="5"/>
  <c r="AB264" i="5" s="1"/>
  <c r="T264" i="5"/>
  <c r="T273" i="5"/>
  <c r="N273" i="5"/>
  <c r="T282" i="5"/>
  <c r="N295" i="5"/>
  <c r="V298" i="5"/>
  <c r="AB298" i="5" s="1"/>
  <c r="T298" i="5"/>
  <c r="N298" i="5"/>
  <c r="U298" i="5" s="1"/>
  <c r="N314" i="5"/>
  <c r="N318" i="5"/>
  <c r="U318" i="5" s="1"/>
  <c r="V333" i="5"/>
  <c r="AB333" i="5" s="1"/>
  <c r="T333" i="5"/>
  <c r="T345" i="5"/>
  <c r="V345" i="5"/>
  <c r="AB345" i="5" s="1"/>
  <c r="N345" i="5"/>
  <c r="U345" i="5" s="1"/>
  <c r="N222" i="5"/>
  <c r="T261" i="5"/>
  <c r="N261" i="5"/>
  <c r="N263" i="5"/>
  <c r="N264" i="5"/>
  <c r="V272" i="5"/>
  <c r="AB272" i="5" s="1"/>
  <c r="T272" i="5"/>
  <c r="V291" i="5"/>
  <c r="AB291" i="5" s="1"/>
  <c r="AC291" i="5" s="1"/>
  <c r="V294" i="5"/>
  <c r="AB294" i="5" s="1"/>
  <c r="T294" i="5"/>
  <c r="T301" i="5"/>
  <c r="N333" i="5"/>
  <c r="U333" i="5" s="1"/>
  <c r="N247" i="5"/>
  <c r="U247" i="5" s="1"/>
  <c r="V257" i="5"/>
  <c r="AB257" i="5" s="1"/>
  <c r="T257" i="5"/>
  <c r="U257" i="5" s="1"/>
  <c r="V260" i="5"/>
  <c r="AB260" i="5" s="1"/>
  <c r="T260" i="5"/>
  <c r="U260" i="5" s="1"/>
  <c r="N272" i="5"/>
  <c r="V273" i="5"/>
  <c r="AB273" i="5" s="1"/>
  <c r="N294" i="5"/>
  <c r="T300" i="5"/>
  <c r="U300" i="5" s="1"/>
  <c r="V300" i="5"/>
  <c r="AB300" i="5" s="1"/>
  <c r="V313" i="5"/>
  <c r="AB313" i="5" s="1"/>
  <c r="T313" i="5"/>
  <c r="U313" i="5" s="1"/>
  <c r="V317" i="5"/>
  <c r="AB317" i="5" s="1"/>
  <c r="T317" i="5"/>
  <c r="U317" i="5" s="1"/>
  <c r="V349" i="5"/>
  <c r="AB349" i="5" s="1"/>
  <c r="T349" i="5"/>
  <c r="O349" i="5"/>
  <c r="R349" i="5" s="1"/>
  <c r="N349" i="5"/>
  <c r="U349" i="5" s="1"/>
  <c r="AC362" i="5"/>
  <c r="U307" i="5"/>
  <c r="AC332" i="5"/>
  <c r="V334" i="5"/>
  <c r="AB334" i="5" s="1"/>
  <c r="T334" i="5"/>
  <c r="U334" i="5" s="1"/>
  <c r="T342" i="5"/>
  <c r="N342" i="5"/>
  <c r="V342" i="5"/>
  <c r="AB342" i="5" s="1"/>
  <c r="U356" i="5"/>
  <c r="AC356" i="5" s="1"/>
  <c r="AC289" i="5"/>
  <c r="AC309" i="5"/>
  <c r="AC321" i="5"/>
  <c r="T327" i="5"/>
  <c r="V327" i="5"/>
  <c r="AB327" i="5" s="1"/>
  <c r="V352" i="5"/>
  <c r="AB352" i="5" s="1"/>
  <c r="T352" i="5"/>
  <c r="N284" i="5"/>
  <c r="U284" i="5" s="1"/>
  <c r="AC284" i="5" s="1"/>
  <c r="AC303" i="5"/>
  <c r="N327" i="5"/>
  <c r="T335" i="5"/>
  <c r="V335" i="5"/>
  <c r="AB335" i="5" s="1"/>
  <c r="AC338" i="5"/>
  <c r="N344" i="5"/>
  <c r="U344" i="5" s="1"/>
  <c r="AC344" i="5" s="1"/>
  <c r="AC351" i="5"/>
  <c r="N352" i="5"/>
  <c r="T357" i="5"/>
  <c r="V357" i="5"/>
  <c r="AB357" i="5" s="1"/>
  <c r="T278" i="5"/>
  <c r="U278" i="5" s="1"/>
  <c r="AC278" i="5" s="1"/>
  <c r="AB293" i="5"/>
  <c r="AC293" i="5" s="1"/>
  <c r="N308" i="5"/>
  <c r="U308" i="5" s="1"/>
  <c r="AC308" i="5" s="1"/>
  <c r="AC312" i="5"/>
  <c r="T323" i="5"/>
  <c r="U323" i="5" s="1"/>
  <c r="V323" i="5"/>
  <c r="AB323" i="5" s="1"/>
  <c r="N326" i="5"/>
  <c r="U326" i="5" s="1"/>
  <c r="AC326" i="5" s="1"/>
  <c r="N335" i="5"/>
  <c r="U335" i="5" s="1"/>
  <c r="N357" i="5"/>
  <c r="O363" i="5"/>
  <c r="R363" i="5" s="1"/>
  <c r="U363" i="5" s="1"/>
  <c r="V363" i="5"/>
  <c r="AB363" i="5" s="1"/>
  <c r="N285" i="5"/>
  <c r="U285" i="5" s="1"/>
  <c r="AC285" i="5" s="1"/>
  <c r="N332" i="5"/>
  <c r="U332" i="5" s="1"/>
  <c r="N343" i="5"/>
  <c r="U343" i="5" s="1"/>
  <c r="N346" i="5"/>
  <c r="U346" i="5" s="1"/>
  <c r="AC346" i="5" s="1"/>
  <c r="N348" i="5"/>
  <c r="U348" i="5" s="1"/>
  <c r="AC348" i="5" s="1"/>
  <c r="AC182" i="3"/>
  <c r="V246" i="3"/>
  <c r="AB246" i="3" s="1"/>
  <c r="AC47" i="3"/>
  <c r="V50" i="3"/>
  <c r="AB50" i="3" s="1"/>
  <c r="AB151" i="3"/>
  <c r="V250" i="3"/>
  <c r="AB250" i="3" s="1"/>
  <c r="N252" i="3"/>
  <c r="V285" i="3"/>
  <c r="AB285" i="3" s="1"/>
  <c r="T293" i="3"/>
  <c r="U293" i="3" s="1"/>
  <c r="AB295" i="3"/>
  <c r="AB329" i="3"/>
  <c r="AB332" i="3"/>
  <c r="N133" i="3"/>
  <c r="N202" i="3"/>
  <c r="U202" i="3" s="1"/>
  <c r="V243" i="3"/>
  <c r="AB243" i="3" s="1"/>
  <c r="T252" i="3"/>
  <c r="V207" i="3"/>
  <c r="AB207" i="3" s="1"/>
  <c r="V293" i="3"/>
  <c r="AB293" i="3" s="1"/>
  <c r="T307" i="3"/>
  <c r="T315" i="3"/>
  <c r="U315" i="3" s="1"/>
  <c r="V323" i="3"/>
  <c r="AB323" i="3" s="1"/>
  <c r="AB8" i="3"/>
  <c r="AB12" i="3"/>
  <c r="T15" i="3"/>
  <c r="T84" i="3"/>
  <c r="T170" i="3"/>
  <c r="U170" i="3" s="1"/>
  <c r="AB224" i="3"/>
  <c r="V276" i="3"/>
  <c r="AB276" i="3" s="1"/>
  <c r="AB310" i="3"/>
  <c r="AB322" i="3"/>
  <c r="N331" i="3"/>
  <c r="U331" i="3" s="1"/>
  <c r="V13" i="3"/>
  <c r="AB13" i="3" s="1"/>
  <c r="T133" i="3"/>
  <c r="V170" i="3"/>
  <c r="AB170" i="3" s="1"/>
  <c r="AB208" i="3"/>
  <c r="N155" i="3"/>
  <c r="T169" i="3"/>
  <c r="U169" i="3" s="1"/>
  <c r="AB204" i="3"/>
  <c r="V129" i="3"/>
  <c r="AB129" i="3" s="1"/>
  <c r="AB167" i="3"/>
  <c r="AB219" i="3"/>
  <c r="N234" i="3"/>
  <c r="U234" i="3" s="1"/>
  <c r="AB252" i="3"/>
  <c r="T298" i="3"/>
  <c r="V305" i="3"/>
  <c r="AB305" i="3" s="1"/>
  <c r="V315" i="3"/>
  <c r="AB315" i="3" s="1"/>
  <c r="N352" i="3"/>
  <c r="T12" i="3"/>
  <c r="N159" i="3"/>
  <c r="V223" i="3"/>
  <c r="AB223" i="3" s="1"/>
  <c r="N238" i="3"/>
  <c r="U238" i="3" s="1"/>
  <c r="V233" i="3"/>
  <c r="AB233" i="3" s="1"/>
  <c r="V247" i="3"/>
  <c r="AB247" i="3" s="1"/>
  <c r="T275" i="3"/>
  <c r="U275" i="3" s="1"/>
  <c r="V107" i="3"/>
  <c r="AB107" i="3" s="1"/>
  <c r="N129" i="3"/>
  <c r="U129" i="3" s="1"/>
  <c r="T130" i="3"/>
  <c r="V135" i="3"/>
  <c r="AB135" i="3" s="1"/>
  <c r="T159" i="3"/>
  <c r="V164" i="3"/>
  <c r="V169" i="3"/>
  <c r="AB169" i="3" s="1"/>
  <c r="V199" i="3"/>
  <c r="AB199" i="3" s="1"/>
  <c r="V201" i="3"/>
  <c r="AB201" i="3" s="1"/>
  <c r="T216" i="3"/>
  <c r="AB230" i="3"/>
  <c r="V238" i="3"/>
  <c r="AB238" i="3" s="1"/>
  <c r="AB244" i="3"/>
  <c r="N266" i="3"/>
  <c r="AB283" i="3"/>
  <c r="T316" i="3"/>
  <c r="T322" i="3"/>
  <c r="N366" i="3"/>
  <c r="V63" i="3"/>
  <c r="AB63" i="3" s="1"/>
  <c r="AC63" i="3" s="1"/>
  <c r="V99" i="3"/>
  <c r="AB99" i="3" s="1"/>
  <c r="T135" i="3"/>
  <c r="U135" i="3" s="1"/>
  <c r="T164" i="3"/>
  <c r="U164" i="3" s="1"/>
  <c r="V176" i="3"/>
  <c r="AB176" i="3" s="1"/>
  <c r="AC188" i="3"/>
  <c r="V327" i="3"/>
  <c r="AB327" i="3" s="1"/>
  <c r="T57" i="3"/>
  <c r="U57" i="3" s="1"/>
  <c r="AB88" i="3"/>
  <c r="T92" i="3"/>
  <c r="U92" i="3" s="1"/>
  <c r="V143" i="3"/>
  <c r="AB143" i="3" s="1"/>
  <c r="AB164" i="3"/>
  <c r="T168" i="3"/>
  <c r="U168" i="3" s="1"/>
  <c r="AB203" i="3"/>
  <c r="V220" i="3"/>
  <c r="AB220" i="3" s="1"/>
  <c r="T279" i="3"/>
  <c r="T366" i="3"/>
  <c r="T233" i="3"/>
  <c r="U233" i="3" s="1"/>
  <c r="T304" i="3"/>
  <c r="U304" i="3" s="1"/>
  <c r="U201" i="3"/>
  <c r="T256" i="3"/>
  <c r="N329" i="3"/>
  <c r="N334" i="3"/>
  <c r="N347" i="3"/>
  <c r="V57" i="3"/>
  <c r="AB57" i="3" s="1"/>
  <c r="V92" i="3"/>
  <c r="AB92" i="3" s="1"/>
  <c r="V158" i="3"/>
  <c r="AB158" i="3" s="1"/>
  <c r="T237" i="3"/>
  <c r="V255" i="3"/>
  <c r="AB255" i="3" s="1"/>
  <c r="T266" i="3"/>
  <c r="AB321" i="3"/>
  <c r="V366" i="3"/>
  <c r="AB366" i="3" s="1"/>
  <c r="N115" i="4"/>
  <c r="V115" i="4"/>
  <c r="AB115" i="4" s="1"/>
  <c r="V209" i="4"/>
  <c r="AB209" i="4" s="1"/>
  <c r="T209" i="4"/>
  <c r="AC41" i="4"/>
  <c r="N51" i="4"/>
  <c r="AC84" i="4"/>
  <c r="V162" i="4"/>
  <c r="AB162" i="4" s="1"/>
  <c r="T162" i="4"/>
  <c r="N162" i="4"/>
  <c r="N89" i="4"/>
  <c r="U89" i="4" s="1"/>
  <c r="V89" i="4"/>
  <c r="AB89" i="4" s="1"/>
  <c r="AC136" i="4"/>
  <c r="U24" i="4"/>
  <c r="AC24" i="4" s="1"/>
  <c r="N79" i="4"/>
  <c r="U79" i="4" s="1"/>
  <c r="AC79" i="4" s="1"/>
  <c r="AB85" i="4"/>
  <c r="AC85" i="4" s="1"/>
  <c r="N90" i="4"/>
  <c r="V90" i="4"/>
  <c r="AB90" i="4" s="1"/>
  <c r="T90" i="4"/>
  <c r="T106" i="4"/>
  <c r="N106" i="4"/>
  <c r="U106" i="4" s="1"/>
  <c r="AC106" i="4" s="1"/>
  <c r="AB112" i="4"/>
  <c r="AC112" i="4" s="1"/>
  <c r="AC113" i="4"/>
  <c r="AB116" i="4"/>
  <c r="AC117" i="4"/>
  <c r="V148" i="4"/>
  <c r="AB148" i="4" s="1"/>
  <c r="N154" i="4"/>
  <c r="U154" i="4" s="1"/>
  <c r="V154" i="4"/>
  <c r="AB154" i="4" s="1"/>
  <c r="AB170" i="4"/>
  <c r="AC180" i="4"/>
  <c r="U207" i="4"/>
  <c r="V224" i="4"/>
  <c r="AB224" i="4" s="1"/>
  <c r="T224" i="4"/>
  <c r="N224" i="4"/>
  <c r="R35" i="4"/>
  <c r="U35" i="4" s="1"/>
  <c r="AC35" i="4" s="1"/>
  <c r="V118" i="4"/>
  <c r="AB118" i="4" s="1"/>
  <c r="N118" i="4"/>
  <c r="T149" i="4"/>
  <c r="N149" i="4"/>
  <c r="U149" i="4" s="1"/>
  <c r="T153" i="4"/>
  <c r="N153" i="4"/>
  <c r="V178" i="4"/>
  <c r="AB178" i="4" s="1"/>
  <c r="T178" i="4"/>
  <c r="N178" i="4"/>
  <c r="V201" i="4"/>
  <c r="AB201" i="4" s="1"/>
  <c r="N201" i="4"/>
  <c r="U201" i="4" s="1"/>
  <c r="N209" i="4"/>
  <c r="U209" i="4" s="1"/>
  <c r="V214" i="4"/>
  <c r="AB214" i="4" s="1"/>
  <c r="T214" i="4"/>
  <c r="N214" i="4"/>
  <c r="U214" i="4" s="1"/>
  <c r="T251" i="4"/>
  <c r="V251" i="4"/>
  <c r="AB251" i="4" s="1"/>
  <c r="N251" i="4"/>
  <c r="U251" i="4" s="1"/>
  <c r="V265" i="4"/>
  <c r="AB265" i="4" s="1"/>
  <c r="T265" i="4"/>
  <c r="N265" i="4"/>
  <c r="V149" i="4"/>
  <c r="AB149" i="4" s="1"/>
  <c r="N203" i="4"/>
  <c r="U203" i="4" s="1"/>
  <c r="V203" i="4"/>
  <c r="AB203" i="4" s="1"/>
  <c r="V239" i="4"/>
  <c r="AB239" i="4" s="1"/>
  <c r="T239" i="4"/>
  <c r="N239" i="4"/>
  <c r="V243" i="4"/>
  <c r="AB243" i="4" s="1"/>
  <c r="T243" i="4"/>
  <c r="N243" i="4"/>
  <c r="V313" i="4"/>
  <c r="AB313" i="4" s="1"/>
  <c r="T313" i="4"/>
  <c r="N313" i="4"/>
  <c r="U313" i="4" s="1"/>
  <c r="U116" i="4"/>
  <c r="AC199" i="4"/>
  <c r="AC15" i="4"/>
  <c r="T98" i="4"/>
  <c r="N98" i="4"/>
  <c r="U98" i="4" s="1"/>
  <c r="N105" i="4"/>
  <c r="V105" i="4"/>
  <c r="AB105" i="4" s="1"/>
  <c r="T105" i="4"/>
  <c r="N219" i="4"/>
  <c r="V219" i="4"/>
  <c r="AB219" i="4" s="1"/>
  <c r="T219" i="4"/>
  <c r="AC236" i="4"/>
  <c r="T51" i="4"/>
  <c r="V64" i="4"/>
  <c r="AB64" i="4" s="1"/>
  <c r="AC64" i="4" s="1"/>
  <c r="N81" i="4"/>
  <c r="U81" i="4" s="1"/>
  <c r="T81" i="4"/>
  <c r="AC101" i="4"/>
  <c r="T118" i="4"/>
  <c r="AC126" i="4"/>
  <c r="T140" i="4"/>
  <c r="N140" i="4"/>
  <c r="U140" i="4" s="1"/>
  <c r="Y370" i="4"/>
  <c r="N5" i="4"/>
  <c r="N6" i="4"/>
  <c r="U6" i="4" s="1"/>
  <c r="N50" i="4"/>
  <c r="U50" i="4" s="1"/>
  <c r="AC50" i="4" s="1"/>
  <c r="V80" i="4"/>
  <c r="AB80" i="4" s="1"/>
  <c r="N80" i="4"/>
  <c r="T91" i="4"/>
  <c r="N91" i="4"/>
  <c r="N110" i="4"/>
  <c r="T111" i="4"/>
  <c r="V111" i="4"/>
  <c r="AB111" i="4" s="1"/>
  <c r="N121" i="4"/>
  <c r="T121" i="4"/>
  <c r="AC131" i="4"/>
  <c r="V133" i="4"/>
  <c r="AB133" i="4" s="1"/>
  <c r="AC135" i="4"/>
  <c r="V153" i="4"/>
  <c r="AB153" i="4" s="1"/>
  <c r="T167" i="4"/>
  <c r="N167" i="4"/>
  <c r="U167" i="4" s="1"/>
  <c r="V167" i="4"/>
  <c r="AB167" i="4" s="1"/>
  <c r="AC185" i="4"/>
  <c r="T288" i="4"/>
  <c r="N288" i="4"/>
  <c r="V288" i="4"/>
  <c r="AB288" i="4" s="1"/>
  <c r="V307" i="4"/>
  <c r="AB307" i="4" s="1"/>
  <c r="T307" i="4"/>
  <c r="N307" i="4"/>
  <c r="V95" i="4"/>
  <c r="AB95" i="4" s="1"/>
  <c r="N95" i="4"/>
  <c r="T130" i="4"/>
  <c r="N130" i="4"/>
  <c r="N226" i="4"/>
  <c r="U226" i="4" s="1"/>
  <c r="V226" i="4"/>
  <c r="AB226" i="4" s="1"/>
  <c r="AC48" i="4"/>
  <c r="AC47" i="4"/>
  <c r="AC78" i="4"/>
  <c r="T95" i="4"/>
  <c r="N114" i="4"/>
  <c r="U114" i="4" s="1"/>
  <c r="T115" i="4"/>
  <c r="AC146" i="4"/>
  <c r="AC179" i="4"/>
  <c r="T195" i="4"/>
  <c r="V195" i="4"/>
  <c r="AB195" i="4" s="1"/>
  <c r="N195" i="4"/>
  <c r="AB2" i="4"/>
  <c r="N8" i="4"/>
  <c r="U8" i="4" s="1"/>
  <c r="AC8" i="4" s="1"/>
  <c r="N9" i="4"/>
  <c r="U9" i="4" s="1"/>
  <c r="AC9" i="4" s="1"/>
  <c r="N12" i="4"/>
  <c r="U12" i="4" s="1"/>
  <c r="AC12" i="4" s="1"/>
  <c r="N13" i="4"/>
  <c r="U13" i="4" s="1"/>
  <c r="V81" i="4"/>
  <c r="AB81" i="4" s="1"/>
  <c r="N97" i="4"/>
  <c r="V97" i="4"/>
  <c r="AB97" i="4" s="1"/>
  <c r="T97" i="4"/>
  <c r="V98" i="4"/>
  <c r="AB98" i="4" s="1"/>
  <c r="V103" i="4"/>
  <c r="AB103" i="4" s="1"/>
  <c r="N103" i="4"/>
  <c r="U103" i="4" s="1"/>
  <c r="N111" i="4"/>
  <c r="U111" i="4" s="1"/>
  <c r="V114" i="4"/>
  <c r="AB114" i="4" s="1"/>
  <c r="T170" i="4"/>
  <c r="N170" i="4"/>
  <c r="V250" i="4"/>
  <c r="AB250" i="4" s="1"/>
  <c r="T250" i="4"/>
  <c r="N250" i="4"/>
  <c r="U250" i="4" s="1"/>
  <c r="V52" i="4"/>
  <c r="AB52" i="4" s="1"/>
  <c r="T52" i="4"/>
  <c r="AC53" i="4"/>
  <c r="N52" i="4"/>
  <c r="V129" i="4"/>
  <c r="AB129" i="4" s="1"/>
  <c r="T129" i="4"/>
  <c r="U129" i="4" s="1"/>
  <c r="N133" i="4"/>
  <c r="U133" i="4" s="1"/>
  <c r="AC40" i="4"/>
  <c r="V66" i="4"/>
  <c r="AB66" i="4" s="1"/>
  <c r="N66" i="4"/>
  <c r="U66" i="4" s="1"/>
  <c r="V156" i="4"/>
  <c r="AB156" i="4" s="1"/>
  <c r="N156" i="4"/>
  <c r="U156" i="4" s="1"/>
  <c r="T5" i="4"/>
  <c r="V6" i="4"/>
  <c r="AB6" i="4" s="1"/>
  <c r="AC6" i="4" s="1"/>
  <c r="U16" i="4"/>
  <c r="AC16" i="4" s="1"/>
  <c r="N77" i="4"/>
  <c r="U77" i="4" s="1"/>
  <c r="AC77" i="4" s="1"/>
  <c r="T80" i="4"/>
  <c r="U109" i="4"/>
  <c r="AC109" i="4" s="1"/>
  <c r="T110" i="4"/>
  <c r="T120" i="4"/>
  <c r="U120" i="4" s="1"/>
  <c r="V120" i="4"/>
  <c r="AB120" i="4" s="1"/>
  <c r="V121" i="4"/>
  <c r="AB121" i="4" s="1"/>
  <c r="U127" i="4"/>
  <c r="AC127" i="4" s="1"/>
  <c r="V137" i="4"/>
  <c r="AB137" i="4" s="1"/>
  <c r="N137" i="4"/>
  <c r="U137" i="4" s="1"/>
  <c r="V140" i="4"/>
  <c r="AB140" i="4" s="1"/>
  <c r="T148" i="4"/>
  <c r="U148" i="4" s="1"/>
  <c r="N150" i="4"/>
  <c r="T150" i="4"/>
  <c r="T163" i="4"/>
  <c r="N163" i="4"/>
  <c r="U163" i="4" s="1"/>
  <c r="V163" i="4"/>
  <c r="AB163" i="4" s="1"/>
  <c r="AB164" i="4"/>
  <c r="AC164" i="4" s="1"/>
  <c r="AC202" i="4"/>
  <c r="T277" i="4"/>
  <c r="V277" i="4"/>
  <c r="AB277" i="4" s="1"/>
  <c r="N277" i="4"/>
  <c r="AB82" i="4"/>
  <c r="AC82" i="4" s="1"/>
  <c r="AB122" i="4"/>
  <c r="AB143" i="4"/>
  <c r="V155" i="4"/>
  <c r="AB155" i="4" s="1"/>
  <c r="T155" i="4"/>
  <c r="U155" i="4" s="1"/>
  <c r="V159" i="4"/>
  <c r="AB159" i="4" s="1"/>
  <c r="T159" i="4"/>
  <c r="U159" i="4" s="1"/>
  <c r="AC161" i="4"/>
  <c r="V169" i="4"/>
  <c r="AB169" i="4" s="1"/>
  <c r="T169" i="4"/>
  <c r="U169" i="4" s="1"/>
  <c r="AC193" i="4"/>
  <c r="T213" i="4"/>
  <c r="U213" i="4" s="1"/>
  <c r="V213" i="4"/>
  <c r="AB213" i="4" s="1"/>
  <c r="T220" i="4"/>
  <c r="N220" i="4"/>
  <c r="T225" i="4"/>
  <c r="U225" i="4" s="1"/>
  <c r="V225" i="4"/>
  <c r="AB225" i="4" s="1"/>
  <c r="V272" i="4"/>
  <c r="AB272" i="4" s="1"/>
  <c r="T272" i="4"/>
  <c r="U272" i="4" s="1"/>
  <c r="V298" i="4"/>
  <c r="AB298" i="4" s="1"/>
  <c r="T298" i="4"/>
  <c r="U298" i="4" s="1"/>
  <c r="T323" i="4"/>
  <c r="V323" i="4"/>
  <c r="AB323" i="4" s="1"/>
  <c r="N323" i="4"/>
  <c r="M370" i="4"/>
  <c r="T116" i="4"/>
  <c r="T119" i="4"/>
  <c r="U119" i="4" s="1"/>
  <c r="AC119" i="4" s="1"/>
  <c r="V166" i="4"/>
  <c r="AB166" i="4" s="1"/>
  <c r="T166" i="4"/>
  <c r="T190" i="4"/>
  <c r="N190" i="4"/>
  <c r="AC221" i="4"/>
  <c r="T233" i="4"/>
  <c r="V233" i="4"/>
  <c r="AB233" i="4" s="1"/>
  <c r="N241" i="4"/>
  <c r="V241" i="4"/>
  <c r="AB241" i="4" s="1"/>
  <c r="T241" i="4"/>
  <c r="AC246" i="4"/>
  <c r="T267" i="4"/>
  <c r="V267" i="4"/>
  <c r="AB267" i="4" s="1"/>
  <c r="N267" i="4"/>
  <c r="V271" i="4"/>
  <c r="AB271" i="4" s="1"/>
  <c r="T271" i="4"/>
  <c r="V317" i="4"/>
  <c r="AB317" i="4" s="1"/>
  <c r="T317" i="4"/>
  <c r="N317" i="4"/>
  <c r="N2" i="4"/>
  <c r="N4" i="4"/>
  <c r="U4" i="4" s="1"/>
  <c r="N92" i="4"/>
  <c r="U92" i="4" s="1"/>
  <c r="AC92" i="4" s="1"/>
  <c r="V96" i="4"/>
  <c r="AB96" i="4" s="1"/>
  <c r="N99" i="4"/>
  <c r="U99" i="4" s="1"/>
  <c r="AC99" i="4" s="1"/>
  <c r="V104" i="4"/>
  <c r="AB104" i="4" s="1"/>
  <c r="AC104" i="4" s="1"/>
  <c r="N107" i="4"/>
  <c r="U107" i="4" s="1"/>
  <c r="AC107" i="4" s="1"/>
  <c r="N141" i="4"/>
  <c r="U141" i="4" s="1"/>
  <c r="AC141" i="4" s="1"/>
  <c r="T142" i="4"/>
  <c r="N142" i="4"/>
  <c r="N143" i="4"/>
  <c r="U143" i="4" s="1"/>
  <c r="N166" i="4"/>
  <c r="AC182" i="4"/>
  <c r="T218" i="4"/>
  <c r="V218" i="4"/>
  <c r="AB218" i="4" s="1"/>
  <c r="N233" i="4"/>
  <c r="U252" i="4"/>
  <c r="AC252" i="4" s="1"/>
  <c r="N271" i="4"/>
  <c r="V326" i="4"/>
  <c r="AB326" i="4" s="1"/>
  <c r="T326" i="4"/>
  <c r="N326" i="4"/>
  <c r="U326" i="4" s="1"/>
  <c r="V330" i="4"/>
  <c r="AB330" i="4" s="1"/>
  <c r="T330" i="4"/>
  <c r="N330" i="4"/>
  <c r="N57" i="4"/>
  <c r="N83" i="4"/>
  <c r="N93" i="4"/>
  <c r="U93" i="4" s="1"/>
  <c r="AC93" i="4" s="1"/>
  <c r="N94" i="4"/>
  <c r="U94" i="4" s="1"/>
  <c r="AC94" i="4" s="1"/>
  <c r="N100" i="4"/>
  <c r="U100" i="4" s="1"/>
  <c r="N108" i="4"/>
  <c r="U108" i="4" s="1"/>
  <c r="N123" i="4"/>
  <c r="U123" i="4" s="1"/>
  <c r="AC123" i="4" s="1"/>
  <c r="V144" i="4"/>
  <c r="AB144" i="4" s="1"/>
  <c r="T144" i="4"/>
  <c r="U144" i="4" s="1"/>
  <c r="T145" i="4"/>
  <c r="N145" i="4"/>
  <c r="U145" i="4" s="1"/>
  <c r="AC145" i="4" s="1"/>
  <c r="AB147" i="4"/>
  <c r="AC147" i="4" s="1"/>
  <c r="AB152" i="4"/>
  <c r="AB160" i="4"/>
  <c r="AC177" i="4"/>
  <c r="T189" i="4"/>
  <c r="U189" i="4" s="1"/>
  <c r="V189" i="4"/>
  <c r="AB189" i="4" s="1"/>
  <c r="V190" i="4"/>
  <c r="AB190" i="4" s="1"/>
  <c r="T196" i="4"/>
  <c r="N196" i="4"/>
  <c r="N208" i="4"/>
  <c r="U208" i="4" s="1"/>
  <c r="AC208" i="4" s="1"/>
  <c r="AB211" i="4"/>
  <c r="N218" i="4"/>
  <c r="V223" i="4"/>
  <c r="AB223" i="4" s="1"/>
  <c r="T223" i="4"/>
  <c r="U223" i="4" s="1"/>
  <c r="AB237" i="4"/>
  <c r="AC237" i="4" s="1"/>
  <c r="T240" i="4"/>
  <c r="U240" i="4" s="1"/>
  <c r="V240" i="4"/>
  <c r="AB240" i="4" s="1"/>
  <c r="N248" i="4"/>
  <c r="U248" i="4" s="1"/>
  <c r="V248" i="4"/>
  <c r="AB248" i="4" s="1"/>
  <c r="T301" i="4"/>
  <c r="N301" i="4"/>
  <c r="U301" i="4" s="1"/>
  <c r="V301" i="4"/>
  <c r="AB301" i="4" s="1"/>
  <c r="T206" i="4"/>
  <c r="U206" i="4" s="1"/>
  <c r="AC206" i="4" s="1"/>
  <c r="U211" i="4"/>
  <c r="N222" i="4"/>
  <c r="U222" i="4" s="1"/>
  <c r="AC222" i="4" s="1"/>
  <c r="U230" i="4"/>
  <c r="AC230" i="4" s="1"/>
  <c r="V255" i="4"/>
  <c r="AB255" i="4" s="1"/>
  <c r="T255" i="4"/>
  <c r="U255" i="4" s="1"/>
  <c r="AB264" i="4"/>
  <c r="AC282" i="4"/>
  <c r="U290" i="4"/>
  <c r="AC290" i="4" s="1"/>
  <c r="T331" i="4"/>
  <c r="U331" i="4" s="1"/>
  <c r="V331" i="4"/>
  <c r="AB331" i="4" s="1"/>
  <c r="U356" i="4"/>
  <c r="AC356" i="4" s="1"/>
  <c r="T263" i="4"/>
  <c r="N263" i="4"/>
  <c r="U263" i="4" s="1"/>
  <c r="T336" i="4"/>
  <c r="N336" i="4"/>
  <c r="V336" i="4"/>
  <c r="AB336" i="4" s="1"/>
  <c r="V362" i="4"/>
  <c r="AB362" i="4" s="1"/>
  <c r="O362" i="4"/>
  <c r="R362" i="4" s="1"/>
  <c r="AB253" i="4"/>
  <c r="V262" i="4"/>
  <c r="AB262" i="4" s="1"/>
  <c r="T262" i="4"/>
  <c r="U262" i="4" s="1"/>
  <c r="V276" i="4"/>
  <c r="AB276" i="4" s="1"/>
  <c r="T276" i="4"/>
  <c r="U276" i="4" s="1"/>
  <c r="T281" i="4"/>
  <c r="U281" i="4" s="1"/>
  <c r="V281" i="4"/>
  <c r="AB281" i="4" s="1"/>
  <c r="O355" i="4"/>
  <c r="R355" i="4" s="1"/>
  <c r="N355" i="4"/>
  <c r="T355" i="4"/>
  <c r="V355" i="4"/>
  <c r="AB355" i="4" s="1"/>
  <c r="N362" i="4"/>
  <c r="T259" i="4"/>
  <c r="N259" i="4"/>
  <c r="U259" i="4" s="1"/>
  <c r="AC259" i="4" s="1"/>
  <c r="AC278" i="4"/>
  <c r="AC304" i="4"/>
  <c r="V306" i="4"/>
  <c r="AB306" i="4" s="1"/>
  <c r="T306" i="4"/>
  <c r="N306" i="4"/>
  <c r="T327" i="4"/>
  <c r="V327" i="4"/>
  <c r="AB327" i="4" s="1"/>
  <c r="V333" i="4"/>
  <c r="AB333" i="4" s="1"/>
  <c r="T333" i="4"/>
  <c r="T342" i="4"/>
  <c r="N342" i="4"/>
  <c r="V342" i="4"/>
  <c r="AB342" i="4" s="1"/>
  <c r="V347" i="4"/>
  <c r="AB347" i="4" s="1"/>
  <c r="T347" i="4"/>
  <c r="N347" i="4"/>
  <c r="T235" i="4"/>
  <c r="U235" i="4" s="1"/>
  <c r="AC235" i="4" s="1"/>
  <c r="AB238" i="4"/>
  <c r="AC238" i="4" s="1"/>
  <c r="T245" i="4"/>
  <c r="U245" i="4" s="1"/>
  <c r="N247" i="4"/>
  <c r="U247" i="4" s="1"/>
  <c r="AC247" i="4" s="1"/>
  <c r="AB249" i="4"/>
  <c r="AC249" i="4" s="1"/>
  <c r="T256" i="4"/>
  <c r="N256" i="4"/>
  <c r="U256" i="4" s="1"/>
  <c r="AC256" i="4" s="1"/>
  <c r="V258" i="4"/>
  <c r="AB258" i="4" s="1"/>
  <c r="T258" i="4"/>
  <c r="U258" i="4" s="1"/>
  <c r="V263" i="4"/>
  <c r="AB263" i="4" s="1"/>
  <c r="AC270" i="4"/>
  <c r="T273" i="4"/>
  <c r="U273" i="4" s="1"/>
  <c r="V273" i="4"/>
  <c r="AB273" i="4" s="1"/>
  <c r="V280" i="4"/>
  <c r="AB280" i="4" s="1"/>
  <c r="T280" i="4"/>
  <c r="U280" i="4" s="1"/>
  <c r="T287" i="4"/>
  <c r="V287" i="4"/>
  <c r="AB287" i="4" s="1"/>
  <c r="N287" i="4"/>
  <c r="AB293" i="4"/>
  <c r="T296" i="4"/>
  <c r="N296" i="4"/>
  <c r="V296" i="4"/>
  <c r="AB296" i="4" s="1"/>
  <c r="T314" i="4"/>
  <c r="U314" i="4" s="1"/>
  <c r="V314" i="4"/>
  <c r="AB314" i="4" s="1"/>
  <c r="N327" i="4"/>
  <c r="N333" i="4"/>
  <c r="U333" i="4" s="1"/>
  <c r="AC279" i="4"/>
  <c r="AC283" i="4"/>
  <c r="V291" i="4"/>
  <c r="AB291" i="4" s="1"/>
  <c r="T291" i="4"/>
  <c r="U291" i="4" s="1"/>
  <c r="T308" i="4"/>
  <c r="U308" i="4" s="1"/>
  <c r="V308" i="4"/>
  <c r="AB308" i="4" s="1"/>
  <c r="T318" i="4"/>
  <c r="U318" i="4" s="1"/>
  <c r="V318" i="4"/>
  <c r="AB318" i="4" s="1"/>
  <c r="V334" i="4"/>
  <c r="AB334" i="4" s="1"/>
  <c r="T334" i="4"/>
  <c r="U334" i="4" s="1"/>
  <c r="O363" i="4"/>
  <c r="R363" i="4" s="1"/>
  <c r="U363" i="4" s="1"/>
  <c r="V363" i="4"/>
  <c r="AB363" i="4" s="1"/>
  <c r="AC350" i="4"/>
  <c r="V295" i="4"/>
  <c r="AB295" i="4" s="1"/>
  <c r="T295" i="4"/>
  <c r="T300" i="4"/>
  <c r="V300" i="4"/>
  <c r="AB300" i="4" s="1"/>
  <c r="AC309" i="4"/>
  <c r="AC339" i="4"/>
  <c r="T345" i="4"/>
  <c r="V345" i="4"/>
  <c r="AB345" i="4" s="1"/>
  <c r="V349" i="4"/>
  <c r="AB349" i="4" s="1"/>
  <c r="T349" i="4"/>
  <c r="O358" i="4"/>
  <c r="R358" i="4" s="1"/>
  <c r="N358" i="4"/>
  <c r="T358" i="4"/>
  <c r="N284" i="4"/>
  <c r="U284" i="4" s="1"/>
  <c r="AC284" i="4" s="1"/>
  <c r="N286" i="4"/>
  <c r="U286" i="4" s="1"/>
  <c r="AC286" i="4" s="1"/>
  <c r="AC289" i="4"/>
  <c r="N295" i="4"/>
  <c r="N300" i="4"/>
  <c r="N322" i="4"/>
  <c r="U322" i="4" s="1"/>
  <c r="AC322" i="4" s="1"/>
  <c r="T335" i="4"/>
  <c r="V335" i="4"/>
  <c r="AB335" i="4" s="1"/>
  <c r="N345" i="4"/>
  <c r="N349" i="4"/>
  <c r="U349" i="4" s="1"/>
  <c r="V352" i="4"/>
  <c r="AB352" i="4" s="1"/>
  <c r="T352" i="4"/>
  <c r="N257" i="4"/>
  <c r="N269" i="4"/>
  <c r="U269" i="4" s="1"/>
  <c r="AC269" i="4" s="1"/>
  <c r="T292" i="4"/>
  <c r="N292" i="4"/>
  <c r="V299" i="4"/>
  <c r="AB299" i="4" s="1"/>
  <c r="T299" i="4"/>
  <c r="U299" i="4" s="1"/>
  <c r="N335" i="4"/>
  <c r="AB338" i="4"/>
  <c r="AC338" i="4" s="1"/>
  <c r="N344" i="4"/>
  <c r="U344" i="4" s="1"/>
  <c r="O349" i="4"/>
  <c r="R349" i="4" s="1"/>
  <c r="AC351" i="4"/>
  <c r="N352" i="4"/>
  <c r="T357" i="4"/>
  <c r="U357" i="4" s="1"/>
  <c r="V357" i="4"/>
  <c r="AB357" i="4" s="1"/>
  <c r="V358" i="4"/>
  <c r="AB358" i="4" s="1"/>
  <c r="AC361" i="4"/>
  <c r="N285" i="4"/>
  <c r="U285" i="4" s="1"/>
  <c r="AC285" i="4" s="1"/>
  <c r="N343" i="4"/>
  <c r="U343" i="4" s="1"/>
  <c r="AC343" i="4" s="1"/>
  <c r="N346" i="4"/>
  <c r="U346" i="4" s="1"/>
  <c r="AC346" i="4" s="1"/>
  <c r="N348" i="4"/>
  <c r="U348" i="4" s="1"/>
  <c r="N144" i="3"/>
  <c r="N145" i="3"/>
  <c r="AC184" i="3"/>
  <c r="N245" i="3"/>
  <c r="N263" i="3"/>
  <c r="N281" i="3"/>
  <c r="U281" i="3" s="1"/>
  <c r="V134" i="3"/>
  <c r="AB134" i="3" s="1"/>
  <c r="N139" i="3"/>
  <c r="U139" i="3" s="1"/>
  <c r="T149" i="3"/>
  <c r="U149" i="3" s="1"/>
  <c r="V168" i="3"/>
  <c r="AB168" i="3" s="1"/>
  <c r="N178" i="3"/>
  <c r="AC187" i="3"/>
  <c r="T189" i="3"/>
  <c r="T212" i="3"/>
  <c r="N219" i="3"/>
  <c r="N230" i="3"/>
  <c r="V239" i="3"/>
  <c r="AB239" i="3" s="1"/>
  <c r="N244" i="3"/>
  <c r="V275" i="3"/>
  <c r="AB275" i="3" s="1"/>
  <c r="N280" i="3"/>
  <c r="V304" i="3"/>
  <c r="AB304" i="3" s="1"/>
  <c r="T310" i="3"/>
  <c r="N321" i="3"/>
  <c r="T334" i="3"/>
  <c r="T352" i="3"/>
  <c r="V9" i="3"/>
  <c r="AB9" i="3" s="1"/>
  <c r="U29" i="3"/>
  <c r="AC29" i="3" s="1"/>
  <c r="U33" i="3"/>
  <c r="AC33" i="3" s="1"/>
  <c r="V131" i="3"/>
  <c r="AB131" i="3" s="1"/>
  <c r="T144" i="3"/>
  <c r="T245" i="3"/>
  <c r="T251" i="3"/>
  <c r="U251" i="3" s="1"/>
  <c r="T262" i="3"/>
  <c r="U262" i="3" s="1"/>
  <c r="T263" i="3"/>
  <c r="V281" i="3"/>
  <c r="AB281" i="3" s="1"/>
  <c r="U22" i="3"/>
  <c r="AC22" i="3" s="1"/>
  <c r="AB58" i="3"/>
  <c r="T99" i="3"/>
  <c r="U99" i="3" s="1"/>
  <c r="T143" i="3"/>
  <c r="U143" i="3" s="1"/>
  <c r="V149" i="3"/>
  <c r="AB149" i="3" s="1"/>
  <c r="AB155" i="3"/>
  <c r="AB162" i="3"/>
  <c r="T167" i="3"/>
  <c r="T178" i="3"/>
  <c r="AD212" i="3"/>
  <c r="N216" i="3"/>
  <c r="T219" i="3"/>
  <c r="N237" i="3"/>
  <c r="T244" i="3"/>
  <c r="V251" i="3"/>
  <c r="AB251" i="3" s="1"/>
  <c r="N279" i="3"/>
  <c r="T280" i="3"/>
  <c r="T283" i="3"/>
  <c r="N316" i="3"/>
  <c r="AC367" i="3"/>
  <c r="V64" i="3"/>
  <c r="AB64" i="3" s="1"/>
  <c r="AC64" i="3" s="1"/>
  <c r="V119" i="3"/>
  <c r="AB119" i="3" s="1"/>
  <c r="T145" i="3"/>
  <c r="U145" i="3" s="1"/>
  <c r="V214" i="3"/>
  <c r="AB214" i="3" s="1"/>
  <c r="U18" i="3"/>
  <c r="AC18" i="3" s="1"/>
  <c r="U28" i="3"/>
  <c r="AC28" i="3" s="1"/>
  <c r="U32" i="3"/>
  <c r="AC32" i="3" s="1"/>
  <c r="AC37" i="3"/>
  <c r="AB67" i="3"/>
  <c r="V127" i="3"/>
  <c r="AB127" i="3" s="1"/>
  <c r="AD171" i="3"/>
  <c r="T243" i="3"/>
  <c r="U243" i="3" s="1"/>
  <c r="T250" i="3"/>
  <c r="U250" i="3" s="1"/>
  <c r="T259" i="3"/>
  <c r="V262" i="3"/>
  <c r="AB262" i="3" s="1"/>
  <c r="T347" i="3"/>
  <c r="U347" i="3" s="1"/>
  <c r="AB2" i="3"/>
  <c r="AB172" i="3"/>
  <c r="AC172" i="3" s="1"/>
  <c r="AB289" i="3"/>
  <c r="N12" i="3"/>
  <c r="U23" i="3"/>
  <c r="AC23" i="3" s="1"/>
  <c r="T52" i="3"/>
  <c r="AB86" i="3"/>
  <c r="U124" i="3"/>
  <c r="U126" i="3"/>
  <c r="AC186" i="3"/>
  <c r="N199" i="3"/>
  <c r="U199" i="3" s="1"/>
  <c r="AB202" i="3"/>
  <c r="AB216" i="3"/>
  <c r="AB227" i="3"/>
  <c r="T255" i="3"/>
  <c r="U255" i="3" s="1"/>
  <c r="AB266" i="3"/>
  <c r="T276" i="3"/>
  <c r="U276" i="3" s="1"/>
  <c r="N322" i="3"/>
  <c r="O366" i="3"/>
  <c r="R366" i="3" s="1"/>
  <c r="N14" i="3"/>
  <c r="T14" i="3"/>
  <c r="AD6" i="3"/>
  <c r="U16" i="3"/>
  <c r="AC16" i="3" s="1"/>
  <c r="AC38" i="3"/>
  <c r="AB65" i="3"/>
  <c r="N113" i="3"/>
  <c r="U113" i="3" s="1"/>
  <c r="V113" i="3"/>
  <c r="AB113" i="3" s="1"/>
  <c r="V136" i="3"/>
  <c r="AB136" i="3" s="1"/>
  <c r="T136" i="3"/>
  <c r="U136" i="3" s="1"/>
  <c r="T153" i="3"/>
  <c r="U153" i="3" s="1"/>
  <c r="V153" i="3"/>
  <c r="AB153" i="3" s="1"/>
  <c r="AB159" i="3"/>
  <c r="T312" i="3"/>
  <c r="N312" i="3"/>
  <c r="V312" i="3"/>
  <c r="AB312" i="3" s="1"/>
  <c r="AB316" i="3"/>
  <c r="V325" i="3"/>
  <c r="AB325" i="3" s="1"/>
  <c r="T325" i="3"/>
  <c r="U325" i="3" s="1"/>
  <c r="AD132" i="3"/>
  <c r="V132" i="3"/>
  <c r="AB132" i="3" s="1"/>
  <c r="N148" i="3"/>
  <c r="U148" i="3" s="1"/>
  <c r="V148" i="3"/>
  <c r="AB148" i="3" s="1"/>
  <c r="V166" i="3"/>
  <c r="AB166" i="3" s="1"/>
  <c r="T166" i="3"/>
  <c r="T224" i="3"/>
  <c r="N224" i="3"/>
  <c r="T240" i="3"/>
  <c r="AD237" i="3"/>
  <c r="N240" i="3"/>
  <c r="V240" i="3"/>
  <c r="AB240" i="3" s="1"/>
  <c r="V248" i="3"/>
  <c r="AB248" i="3" s="1"/>
  <c r="T248" i="3"/>
  <c r="N278" i="3"/>
  <c r="V278" i="3"/>
  <c r="AB278" i="3" s="1"/>
  <c r="V309" i="3"/>
  <c r="AB309" i="3" s="1"/>
  <c r="T309" i="3"/>
  <c r="V333" i="3"/>
  <c r="AB333" i="3" s="1"/>
  <c r="T333" i="3"/>
  <c r="N166" i="3"/>
  <c r="T192" i="3"/>
  <c r="N192" i="3"/>
  <c r="V192" i="3"/>
  <c r="AB192" i="3" s="1"/>
  <c r="T242" i="3"/>
  <c r="U242" i="3" s="1"/>
  <c r="V242" i="3"/>
  <c r="AB242" i="3" s="1"/>
  <c r="N248" i="3"/>
  <c r="V258" i="3"/>
  <c r="AB258" i="3" s="1"/>
  <c r="T258" i="3"/>
  <c r="U258" i="3" s="1"/>
  <c r="V271" i="3"/>
  <c r="AB271" i="3" s="1"/>
  <c r="T271" i="3"/>
  <c r="V299" i="3"/>
  <c r="AB299" i="3" s="1"/>
  <c r="T299" i="3"/>
  <c r="N299" i="3"/>
  <c r="N309" i="3"/>
  <c r="N333" i="3"/>
  <c r="T335" i="3"/>
  <c r="V335" i="3"/>
  <c r="AB335" i="3" s="1"/>
  <c r="O369" i="3"/>
  <c r="R369" i="3" s="1"/>
  <c r="AD369" i="3"/>
  <c r="V36" i="3"/>
  <c r="AB36" i="3" s="1"/>
  <c r="AC36" i="3" s="1"/>
  <c r="T132" i="3"/>
  <c r="T210" i="3"/>
  <c r="V210" i="3"/>
  <c r="AB210" i="3" s="1"/>
  <c r="V218" i="3"/>
  <c r="AB218" i="3" s="1"/>
  <c r="T218" i="3"/>
  <c r="N271" i="3"/>
  <c r="T274" i="3"/>
  <c r="U274" i="3" s="1"/>
  <c r="T278" i="3"/>
  <c r="T295" i="3"/>
  <c r="T317" i="3"/>
  <c r="N317" i="3"/>
  <c r="V317" i="3"/>
  <c r="AB317" i="3" s="1"/>
  <c r="V344" i="3"/>
  <c r="AB344" i="3" s="1"/>
  <c r="T344" i="3"/>
  <c r="U344" i="3" s="1"/>
  <c r="V349" i="3"/>
  <c r="AB349" i="3" s="1"/>
  <c r="T349" i="3"/>
  <c r="O349" i="3"/>
  <c r="R349" i="3" s="1"/>
  <c r="N349" i="3"/>
  <c r="N351" i="3"/>
  <c r="V351" i="3"/>
  <c r="AB351" i="3" s="1"/>
  <c r="T351" i="3"/>
  <c r="N369" i="3"/>
  <c r="N11" i="3"/>
  <c r="U11" i="3" s="1"/>
  <c r="N10" i="3"/>
  <c r="V10" i="3"/>
  <c r="AB10" i="3" s="1"/>
  <c r="T273" i="3"/>
  <c r="V273" i="3"/>
  <c r="AB273" i="3" s="1"/>
  <c r="V274" i="3"/>
  <c r="AB274" i="3" s="1"/>
  <c r="N289" i="3"/>
  <c r="V306" i="3"/>
  <c r="AB306" i="3" s="1"/>
  <c r="T306" i="3"/>
  <c r="V313" i="3"/>
  <c r="AB313" i="3" s="1"/>
  <c r="T313" i="3"/>
  <c r="V369" i="3"/>
  <c r="AB369" i="3" s="1"/>
  <c r="U26" i="3"/>
  <c r="AC26" i="3" s="1"/>
  <c r="N86" i="3"/>
  <c r="U86" i="3" s="1"/>
  <c r="N123" i="3"/>
  <c r="V123" i="3"/>
  <c r="AB123" i="3" s="1"/>
  <c r="V157" i="3"/>
  <c r="AB157" i="3" s="1"/>
  <c r="T157" i="3"/>
  <c r="V160" i="3"/>
  <c r="AB160" i="3" s="1"/>
  <c r="T160" i="3"/>
  <c r="U34" i="3"/>
  <c r="AC34" i="3" s="1"/>
  <c r="N128" i="3"/>
  <c r="U128" i="3" s="1"/>
  <c r="V128" i="3"/>
  <c r="AB128" i="3" s="1"/>
  <c r="T7" i="3"/>
  <c r="V11" i="3"/>
  <c r="AB11" i="3" s="1"/>
  <c r="T123" i="3"/>
  <c r="V137" i="3"/>
  <c r="AB137" i="3" s="1"/>
  <c r="T137" i="3"/>
  <c r="U137" i="3" s="1"/>
  <c r="N154" i="3"/>
  <c r="V154" i="3"/>
  <c r="AB154" i="3" s="1"/>
  <c r="T155" i="3"/>
  <c r="N162" i="3"/>
  <c r="AB215" i="3"/>
  <c r="U227" i="3"/>
  <c r="T230" i="3"/>
  <c r="V241" i="3"/>
  <c r="AB241" i="3" s="1"/>
  <c r="T241" i="3"/>
  <c r="U241" i="3" s="1"/>
  <c r="N273" i="3"/>
  <c r="N306" i="3"/>
  <c r="N313" i="3"/>
  <c r="V326" i="3"/>
  <c r="AB326" i="3" s="1"/>
  <c r="T326" i="3"/>
  <c r="AD349" i="3"/>
  <c r="AC3" i="3"/>
  <c r="N7" i="3"/>
  <c r="N83" i="3"/>
  <c r="U83" i="3" s="1"/>
  <c r="V83" i="3"/>
  <c r="AB83" i="3" s="1"/>
  <c r="AC39" i="3"/>
  <c r="V165" i="3"/>
  <c r="AB165" i="3" s="1"/>
  <c r="T165" i="3"/>
  <c r="U165" i="3" s="1"/>
  <c r="N210" i="3"/>
  <c r="T10" i="3"/>
  <c r="U17" i="3"/>
  <c r="AC17" i="3" s="1"/>
  <c r="T80" i="3"/>
  <c r="AB133" i="3"/>
  <c r="T141" i="3"/>
  <c r="N141" i="3"/>
  <c r="V141" i="3"/>
  <c r="AB141" i="3" s="1"/>
  <c r="N193" i="3"/>
  <c r="U193" i="3" s="1"/>
  <c r="V193" i="3"/>
  <c r="AB193" i="3" s="1"/>
  <c r="T217" i="3"/>
  <c r="V217" i="3"/>
  <c r="AB217" i="3" s="1"/>
  <c r="T249" i="3"/>
  <c r="V249" i="3"/>
  <c r="AB249" i="3" s="1"/>
  <c r="AB254" i="3"/>
  <c r="N270" i="3"/>
  <c r="V270" i="3"/>
  <c r="AB270" i="3" s="1"/>
  <c r="T270" i="3"/>
  <c r="T289" i="3"/>
  <c r="T321" i="3"/>
  <c r="N326" i="3"/>
  <c r="T329" i="3"/>
  <c r="V363" i="3"/>
  <c r="AB363" i="3" s="1"/>
  <c r="O363" i="3"/>
  <c r="R363" i="3" s="1"/>
  <c r="N88" i="3"/>
  <c r="U88" i="3" s="1"/>
  <c r="T8" i="3"/>
  <c r="N103" i="3"/>
  <c r="V103" i="3"/>
  <c r="AB103" i="3" s="1"/>
  <c r="T103" i="3"/>
  <c r="N157" i="3"/>
  <c r="N218" i="3"/>
  <c r="U19" i="3"/>
  <c r="AC19" i="3" s="1"/>
  <c r="U21" i="3"/>
  <c r="AC21" i="3" s="1"/>
  <c r="U31" i="3"/>
  <c r="AC31" i="3" s="1"/>
  <c r="AC46" i="3"/>
  <c r="AB52" i="3"/>
  <c r="N65" i="3"/>
  <c r="U65" i="3" s="1"/>
  <c r="AD65" i="3"/>
  <c r="N95" i="3"/>
  <c r="V95" i="3"/>
  <c r="AB95" i="3" s="1"/>
  <c r="T95" i="3"/>
  <c r="T154" i="3"/>
  <c r="V161" i="3"/>
  <c r="AB161" i="3" s="1"/>
  <c r="T161" i="3"/>
  <c r="U161" i="3" s="1"/>
  <c r="T162" i="3"/>
  <c r="N167" i="3"/>
  <c r="T214" i="3"/>
  <c r="U214" i="3" s="1"/>
  <c r="N217" i="3"/>
  <c r="N249" i="3"/>
  <c r="AB259" i="3"/>
  <c r="V272" i="3"/>
  <c r="AB272" i="3" s="1"/>
  <c r="T272" i="3"/>
  <c r="U272" i="3" s="1"/>
  <c r="N283" i="3"/>
  <c r="V286" i="3"/>
  <c r="AB286" i="3" s="1"/>
  <c r="T286" i="3"/>
  <c r="U286" i="3" s="1"/>
  <c r="V300" i="3"/>
  <c r="AB300" i="3" s="1"/>
  <c r="N303" i="3"/>
  <c r="V303" i="3"/>
  <c r="AB303" i="3" s="1"/>
  <c r="N310" i="3"/>
  <c r="N320" i="3"/>
  <c r="V320" i="3"/>
  <c r="AB320" i="3" s="1"/>
  <c r="T320" i="3"/>
  <c r="V350" i="3"/>
  <c r="AB350" i="3" s="1"/>
  <c r="T350" i="3"/>
  <c r="N350" i="3"/>
  <c r="N363" i="3"/>
  <c r="AB66" i="3"/>
  <c r="V77" i="3"/>
  <c r="AB77" i="3" s="1"/>
  <c r="AC77" i="3" s="1"/>
  <c r="AB84" i="3"/>
  <c r="AB87" i="3"/>
  <c r="T107" i="3"/>
  <c r="U107" i="3" s="1"/>
  <c r="AC117" i="3"/>
  <c r="T119" i="3"/>
  <c r="U119" i="3" s="1"/>
  <c r="N130" i="3"/>
  <c r="AB138" i="3"/>
  <c r="AD178" i="3"/>
  <c r="AB212" i="3"/>
  <c r="N220" i="3"/>
  <c r="U220" i="3" s="1"/>
  <c r="T223" i="3"/>
  <c r="U223" i="3" s="1"/>
  <c r="T239" i="3"/>
  <c r="U239" i="3" s="1"/>
  <c r="AB330" i="3"/>
  <c r="AB347" i="3"/>
  <c r="AB362" i="3"/>
  <c r="AD339" i="3"/>
  <c r="U25" i="3"/>
  <c r="AC25" i="3" s="1"/>
  <c r="U30" i="3"/>
  <c r="AC30" i="3" s="1"/>
  <c r="U127" i="3"/>
  <c r="AB145" i="3"/>
  <c r="AB200" i="3"/>
  <c r="AB261" i="3"/>
  <c r="N339" i="3"/>
  <c r="AD347" i="3"/>
  <c r="AB355" i="3"/>
  <c r="AC177" i="3"/>
  <c r="AB256" i="3"/>
  <c r="AB298" i="3"/>
  <c r="V339" i="3"/>
  <c r="AB339" i="3" s="1"/>
  <c r="AB82" i="3"/>
  <c r="N85" i="3"/>
  <c r="U85" i="3" s="1"/>
  <c r="AB130" i="3"/>
  <c r="N246" i="3"/>
  <c r="U246" i="3" s="1"/>
  <c r="N256" i="3"/>
  <c r="AB263" i="3"/>
  <c r="N298" i="3"/>
  <c r="AC48" i="3"/>
  <c r="AC53" i="3"/>
  <c r="V97" i="3"/>
  <c r="AB97" i="3" s="1"/>
  <c r="T97" i="3"/>
  <c r="V268" i="3"/>
  <c r="AB268" i="3" s="1"/>
  <c r="T268" i="3"/>
  <c r="N268" i="3"/>
  <c r="N5" i="3"/>
  <c r="T51" i="3"/>
  <c r="N51" i="3"/>
  <c r="AD80" i="3"/>
  <c r="T82" i="3"/>
  <c r="N82" i="3"/>
  <c r="T98" i="3"/>
  <c r="N98" i="3"/>
  <c r="V98" i="3"/>
  <c r="AB98" i="3" s="1"/>
  <c r="V105" i="3"/>
  <c r="AB105" i="3" s="1"/>
  <c r="T105" i="3"/>
  <c r="V111" i="3"/>
  <c r="AB111" i="3" s="1"/>
  <c r="AD111" i="3"/>
  <c r="N111" i="3"/>
  <c r="U111" i="3" s="1"/>
  <c r="T112" i="3"/>
  <c r="N112" i="3"/>
  <c r="V112" i="3"/>
  <c r="AB112" i="3" s="1"/>
  <c r="N140" i="3"/>
  <c r="U140" i="3" s="1"/>
  <c r="V140" i="3"/>
  <c r="AB140" i="3" s="1"/>
  <c r="AD159" i="3"/>
  <c r="N160" i="3"/>
  <c r="AD207" i="3"/>
  <c r="V211" i="3"/>
  <c r="AB211" i="3" s="1"/>
  <c r="AD210" i="3"/>
  <c r="N211" i="3"/>
  <c r="U211" i="3" s="1"/>
  <c r="V231" i="3"/>
  <c r="AB231" i="3" s="1"/>
  <c r="T231" i="3"/>
  <c r="N231" i="3"/>
  <c r="T287" i="3"/>
  <c r="V287" i="3"/>
  <c r="AB287" i="3" s="1"/>
  <c r="N287" i="3"/>
  <c r="Y370" i="3"/>
  <c r="AD4" i="3"/>
  <c r="N4" i="3"/>
  <c r="U4" i="3" s="1"/>
  <c r="N13" i="3"/>
  <c r="U13" i="3" s="1"/>
  <c r="U20" i="3"/>
  <c r="AC20" i="3" s="1"/>
  <c r="AC40" i="3"/>
  <c r="N50" i="3"/>
  <c r="U50" i="3" s="1"/>
  <c r="AC50" i="3" s="1"/>
  <c r="N52" i="3"/>
  <c r="V81" i="3"/>
  <c r="AB81" i="3" s="1"/>
  <c r="T81" i="3"/>
  <c r="U81" i="3" s="1"/>
  <c r="V90" i="3"/>
  <c r="AB90" i="3" s="1"/>
  <c r="T90" i="3"/>
  <c r="U90" i="3" s="1"/>
  <c r="AD94" i="3"/>
  <c r="V104" i="3"/>
  <c r="AB104" i="3" s="1"/>
  <c r="N104" i="3"/>
  <c r="U104" i="3" s="1"/>
  <c r="N105" i="3"/>
  <c r="T110" i="3"/>
  <c r="AD110" i="3"/>
  <c r="N110" i="3"/>
  <c r="V110" i="3"/>
  <c r="AB110" i="3" s="1"/>
  <c r="T122" i="3"/>
  <c r="N122" i="3"/>
  <c r="V122" i="3"/>
  <c r="AB122" i="3" s="1"/>
  <c r="N131" i="3"/>
  <c r="U131" i="3" s="1"/>
  <c r="T147" i="3"/>
  <c r="AD147" i="3"/>
  <c r="N147" i="3"/>
  <c r="V147" i="3"/>
  <c r="AB147" i="3" s="1"/>
  <c r="T151" i="3"/>
  <c r="N151" i="3"/>
  <c r="N158" i="3"/>
  <c r="U158" i="3" s="1"/>
  <c r="V179" i="3"/>
  <c r="AB179" i="3" s="1"/>
  <c r="T179" i="3"/>
  <c r="U179" i="3" s="1"/>
  <c r="V235" i="3"/>
  <c r="AB235" i="3" s="1"/>
  <c r="T235" i="3"/>
  <c r="N235" i="3"/>
  <c r="T308" i="3"/>
  <c r="V308" i="3"/>
  <c r="AB308" i="3" s="1"/>
  <c r="N308" i="3"/>
  <c r="AD308" i="3"/>
  <c r="N328" i="3"/>
  <c r="V328" i="3"/>
  <c r="AB328" i="3" s="1"/>
  <c r="T328" i="3"/>
  <c r="N297" i="3"/>
  <c r="V297" i="3"/>
  <c r="AB297" i="3" s="1"/>
  <c r="V109" i="3"/>
  <c r="AB109" i="3" s="1"/>
  <c r="T109" i="3"/>
  <c r="T206" i="3"/>
  <c r="N206" i="3"/>
  <c r="V206" i="3"/>
  <c r="AB206" i="3" s="1"/>
  <c r="T209" i="3"/>
  <c r="V209" i="3"/>
  <c r="AB209" i="3" s="1"/>
  <c r="N209" i="3"/>
  <c r="N324" i="3"/>
  <c r="V324" i="3"/>
  <c r="AB324" i="3" s="1"/>
  <c r="T324" i="3"/>
  <c r="N229" i="3"/>
  <c r="T229" i="3"/>
  <c r="V229" i="3"/>
  <c r="AB229" i="3" s="1"/>
  <c r="N282" i="3"/>
  <c r="V282" i="3"/>
  <c r="AB282" i="3" s="1"/>
  <c r="T282" i="3"/>
  <c r="T297" i="3"/>
  <c r="V319" i="3"/>
  <c r="AB319" i="3" s="1"/>
  <c r="AC319" i="3" s="1"/>
  <c r="R35" i="3"/>
  <c r="U35" i="3" s="1"/>
  <c r="V222" i="3"/>
  <c r="AB222" i="3" s="1"/>
  <c r="T222" i="3"/>
  <c r="N222" i="3"/>
  <c r="AD222" i="3"/>
  <c r="V226" i="3"/>
  <c r="AB226" i="3" s="1"/>
  <c r="N226" i="3"/>
  <c r="U226" i="3" s="1"/>
  <c r="N87" i="3"/>
  <c r="U87" i="3" s="1"/>
  <c r="V96" i="3"/>
  <c r="AB96" i="3" s="1"/>
  <c r="N96" i="3"/>
  <c r="T102" i="3"/>
  <c r="N102" i="3"/>
  <c r="V102" i="3"/>
  <c r="AB102" i="3" s="1"/>
  <c r="V146" i="3"/>
  <c r="AB146" i="3" s="1"/>
  <c r="T146" i="3"/>
  <c r="U146" i="3" s="1"/>
  <c r="N6" i="3"/>
  <c r="U6" i="3" s="1"/>
  <c r="N58" i="3"/>
  <c r="N67" i="3"/>
  <c r="U67" i="3" s="1"/>
  <c r="V108" i="3"/>
  <c r="AB108" i="3" s="1"/>
  <c r="N108" i="3"/>
  <c r="AD174" i="3"/>
  <c r="V190" i="3"/>
  <c r="AB190" i="3" s="1"/>
  <c r="T190" i="3"/>
  <c r="T5" i="3"/>
  <c r="T58" i="3"/>
  <c r="N66" i="3"/>
  <c r="U66" i="3" s="1"/>
  <c r="V78" i="3"/>
  <c r="AB78" i="3" s="1"/>
  <c r="AC78" i="3" s="1"/>
  <c r="N89" i="3"/>
  <c r="U89" i="3" s="1"/>
  <c r="V93" i="3"/>
  <c r="AB93" i="3" s="1"/>
  <c r="N93" i="3"/>
  <c r="T96" i="3"/>
  <c r="V101" i="3"/>
  <c r="AB101" i="3" s="1"/>
  <c r="T101" i="3"/>
  <c r="U101" i="3" s="1"/>
  <c r="V115" i="3"/>
  <c r="AB115" i="3" s="1"/>
  <c r="T115" i="3"/>
  <c r="U115" i="3" s="1"/>
  <c r="N138" i="3"/>
  <c r="U138" i="3" s="1"/>
  <c r="N142" i="3"/>
  <c r="U142" i="3" s="1"/>
  <c r="T163" i="3"/>
  <c r="N163" i="3"/>
  <c r="V163" i="3"/>
  <c r="AB163" i="3" s="1"/>
  <c r="AC181" i="3"/>
  <c r="N190" i="3"/>
  <c r="T277" i="3"/>
  <c r="V277" i="3"/>
  <c r="AB277" i="3" s="1"/>
  <c r="N277" i="3"/>
  <c r="V291" i="3"/>
  <c r="AB291" i="3" s="1"/>
  <c r="T291" i="3"/>
  <c r="N291" i="3"/>
  <c r="V195" i="3"/>
  <c r="AB195" i="3" s="1"/>
  <c r="T195" i="3"/>
  <c r="U195" i="3" s="1"/>
  <c r="O41" i="3"/>
  <c r="R41" i="3" s="1"/>
  <c r="U41" i="3" s="1"/>
  <c r="AC41" i="3" s="1"/>
  <c r="N109" i="3"/>
  <c r="V120" i="3"/>
  <c r="AB120" i="3" s="1"/>
  <c r="N120" i="3"/>
  <c r="V4" i="3"/>
  <c r="AB4" i="3" s="1"/>
  <c r="V6" i="3"/>
  <c r="AB6" i="3" s="1"/>
  <c r="AD51" i="3"/>
  <c r="V100" i="3"/>
  <c r="AB100" i="3" s="1"/>
  <c r="N100" i="3"/>
  <c r="U100" i="3" s="1"/>
  <c r="T106" i="3"/>
  <c r="N106" i="3"/>
  <c r="V106" i="3"/>
  <c r="AB106" i="3" s="1"/>
  <c r="T108" i="3"/>
  <c r="V114" i="3"/>
  <c r="AB114" i="3" s="1"/>
  <c r="N114" i="3"/>
  <c r="U114" i="3" s="1"/>
  <c r="T118" i="3"/>
  <c r="N118" i="3"/>
  <c r="V118" i="3"/>
  <c r="AB118" i="3" s="1"/>
  <c r="T120" i="3"/>
  <c r="AB125" i="3"/>
  <c r="V126" i="3"/>
  <c r="AB126" i="3" s="1"/>
  <c r="T150" i="3"/>
  <c r="U150" i="3" s="1"/>
  <c r="V152" i="3"/>
  <c r="AB152" i="3" s="1"/>
  <c r="AD152" i="3"/>
  <c r="N152" i="3"/>
  <c r="U152" i="3" s="1"/>
  <c r="AD157" i="3"/>
  <c r="V196" i="3"/>
  <c r="AB196" i="3" s="1"/>
  <c r="N196" i="3"/>
  <c r="U196" i="3" s="1"/>
  <c r="V198" i="3"/>
  <c r="AB198" i="3" s="1"/>
  <c r="T198" i="3"/>
  <c r="V205" i="3"/>
  <c r="AB205" i="3" s="1"/>
  <c r="N205" i="3"/>
  <c r="U205" i="3" s="1"/>
  <c r="V267" i="3"/>
  <c r="AB267" i="3" s="1"/>
  <c r="T267" i="3"/>
  <c r="N267" i="3"/>
  <c r="T314" i="3"/>
  <c r="V314" i="3"/>
  <c r="AB314" i="3" s="1"/>
  <c r="N314" i="3"/>
  <c r="AC185" i="3"/>
  <c r="N97" i="3"/>
  <c r="T116" i="3"/>
  <c r="N116" i="3"/>
  <c r="V116" i="3"/>
  <c r="AB116" i="3" s="1"/>
  <c r="V121" i="3"/>
  <c r="AB121" i="3" s="1"/>
  <c r="T121" i="3"/>
  <c r="U121" i="3" s="1"/>
  <c r="M370" i="3"/>
  <c r="N2" i="3"/>
  <c r="AD2" i="3"/>
  <c r="V14" i="3"/>
  <c r="AB14" i="3" s="1"/>
  <c r="V35" i="3"/>
  <c r="AB35" i="3" s="1"/>
  <c r="V94" i="3"/>
  <c r="AB94" i="3" s="1"/>
  <c r="T94" i="3"/>
  <c r="U94" i="3" s="1"/>
  <c r="AD124" i="3"/>
  <c r="V156" i="3"/>
  <c r="AB156" i="3" s="1"/>
  <c r="N156" i="3"/>
  <c r="U156" i="3" s="1"/>
  <c r="T2" i="3"/>
  <c r="N8" i="3"/>
  <c r="U24" i="3"/>
  <c r="AC24" i="3" s="1"/>
  <c r="N9" i="3"/>
  <c r="U9" i="3" s="1"/>
  <c r="T91" i="3"/>
  <c r="N91" i="3"/>
  <c r="V91" i="3"/>
  <c r="AB91" i="3" s="1"/>
  <c r="T93" i="3"/>
  <c r="N125" i="3"/>
  <c r="U125" i="3" s="1"/>
  <c r="N134" i="3"/>
  <c r="U134" i="3" s="1"/>
  <c r="V142" i="3"/>
  <c r="AB142" i="3" s="1"/>
  <c r="V150" i="3"/>
  <c r="AB150" i="3" s="1"/>
  <c r="N180" i="3"/>
  <c r="U180" i="3" s="1"/>
  <c r="AC180" i="3" s="1"/>
  <c r="N198" i="3"/>
  <c r="N200" i="3"/>
  <c r="U200" i="3" s="1"/>
  <c r="AD200" i="3"/>
  <c r="N208" i="3"/>
  <c r="U208" i="3" s="1"/>
  <c r="T215" i="3"/>
  <c r="N215" i="3"/>
  <c r="V225" i="3"/>
  <c r="AB225" i="3" s="1"/>
  <c r="T225" i="3"/>
  <c r="N225" i="3"/>
  <c r="AD167" i="3"/>
  <c r="V191" i="3"/>
  <c r="AB191" i="3" s="1"/>
  <c r="T191" i="3"/>
  <c r="U191" i="3" s="1"/>
  <c r="T236" i="3"/>
  <c r="V236" i="3"/>
  <c r="AB236" i="3" s="1"/>
  <c r="N236" i="3"/>
  <c r="T357" i="3"/>
  <c r="V357" i="3"/>
  <c r="AB357" i="3" s="1"/>
  <c r="O357" i="3"/>
  <c r="R357" i="3" s="1"/>
  <c r="N357" i="3"/>
  <c r="O358" i="3"/>
  <c r="R358" i="3" s="1"/>
  <c r="V358" i="3"/>
  <c r="AB358" i="3" s="1"/>
  <c r="T358" i="3"/>
  <c r="T292" i="3"/>
  <c r="V292" i="3"/>
  <c r="AB292" i="3" s="1"/>
  <c r="T296" i="3"/>
  <c r="V296" i="3"/>
  <c r="AB296" i="3" s="1"/>
  <c r="AD296" i="3"/>
  <c r="N296" i="3"/>
  <c r="T301" i="3"/>
  <c r="V301" i="3"/>
  <c r="AB301" i="3" s="1"/>
  <c r="N301" i="3"/>
  <c r="N358" i="3"/>
  <c r="N362" i="3"/>
  <c r="V139" i="3"/>
  <c r="AB139" i="3" s="1"/>
  <c r="AD143" i="3"/>
  <c r="AD154" i="3"/>
  <c r="T228" i="3"/>
  <c r="V228" i="3"/>
  <c r="AB228" i="3" s="1"/>
  <c r="N228" i="3"/>
  <c r="T265" i="3"/>
  <c r="N265" i="3"/>
  <c r="V265" i="3"/>
  <c r="AB265" i="3" s="1"/>
  <c r="T269" i="3"/>
  <c r="N269" i="3"/>
  <c r="V269" i="3"/>
  <c r="AB269" i="3" s="1"/>
  <c r="N292" i="3"/>
  <c r="N311" i="3"/>
  <c r="AD310" i="3"/>
  <c r="V311" i="3"/>
  <c r="AB311" i="3" s="1"/>
  <c r="AD348" i="3"/>
  <c r="N348" i="3"/>
  <c r="V348" i="3"/>
  <c r="AB348" i="3" s="1"/>
  <c r="T348" i="3"/>
  <c r="O362" i="3"/>
  <c r="R362" i="3" s="1"/>
  <c r="N132" i="3"/>
  <c r="N189" i="3"/>
  <c r="AD191" i="3"/>
  <c r="N204" i="3"/>
  <c r="U204" i="3" s="1"/>
  <c r="N213" i="3"/>
  <c r="T213" i="3"/>
  <c r="V213" i="3"/>
  <c r="AB213" i="3" s="1"/>
  <c r="V221" i="3"/>
  <c r="AB221" i="3" s="1"/>
  <c r="T221" i="3"/>
  <c r="T232" i="3"/>
  <c r="V232" i="3"/>
  <c r="AB232" i="3" s="1"/>
  <c r="N232" i="3"/>
  <c r="AD236" i="3"/>
  <c r="T284" i="3"/>
  <c r="AD283" i="3"/>
  <c r="T318" i="3"/>
  <c r="V318" i="3"/>
  <c r="AB318" i="3" s="1"/>
  <c r="N318" i="3"/>
  <c r="V356" i="3"/>
  <c r="AB356" i="3" s="1"/>
  <c r="N356" i="3"/>
  <c r="T356" i="3"/>
  <c r="O356" i="3"/>
  <c r="R356" i="3" s="1"/>
  <c r="N80" i="3"/>
  <c r="AB171" i="3"/>
  <c r="AC171" i="3" s="1"/>
  <c r="T176" i="3"/>
  <c r="U176" i="3" s="1"/>
  <c r="N197" i="3"/>
  <c r="U197" i="3" s="1"/>
  <c r="AC197" i="3" s="1"/>
  <c r="N203" i="3"/>
  <c r="U203" i="3" s="1"/>
  <c r="N212" i="3"/>
  <c r="N221" i="3"/>
  <c r="AD257" i="3"/>
  <c r="N284" i="3"/>
  <c r="T311" i="3"/>
  <c r="T342" i="3"/>
  <c r="U342" i="3" s="1"/>
  <c r="V342" i="3"/>
  <c r="AB342" i="3" s="1"/>
  <c r="AD220" i="3"/>
  <c r="T288" i="3"/>
  <c r="U288" i="3" s="1"/>
  <c r="V288" i="3"/>
  <c r="AB288" i="3" s="1"/>
  <c r="N294" i="3"/>
  <c r="U294" i="3" s="1"/>
  <c r="V294" i="3"/>
  <c r="AB294" i="3" s="1"/>
  <c r="N337" i="3"/>
  <c r="V337" i="3"/>
  <c r="AB337" i="3" s="1"/>
  <c r="T337" i="3"/>
  <c r="T345" i="3"/>
  <c r="U345" i="3" s="1"/>
  <c r="V345" i="3"/>
  <c r="AB345" i="3" s="1"/>
  <c r="AD217" i="3"/>
  <c r="T254" i="3"/>
  <c r="N254" i="3"/>
  <c r="V257" i="3"/>
  <c r="AB257" i="3" s="1"/>
  <c r="T257" i="3"/>
  <c r="U257" i="3" s="1"/>
  <c r="T261" i="3"/>
  <c r="N261" i="3"/>
  <c r="V264" i="3"/>
  <c r="AB264" i="3" s="1"/>
  <c r="T264" i="3"/>
  <c r="U264" i="3" s="1"/>
  <c r="AD332" i="3"/>
  <c r="N332" i="3"/>
  <c r="AD343" i="3"/>
  <c r="N343" i="3"/>
  <c r="V343" i="3"/>
  <c r="AB343" i="3" s="1"/>
  <c r="AD346" i="3"/>
  <c r="N346" i="3"/>
  <c r="V346" i="3"/>
  <c r="AB346" i="3" s="1"/>
  <c r="V253" i="3"/>
  <c r="AB253" i="3" s="1"/>
  <c r="T253" i="3"/>
  <c r="V260" i="3"/>
  <c r="AB260" i="3" s="1"/>
  <c r="T260" i="3"/>
  <c r="N290" i="3"/>
  <c r="U290" i="3" s="1"/>
  <c r="V290" i="3"/>
  <c r="AB290" i="3" s="1"/>
  <c r="N302" i="3"/>
  <c r="V302" i="3"/>
  <c r="AB302" i="3" s="1"/>
  <c r="T302" i="3"/>
  <c r="N323" i="3"/>
  <c r="U323" i="3" s="1"/>
  <c r="N361" i="3"/>
  <c r="U361" i="3" s="1"/>
  <c r="V361" i="3"/>
  <c r="AB361" i="3" s="1"/>
  <c r="AD361" i="3"/>
  <c r="N207" i="3"/>
  <c r="U207" i="3" s="1"/>
  <c r="AD247" i="3"/>
  <c r="N253" i="3"/>
  <c r="N259" i="3"/>
  <c r="N260" i="3"/>
  <c r="AD285" i="3"/>
  <c r="N285" i="3"/>
  <c r="U285" i="3" s="1"/>
  <c r="N295" i="3"/>
  <c r="N327" i="3"/>
  <c r="U327" i="3" s="1"/>
  <c r="T332" i="3"/>
  <c r="T343" i="3"/>
  <c r="T346" i="3"/>
  <c r="AB334" i="3"/>
  <c r="AB352" i="3"/>
  <c r="T336" i="3"/>
  <c r="V336" i="3"/>
  <c r="AB336" i="3" s="1"/>
  <c r="AD355" i="3"/>
  <c r="O355" i="3"/>
  <c r="R355" i="3" s="1"/>
  <c r="N247" i="3"/>
  <c r="U247" i="3" s="1"/>
  <c r="N300" i="3"/>
  <c r="U300" i="3" s="1"/>
  <c r="AB307" i="3"/>
  <c r="N336" i="3"/>
  <c r="N355" i="3"/>
  <c r="N307" i="3"/>
  <c r="U307" i="3" s="1"/>
  <c r="N335" i="3"/>
  <c r="T355" i="3"/>
  <c r="T303" i="3"/>
  <c r="T339" i="3"/>
  <c r="U87" i="1"/>
  <c r="V87" i="1"/>
  <c r="AB87" i="1" s="1"/>
  <c r="V122" i="1"/>
  <c r="AB122" i="1" s="1"/>
  <c r="T122" i="1"/>
  <c r="U122" i="1"/>
  <c r="V140" i="1"/>
  <c r="AB140" i="1" s="1"/>
  <c r="T140" i="1"/>
  <c r="U140" i="1" s="1"/>
  <c r="U15" i="3" l="1"/>
  <c r="AE207" i="11"/>
  <c r="AE147" i="11"/>
  <c r="AC362" i="11"/>
  <c r="AE361" i="11" s="1"/>
  <c r="AC232" i="11"/>
  <c r="U241" i="11"/>
  <c r="AC241" i="11" s="1"/>
  <c r="AC235" i="11"/>
  <c r="U217" i="11"/>
  <c r="AC167" i="11"/>
  <c r="U109" i="11"/>
  <c r="AC109" i="11" s="1"/>
  <c r="U219" i="11"/>
  <c r="U154" i="11"/>
  <c r="AC154" i="11" s="1"/>
  <c r="AE154" i="11" s="1"/>
  <c r="U121" i="11"/>
  <c r="AC121" i="11"/>
  <c r="U176" i="11"/>
  <c r="AC176" i="11" s="1"/>
  <c r="AE176" i="11" s="1"/>
  <c r="U15" i="11"/>
  <c r="AC15" i="11" s="1"/>
  <c r="AE15" i="11" s="1"/>
  <c r="AC209" i="11"/>
  <c r="U139" i="11"/>
  <c r="U134" i="11"/>
  <c r="AC134" i="11" s="1"/>
  <c r="AC90" i="11"/>
  <c r="AE80" i="11" s="1"/>
  <c r="AC7" i="11"/>
  <c r="AE6" i="11" s="1"/>
  <c r="AC256" i="11"/>
  <c r="AC291" i="11"/>
  <c r="AC299" i="11"/>
  <c r="AC237" i="11"/>
  <c r="AC219" i="11"/>
  <c r="AC333" i="11"/>
  <c r="AC297" i="11"/>
  <c r="AE296" i="11" s="1"/>
  <c r="AC307" i="11"/>
  <c r="AC248" i="11"/>
  <c r="AC150" i="11"/>
  <c r="AC137" i="11"/>
  <c r="AE200" i="11"/>
  <c r="AC344" i="11"/>
  <c r="AE343" i="11" s="1"/>
  <c r="AC290" i="11"/>
  <c r="U307" i="11"/>
  <c r="V370" i="11"/>
  <c r="AB2" i="11"/>
  <c r="AC131" i="11"/>
  <c r="AE51" i="11"/>
  <c r="AC195" i="11"/>
  <c r="AE191" i="11" s="1"/>
  <c r="AC101" i="11"/>
  <c r="AC330" i="11"/>
  <c r="AC231" i="11"/>
  <c r="AE222" i="11" s="1"/>
  <c r="AC301" i="11"/>
  <c r="AC245" i="11"/>
  <c r="AC218" i="11"/>
  <c r="AC139" i="11"/>
  <c r="U276" i="11"/>
  <c r="AC276" i="11" s="1"/>
  <c r="U301" i="11"/>
  <c r="U281" i="11"/>
  <c r="AC281" i="11" s="1"/>
  <c r="AC265" i="11"/>
  <c r="U166" i="11"/>
  <c r="AC166" i="11" s="1"/>
  <c r="AE159" i="11" s="1"/>
  <c r="U120" i="11"/>
  <c r="AC120" i="11" s="1"/>
  <c r="AC138" i="11"/>
  <c r="N370" i="11"/>
  <c r="U2" i="11"/>
  <c r="AC157" i="11"/>
  <c r="AE157" i="11" s="1"/>
  <c r="O370" i="11"/>
  <c r="AC326" i="11"/>
  <c r="U356" i="11"/>
  <c r="AC356" i="11" s="1"/>
  <c r="AE355" i="11" s="1"/>
  <c r="AC271" i="11"/>
  <c r="AC242" i="11"/>
  <c r="AC261" i="11"/>
  <c r="U308" i="11"/>
  <c r="AC308" i="11" s="1"/>
  <c r="AE308" i="11" s="1"/>
  <c r="AC284" i="11"/>
  <c r="AE283" i="11" s="1"/>
  <c r="U306" i="11"/>
  <c r="AC306" i="11" s="1"/>
  <c r="AC316" i="11"/>
  <c r="AE310" i="11" s="1"/>
  <c r="U334" i="11"/>
  <c r="AC334" i="11" s="1"/>
  <c r="U347" i="11"/>
  <c r="AC347" i="11" s="1"/>
  <c r="AE347" i="11" s="1"/>
  <c r="U292" i="11"/>
  <c r="AC292" i="11" s="1"/>
  <c r="U210" i="11"/>
  <c r="AC210" i="11" s="1"/>
  <c r="AE210" i="11" s="1"/>
  <c r="AC198" i="11"/>
  <c r="U143" i="11"/>
  <c r="AC143" i="11" s="1"/>
  <c r="U97" i="11"/>
  <c r="AC97" i="11" s="1"/>
  <c r="AC303" i="11"/>
  <c r="U178" i="11"/>
  <c r="AC178" i="11" s="1"/>
  <c r="AE178" i="11" s="1"/>
  <c r="U146" i="11"/>
  <c r="AC146" i="11" s="1"/>
  <c r="U131" i="11"/>
  <c r="U133" i="11"/>
  <c r="AC133" i="11" s="1"/>
  <c r="AE132" i="11" s="1"/>
  <c r="U323" i="11"/>
  <c r="AC323" i="11" s="1"/>
  <c r="AC322" i="11"/>
  <c r="U349" i="11"/>
  <c r="AC349" i="11" s="1"/>
  <c r="AE349" i="11" s="1"/>
  <c r="U238" i="11"/>
  <c r="AC238" i="11" s="1"/>
  <c r="U221" i="11"/>
  <c r="AC221" i="11" s="1"/>
  <c r="AC298" i="11"/>
  <c r="U264" i="11"/>
  <c r="AC264" i="11" s="1"/>
  <c r="AC217" i="11"/>
  <c r="AC357" i="11"/>
  <c r="U280" i="11"/>
  <c r="AC280" i="11" s="1"/>
  <c r="AC105" i="11"/>
  <c r="U237" i="11"/>
  <c r="U137" i="11"/>
  <c r="AC94" i="11"/>
  <c r="AC130" i="11"/>
  <c r="AE124" i="11" s="1"/>
  <c r="AC170" i="11"/>
  <c r="AC115" i="11"/>
  <c r="AE111" i="11" s="1"/>
  <c r="AC220" i="11"/>
  <c r="AE220" i="11" s="1"/>
  <c r="AC11" i="11"/>
  <c r="AC88" i="3"/>
  <c r="AC124" i="3"/>
  <c r="U352" i="3"/>
  <c r="AC136" i="3"/>
  <c r="AC89" i="3"/>
  <c r="U133" i="3"/>
  <c r="U84" i="3"/>
  <c r="AC201" i="3"/>
  <c r="U279" i="3"/>
  <c r="U317" i="3"/>
  <c r="U245" i="3"/>
  <c r="AC245" i="3" s="1"/>
  <c r="U178" i="3"/>
  <c r="AC178" i="3" s="1"/>
  <c r="U323" i="10"/>
  <c r="AC264" i="10"/>
  <c r="R370" i="10"/>
  <c r="U165" i="10"/>
  <c r="AC165" i="10" s="1"/>
  <c r="U291" i="10"/>
  <c r="U310" i="10"/>
  <c r="AC231" i="10"/>
  <c r="U279" i="10"/>
  <c r="AC279" i="10" s="1"/>
  <c r="AC93" i="10"/>
  <c r="AC249" i="10"/>
  <c r="AC12" i="10"/>
  <c r="U162" i="10"/>
  <c r="AC162" i="10" s="1"/>
  <c r="U234" i="10"/>
  <c r="U122" i="10"/>
  <c r="U145" i="10"/>
  <c r="AC145" i="10" s="1"/>
  <c r="U261" i="10"/>
  <c r="AC51" i="10"/>
  <c r="AC205" i="10"/>
  <c r="AC215" i="10"/>
  <c r="AC306" i="10"/>
  <c r="AC301" i="10"/>
  <c r="U207" i="10"/>
  <c r="U251" i="10"/>
  <c r="AC251" i="10" s="1"/>
  <c r="U134" i="10"/>
  <c r="U112" i="10"/>
  <c r="U241" i="10"/>
  <c r="AC241" i="10" s="1"/>
  <c r="AC218" i="10"/>
  <c r="U320" i="10"/>
  <c r="AC320" i="10" s="1"/>
  <c r="U270" i="10"/>
  <c r="AC270" i="10" s="1"/>
  <c r="U348" i="10"/>
  <c r="AC348" i="10" s="1"/>
  <c r="AC298" i="10"/>
  <c r="AC266" i="10"/>
  <c r="AC268" i="10"/>
  <c r="U248" i="10"/>
  <c r="AC95" i="10"/>
  <c r="U214" i="10"/>
  <c r="AC133" i="10"/>
  <c r="AC141" i="10"/>
  <c r="U257" i="10"/>
  <c r="AC257" i="10" s="1"/>
  <c r="U296" i="10"/>
  <c r="U292" i="10"/>
  <c r="U267" i="10"/>
  <c r="U167" i="10"/>
  <c r="AC167" i="10" s="1"/>
  <c r="U190" i="10"/>
  <c r="AC190" i="10" s="1"/>
  <c r="U246" i="10"/>
  <c r="U155" i="10"/>
  <c r="AC155" i="10" s="1"/>
  <c r="AC107" i="10"/>
  <c r="U2" i="10"/>
  <c r="U293" i="10"/>
  <c r="AC293" i="10" s="1"/>
  <c r="U271" i="10"/>
  <c r="AC271" i="10" s="1"/>
  <c r="AC347" i="9"/>
  <c r="U211" i="9"/>
  <c r="AC241" i="9"/>
  <c r="U225" i="9"/>
  <c r="AC225" i="9" s="1"/>
  <c r="U290" i="9"/>
  <c r="U350" i="9"/>
  <c r="AC350" i="9" s="1"/>
  <c r="AC311" i="9"/>
  <c r="U297" i="9"/>
  <c r="AC297" i="9" s="1"/>
  <c r="U241" i="9"/>
  <c r="U234" i="9"/>
  <c r="AC289" i="9"/>
  <c r="AC275" i="9"/>
  <c r="AC330" i="9"/>
  <c r="AC338" i="9"/>
  <c r="AC252" i="9"/>
  <c r="AC204" i="9"/>
  <c r="U229" i="9"/>
  <c r="AC229" i="9" s="1"/>
  <c r="AC5" i="9"/>
  <c r="U362" i="9"/>
  <c r="AC362" i="9" s="1"/>
  <c r="U156" i="9"/>
  <c r="AC156" i="9" s="1"/>
  <c r="U105" i="9"/>
  <c r="AC105" i="9" s="1"/>
  <c r="U100" i="9"/>
  <c r="U276" i="9"/>
  <c r="AC276" i="9" s="1"/>
  <c r="U269" i="9"/>
  <c r="AC269" i="9" s="1"/>
  <c r="U312" i="9"/>
  <c r="AC312" i="9" s="1"/>
  <c r="U310" i="9"/>
  <c r="AC310" i="9" s="1"/>
  <c r="AC212" i="9"/>
  <c r="U212" i="9"/>
  <c r="AC128" i="9"/>
  <c r="AC85" i="9"/>
  <c r="U214" i="9"/>
  <c r="AC214" i="9" s="1"/>
  <c r="U121" i="9"/>
  <c r="AC121" i="9" s="1"/>
  <c r="AC254" i="9"/>
  <c r="U141" i="9"/>
  <c r="AC141" i="9" s="1"/>
  <c r="AC259" i="8"/>
  <c r="AC169" i="8"/>
  <c r="AC50" i="8"/>
  <c r="AC241" i="8"/>
  <c r="AC246" i="8"/>
  <c r="AC122" i="8"/>
  <c r="AC118" i="8"/>
  <c r="AC109" i="8"/>
  <c r="AC203" i="8"/>
  <c r="AC245" i="8"/>
  <c r="AC119" i="8"/>
  <c r="AC346" i="8"/>
  <c r="AC136" i="8"/>
  <c r="AC11" i="8"/>
  <c r="AC222" i="8"/>
  <c r="AC321" i="7"/>
  <c r="AC200" i="7"/>
  <c r="U336" i="7"/>
  <c r="AC336" i="7" s="1"/>
  <c r="AC255" i="7"/>
  <c r="U292" i="7"/>
  <c r="AC292" i="7" s="1"/>
  <c r="AC113" i="7"/>
  <c r="AC257" i="7"/>
  <c r="AC82" i="7"/>
  <c r="AC104" i="7"/>
  <c r="U314" i="7"/>
  <c r="U236" i="7"/>
  <c r="AC236" i="7" s="1"/>
  <c r="AC314" i="7"/>
  <c r="U218" i="7"/>
  <c r="AC218" i="7" s="1"/>
  <c r="AC347" i="7"/>
  <c r="AC131" i="7"/>
  <c r="U225" i="7"/>
  <c r="U51" i="7"/>
  <c r="AC51" i="7" s="1"/>
  <c r="AC115" i="7"/>
  <c r="U212" i="7"/>
  <c r="AC212" i="7" s="1"/>
  <c r="U290" i="7"/>
  <c r="AC290" i="7" s="1"/>
  <c r="U107" i="7"/>
  <c r="AC107" i="7" s="1"/>
  <c r="U324" i="7"/>
  <c r="U297" i="7"/>
  <c r="AC297" i="7" s="1"/>
  <c r="U285" i="7"/>
  <c r="AC285" i="7" s="1"/>
  <c r="U156" i="7"/>
  <c r="U96" i="7"/>
  <c r="AC96" i="7" s="1"/>
  <c r="U221" i="7"/>
  <c r="AC221" i="7" s="1"/>
  <c r="U157" i="7"/>
  <c r="AC157" i="7" s="1"/>
  <c r="AC335" i="7"/>
  <c r="AC312" i="7"/>
  <c r="U147" i="7"/>
  <c r="AC147" i="7" s="1"/>
  <c r="U343" i="6"/>
  <c r="AC343" i="6" s="1"/>
  <c r="U362" i="6"/>
  <c r="AC225" i="6"/>
  <c r="U224" i="6"/>
  <c r="U336" i="6"/>
  <c r="AC203" i="6"/>
  <c r="U112" i="6"/>
  <c r="AC112" i="6" s="1"/>
  <c r="AC248" i="6"/>
  <c r="U305" i="6"/>
  <c r="AC305" i="6" s="1"/>
  <c r="AC139" i="6"/>
  <c r="U302" i="6"/>
  <c r="AC302" i="6" s="1"/>
  <c r="AC235" i="6"/>
  <c r="AC209" i="6"/>
  <c r="AC322" i="6"/>
  <c r="AC315" i="6"/>
  <c r="U333" i="6"/>
  <c r="U235" i="6"/>
  <c r="AC326" i="6"/>
  <c r="AC313" i="6"/>
  <c r="AC215" i="6"/>
  <c r="AC206" i="6"/>
  <c r="AC100" i="6"/>
  <c r="AC366" i="6"/>
  <c r="AC319" i="6"/>
  <c r="U221" i="6"/>
  <c r="AC221" i="6" s="1"/>
  <c r="AC178" i="6"/>
  <c r="U209" i="6"/>
  <c r="U246" i="6"/>
  <c r="AC246" i="6" s="1"/>
  <c r="U352" i="6"/>
  <c r="AC240" i="6"/>
  <c r="U331" i="6"/>
  <c r="AC277" i="6"/>
  <c r="AC223" i="6"/>
  <c r="U251" i="6"/>
  <c r="AC251" i="6" s="1"/>
  <c r="AC198" i="6"/>
  <c r="U148" i="6"/>
  <c r="U109" i="6"/>
  <c r="AC91" i="6"/>
  <c r="AC285" i="6"/>
  <c r="U84" i="6"/>
  <c r="AC84" i="6" s="1"/>
  <c r="U328" i="6"/>
  <c r="AC328" i="6" s="1"/>
  <c r="AC256" i="5"/>
  <c r="AC57" i="5"/>
  <c r="AC7" i="5"/>
  <c r="AC137" i="5"/>
  <c r="U134" i="5"/>
  <c r="U244" i="5"/>
  <c r="AC244" i="5" s="1"/>
  <c r="U268" i="5"/>
  <c r="U327" i="5"/>
  <c r="U342" i="5"/>
  <c r="U272" i="5"/>
  <c r="AC246" i="5"/>
  <c r="U233" i="5"/>
  <c r="AC233" i="5" s="1"/>
  <c r="U157" i="5"/>
  <c r="U94" i="5"/>
  <c r="AC130" i="5"/>
  <c r="U228" i="5"/>
  <c r="U209" i="5"/>
  <c r="AC209" i="5" s="1"/>
  <c r="U120" i="5"/>
  <c r="AC81" i="5"/>
  <c r="AC161" i="5"/>
  <c r="AC304" i="5"/>
  <c r="U207" i="5"/>
  <c r="AC207" i="5" s="1"/>
  <c r="R370" i="5"/>
  <c r="U357" i="5"/>
  <c r="U336" i="5"/>
  <c r="U265" i="5"/>
  <c r="AC265" i="5" s="1"/>
  <c r="U95" i="5"/>
  <c r="U145" i="5"/>
  <c r="AC193" i="5"/>
  <c r="AC100" i="4"/>
  <c r="AC13" i="4"/>
  <c r="AC348" i="4"/>
  <c r="U287" i="4"/>
  <c r="AC108" i="4"/>
  <c r="U317" i="4"/>
  <c r="AC122" i="4"/>
  <c r="AC226" i="4"/>
  <c r="U239" i="4"/>
  <c r="AC207" i="4"/>
  <c r="AC320" i="4"/>
  <c r="U303" i="4"/>
  <c r="AC303" i="4" s="1"/>
  <c r="AC328" i="4"/>
  <c r="AC302" i="4"/>
  <c r="U274" i="4"/>
  <c r="AC274" i="4" s="1"/>
  <c r="AC344" i="4"/>
  <c r="U257" i="4"/>
  <c r="AC257" i="4" s="1"/>
  <c r="U306" i="4"/>
  <c r="AC264" i="4"/>
  <c r="U83" i="4"/>
  <c r="AC83" i="4" s="1"/>
  <c r="AC96" i="4"/>
  <c r="U294" i="4"/>
  <c r="AC294" i="4" s="1"/>
  <c r="U231" i="4"/>
  <c r="AC231" i="4" s="1"/>
  <c r="AC342" i="4"/>
  <c r="U57" i="4"/>
  <c r="AC57" i="4" s="1"/>
  <c r="AC4" i="4"/>
  <c r="U342" i="4"/>
  <c r="U233" i="4"/>
  <c r="U142" i="4"/>
  <c r="AC142" i="4" s="1"/>
  <c r="AC114" i="4"/>
  <c r="U307" i="4"/>
  <c r="AC167" i="4"/>
  <c r="AC310" i="4"/>
  <c r="U151" i="4"/>
  <c r="AC151" i="4" s="1"/>
  <c r="U176" i="4"/>
  <c r="AC176" i="4" s="1"/>
  <c r="U196" i="10"/>
  <c r="AC196" i="10" s="1"/>
  <c r="U161" i="10"/>
  <c r="AC161" i="10" s="1"/>
  <c r="U294" i="10"/>
  <c r="AC294" i="10" s="1"/>
  <c r="U144" i="10"/>
  <c r="AC144" i="10" s="1"/>
  <c r="U332" i="10"/>
  <c r="AC332" i="10" s="1"/>
  <c r="U142" i="10"/>
  <c r="AC142" i="10" s="1"/>
  <c r="AC246" i="10"/>
  <c r="U369" i="10"/>
  <c r="AC369" i="10" s="1"/>
  <c r="AC123" i="10"/>
  <c r="AC344" i="10"/>
  <c r="U213" i="10"/>
  <c r="AC213" i="10" s="1"/>
  <c r="AC235" i="10"/>
  <c r="AC261" i="10"/>
  <c r="U170" i="10"/>
  <c r="AC170" i="10" s="1"/>
  <c r="U118" i="10"/>
  <c r="U136" i="10"/>
  <c r="AC136" i="10" s="1"/>
  <c r="AC103" i="10"/>
  <c r="AC102" i="10"/>
  <c r="U245" i="10"/>
  <c r="AC245" i="10" s="1"/>
  <c r="AC282" i="10"/>
  <c r="AC198" i="10"/>
  <c r="AC121" i="10"/>
  <c r="T370" i="10"/>
  <c r="U274" i="10"/>
  <c r="AC274" i="10" s="1"/>
  <c r="AC126" i="10"/>
  <c r="U7" i="10"/>
  <c r="AC7" i="10" s="1"/>
  <c r="AC64" i="10"/>
  <c r="U284" i="10"/>
  <c r="U239" i="10"/>
  <c r="AC239" i="10" s="1"/>
  <c r="U206" i="10"/>
  <c r="AC206" i="10" s="1"/>
  <c r="AC260" i="10"/>
  <c r="U253" i="10"/>
  <c r="U150" i="10"/>
  <c r="AC150" i="10" s="1"/>
  <c r="AC151" i="10"/>
  <c r="AC169" i="10"/>
  <c r="U116" i="10"/>
  <c r="AC116" i="10" s="1"/>
  <c r="U278" i="10"/>
  <c r="AC278" i="10" s="1"/>
  <c r="U297" i="10"/>
  <c r="AC297" i="10" s="1"/>
  <c r="AC127" i="10"/>
  <c r="U315" i="10"/>
  <c r="AC315" i="10" s="1"/>
  <c r="AC334" i="9"/>
  <c r="U301" i="9"/>
  <c r="AC301" i="9" s="1"/>
  <c r="U331" i="9"/>
  <c r="AC331" i="9" s="1"/>
  <c r="AC363" i="9"/>
  <c r="AC357" i="9"/>
  <c r="U245" i="9"/>
  <c r="AC245" i="9" s="1"/>
  <c r="U278" i="9"/>
  <c r="U240" i="9"/>
  <c r="U144" i="9"/>
  <c r="AC144" i="9" s="1"/>
  <c r="U109" i="9"/>
  <c r="U97" i="9"/>
  <c r="AC309" i="9"/>
  <c r="AC246" i="9"/>
  <c r="U154" i="9"/>
  <c r="AC154" i="9" s="1"/>
  <c r="U315" i="9"/>
  <c r="AC315" i="9" s="1"/>
  <c r="U280" i="9"/>
  <c r="U308" i="9"/>
  <c r="AC308" i="9" s="1"/>
  <c r="U316" i="9"/>
  <c r="AC316" i="9" s="1"/>
  <c r="AC255" i="9"/>
  <c r="AC150" i="9"/>
  <c r="AC213" i="9"/>
  <c r="AC15" i="9"/>
  <c r="AC292" i="9"/>
  <c r="AC193" i="9"/>
  <c r="AC79" i="9"/>
  <c r="AC97" i="9"/>
  <c r="U112" i="9"/>
  <c r="AC112" i="9" s="1"/>
  <c r="U355" i="9"/>
  <c r="AC355" i="9" s="1"/>
  <c r="U342" i="9"/>
  <c r="AC342" i="9" s="1"/>
  <c r="U284" i="9"/>
  <c r="U231" i="9"/>
  <c r="AC231" i="9" s="1"/>
  <c r="U262" i="9"/>
  <c r="AC109" i="9"/>
  <c r="U90" i="9"/>
  <c r="AC90" i="9" s="1"/>
  <c r="AC8" i="9"/>
  <c r="U153" i="9"/>
  <c r="AC153" i="9" s="1"/>
  <c r="U96" i="9"/>
  <c r="AC96" i="9" s="1"/>
  <c r="U283" i="9"/>
  <c r="AC283" i="9" s="1"/>
  <c r="AC239" i="9"/>
  <c r="U298" i="9"/>
  <c r="AC298" i="9" s="1"/>
  <c r="AC101" i="9"/>
  <c r="AC323" i="9"/>
  <c r="U259" i="9"/>
  <c r="AC278" i="9"/>
  <c r="T370" i="9"/>
  <c r="U206" i="9"/>
  <c r="AC206" i="9" s="1"/>
  <c r="AC337" i="9"/>
  <c r="U265" i="9"/>
  <c r="AC265" i="9" s="1"/>
  <c r="U293" i="9"/>
  <c r="AC293" i="9" s="1"/>
  <c r="U119" i="9"/>
  <c r="AC119" i="9" s="1"/>
  <c r="U51" i="9"/>
  <c r="AC51" i="9" s="1"/>
  <c r="U228" i="9"/>
  <c r="AC228" i="9" s="1"/>
  <c r="AC237" i="8"/>
  <c r="AC307" i="8"/>
  <c r="AC127" i="8"/>
  <c r="AC244" i="8"/>
  <c r="AC115" i="8"/>
  <c r="AC306" i="8"/>
  <c r="AC293" i="8"/>
  <c r="AC216" i="8"/>
  <c r="AC13" i="8"/>
  <c r="AC266" i="8"/>
  <c r="AC349" i="8"/>
  <c r="AC296" i="8"/>
  <c r="AC277" i="8"/>
  <c r="AC154" i="8"/>
  <c r="AC313" i="8"/>
  <c r="AC263" i="8"/>
  <c r="AC129" i="8"/>
  <c r="AC52" i="8"/>
  <c r="AC278" i="8"/>
  <c r="AC158" i="8"/>
  <c r="AC191" i="8"/>
  <c r="AC342" i="8"/>
  <c r="AC97" i="8"/>
  <c r="AC273" i="8"/>
  <c r="AC118" i="7"/>
  <c r="AC299" i="7"/>
  <c r="U300" i="7"/>
  <c r="U330" i="7"/>
  <c r="U170" i="7"/>
  <c r="AC170" i="7" s="1"/>
  <c r="U81" i="7"/>
  <c r="AC81" i="7" s="1"/>
  <c r="U318" i="7"/>
  <c r="AC318" i="7" s="1"/>
  <c r="AC250" i="7"/>
  <c r="U140" i="7"/>
  <c r="AC140" i="7" s="1"/>
  <c r="U352" i="7"/>
  <c r="AC197" i="7"/>
  <c r="AC248" i="7"/>
  <c r="U242" i="7"/>
  <c r="AC242" i="7" s="1"/>
  <c r="U243" i="7"/>
  <c r="AC243" i="7" s="1"/>
  <c r="AC79" i="7"/>
  <c r="AC98" i="7"/>
  <c r="U288" i="7"/>
  <c r="U132" i="7"/>
  <c r="AC132" i="7" s="1"/>
  <c r="AC144" i="7"/>
  <c r="U58" i="7"/>
  <c r="AC58" i="7" s="1"/>
  <c r="U52" i="7"/>
  <c r="AC52" i="7" s="1"/>
  <c r="AC317" i="7"/>
  <c r="AC289" i="7"/>
  <c r="U357" i="7"/>
  <c r="U130" i="7"/>
  <c r="AC130" i="7" s="1"/>
  <c r="AC324" i="7"/>
  <c r="AC87" i="7"/>
  <c r="AC277" i="7"/>
  <c r="U263" i="7"/>
  <c r="T370" i="7"/>
  <c r="U121" i="7"/>
  <c r="AC121" i="7" s="1"/>
  <c r="U282" i="7"/>
  <c r="AC282" i="7" s="1"/>
  <c r="AC129" i="7"/>
  <c r="AC94" i="7"/>
  <c r="U99" i="7"/>
  <c r="AC99" i="7" s="1"/>
  <c r="U90" i="7"/>
  <c r="AC90" i="7" s="1"/>
  <c r="U57" i="7"/>
  <c r="AC57" i="7" s="1"/>
  <c r="U296" i="7"/>
  <c r="AC296" i="7" s="1"/>
  <c r="U355" i="7"/>
  <c r="U351" i="7"/>
  <c r="AC351" i="7" s="1"/>
  <c r="U264" i="7"/>
  <c r="U334" i="7"/>
  <c r="AC334" i="7" s="1"/>
  <c r="U148" i="7"/>
  <c r="AC148" i="7" s="1"/>
  <c r="AC274" i="7"/>
  <c r="U139" i="7"/>
  <c r="AC139" i="7" s="1"/>
  <c r="AC233" i="7"/>
  <c r="U168" i="7"/>
  <c r="AC168" i="7" s="1"/>
  <c r="AC124" i="7"/>
  <c r="AC123" i="7"/>
  <c r="AC309" i="7"/>
  <c r="U228" i="7"/>
  <c r="AC228" i="7" s="1"/>
  <c r="AC249" i="7"/>
  <c r="AC6" i="7"/>
  <c r="AC362" i="6"/>
  <c r="U108" i="6"/>
  <c r="U284" i="6"/>
  <c r="AC284" i="6" s="1"/>
  <c r="U323" i="6"/>
  <c r="U297" i="6"/>
  <c r="U191" i="6"/>
  <c r="AC191" i="6" s="1"/>
  <c r="AC157" i="6"/>
  <c r="AC120" i="6"/>
  <c r="AC57" i="6"/>
  <c r="U153" i="6"/>
  <c r="AC65" i="6"/>
  <c r="U94" i="6"/>
  <c r="AC94" i="6" s="1"/>
  <c r="U11" i="6"/>
  <c r="AC11" i="6" s="1"/>
  <c r="AC204" i="6"/>
  <c r="U271" i="6"/>
  <c r="AC271" i="6" s="1"/>
  <c r="U350" i="6"/>
  <c r="U151" i="6"/>
  <c r="AC151" i="6" s="1"/>
  <c r="AC116" i="6"/>
  <c r="U228" i="6"/>
  <c r="AC228" i="6" s="1"/>
  <c r="AC111" i="6"/>
  <c r="AC350" i="6"/>
  <c r="AC50" i="6"/>
  <c r="U99" i="6"/>
  <c r="AC99" i="6" s="1"/>
  <c r="AC131" i="6"/>
  <c r="U298" i="6"/>
  <c r="AC298" i="6" s="1"/>
  <c r="AC244" i="6"/>
  <c r="AC148" i="6"/>
  <c r="T370" i="6"/>
  <c r="U211" i="6"/>
  <c r="AC201" i="6"/>
  <c r="U270" i="6"/>
  <c r="AC270" i="6" s="1"/>
  <c r="U131" i="6"/>
  <c r="U132" i="6"/>
  <c r="AC132" i="6" s="1"/>
  <c r="AC338" i="6"/>
  <c r="AC307" i="6"/>
  <c r="AC190" i="6"/>
  <c r="U273" i="6"/>
  <c r="AC273" i="6" s="1"/>
  <c r="U135" i="6"/>
  <c r="AC135" i="6" s="1"/>
  <c r="U229" i="6"/>
  <c r="U121" i="6"/>
  <c r="AC121" i="6" s="1"/>
  <c r="AC363" i="6"/>
  <c r="AC66" i="6"/>
  <c r="AC124" i="6"/>
  <c r="U318" i="6"/>
  <c r="U301" i="6"/>
  <c r="AC301" i="6" s="1"/>
  <c r="U263" i="6"/>
  <c r="AC263" i="6" s="1"/>
  <c r="AC267" i="6"/>
  <c r="U233" i="6"/>
  <c r="AC109" i="6"/>
  <c r="U129" i="6"/>
  <c r="AC107" i="6"/>
  <c r="U216" i="6"/>
  <c r="AC216" i="6" s="1"/>
  <c r="U97" i="6"/>
  <c r="AC97" i="6" s="1"/>
  <c r="U164" i="6"/>
  <c r="AC164" i="6" s="1"/>
  <c r="U110" i="6"/>
  <c r="AC110" i="6" s="1"/>
  <c r="AC147" i="5"/>
  <c r="AC323" i="5"/>
  <c r="U358" i="5"/>
  <c r="U264" i="5"/>
  <c r="AC264" i="5" s="1"/>
  <c r="U295" i="5"/>
  <c r="AC295" i="5" s="1"/>
  <c r="U330" i="5"/>
  <c r="U301" i="5"/>
  <c r="AC301" i="5" s="1"/>
  <c r="U243" i="5"/>
  <c r="U199" i="5"/>
  <c r="U143" i="5"/>
  <c r="U310" i="5"/>
  <c r="AC310" i="5" s="1"/>
  <c r="AC122" i="5"/>
  <c r="AC106" i="5"/>
  <c r="U12" i="5"/>
  <c r="AC12" i="5" s="1"/>
  <c r="U6" i="5"/>
  <c r="AC6" i="5" s="1"/>
  <c r="AC10" i="5"/>
  <c r="AC328" i="5"/>
  <c r="AC306" i="5"/>
  <c r="U159" i="5"/>
  <c r="AC159" i="5" s="1"/>
  <c r="AC66" i="5"/>
  <c r="U290" i="5"/>
  <c r="AC290" i="5" s="1"/>
  <c r="U275" i="5"/>
  <c r="AC275" i="5" s="1"/>
  <c r="U162" i="5"/>
  <c r="AC162" i="5" s="1"/>
  <c r="U274" i="5"/>
  <c r="AC274" i="5" s="1"/>
  <c r="AC199" i="5"/>
  <c r="U282" i="5"/>
  <c r="AC282" i="5" s="1"/>
  <c r="U111" i="5"/>
  <c r="U266" i="5"/>
  <c r="AC266" i="5" s="1"/>
  <c r="AC329" i="5"/>
  <c r="AC120" i="5"/>
  <c r="U296" i="5"/>
  <c r="AC296" i="5" s="1"/>
  <c r="AC104" i="5"/>
  <c r="U251" i="5"/>
  <c r="AC251" i="5" s="1"/>
  <c r="U219" i="5"/>
  <c r="AC219" i="5" s="1"/>
  <c r="AC322" i="5"/>
  <c r="AC318" i="5"/>
  <c r="AC297" i="5"/>
  <c r="AC153" i="5"/>
  <c r="U352" i="5"/>
  <c r="AC352" i="5" s="1"/>
  <c r="AC286" i="5"/>
  <c r="U242" i="5"/>
  <c r="U142" i="5"/>
  <c r="AC142" i="5" s="1"/>
  <c r="U355" i="5"/>
  <c r="AC355" i="5" s="1"/>
  <c r="AC133" i="5"/>
  <c r="AC248" i="5"/>
  <c r="AC366" i="5"/>
  <c r="U316" i="5"/>
  <c r="AC316" i="5" s="1"/>
  <c r="AC275" i="4"/>
  <c r="U327" i="4"/>
  <c r="AC327" i="4" s="1"/>
  <c r="AC333" i="4"/>
  <c r="U323" i="4"/>
  <c r="AC120" i="4"/>
  <c r="U195" i="4"/>
  <c r="AC273" i="4"/>
  <c r="U347" i="4"/>
  <c r="U190" i="4"/>
  <c r="AC190" i="4" s="1"/>
  <c r="AC133" i="4"/>
  <c r="U105" i="4"/>
  <c r="AC105" i="4" s="1"/>
  <c r="U153" i="4"/>
  <c r="AC266" i="4"/>
  <c r="U102" i="4"/>
  <c r="AC102" i="4" s="1"/>
  <c r="AC168" i="4"/>
  <c r="AC228" i="4"/>
  <c r="U260" i="4"/>
  <c r="AC260" i="4" s="1"/>
  <c r="U293" i="4"/>
  <c r="AC191" i="4"/>
  <c r="AC325" i="4"/>
  <c r="U352" i="4"/>
  <c r="U345" i="4"/>
  <c r="U362" i="4"/>
  <c r="T370" i="4"/>
  <c r="AC156" i="4"/>
  <c r="U118" i="4"/>
  <c r="AC215" i="4"/>
  <c r="U160" i="4"/>
  <c r="AC160" i="4" s="1"/>
  <c r="U324" i="4"/>
  <c r="AC324" i="4" s="1"/>
  <c r="U253" i="4"/>
  <c r="AC253" i="4" s="1"/>
  <c r="U292" i="4"/>
  <c r="AC292" i="4" s="1"/>
  <c r="U300" i="4"/>
  <c r="U336" i="4"/>
  <c r="AC336" i="4" s="1"/>
  <c r="AC159" i="4"/>
  <c r="U97" i="4"/>
  <c r="U130" i="4"/>
  <c r="AC130" i="4" s="1"/>
  <c r="AC149" i="4"/>
  <c r="U297" i="4"/>
  <c r="AC297" i="4" s="1"/>
  <c r="U152" i="4"/>
  <c r="AC152" i="4" s="1"/>
  <c r="AC293" i="4"/>
  <c r="AC137" i="4"/>
  <c r="U295" i="4"/>
  <c r="AC248" i="4"/>
  <c r="AC81" i="4"/>
  <c r="U288" i="4"/>
  <c r="AC288" i="4" s="1"/>
  <c r="AC153" i="4"/>
  <c r="U265" i="4"/>
  <c r="AC89" i="4"/>
  <c r="AC124" i="4"/>
  <c r="U244" i="4"/>
  <c r="AC244" i="4" s="1"/>
  <c r="AC87" i="4"/>
  <c r="U332" i="4"/>
  <c r="AC332" i="4" s="1"/>
  <c r="U132" i="4"/>
  <c r="AC132" i="4" s="1"/>
  <c r="U311" i="4"/>
  <c r="AC311" i="4" s="1"/>
  <c r="U11" i="4"/>
  <c r="AC11" i="4" s="1"/>
  <c r="AC243" i="3"/>
  <c r="U167" i="3"/>
  <c r="AC167" i="3" s="1"/>
  <c r="U216" i="3"/>
  <c r="AC216" i="3" s="1"/>
  <c r="AC305" i="3"/>
  <c r="AC296" i="10"/>
  <c r="U288" i="10"/>
  <c r="AC288" i="10" s="1"/>
  <c r="U333" i="10"/>
  <c r="AC333" i="10" s="1"/>
  <c r="U363" i="10"/>
  <c r="AC363" i="10" s="1"/>
  <c r="U263" i="10"/>
  <c r="AC263" i="10" s="1"/>
  <c r="AC243" i="10"/>
  <c r="U189" i="10"/>
  <c r="AC207" i="10"/>
  <c r="AC118" i="10"/>
  <c r="AC122" i="10"/>
  <c r="U159" i="10"/>
  <c r="AC159" i="10" s="1"/>
  <c r="U130" i="10"/>
  <c r="AC130" i="10" s="1"/>
  <c r="U90" i="10"/>
  <c r="AC90" i="10" s="1"/>
  <c r="U147" i="10"/>
  <c r="AC147" i="10" s="1"/>
  <c r="U259" i="10"/>
  <c r="AC83" i="10"/>
  <c r="U281" i="10"/>
  <c r="AC281" i="10" s="1"/>
  <c r="U342" i="10"/>
  <c r="AC342" i="10" s="1"/>
  <c r="AC292" i="10"/>
  <c r="AC362" i="10"/>
  <c r="AC267" i="10"/>
  <c r="U211" i="10"/>
  <c r="AC211" i="10" s="1"/>
  <c r="U244" i="10"/>
  <c r="AC244" i="10" s="1"/>
  <c r="U217" i="10"/>
  <c r="AC189" i="10"/>
  <c r="AC352" i="10"/>
  <c r="O370" i="10"/>
  <c r="AC318" i="10"/>
  <c r="U358" i="10"/>
  <c r="AC358" i="10" s="1"/>
  <c r="AC252" i="10"/>
  <c r="AC139" i="10"/>
  <c r="AC310" i="10"/>
  <c r="U58" i="10"/>
  <c r="AC58" i="10" s="1"/>
  <c r="AC214" i="10"/>
  <c r="U345" i="10"/>
  <c r="AC345" i="10" s="1"/>
  <c r="AC323" i="10"/>
  <c r="AC295" i="10"/>
  <c r="U331" i="10"/>
  <c r="AC331" i="10" s="1"/>
  <c r="U355" i="10"/>
  <c r="AC355" i="10" s="1"/>
  <c r="AC217" i="10"/>
  <c r="AC229" i="10"/>
  <c r="AC166" i="10"/>
  <c r="N370" i="10"/>
  <c r="AC146" i="10"/>
  <c r="U110" i="10"/>
  <c r="AC110" i="10" s="1"/>
  <c r="U52" i="10"/>
  <c r="AC52" i="10" s="1"/>
  <c r="AC327" i="10"/>
  <c r="U222" i="10"/>
  <c r="AC222" i="10" s="1"/>
  <c r="AC330" i="10"/>
  <c r="U80" i="10"/>
  <c r="AC80" i="10" s="1"/>
  <c r="AC134" i="10"/>
  <c r="U109" i="10"/>
  <c r="AC109" i="10" s="1"/>
  <c r="AC314" i="10"/>
  <c r="V370" i="10"/>
  <c r="AC220" i="10"/>
  <c r="AC152" i="10"/>
  <c r="AC336" i="10"/>
  <c r="AC349" i="10"/>
  <c r="AC287" i="10"/>
  <c r="U299" i="10"/>
  <c r="AC299" i="10" s="1"/>
  <c r="U357" i="10"/>
  <c r="AC357" i="10" s="1"/>
  <c r="AC248" i="10"/>
  <c r="U254" i="10"/>
  <c r="AC254" i="10" s="1"/>
  <c r="AC195" i="10"/>
  <c r="U221" i="10"/>
  <c r="AC221" i="10" s="1"/>
  <c r="AC112" i="10"/>
  <c r="AC234" i="10"/>
  <c r="AC168" i="10"/>
  <c r="U276" i="10"/>
  <c r="AC276" i="10" s="1"/>
  <c r="AB370" i="10"/>
  <c r="AC2" i="10"/>
  <c r="AC143" i="10"/>
  <c r="AC98" i="10"/>
  <c r="U94" i="10"/>
  <c r="AC94" i="10" s="1"/>
  <c r="AC335" i="10"/>
  <c r="U300" i="10"/>
  <c r="AC300" i="10" s="1"/>
  <c r="AC277" i="10"/>
  <c r="AC284" i="10"/>
  <c r="U308" i="10"/>
  <c r="AC308" i="10" s="1"/>
  <c r="AC253" i="10"/>
  <c r="U334" i="10"/>
  <c r="AC334" i="10" s="1"/>
  <c r="U216" i="10"/>
  <c r="AC216" i="10" s="1"/>
  <c r="U307" i="10"/>
  <c r="AC307" i="10" s="1"/>
  <c r="U230" i="10"/>
  <c r="AC230" i="10" s="1"/>
  <c r="AC291" i="10"/>
  <c r="AC115" i="10"/>
  <c r="AC259" i="10"/>
  <c r="U178" i="10"/>
  <c r="AC178" i="10" s="1"/>
  <c r="AC131" i="10"/>
  <c r="AC202" i="10"/>
  <c r="AC338" i="3"/>
  <c r="AC208" i="3"/>
  <c r="U358" i="9"/>
  <c r="AC358" i="9" s="1"/>
  <c r="AC307" i="9"/>
  <c r="U277" i="9"/>
  <c r="AC277" i="9" s="1"/>
  <c r="U251" i="9"/>
  <c r="AC251" i="9" s="1"/>
  <c r="AC221" i="9"/>
  <c r="AC211" i="9"/>
  <c r="U235" i="9"/>
  <c r="AC235" i="9" s="1"/>
  <c r="U132" i="9"/>
  <c r="AC132" i="9" s="1"/>
  <c r="U318" i="9"/>
  <c r="AC318" i="9" s="1"/>
  <c r="U218" i="9"/>
  <c r="AC218" i="9" s="1"/>
  <c r="U191" i="9"/>
  <c r="U58" i="9"/>
  <c r="AC58" i="9" s="1"/>
  <c r="AC191" i="9"/>
  <c r="AC88" i="9"/>
  <c r="U314" i="9"/>
  <c r="AC314" i="9" s="1"/>
  <c r="AC130" i="9"/>
  <c r="AC179" i="9"/>
  <c r="AC86" i="9"/>
  <c r="AC207" i="9"/>
  <c r="AC87" i="9"/>
  <c r="R370" i="9"/>
  <c r="AB370" i="9"/>
  <c r="AC352" i="9"/>
  <c r="U333" i="9"/>
  <c r="AC333" i="9" s="1"/>
  <c r="AC284" i="9"/>
  <c r="AC300" i="9"/>
  <c r="AC287" i="9"/>
  <c r="U167" i="9"/>
  <c r="AC167" i="9" s="1"/>
  <c r="V370" i="9"/>
  <c r="AC327" i="9"/>
  <c r="AC291" i="9"/>
  <c r="AC267" i="9"/>
  <c r="AC262" i="9"/>
  <c r="U108" i="9"/>
  <c r="AC108" i="9" s="1"/>
  <c r="N370" i="9"/>
  <c r="U2" i="9"/>
  <c r="U370" i="9" s="1"/>
  <c r="U115" i="9"/>
  <c r="AC115" i="9" s="1"/>
  <c r="U224" i="9"/>
  <c r="AC349" i="9"/>
  <c r="AC299" i="9"/>
  <c r="AC273" i="9"/>
  <c r="AC93" i="9"/>
  <c r="U120" i="9"/>
  <c r="AC120" i="9" s="1"/>
  <c r="AC100" i="9"/>
  <c r="AC148" i="9"/>
  <c r="AC336" i="9"/>
  <c r="AC280" i="9"/>
  <c r="AC256" i="9"/>
  <c r="AC244" i="9"/>
  <c r="U162" i="9"/>
  <c r="AC162" i="9" s="1"/>
  <c r="AC84" i="9"/>
  <c r="U94" i="9"/>
  <c r="AC94" i="9" s="1"/>
  <c r="AC224" i="9"/>
  <c r="AC163" i="9"/>
  <c r="AC335" i="9"/>
  <c r="AC345" i="9"/>
  <c r="AC317" i="9"/>
  <c r="AC230" i="9"/>
  <c r="U271" i="9"/>
  <c r="AC271" i="9" s="1"/>
  <c r="AC263" i="9"/>
  <c r="AC290" i="9"/>
  <c r="U272" i="9"/>
  <c r="AC272" i="9" s="1"/>
  <c r="U149" i="9"/>
  <c r="AC149" i="9" s="1"/>
  <c r="AC111" i="9"/>
  <c r="AC169" i="9"/>
  <c r="U288" i="9"/>
  <c r="AC288" i="9" s="1"/>
  <c r="AC259" i="9"/>
  <c r="AC286" i="9"/>
  <c r="AC237" i="9"/>
  <c r="AC279" i="9"/>
  <c r="AC240" i="9"/>
  <c r="U215" i="9"/>
  <c r="AC215" i="9" s="1"/>
  <c r="AC114" i="9"/>
  <c r="O370" i="9"/>
  <c r="AC234" i="9"/>
  <c r="U169" i="9"/>
  <c r="U6" i="9"/>
  <c r="AC6" i="9" s="1"/>
  <c r="AC104" i="9"/>
  <c r="AC9" i="9"/>
  <c r="U299" i="3"/>
  <c r="AC299" i="3" s="1"/>
  <c r="AC323" i="3"/>
  <c r="U189" i="3"/>
  <c r="AC189" i="3" s="1"/>
  <c r="AC234" i="3"/>
  <c r="U316" i="3"/>
  <c r="AC316" i="3" s="1"/>
  <c r="AC85" i="3"/>
  <c r="U283" i="3"/>
  <c r="AC283" i="3" s="1"/>
  <c r="AC352" i="8"/>
  <c r="AC336" i="8"/>
  <c r="AC357" i="8"/>
  <c r="AC318" i="8"/>
  <c r="AC284" i="8"/>
  <c r="U334" i="8"/>
  <c r="AC334" i="8" s="1"/>
  <c r="U362" i="8"/>
  <c r="AC362" i="8" s="1"/>
  <c r="U355" i="8"/>
  <c r="AC355" i="8" s="1"/>
  <c r="AC231" i="8"/>
  <c r="U198" i="8"/>
  <c r="U228" i="8"/>
  <c r="AC228" i="8" s="1"/>
  <c r="AC221" i="8"/>
  <c r="AC261" i="8"/>
  <c r="AC207" i="8"/>
  <c r="AC236" i="8"/>
  <c r="U139" i="8"/>
  <c r="AC139" i="8" s="1"/>
  <c r="U58" i="8"/>
  <c r="AC58" i="8" s="1"/>
  <c r="U267" i="8"/>
  <c r="AC267" i="8" s="1"/>
  <c r="U137" i="8"/>
  <c r="AC137" i="8" s="1"/>
  <c r="U160" i="8"/>
  <c r="AC160" i="8" s="1"/>
  <c r="AC104" i="8"/>
  <c r="AC335" i="8"/>
  <c r="U330" i="8"/>
  <c r="AC330" i="8" s="1"/>
  <c r="U295" i="8"/>
  <c r="AC295" i="8" s="1"/>
  <c r="U101" i="8"/>
  <c r="AC101" i="8" s="1"/>
  <c r="U206" i="8"/>
  <c r="AC206" i="8" s="1"/>
  <c r="AC200" i="8"/>
  <c r="U96" i="8"/>
  <c r="AC96" i="8" s="1"/>
  <c r="V370" i="8"/>
  <c r="AB2" i="8"/>
  <c r="N370" i="8"/>
  <c r="AC308" i="8"/>
  <c r="AC256" i="8"/>
  <c r="AC134" i="8"/>
  <c r="U2" i="8"/>
  <c r="U168" i="8"/>
  <c r="AC168" i="8" s="1"/>
  <c r="AC15" i="8"/>
  <c r="U161" i="8"/>
  <c r="AC161" i="8" s="1"/>
  <c r="U212" i="8"/>
  <c r="AC212" i="8" s="1"/>
  <c r="AC300" i="8"/>
  <c r="U268" i="8"/>
  <c r="AC199" i="8"/>
  <c r="AC100" i="8"/>
  <c r="AC190" i="8"/>
  <c r="U112" i="8"/>
  <c r="AC112" i="8" s="1"/>
  <c r="Q370" i="8"/>
  <c r="U358" i="8"/>
  <c r="AC358" i="8" s="1"/>
  <c r="AC327" i="8"/>
  <c r="U214" i="8"/>
  <c r="AC214" i="8" s="1"/>
  <c r="AC268" i="8"/>
  <c r="AC333" i="8"/>
  <c r="AC218" i="8"/>
  <c r="AC265" i="8"/>
  <c r="AC276" i="8"/>
  <c r="U243" i="8"/>
  <c r="AC243" i="8" s="1"/>
  <c r="AC230" i="8"/>
  <c r="U165" i="8"/>
  <c r="AC165" i="8" s="1"/>
  <c r="AC196" i="8"/>
  <c r="U167" i="8"/>
  <c r="AC167" i="8" s="1"/>
  <c r="AC130" i="8"/>
  <c r="U152" i="8"/>
  <c r="AC152" i="8" s="1"/>
  <c r="AC150" i="8"/>
  <c r="AC164" i="8"/>
  <c r="AC133" i="8"/>
  <c r="AC5" i="8"/>
  <c r="AC294" i="8"/>
  <c r="U345" i="8"/>
  <c r="AC345" i="8" s="1"/>
  <c r="AC363" i="8"/>
  <c r="U264" i="8"/>
  <c r="AC264" i="8" s="1"/>
  <c r="U260" i="8"/>
  <c r="AC260" i="8" s="1"/>
  <c r="AC242" i="8"/>
  <c r="U209" i="8"/>
  <c r="AC209" i="8" s="1"/>
  <c r="AC180" i="8"/>
  <c r="AC151" i="8"/>
  <c r="T370" i="8"/>
  <c r="U163" i="8"/>
  <c r="AC163" i="8" s="1"/>
  <c r="U51" i="8"/>
  <c r="AC51" i="8" s="1"/>
  <c r="U9" i="8"/>
  <c r="AC9" i="8" s="1"/>
  <c r="AC229" i="8"/>
  <c r="AC314" i="8"/>
  <c r="AC272" i="8"/>
  <c r="AC198" i="8"/>
  <c r="AC323" i="8"/>
  <c r="U291" i="8"/>
  <c r="AC291" i="8" s="1"/>
  <c r="U299" i="8"/>
  <c r="AC299" i="8" s="1"/>
  <c r="AC286" i="8"/>
  <c r="U247" i="8"/>
  <c r="AC247" i="8" s="1"/>
  <c r="AC275" i="8"/>
  <c r="AC331" i="8"/>
  <c r="U292" i="8"/>
  <c r="AC292" i="8" s="1"/>
  <c r="U215" i="8"/>
  <c r="AC215" i="8" s="1"/>
  <c r="AC140" i="8"/>
  <c r="U170" i="8"/>
  <c r="AC170" i="8" s="1"/>
  <c r="U135" i="8"/>
  <c r="AC135" i="8" s="1"/>
  <c r="AC213" i="8"/>
  <c r="U4" i="8"/>
  <c r="AC4" i="8" s="1"/>
  <c r="U145" i="8"/>
  <c r="AC145" i="8" s="1"/>
  <c r="AC105" i="8"/>
  <c r="U303" i="3"/>
  <c r="AC303" i="3" s="1"/>
  <c r="AC138" i="3"/>
  <c r="AC169" i="3"/>
  <c r="U252" i="3"/>
  <c r="AC252" i="3" s="1"/>
  <c r="AC193" i="3"/>
  <c r="AC279" i="3"/>
  <c r="AC15" i="3"/>
  <c r="AE15" i="3" s="1"/>
  <c r="AC293" i="3"/>
  <c r="AC199" i="3"/>
  <c r="AC204" i="3"/>
  <c r="AC139" i="3"/>
  <c r="AC330" i="3"/>
  <c r="AC272" i="3"/>
  <c r="AC273" i="7"/>
  <c r="AC355" i="7"/>
  <c r="U253" i="7"/>
  <c r="AC253" i="7" s="1"/>
  <c r="AC288" i="7"/>
  <c r="AC259" i="7"/>
  <c r="U210" i="7"/>
  <c r="AC210" i="7"/>
  <c r="O370" i="7"/>
  <c r="R35" i="7"/>
  <c r="U101" i="7"/>
  <c r="AC101" i="7" s="1"/>
  <c r="U215" i="7"/>
  <c r="AC163" i="7"/>
  <c r="AC93" i="7"/>
  <c r="N370" i="7"/>
  <c r="AC287" i="7"/>
  <c r="AC145" i="7"/>
  <c r="V370" i="7"/>
  <c r="AC167" i="7"/>
  <c r="AC272" i="7"/>
  <c r="AC230" i="7"/>
  <c r="AC189" i="7"/>
  <c r="U142" i="7"/>
  <c r="AC142" i="7" s="1"/>
  <c r="AC215" i="7"/>
  <c r="AC300" i="7"/>
  <c r="U301" i="7"/>
  <c r="AC301" i="7" s="1"/>
  <c r="AC330" i="7"/>
  <c r="U167" i="7"/>
  <c r="U284" i="7"/>
  <c r="AC284" i="7" s="1"/>
  <c r="U268" i="7"/>
  <c r="AC268" i="7" s="1"/>
  <c r="AC12" i="7"/>
  <c r="AC357" i="7"/>
  <c r="U154" i="7"/>
  <c r="AC154" i="7" s="1"/>
  <c r="AC209" i="7"/>
  <c r="AC260" i="7"/>
  <c r="U162" i="7"/>
  <c r="AC162" i="7" s="1"/>
  <c r="AC237" i="7"/>
  <c r="AC190" i="7"/>
  <c r="AC133" i="7"/>
  <c r="AC8" i="7"/>
  <c r="AC2" i="7"/>
  <c r="U143" i="7"/>
  <c r="AC143" i="7" s="1"/>
  <c r="AC271" i="7"/>
  <c r="U256" i="7"/>
  <c r="AC256" i="7" s="1"/>
  <c r="U220" i="7"/>
  <c r="AC220" i="7" s="1"/>
  <c r="U159" i="7"/>
  <c r="AC159" i="7" s="1"/>
  <c r="AC196" i="7"/>
  <c r="AC244" i="7"/>
  <c r="AC108" i="7"/>
  <c r="AC5" i="7"/>
  <c r="AB370" i="7"/>
  <c r="AC307" i="7"/>
  <c r="AC263" i="7"/>
  <c r="AC308" i="7"/>
  <c r="AC356" i="7"/>
  <c r="U295" i="7"/>
  <c r="AC295" i="7" s="1"/>
  <c r="AC219" i="7"/>
  <c r="AC195" i="7"/>
  <c r="U149" i="7"/>
  <c r="AC149" i="7" s="1"/>
  <c r="AC156" i="7"/>
  <c r="U15" i="7"/>
  <c r="AC15" i="7" s="1"/>
  <c r="AC231" i="7"/>
  <c r="AC352" i="7"/>
  <c r="U358" i="7"/>
  <c r="AC358" i="7" s="1"/>
  <c r="AC286" i="7"/>
  <c r="AC264" i="7"/>
  <c r="U333" i="7"/>
  <c r="AC333" i="7" s="1"/>
  <c r="U362" i="7"/>
  <c r="AC362" i="7" s="1"/>
  <c r="U310" i="7"/>
  <c r="AC310" i="7" s="1"/>
  <c r="AC349" i="7"/>
  <c r="U291" i="7"/>
  <c r="AC291" i="7" s="1"/>
  <c r="U245" i="7"/>
  <c r="AC245" i="7" s="1"/>
  <c r="AC153" i="7"/>
  <c r="AC225" i="7"/>
  <c r="U141" i="7"/>
  <c r="AC141" i="7" s="1"/>
  <c r="AC214" i="7"/>
  <c r="U7" i="7"/>
  <c r="AC7" i="7" s="1"/>
  <c r="AC97" i="7"/>
  <c r="AC255" i="3"/>
  <c r="AC317" i="3"/>
  <c r="AC164" i="3"/>
  <c r="AC304" i="3"/>
  <c r="U335" i="3"/>
  <c r="AC335" i="3" s="1"/>
  <c r="U210" i="3"/>
  <c r="AC210" i="3" s="1"/>
  <c r="U256" i="3"/>
  <c r="AC256" i="3" s="1"/>
  <c r="U230" i="3"/>
  <c r="AC230" i="3" s="1"/>
  <c r="AC246" i="3"/>
  <c r="AC176" i="3"/>
  <c r="AE176" i="3" s="1"/>
  <c r="AC66" i="3"/>
  <c r="U237" i="3"/>
  <c r="AC237" i="3" s="1"/>
  <c r="AC134" i="3"/>
  <c r="AC131" i="3"/>
  <c r="U298" i="3"/>
  <c r="AC298" i="3" s="1"/>
  <c r="U321" i="3"/>
  <c r="AC321" i="3" s="1"/>
  <c r="U306" i="3"/>
  <c r="AC306" i="3" s="1"/>
  <c r="U155" i="3"/>
  <c r="AC155" i="3" s="1"/>
  <c r="U278" i="3"/>
  <c r="AC278" i="3" s="1"/>
  <c r="AC202" i="3"/>
  <c r="AC13" i="3"/>
  <c r="AC327" i="3"/>
  <c r="AC203" i="3"/>
  <c r="AC129" i="3"/>
  <c r="AC140" i="6"/>
  <c r="U345" i="6"/>
  <c r="AC345" i="6" s="1"/>
  <c r="AC330" i="6"/>
  <c r="AC256" i="6"/>
  <c r="U256" i="6"/>
  <c r="U306" i="6"/>
  <c r="AC306" i="6" s="1"/>
  <c r="U355" i="6"/>
  <c r="AC355" i="6" s="1"/>
  <c r="AC347" i="6"/>
  <c r="AC250" i="6"/>
  <c r="AC258" i="6"/>
  <c r="AC193" i="6"/>
  <c r="AC13" i="6"/>
  <c r="AC211" i="6"/>
  <c r="U80" i="6"/>
  <c r="AC80" i="6" s="1"/>
  <c r="U234" i="6"/>
  <c r="AC234" i="6" s="1"/>
  <c r="AC336" i="6"/>
  <c r="U163" i="6"/>
  <c r="U105" i="6"/>
  <c r="AC105" i="6" s="1"/>
  <c r="U142" i="6"/>
  <c r="AC142" i="6" s="1"/>
  <c r="O370" i="6"/>
  <c r="U335" i="6"/>
  <c r="AC335" i="6" s="1"/>
  <c r="AC308" i="6"/>
  <c r="AC255" i="6"/>
  <c r="AC342" i="6"/>
  <c r="U92" i="6"/>
  <c r="AC92" i="6" s="1"/>
  <c r="AC104" i="6"/>
  <c r="AC113" i="6"/>
  <c r="AC163" i="6"/>
  <c r="U217" i="6"/>
  <c r="AC217" i="6" s="1"/>
  <c r="AC357" i="6"/>
  <c r="AC334" i="6"/>
  <c r="AC230" i="6"/>
  <c r="AC233" i="6"/>
  <c r="AB370" i="6"/>
  <c r="AC2" i="6"/>
  <c r="AC153" i="6"/>
  <c r="AC78" i="6"/>
  <c r="U119" i="6"/>
  <c r="AC119" i="6" s="1"/>
  <c r="U300" i="6"/>
  <c r="AC300" i="6" s="1"/>
  <c r="AC275" i="6"/>
  <c r="U214" i="6"/>
  <c r="U51" i="6"/>
  <c r="AC51" i="6" s="1"/>
  <c r="AC123" i="6"/>
  <c r="AC229" i="6"/>
  <c r="AC130" i="6"/>
  <c r="AC276" i="6"/>
  <c r="V370" i="6"/>
  <c r="AC214" i="6"/>
  <c r="AC297" i="6"/>
  <c r="AC299" i="6"/>
  <c r="AC286" i="6"/>
  <c r="U207" i="6"/>
  <c r="AC207" i="6" s="1"/>
  <c r="U259" i="6"/>
  <c r="AC259" i="6" s="1"/>
  <c r="AC108" i="6"/>
  <c r="U266" i="6"/>
  <c r="AC266" i="6" s="1"/>
  <c r="AC137" i="6"/>
  <c r="U15" i="6"/>
  <c r="AC15" i="6" s="1"/>
  <c r="AC327" i="6"/>
  <c r="U231" i="6"/>
  <c r="AC231" i="6" s="1"/>
  <c r="U5" i="6"/>
  <c r="AC5" i="6" s="1"/>
  <c r="AC352" i="6"/>
  <c r="AC318" i="6"/>
  <c r="AC323" i="6"/>
  <c r="AC314" i="6"/>
  <c r="U296" i="6"/>
  <c r="AC296" i="6" s="1"/>
  <c r="AC331" i="6"/>
  <c r="AC218" i="6"/>
  <c r="AC333" i="6"/>
  <c r="AC156" i="6"/>
  <c r="AC93" i="6"/>
  <c r="U6" i="6"/>
  <c r="AC6" i="6" s="1"/>
  <c r="AC129" i="6"/>
  <c r="AC189" i="6"/>
  <c r="U349" i="6"/>
  <c r="AC349" i="6" s="1"/>
  <c r="U358" i="6"/>
  <c r="AC358" i="6" s="1"/>
  <c r="AC262" i="6"/>
  <c r="AC176" i="6"/>
  <c r="U58" i="6"/>
  <c r="AC58" i="6" s="1"/>
  <c r="U212" i="6"/>
  <c r="AC212" i="6" s="1"/>
  <c r="AC195" i="6"/>
  <c r="AC202" i="6"/>
  <c r="AC224" i="6"/>
  <c r="R370" i="6"/>
  <c r="N370" i="6"/>
  <c r="AC325" i="3"/>
  <c r="AC250" i="3"/>
  <c r="AC170" i="3"/>
  <c r="AC275" i="3"/>
  <c r="U12" i="3"/>
  <c r="AC12" i="3" s="1"/>
  <c r="U270" i="3"/>
  <c r="AC270" i="3" s="1"/>
  <c r="AC227" i="3"/>
  <c r="U130" i="3"/>
  <c r="AC130" i="3" s="1"/>
  <c r="U322" i="3"/>
  <c r="AC322" i="3" s="1"/>
  <c r="AC285" i="3"/>
  <c r="U265" i="3"/>
  <c r="AC265" i="3" s="1"/>
  <c r="AC344" i="3"/>
  <c r="AC276" i="3"/>
  <c r="AC290" i="3"/>
  <c r="U212" i="3"/>
  <c r="AC212" i="3" s="1"/>
  <c r="AC127" i="3"/>
  <c r="U217" i="3"/>
  <c r="AC217" i="3" s="1"/>
  <c r="U329" i="3"/>
  <c r="AC329" i="3" s="1"/>
  <c r="U349" i="3"/>
  <c r="AC349" i="3" s="1"/>
  <c r="U248" i="3"/>
  <c r="AC248" i="3" s="1"/>
  <c r="AC258" i="3"/>
  <c r="U336" i="3"/>
  <c r="AC336" i="3" s="1"/>
  <c r="AC233" i="3"/>
  <c r="U363" i="3"/>
  <c r="AC363" i="3" s="1"/>
  <c r="U159" i="3"/>
  <c r="AC159" i="3" s="1"/>
  <c r="U259" i="3"/>
  <c r="AC259" i="3" s="1"/>
  <c r="AC315" i="3"/>
  <c r="AC300" i="3"/>
  <c r="AE171" i="3"/>
  <c r="AC6" i="3"/>
  <c r="U190" i="3"/>
  <c r="AC190" i="3" s="1"/>
  <c r="AC67" i="3"/>
  <c r="U96" i="3"/>
  <c r="AC96" i="3" s="1"/>
  <c r="AC239" i="3"/>
  <c r="AC113" i="3"/>
  <c r="AC105" i="5"/>
  <c r="AC363" i="5"/>
  <c r="U294" i="5"/>
  <c r="AC294" i="5"/>
  <c r="U222" i="5"/>
  <c r="AC222" i="5" s="1"/>
  <c r="U277" i="5"/>
  <c r="AC179" i="5"/>
  <c r="U196" i="5"/>
  <c r="U93" i="5"/>
  <c r="AC93" i="5" s="1"/>
  <c r="U84" i="5"/>
  <c r="AC84" i="5" s="1"/>
  <c r="U80" i="5"/>
  <c r="AC80" i="5" s="1"/>
  <c r="AC154" i="5"/>
  <c r="AC347" i="5"/>
  <c r="U214" i="5"/>
  <c r="U229" i="5"/>
  <c r="AC229" i="5" s="1"/>
  <c r="U139" i="5"/>
  <c r="AC139" i="5" s="1"/>
  <c r="AC134" i="5"/>
  <c r="U121" i="5"/>
  <c r="AC121" i="5" s="1"/>
  <c r="U189" i="5"/>
  <c r="AC189" i="5" s="1"/>
  <c r="AC269" i="5"/>
  <c r="AC190" i="5"/>
  <c r="AC345" i="5"/>
  <c r="AC336" i="5"/>
  <c r="AC113" i="5"/>
  <c r="U276" i="5"/>
  <c r="AC276" i="5" s="1"/>
  <c r="U151" i="5"/>
  <c r="AC151" i="5" s="1"/>
  <c r="AC317" i="5"/>
  <c r="AC272" i="5"/>
  <c r="AC268" i="5"/>
  <c r="AC198" i="5"/>
  <c r="AC167" i="5"/>
  <c r="AC150" i="5"/>
  <c r="U96" i="5"/>
  <c r="AC96" i="5" s="1"/>
  <c r="U107" i="5"/>
  <c r="AC107" i="5" s="1"/>
  <c r="AC103" i="5"/>
  <c r="AC78" i="5"/>
  <c r="T370" i="5"/>
  <c r="U131" i="5"/>
  <c r="AC131" i="5" s="1"/>
  <c r="AC111" i="5"/>
  <c r="AC52" i="5"/>
  <c r="AC216" i="5"/>
  <c r="AC299" i="5"/>
  <c r="AC335" i="5"/>
  <c r="AC313" i="5"/>
  <c r="AC260" i="5"/>
  <c r="U263" i="5"/>
  <c r="AC263" i="5" s="1"/>
  <c r="AC333" i="5"/>
  <c r="AC358" i="5"/>
  <c r="AC254" i="5"/>
  <c r="AC157" i="5"/>
  <c r="U292" i="5"/>
  <c r="AC292" i="5" s="1"/>
  <c r="AC247" i="5"/>
  <c r="U217" i="5"/>
  <c r="AC191" i="5"/>
  <c r="U136" i="5"/>
  <c r="AC136" i="5" s="1"/>
  <c r="U221" i="5"/>
  <c r="AC221" i="5" s="1"/>
  <c r="AC196" i="5"/>
  <c r="AC215" i="5"/>
  <c r="U146" i="5"/>
  <c r="AC146" i="5" s="1"/>
  <c r="U252" i="5"/>
  <c r="AC252" i="5" s="1"/>
  <c r="AC208" i="5"/>
  <c r="U119" i="5"/>
  <c r="AC67" i="5"/>
  <c r="U149" i="5"/>
  <c r="AC149" i="5" s="1"/>
  <c r="AC170" i="5"/>
  <c r="AC298" i="5"/>
  <c r="AC217" i="5"/>
  <c r="AC58" i="5"/>
  <c r="AC342" i="5"/>
  <c r="AC300" i="5"/>
  <c r="U261" i="5"/>
  <c r="AC261" i="5" s="1"/>
  <c r="U273" i="5"/>
  <c r="AC273" i="5" s="1"/>
  <c r="AC330" i="5"/>
  <c r="AC243" i="5"/>
  <c r="AC242" i="5"/>
  <c r="AC331" i="5"/>
  <c r="AC163" i="5"/>
  <c r="AC101" i="5"/>
  <c r="U160" i="5"/>
  <c r="AC160" i="5" s="1"/>
  <c r="AC228" i="5"/>
  <c r="AC148" i="5"/>
  <c r="U114" i="5"/>
  <c r="AC114" i="5" s="1"/>
  <c r="AC95" i="5"/>
  <c r="AC283" i="5"/>
  <c r="U100" i="5"/>
  <c r="AC100" i="5" s="1"/>
  <c r="AC145" i="5"/>
  <c r="AC14" i="5"/>
  <c r="O370" i="5"/>
  <c r="AC334" i="5"/>
  <c r="AC357" i="5"/>
  <c r="AC327" i="5"/>
  <c r="AC349" i="5"/>
  <c r="AC257" i="5"/>
  <c r="U314" i="5"/>
  <c r="AC314" i="5" s="1"/>
  <c r="AC253" i="5"/>
  <c r="AC211" i="5"/>
  <c r="AC277" i="5"/>
  <c r="U212" i="5"/>
  <c r="AC212" i="5" s="1"/>
  <c r="AC132" i="5"/>
  <c r="U108" i="5"/>
  <c r="AC108" i="5" s="1"/>
  <c r="AC220" i="5"/>
  <c r="U83" i="5"/>
  <c r="AC83" i="5" s="1"/>
  <c r="V370" i="5"/>
  <c r="AB2" i="5"/>
  <c r="AC119" i="5"/>
  <c r="AC214" i="5"/>
  <c r="AC143" i="5"/>
  <c r="U115" i="5"/>
  <c r="AC115" i="5" s="1"/>
  <c r="AC94" i="5"/>
  <c r="N370" i="5"/>
  <c r="U2" i="5"/>
  <c r="AC92" i="5"/>
  <c r="AC214" i="3"/>
  <c r="AC148" i="3"/>
  <c r="AC57" i="3"/>
  <c r="AC168" i="3"/>
  <c r="AC352" i="3"/>
  <c r="U326" i="3"/>
  <c r="AC326" i="3" s="1"/>
  <c r="U284" i="3"/>
  <c r="AC284" i="3" s="1"/>
  <c r="U132" i="3"/>
  <c r="AC132" i="3" s="1"/>
  <c r="U162" i="3"/>
  <c r="AC162" i="3" s="1"/>
  <c r="AC274" i="3"/>
  <c r="AE59" i="3"/>
  <c r="U334" i="3"/>
  <c r="AC334" i="3" s="1"/>
  <c r="AC87" i="3"/>
  <c r="AC331" i="3"/>
  <c r="U118" i="3"/>
  <c r="AC118" i="3" s="1"/>
  <c r="AC220" i="3"/>
  <c r="U219" i="3"/>
  <c r="AC219" i="3" s="1"/>
  <c r="U295" i="3"/>
  <c r="AC295" i="3" s="1"/>
  <c r="AC126" i="3"/>
  <c r="AC4" i="3"/>
  <c r="U82" i="3"/>
  <c r="AC82" i="3" s="1"/>
  <c r="U244" i="3"/>
  <c r="AC244" i="3" s="1"/>
  <c r="AC149" i="3"/>
  <c r="AC92" i="3"/>
  <c r="AC251" i="3"/>
  <c r="U144" i="3"/>
  <c r="AC144" i="3" s="1"/>
  <c r="AC281" i="3"/>
  <c r="U366" i="3"/>
  <c r="AC366" i="3" s="1"/>
  <c r="AE366" i="3" s="1"/>
  <c r="AC99" i="3"/>
  <c r="U97" i="3"/>
  <c r="AC97" i="3" s="1"/>
  <c r="U221" i="3"/>
  <c r="AC221" i="3" s="1"/>
  <c r="U105" i="3"/>
  <c r="AC105" i="3" s="1"/>
  <c r="U52" i="3"/>
  <c r="AC52" i="3" s="1"/>
  <c r="AC133" i="3"/>
  <c r="U310" i="3"/>
  <c r="AC310" i="3" s="1"/>
  <c r="U218" i="3"/>
  <c r="AC218" i="3" s="1"/>
  <c r="U166" i="3"/>
  <c r="AC166" i="3" s="1"/>
  <c r="AC107" i="3"/>
  <c r="AC286" i="3"/>
  <c r="AC9" i="3"/>
  <c r="U314" i="3"/>
  <c r="AC314" i="3" s="1"/>
  <c r="U5" i="3"/>
  <c r="AC5" i="3" s="1"/>
  <c r="U157" i="3"/>
  <c r="AC157" i="3" s="1"/>
  <c r="AC241" i="3"/>
  <c r="U266" i="3"/>
  <c r="AC266" i="3" s="1"/>
  <c r="U320" i="3"/>
  <c r="AC320" i="3" s="1"/>
  <c r="U301" i="3"/>
  <c r="AC301" i="3" s="1"/>
  <c r="AC135" i="3"/>
  <c r="U308" i="3"/>
  <c r="AC308" i="3" s="1"/>
  <c r="U268" i="3"/>
  <c r="AC268" i="3" s="1"/>
  <c r="U350" i="3"/>
  <c r="AC350" i="3" s="1"/>
  <c r="AC213" i="4"/>
  <c r="U80" i="4"/>
  <c r="AC80" i="4" s="1"/>
  <c r="AC243" i="4"/>
  <c r="AC148" i="4"/>
  <c r="AC223" i="4"/>
  <c r="AC317" i="4"/>
  <c r="AC357" i="4"/>
  <c r="AC352" i="4"/>
  <c r="AC318" i="4"/>
  <c r="U296" i="4"/>
  <c r="AC296" i="4" s="1"/>
  <c r="AC331" i="4"/>
  <c r="AC301" i="4"/>
  <c r="U196" i="4"/>
  <c r="AC196" i="4" s="1"/>
  <c r="U330" i="4"/>
  <c r="AC330" i="4" s="1"/>
  <c r="U166" i="4"/>
  <c r="AC166" i="4" s="1"/>
  <c r="AC163" i="4"/>
  <c r="U52" i="4"/>
  <c r="AC52" i="4" s="1"/>
  <c r="U91" i="4"/>
  <c r="AC91" i="4" s="1"/>
  <c r="U243" i="4"/>
  <c r="U178" i="4"/>
  <c r="U162" i="4"/>
  <c r="AC162" i="4" s="1"/>
  <c r="AC209" i="4"/>
  <c r="U121" i="4"/>
  <c r="AC121" i="4" s="1"/>
  <c r="AC265" i="4"/>
  <c r="AC118" i="4"/>
  <c r="U51" i="4"/>
  <c r="AC51" i="4" s="1"/>
  <c r="AC308" i="4"/>
  <c r="AC272" i="4"/>
  <c r="AC155" i="4"/>
  <c r="AC214" i="4"/>
  <c r="U115" i="4"/>
  <c r="AC115" i="4" s="1"/>
  <c r="AC347" i="4"/>
  <c r="AC143" i="4"/>
  <c r="V370" i="4"/>
  <c r="AC349" i="4"/>
  <c r="AC334" i="4"/>
  <c r="AC263" i="4"/>
  <c r="U218" i="4"/>
  <c r="AC144" i="4"/>
  <c r="AC326" i="4"/>
  <c r="U241" i="4"/>
  <c r="AC241" i="4" s="1"/>
  <c r="AC225" i="4"/>
  <c r="AC98" i="4"/>
  <c r="AC111" i="4"/>
  <c r="AC239" i="4"/>
  <c r="AC363" i="4"/>
  <c r="AC280" i="4"/>
  <c r="AC299" i="4"/>
  <c r="AC276" i="4"/>
  <c r="O370" i="4"/>
  <c r="U355" i="4"/>
  <c r="AC355" i="4" s="1"/>
  <c r="AC314" i="4"/>
  <c r="AC262" i="4"/>
  <c r="AC103" i="4"/>
  <c r="AC345" i="4"/>
  <c r="AC295" i="4"/>
  <c r="AC291" i="4"/>
  <c r="AC287" i="4"/>
  <c r="AC306" i="4"/>
  <c r="AC211" i="4"/>
  <c r="R370" i="4"/>
  <c r="U271" i="4"/>
  <c r="AC271" i="4" s="1"/>
  <c r="U267" i="4"/>
  <c r="AC267" i="4" s="1"/>
  <c r="AC233" i="4"/>
  <c r="AC298" i="4"/>
  <c r="AC169" i="4"/>
  <c r="AC140" i="4"/>
  <c r="AC195" i="4"/>
  <c r="U95" i="4"/>
  <c r="AC95" i="4" s="1"/>
  <c r="AC313" i="4"/>
  <c r="AC251" i="4"/>
  <c r="AC245" i="4"/>
  <c r="AC116" i="4"/>
  <c r="U90" i="4"/>
  <c r="AC90" i="4" s="1"/>
  <c r="U358" i="4"/>
  <c r="AC255" i="4"/>
  <c r="AC218" i="4"/>
  <c r="AC323" i="4"/>
  <c r="AC300" i="4"/>
  <c r="AC189" i="4"/>
  <c r="AC66" i="4"/>
  <c r="AC307" i="4"/>
  <c r="AC178" i="4"/>
  <c r="U150" i="4"/>
  <c r="AC150" i="4" s="1"/>
  <c r="AC250" i="4"/>
  <c r="AC358" i="4"/>
  <c r="U335" i="4"/>
  <c r="AC335" i="4" s="1"/>
  <c r="AC258" i="4"/>
  <c r="AC281" i="4"/>
  <c r="AC362" i="4"/>
  <c r="AC240" i="4"/>
  <c r="N370" i="4"/>
  <c r="U2" i="4"/>
  <c r="AC2" i="4" s="1"/>
  <c r="U220" i="4"/>
  <c r="AC220" i="4" s="1"/>
  <c r="U277" i="4"/>
  <c r="AC277" i="4" s="1"/>
  <c r="AC129" i="4"/>
  <c r="U170" i="4"/>
  <c r="AC170" i="4" s="1"/>
  <c r="AC97" i="4"/>
  <c r="AB370" i="4"/>
  <c r="U110" i="4"/>
  <c r="AC110" i="4" s="1"/>
  <c r="U5" i="4"/>
  <c r="AC5" i="4" s="1"/>
  <c r="U219" i="4"/>
  <c r="AC219" i="4" s="1"/>
  <c r="AC203" i="4"/>
  <c r="AC201" i="4"/>
  <c r="U224" i="4"/>
  <c r="AC224" i="4" s="1"/>
  <c r="AC154" i="4"/>
  <c r="U358" i="3"/>
  <c r="AC358" i="3" s="1"/>
  <c r="U236" i="3"/>
  <c r="AC236" i="3" s="1"/>
  <c r="AE236" i="3" s="1"/>
  <c r="AC145" i="3"/>
  <c r="U122" i="3"/>
  <c r="AC122" i="3" s="1"/>
  <c r="AC165" i="3"/>
  <c r="AC137" i="3"/>
  <c r="AC242" i="3"/>
  <c r="U109" i="3"/>
  <c r="AC109" i="3" s="1"/>
  <c r="AC158" i="3"/>
  <c r="U160" i="3"/>
  <c r="AC160" i="3" s="1"/>
  <c r="AC65" i="3"/>
  <c r="AC83" i="3"/>
  <c r="AC11" i="3"/>
  <c r="U309" i="3"/>
  <c r="AC309" i="3" s="1"/>
  <c r="U355" i="3"/>
  <c r="AC355" i="3" s="1"/>
  <c r="U80" i="3"/>
  <c r="AC80" i="3" s="1"/>
  <c r="AC262" i="3"/>
  <c r="U163" i="3"/>
  <c r="AC163" i="3" s="1"/>
  <c r="U10" i="3"/>
  <c r="AC10" i="3" s="1"/>
  <c r="U123" i="3"/>
  <c r="AC123" i="3" s="1"/>
  <c r="U271" i="3"/>
  <c r="AC271" i="3" s="1"/>
  <c r="U192" i="3"/>
  <c r="AC192" i="3" s="1"/>
  <c r="U240" i="3"/>
  <c r="AC240" i="3" s="1"/>
  <c r="AC200" i="3"/>
  <c r="U8" i="3"/>
  <c r="AC8" i="3" s="1"/>
  <c r="U267" i="3"/>
  <c r="AC267" i="3" s="1"/>
  <c r="U206" i="3"/>
  <c r="AC206" i="3" s="1"/>
  <c r="AC140" i="3"/>
  <c r="U339" i="3"/>
  <c r="AC339" i="3" s="1"/>
  <c r="AC238" i="3"/>
  <c r="AC161" i="3"/>
  <c r="U103" i="3"/>
  <c r="AC103" i="3" s="1"/>
  <c r="U154" i="3"/>
  <c r="AC154" i="3" s="1"/>
  <c r="AC86" i="3"/>
  <c r="U224" i="3"/>
  <c r="AC224" i="3" s="1"/>
  <c r="U14" i="3"/>
  <c r="AC14" i="3" s="1"/>
  <c r="U280" i="3"/>
  <c r="AC280" i="3" s="1"/>
  <c r="U263" i="3"/>
  <c r="AC263" i="3" s="1"/>
  <c r="U7" i="3"/>
  <c r="AC7" i="3" s="1"/>
  <c r="U228" i="3"/>
  <c r="AC228" i="3" s="1"/>
  <c r="AC191" i="3"/>
  <c r="U297" i="3"/>
  <c r="AC297" i="3" s="1"/>
  <c r="AC347" i="3"/>
  <c r="AE347" i="3" s="1"/>
  <c r="U318" i="3"/>
  <c r="AC318" i="3" s="1"/>
  <c r="U232" i="3"/>
  <c r="AC232" i="3" s="1"/>
  <c r="R370" i="3"/>
  <c r="AC142" i="3"/>
  <c r="U108" i="3"/>
  <c r="AC108" i="3" s="1"/>
  <c r="U102" i="3"/>
  <c r="AC102" i="3" s="1"/>
  <c r="U222" i="3"/>
  <c r="AC222" i="3" s="1"/>
  <c r="U110" i="3"/>
  <c r="AC110" i="3" s="1"/>
  <c r="AE110" i="3" s="1"/>
  <c r="U231" i="3"/>
  <c r="AC231" i="3" s="1"/>
  <c r="U51" i="3"/>
  <c r="AC51" i="3" s="1"/>
  <c r="AC223" i="3"/>
  <c r="AC84" i="3"/>
  <c r="AC128" i="3"/>
  <c r="U141" i="3"/>
  <c r="AC141" i="3" s="1"/>
  <c r="AC143" i="3"/>
  <c r="U95" i="3"/>
  <c r="AC95" i="3" s="1"/>
  <c r="U313" i="3"/>
  <c r="AC313" i="3" s="1"/>
  <c r="U209" i="3"/>
  <c r="AC209" i="3" s="1"/>
  <c r="U287" i="3"/>
  <c r="AC287" i="3" s="1"/>
  <c r="U369" i="3"/>
  <c r="AC369" i="3" s="1"/>
  <c r="AE369" i="3" s="1"/>
  <c r="AC153" i="3"/>
  <c r="U120" i="3"/>
  <c r="AC120" i="3" s="1"/>
  <c r="U343" i="3"/>
  <c r="AC343" i="3" s="1"/>
  <c r="AC247" i="3"/>
  <c r="U253" i="3"/>
  <c r="AC253" i="3" s="1"/>
  <c r="U261" i="3"/>
  <c r="AC261" i="3" s="1"/>
  <c r="U311" i="3"/>
  <c r="AC311" i="3" s="1"/>
  <c r="U93" i="3"/>
  <c r="AC93" i="3" s="1"/>
  <c r="AC226" i="3"/>
  <c r="U147" i="3"/>
  <c r="AC147" i="3" s="1"/>
  <c r="AC119" i="3"/>
  <c r="U249" i="3"/>
  <c r="AC249" i="3" s="1"/>
  <c r="U273" i="3"/>
  <c r="AC273" i="3" s="1"/>
  <c r="U289" i="3"/>
  <c r="AC289" i="3" s="1"/>
  <c r="U351" i="3"/>
  <c r="AC351" i="3" s="1"/>
  <c r="U333" i="3"/>
  <c r="AC333" i="3" s="1"/>
  <c r="U312" i="3"/>
  <c r="AC312" i="3" s="1"/>
  <c r="AC195" i="3"/>
  <c r="U213" i="3"/>
  <c r="AC213" i="3" s="1"/>
  <c r="U346" i="3"/>
  <c r="AC346" i="3" s="1"/>
  <c r="AE346" i="3" s="1"/>
  <c r="U254" i="3"/>
  <c r="AC254" i="3" s="1"/>
  <c r="U269" i="3"/>
  <c r="AC269" i="3" s="1"/>
  <c r="U357" i="3"/>
  <c r="AC357" i="3" s="1"/>
  <c r="U215" i="3"/>
  <c r="AC215" i="3" s="1"/>
  <c r="AD370" i="3"/>
  <c r="AC152" i="3"/>
  <c r="U106" i="3"/>
  <c r="AC106" i="3" s="1"/>
  <c r="U277" i="3"/>
  <c r="AC277" i="3" s="1"/>
  <c r="U282" i="3"/>
  <c r="AC282" i="3" s="1"/>
  <c r="U151" i="3"/>
  <c r="AC151" i="3" s="1"/>
  <c r="V370" i="3"/>
  <c r="AC150" i="3"/>
  <c r="N370" i="3"/>
  <c r="U2" i="3"/>
  <c r="AC81" i="3"/>
  <c r="AC94" i="3"/>
  <c r="AE48" i="3"/>
  <c r="AC101" i="3"/>
  <c r="U229" i="3"/>
  <c r="AC229" i="3" s="1"/>
  <c r="AC104" i="3"/>
  <c r="AC211" i="3"/>
  <c r="AC361" i="3"/>
  <c r="U332" i="3"/>
  <c r="AC332" i="3" s="1"/>
  <c r="AC294" i="3"/>
  <c r="AC207" i="3"/>
  <c r="U362" i="3"/>
  <c r="AC362" i="3" s="1"/>
  <c r="U225" i="3"/>
  <c r="AC225" i="3" s="1"/>
  <c r="U198" i="3"/>
  <c r="AC198" i="3" s="1"/>
  <c r="T370" i="3"/>
  <c r="AC35" i="3"/>
  <c r="AE16" i="3" s="1"/>
  <c r="AC121" i="3"/>
  <c r="AC114" i="3"/>
  <c r="AC100" i="3"/>
  <c r="U291" i="3"/>
  <c r="AC291" i="3" s="1"/>
  <c r="U235" i="3"/>
  <c r="AC235" i="3" s="1"/>
  <c r="AC179" i="3"/>
  <c r="AB370" i="3"/>
  <c r="O370" i="3"/>
  <c r="AC115" i="3"/>
  <c r="AC345" i="3"/>
  <c r="U58" i="3"/>
  <c r="AC58" i="3" s="1"/>
  <c r="U356" i="3"/>
  <c r="AC356" i="3" s="1"/>
  <c r="AC125" i="3"/>
  <c r="AC342" i="3"/>
  <c r="AC264" i="3"/>
  <c r="AC196" i="3"/>
  <c r="U324" i="3"/>
  <c r="AC324" i="3" s="1"/>
  <c r="AC111" i="3"/>
  <c r="AC307" i="3"/>
  <c r="U292" i="3"/>
  <c r="AC292" i="3" s="1"/>
  <c r="U296" i="3"/>
  <c r="AC296" i="3" s="1"/>
  <c r="U260" i="3"/>
  <c r="AC260" i="3" s="1"/>
  <c r="U302" i="3"/>
  <c r="AC302" i="3" s="1"/>
  <c r="AC257" i="3"/>
  <c r="U337" i="3"/>
  <c r="AC337" i="3" s="1"/>
  <c r="AC288" i="3"/>
  <c r="U348" i="3"/>
  <c r="AC348" i="3" s="1"/>
  <c r="AE348" i="3" s="1"/>
  <c r="U91" i="3"/>
  <c r="AC91" i="3" s="1"/>
  <c r="AC156" i="3"/>
  <c r="U116" i="3"/>
  <c r="AC116" i="3" s="1"/>
  <c r="AC205" i="3"/>
  <c r="AC146" i="3"/>
  <c r="U328" i="3"/>
  <c r="AC328" i="3" s="1"/>
  <c r="AC90" i="3"/>
  <c r="U112" i="3"/>
  <c r="AC112" i="3" s="1"/>
  <c r="U98" i="3"/>
  <c r="AC98" i="3" s="1"/>
  <c r="AC87" i="1"/>
  <c r="AC122" i="1"/>
  <c r="AC140" i="1"/>
  <c r="M99" i="1"/>
  <c r="N99" i="1" s="1"/>
  <c r="R99" i="1"/>
  <c r="Y99" i="1"/>
  <c r="AD99" i="1"/>
  <c r="M290" i="1"/>
  <c r="N290" i="1" s="1"/>
  <c r="R290" i="1"/>
  <c r="Y290" i="1"/>
  <c r="AD290" i="1"/>
  <c r="M295" i="1"/>
  <c r="M335" i="1"/>
  <c r="N335" i="1" s="1"/>
  <c r="R335" i="1"/>
  <c r="Y335" i="1"/>
  <c r="AE257" i="11" l="1"/>
  <c r="AE285" i="11"/>
  <c r="AE332" i="11"/>
  <c r="AE143" i="11"/>
  <c r="AE237" i="11"/>
  <c r="AE247" i="11"/>
  <c r="AB370" i="11"/>
  <c r="AC2" i="11"/>
  <c r="AE217" i="11"/>
  <c r="AE94" i="11"/>
  <c r="AE167" i="11"/>
  <c r="U370" i="11"/>
  <c r="U370" i="6"/>
  <c r="AC370" i="10"/>
  <c r="U370" i="10"/>
  <c r="AE220" i="3"/>
  <c r="AC2" i="9"/>
  <c r="AE283" i="3"/>
  <c r="AB370" i="8"/>
  <c r="AC2" i="8"/>
  <c r="U370" i="8"/>
  <c r="AE167" i="3"/>
  <c r="AE65" i="3"/>
  <c r="U35" i="7"/>
  <c r="AC35" i="7" s="1"/>
  <c r="R370" i="7"/>
  <c r="U370" i="7"/>
  <c r="AE210" i="3"/>
  <c r="AE217" i="3"/>
  <c r="AE237" i="3"/>
  <c r="AC370" i="6"/>
  <c r="AE343" i="3"/>
  <c r="U370" i="5"/>
  <c r="AB370" i="5"/>
  <c r="AC2" i="5"/>
  <c r="AE6" i="3"/>
  <c r="AE159" i="3"/>
  <c r="AE308" i="3"/>
  <c r="AE4" i="3"/>
  <c r="AE200" i="3"/>
  <c r="AE349" i="3"/>
  <c r="AE157" i="3"/>
  <c r="AE51" i="3"/>
  <c r="AE339" i="3"/>
  <c r="AE132" i="3"/>
  <c r="AC370" i="4"/>
  <c r="U370" i="4"/>
  <c r="AE361" i="3"/>
  <c r="AE154" i="3"/>
  <c r="AE143" i="3"/>
  <c r="AE355" i="3"/>
  <c r="AE247" i="3"/>
  <c r="AE285" i="3"/>
  <c r="AE212" i="3"/>
  <c r="AE147" i="3"/>
  <c r="AE152" i="3"/>
  <c r="AE191" i="3"/>
  <c r="AE124" i="3"/>
  <c r="AE80" i="3"/>
  <c r="AE310" i="3"/>
  <c r="AE222" i="3"/>
  <c r="AE332" i="3"/>
  <c r="AE94" i="3"/>
  <c r="AE257" i="3"/>
  <c r="AE111" i="3"/>
  <c r="AE207" i="3"/>
  <c r="U370" i="3"/>
  <c r="AC2" i="3"/>
  <c r="AE296" i="3"/>
  <c r="AE178" i="3"/>
  <c r="V99" i="1"/>
  <c r="AB99" i="1" s="1"/>
  <c r="T99" i="1"/>
  <c r="U99" i="1" s="1"/>
  <c r="V290" i="1"/>
  <c r="AB290" i="1" s="1"/>
  <c r="T290" i="1"/>
  <c r="U290" i="1" s="1"/>
  <c r="V335" i="1"/>
  <c r="AB335" i="1" s="1"/>
  <c r="T335" i="1"/>
  <c r="U335" i="1" s="1"/>
  <c r="AC370" i="11" l="1"/>
  <c r="AE2" i="11"/>
  <c r="AE370" i="11" s="1"/>
  <c r="AC370" i="7"/>
  <c r="AC370" i="9"/>
  <c r="AC370" i="8"/>
  <c r="AC370" i="5"/>
  <c r="AC370" i="3"/>
  <c r="AE2" i="3"/>
  <c r="AE370" i="3" s="1"/>
  <c r="AC99" i="1"/>
  <c r="AC290" i="1"/>
  <c r="AC335" i="1"/>
  <c r="M155" i="1" l="1"/>
  <c r="N155" i="1" s="1"/>
  <c r="R155" i="1"/>
  <c r="Y155" i="1"/>
  <c r="M334" i="1"/>
  <c r="N334" i="1" s="1"/>
  <c r="R334" i="1"/>
  <c r="V334" i="1"/>
  <c r="Y334" i="1"/>
  <c r="M336" i="1"/>
  <c r="N336" i="1" s="1"/>
  <c r="R336" i="1"/>
  <c r="Y336" i="1"/>
  <c r="M333" i="1"/>
  <c r="N333" i="1" s="1"/>
  <c r="R333" i="1"/>
  <c r="Y333" i="1"/>
  <c r="M337" i="1"/>
  <c r="N337" i="1" s="1"/>
  <c r="R337" i="1"/>
  <c r="Y337" i="1"/>
  <c r="M338" i="1"/>
  <c r="N338" i="1" s="1"/>
  <c r="R338" i="1"/>
  <c r="Y338" i="1"/>
  <c r="M300" i="1"/>
  <c r="N300" i="1" s="1"/>
  <c r="R300" i="1"/>
  <c r="Y300" i="1"/>
  <c r="M301" i="1"/>
  <c r="N301" i="1" s="1"/>
  <c r="R301" i="1"/>
  <c r="Y301" i="1"/>
  <c r="M302" i="1"/>
  <c r="N302" i="1" s="1"/>
  <c r="R302" i="1"/>
  <c r="Y302" i="1"/>
  <c r="M299" i="1"/>
  <c r="N299" i="1" s="1"/>
  <c r="R299" i="1"/>
  <c r="Y299" i="1"/>
  <c r="M298" i="1"/>
  <c r="N298" i="1" s="1"/>
  <c r="R298" i="1"/>
  <c r="Y298" i="1"/>
  <c r="M297" i="1"/>
  <c r="N297" i="1" s="1"/>
  <c r="R297" i="1"/>
  <c r="Y297" i="1"/>
  <c r="M303" i="1"/>
  <c r="N303" i="1" s="1"/>
  <c r="R303" i="1"/>
  <c r="Y303" i="1"/>
  <c r="M305" i="1"/>
  <c r="N305" i="1" s="1"/>
  <c r="R305" i="1"/>
  <c r="Y305" i="1"/>
  <c r="M304" i="1"/>
  <c r="N304" i="1" s="1"/>
  <c r="R304" i="1"/>
  <c r="Y304" i="1"/>
  <c r="Y306" i="1"/>
  <c r="R306" i="1"/>
  <c r="M306" i="1"/>
  <c r="V306" i="1" s="1"/>
  <c r="Y307" i="1"/>
  <c r="R307" i="1"/>
  <c r="M307" i="1"/>
  <c r="N307" i="1" s="1"/>
  <c r="V155" i="1" l="1"/>
  <c r="AB155" i="1" s="1"/>
  <c r="T155" i="1"/>
  <c r="U155" i="1"/>
  <c r="V336" i="1"/>
  <c r="AB336" i="1" s="1"/>
  <c r="T334" i="1"/>
  <c r="U334" i="1" s="1"/>
  <c r="AB334" i="1"/>
  <c r="T336" i="1"/>
  <c r="U336" i="1" s="1"/>
  <c r="V337" i="1"/>
  <c r="AB337" i="1" s="1"/>
  <c r="V333" i="1"/>
  <c r="AB333" i="1" s="1"/>
  <c r="T333" i="1"/>
  <c r="U333" i="1"/>
  <c r="T337" i="1"/>
  <c r="U337" i="1" s="1"/>
  <c r="V338" i="1"/>
  <c r="AB338" i="1" s="1"/>
  <c r="V300" i="1"/>
  <c r="AB300" i="1" s="1"/>
  <c r="T338" i="1"/>
  <c r="U338" i="1" s="1"/>
  <c r="V301" i="1"/>
  <c r="AB301" i="1" s="1"/>
  <c r="T300" i="1"/>
  <c r="U300" i="1" s="1"/>
  <c r="V298" i="1"/>
  <c r="AB298" i="1" s="1"/>
  <c r="V302" i="1"/>
  <c r="AB302" i="1" s="1"/>
  <c r="T301" i="1"/>
  <c r="U301" i="1" s="1"/>
  <c r="T302" i="1"/>
  <c r="U302" i="1" s="1"/>
  <c r="V299" i="1"/>
  <c r="AB299" i="1" s="1"/>
  <c r="T299" i="1"/>
  <c r="U299" i="1" s="1"/>
  <c r="T298" i="1"/>
  <c r="U298" i="1" s="1"/>
  <c r="V297" i="1"/>
  <c r="AB297" i="1" s="1"/>
  <c r="T297" i="1"/>
  <c r="U297" i="1" s="1"/>
  <c r="V303" i="1"/>
  <c r="AB303" i="1" s="1"/>
  <c r="T303" i="1"/>
  <c r="U303" i="1" s="1"/>
  <c r="V305" i="1"/>
  <c r="AB305" i="1" s="1"/>
  <c r="T305" i="1"/>
  <c r="U305" i="1" s="1"/>
  <c r="V304" i="1"/>
  <c r="AB304" i="1" s="1"/>
  <c r="T304" i="1"/>
  <c r="U304" i="1" s="1"/>
  <c r="AB306" i="1"/>
  <c r="N306" i="1"/>
  <c r="T306" i="1"/>
  <c r="V307" i="1"/>
  <c r="AB307" i="1" s="1"/>
  <c r="T307" i="1"/>
  <c r="U307" i="1" s="1"/>
  <c r="Y351" i="1"/>
  <c r="R351" i="1"/>
  <c r="M351" i="1"/>
  <c r="N351" i="1" s="1"/>
  <c r="AD351" i="1"/>
  <c r="R350" i="1"/>
  <c r="Y271" i="1"/>
  <c r="R271" i="1"/>
  <c r="M271" i="1"/>
  <c r="N271" i="1" s="1"/>
  <c r="AD271" i="1"/>
  <c r="N17" i="1"/>
  <c r="R17" i="1"/>
  <c r="T17" i="1"/>
  <c r="AD17" i="1"/>
  <c r="AD272" i="1"/>
  <c r="Y272" i="1"/>
  <c r="R272" i="1"/>
  <c r="M272" i="1"/>
  <c r="N272" i="1" s="1"/>
  <c r="Y252" i="1"/>
  <c r="R252" i="1"/>
  <c r="M252" i="1"/>
  <c r="N252" i="1" s="1"/>
  <c r="Y225" i="1"/>
  <c r="R225" i="1"/>
  <c r="M225" i="1"/>
  <c r="N225" i="1" s="1"/>
  <c r="Y223" i="1"/>
  <c r="R223" i="1"/>
  <c r="M223" i="1"/>
  <c r="N223" i="1" s="1"/>
  <c r="AD267" i="1"/>
  <c r="Y267" i="1"/>
  <c r="R267" i="1"/>
  <c r="M267" i="1"/>
  <c r="N267" i="1" s="1"/>
  <c r="Y287" i="1"/>
  <c r="R287" i="1"/>
  <c r="M287" i="1"/>
  <c r="V287" i="1" s="1"/>
  <c r="AC336" i="1" l="1"/>
  <c r="AC334" i="1"/>
  <c r="AC155" i="1"/>
  <c r="AC333" i="1"/>
  <c r="AC338" i="1"/>
  <c r="AC337" i="1"/>
  <c r="AC300" i="1"/>
  <c r="AC301" i="1"/>
  <c r="AC302" i="1"/>
  <c r="AC298" i="1"/>
  <c r="AC297" i="1"/>
  <c r="AC299" i="1"/>
  <c r="AC303" i="1"/>
  <c r="AC305" i="1"/>
  <c r="AC304" i="1"/>
  <c r="U306" i="1"/>
  <c r="AC306" i="1" s="1"/>
  <c r="AC307" i="1"/>
  <c r="T351" i="1"/>
  <c r="U351" i="1" s="1"/>
  <c r="V351" i="1"/>
  <c r="AB351" i="1" s="1"/>
  <c r="U17" i="1"/>
  <c r="AC17" i="1" s="1"/>
  <c r="V271" i="1"/>
  <c r="AB271" i="1" s="1"/>
  <c r="T271" i="1"/>
  <c r="U271" i="1" s="1"/>
  <c r="V272" i="1"/>
  <c r="AB272" i="1" s="1"/>
  <c r="T272" i="1"/>
  <c r="U272" i="1" s="1"/>
  <c r="T252" i="1"/>
  <c r="U252" i="1" s="1"/>
  <c r="V252" i="1"/>
  <c r="AB252" i="1" s="1"/>
  <c r="T225" i="1"/>
  <c r="U225" i="1" s="1"/>
  <c r="V225" i="1"/>
  <c r="AB225" i="1" s="1"/>
  <c r="T223" i="1"/>
  <c r="U223" i="1" s="1"/>
  <c r="V223" i="1"/>
  <c r="AB223" i="1" s="1"/>
  <c r="AB287" i="1"/>
  <c r="T267" i="1"/>
  <c r="U267" i="1" s="1"/>
  <c r="V267" i="1"/>
  <c r="AB267" i="1" s="1"/>
  <c r="T287" i="1"/>
  <c r="N287" i="1"/>
  <c r="AD11" i="1"/>
  <c r="Y11" i="1"/>
  <c r="R11" i="1"/>
  <c r="M11" i="1"/>
  <c r="N11" i="1" s="1"/>
  <c r="AC76" i="1"/>
  <c r="AC71" i="1"/>
  <c r="Y68" i="1"/>
  <c r="AB68" i="1" s="1"/>
  <c r="AC68" i="1" s="1"/>
  <c r="M68" i="1"/>
  <c r="N68" i="1" s="1"/>
  <c r="AC75" i="1"/>
  <c r="AD70" i="1"/>
  <c r="U70" i="1"/>
  <c r="AC70" i="1" s="1"/>
  <c r="Y67" i="1"/>
  <c r="M67" i="1"/>
  <c r="N67" i="1" s="1"/>
  <c r="U67" i="1" s="1"/>
  <c r="Y89" i="1"/>
  <c r="R89" i="1"/>
  <c r="M89" i="1"/>
  <c r="V89" i="1" s="1"/>
  <c r="M85" i="1"/>
  <c r="V85" i="1" s="1"/>
  <c r="M86" i="1"/>
  <c r="N86" i="1" s="1"/>
  <c r="M88" i="1"/>
  <c r="N88" i="1" s="1"/>
  <c r="Y88" i="1"/>
  <c r="R88" i="1"/>
  <c r="Y86" i="1"/>
  <c r="R86" i="1"/>
  <c r="Y319" i="1"/>
  <c r="M319" i="1"/>
  <c r="N319" i="1" s="1"/>
  <c r="U319" i="1" s="1"/>
  <c r="AD319" i="1"/>
  <c r="Y85" i="1"/>
  <c r="R85" i="1"/>
  <c r="M90" i="1"/>
  <c r="N90" i="1" s="1"/>
  <c r="R90" i="1"/>
  <c r="Y90" i="1"/>
  <c r="AD90" i="1"/>
  <c r="R117" i="1"/>
  <c r="U117" i="1" s="1"/>
  <c r="AD117" i="1"/>
  <c r="Y117" i="1"/>
  <c r="AB117" i="1" s="1"/>
  <c r="AA370" i="1"/>
  <c r="Z370" i="1"/>
  <c r="X370" i="1"/>
  <c r="W370" i="1"/>
  <c r="S370" i="1"/>
  <c r="Q370" i="1"/>
  <c r="P370" i="1"/>
  <c r="L370" i="1"/>
  <c r="K370" i="1"/>
  <c r="Y369" i="1"/>
  <c r="M369" i="1"/>
  <c r="N369" i="1" s="1"/>
  <c r="U368" i="1"/>
  <c r="AC368" i="1" s="1"/>
  <c r="AB367" i="1"/>
  <c r="U367" i="1"/>
  <c r="Y366" i="1"/>
  <c r="M366" i="1"/>
  <c r="V366" i="1" s="1"/>
  <c r="Y365" i="1"/>
  <c r="V365" i="1"/>
  <c r="N365" i="1"/>
  <c r="U365" i="1" s="1"/>
  <c r="AC365" i="1" s="1"/>
  <c r="Y364" i="1"/>
  <c r="V364" i="1"/>
  <c r="N364" i="1"/>
  <c r="U364" i="1" s="1"/>
  <c r="AC364" i="1" s="1"/>
  <c r="Y363" i="1"/>
  <c r="M363" i="1"/>
  <c r="V363" i="1" s="1"/>
  <c r="Y362" i="1"/>
  <c r="M362" i="1"/>
  <c r="O362" i="1" s="1"/>
  <c r="R362" i="1" s="1"/>
  <c r="Y361" i="1"/>
  <c r="R361" i="1"/>
  <c r="M361" i="1"/>
  <c r="N361" i="1" s="1"/>
  <c r="Y360" i="1"/>
  <c r="V360" i="1"/>
  <c r="N360" i="1"/>
  <c r="U360" i="1" s="1"/>
  <c r="AC360" i="1" s="1"/>
  <c r="Y359" i="1"/>
  <c r="V359" i="1"/>
  <c r="N359" i="1"/>
  <c r="U359" i="1" s="1"/>
  <c r="AC359" i="1" s="1"/>
  <c r="Y358" i="1"/>
  <c r="M358" i="1"/>
  <c r="Y357" i="1"/>
  <c r="M357" i="1"/>
  <c r="O357" i="1" s="1"/>
  <c r="R357" i="1" s="1"/>
  <c r="Y356" i="1"/>
  <c r="M356" i="1"/>
  <c r="Y355" i="1"/>
  <c r="M355" i="1"/>
  <c r="O355" i="1" s="1"/>
  <c r="R355" i="1" s="1"/>
  <c r="AD354" i="1"/>
  <c r="R354" i="1"/>
  <c r="U354" i="1" s="1"/>
  <c r="AC354" i="1" s="1"/>
  <c r="AD353" i="1"/>
  <c r="R353" i="1"/>
  <c r="U353" i="1" s="1"/>
  <c r="AC353" i="1" s="1"/>
  <c r="AD352" i="1"/>
  <c r="Y352" i="1"/>
  <c r="M352" i="1"/>
  <c r="AD350" i="1"/>
  <c r="Y350" i="1"/>
  <c r="M350" i="1"/>
  <c r="AD349" i="1"/>
  <c r="Y349" i="1"/>
  <c r="M349" i="1"/>
  <c r="AD348" i="1"/>
  <c r="Y348" i="1"/>
  <c r="R348" i="1"/>
  <c r="M348" i="1"/>
  <c r="AD347" i="1"/>
  <c r="Y347" i="1"/>
  <c r="R347" i="1"/>
  <c r="M347" i="1"/>
  <c r="AD346" i="1"/>
  <c r="Y346" i="1"/>
  <c r="R346" i="1"/>
  <c r="M346" i="1"/>
  <c r="AD345" i="1"/>
  <c r="Y345" i="1"/>
  <c r="R345" i="1"/>
  <c r="M345" i="1"/>
  <c r="T345" i="1" s="1"/>
  <c r="AD344" i="1"/>
  <c r="Y344" i="1"/>
  <c r="R344" i="1"/>
  <c r="M344" i="1"/>
  <c r="T344" i="1" s="1"/>
  <c r="AD343" i="1"/>
  <c r="Y343" i="1"/>
  <c r="R343" i="1"/>
  <c r="M343" i="1"/>
  <c r="N343" i="1" s="1"/>
  <c r="AD342" i="1"/>
  <c r="Y342" i="1"/>
  <c r="M342" i="1"/>
  <c r="T342" i="1" s="1"/>
  <c r="AD341" i="1"/>
  <c r="U341" i="1"/>
  <c r="AC341" i="1" s="1"/>
  <c r="M341" i="1"/>
  <c r="V341" i="1" s="1"/>
  <c r="AD340" i="1"/>
  <c r="U340" i="1"/>
  <c r="AC340" i="1" s="1"/>
  <c r="M340" i="1"/>
  <c r="V340" i="1" s="1"/>
  <c r="AD339" i="1"/>
  <c r="Y339" i="1"/>
  <c r="M339" i="1"/>
  <c r="V339" i="1" s="1"/>
  <c r="AD332" i="1"/>
  <c r="Y332" i="1"/>
  <c r="R332" i="1"/>
  <c r="M332" i="1"/>
  <c r="AD331" i="1"/>
  <c r="Y331" i="1"/>
  <c r="R331" i="1"/>
  <c r="M331" i="1"/>
  <c r="N331" i="1" s="1"/>
  <c r="AD330" i="1"/>
  <c r="Y330" i="1"/>
  <c r="R330" i="1"/>
  <c r="M330" i="1"/>
  <c r="N330" i="1" s="1"/>
  <c r="AD329" i="1"/>
  <c r="Y329" i="1"/>
  <c r="R329" i="1"/>
  <c r="M329" i="1"/>
  <c r="AD328" i="1"/>
  <c r="Y328" i="1"/>
  <c r="R328" i="1"/>
  <c r="M328" i="1"/>
  <c r="V328" i="1" s="1"/>
  <c r="AD327" i="1"/>
  <c r="Y327" i="1"/>
  <c r="R327" i="1"/>
  <c r="M327" i="1"/>
  <c r="N327" i="1" s="1"/>
  <c r="AD326" i="1"/>
  <c r="Y326" i="1"/>
  <c r="R326" i="1"/>
  <c r="M326" i="1"/>
  <c r="N326" i="1" s="1"/>
  <c r="AD325" i="1"/>
  <c r="Y325" i="1"/>
  <c r="R325" i="1"/>
  <c r="M325" i="1"/>
  <c r="V325" i="1" s="1"/>
  <c r="AD324" i="1"/>
  <c r="Y324" i="1"/>
  <c r="R324" i="1"/>
  <c r="M324" i="1"/>
  <c r="V324" i="1" s="1"/>
  <c r="AD323" i="1"/>
  <c r="Y323" i="1"/>
  <c r="R323" i="1"/>
  <c r="M323" i="1"/>
  <c r="N323" i="1" s="1"/>
  <c r="AD322" i="1"/>
  <c r="Y322" i="1"/>
  <c r="R322" i="1"/>
  <c r="M322" i="1"/>
  <c r="N322" i="1" s="1"/>
  <c r="AD321" i="1"/>
  <c r="Y321" i="1"/>
  <c r="R321" i="1"/>
  <c r="M321" i="1"/>
  <c r="AD320" i="1"/>
  <c r="Y320" i="1"/>
  <c r="R320" i="1"/>
  <c r="M320" i="1"/>
  <c r="V320" i="1" s="1"/>
  <c r="AD318" i="1"/>
  <c r="Y318" i="1"/>
  <c r="R318" i="1"/>
  <c r="M318" i="1"/>
  <c r="AD317" i="1"/>
  <c r="Y317" i="1"/>
  <c r="R317" i="1"/>
  <c r="M317" i="1"/>
  <c r="AD316" i="1"/>
  <c r="Y316" i="1"/>
  <c r="R316" i="1"/>
  <c r="M316" i="1"/>
  <c r="V316" i="1" s="1"/>
  <c r="AD315" i="1"/>
  <c r="Y315" i="1"/>
  <c r="R315" i="1"/>
  <c r="M315" i="1"/>
  <c r="N315" i="1" s="1"/>
  <c r="AD314" i="1"/>
  <c r="Y314" i="1"/>
  <c r="R314" i="1"/>
  <c r="M314" i="1"/>
  <c r="N314" i="1" s="1"/>
  <c r="AD313" i="1"/>
  <c r="Y313" i="1"/>
  <c r="R313" i="1"/>
  <c r="M313" i="1"/>
  <c r="N313" i="1" s="1"/>
  <c r="AD312" i="1"/>
  <c r="Y312" i="1"/>
  <c r="R312" i="1"/>
  <c r="M312" i="1"/>
  <c r="AD311" i="1"/>
  <c r="Y311" i="1"/>
  <c r="R311" i="1"/>
  <c r="M311" i="1"/>
  <c r="V311" i="1" s="1"/>
  <c r="AD310" i="1"/>
  <c r="Y310" i="1"/>
  <c r="R310" i="1"/>
  <c r="M310" i="1"/>
  <c r="AD309" i="1"/>
  <c r="Y309" i="1"/>
  <c r="R309" i="1"/>
  <c r="M309" i="1"/>
  <c r="N309" i="1" s="1"/>
  <c r="AD308" i="1"/>
  <c r="Y308" i="1"/>
  <c r="R308" i="1"/>
  <c r="M308" i="1"/>
  <c r="AD296" i="1"/>
  <c r="Y296" i="1"/>
  <c r="R296" i="1"/>
  <c r="M296" i="1"/>
  <c r="AD295" i="1"/>
  <c r="Y295" i="1"/>
  <c r="V295" i="1"/>
  <c r="T295" i="1"/>
  <c r="R295" i="1"/>
  <c r="N295" i="1"/>
  <c r="AD294" i="1"/>
  <c r="Y294" i="1"/>
  <c r="R294" i="1"/>
  <c r="M294" i="1"/>
  <c r="N294" i="1" s="1"/>
  <c r="AD293" i="1"/>
  <c r="Y293" i="1"/>
  <c r="R293" i="1"/>
  <c r="M293" i="1"/>
  <c r="V293" i="1" s="1"/>
  <c r="AD292" i="1"/>
  <c r="Y292" i="1"/>
  <c r="R292" i="1"/>
  <c r="M292" i="1"/>
  <c r="V292" i="1" s="1"/>
  <c r="AD291" i="1"/>
  <c r="Y291" i="1"/>
  <c r="R291" i="1"/>
  <c r="M291" i="1"/>
  <c r="AD289" i="1"/>
  <c r="Y289" i="1"/>
  <c r="R289" i="1"/>
  <c r="M289" i="1"/>
  <c r="N289" i="1" s="1"/>
  <c r="AD288" i="1"/>
  <c r="Y288" i="1"/>
  <c r="R288" i="1"/>
  <c r="M288" i="1"/>
  <c r="V288" i="1" s="1"/>
  <c r="AD286" i="1"/>
  <c r="Y286" i="1"/>
  <c r="R286" i="1"/>
  <c r="M286" i="1"/>
  <c r="V286" i="1" s="1"/>
  <c r="AD285" i="1"/>
  <c r="Y285" i="1"/>
  <c r="R285" i="1"/>
  <c r="M285" i="1"/>
  <c r="V285" i="1" s="1"/>
  <c r="AD284" i="1"/>
  <c r="Y284" i="1"/>
  <c r="R284" i="1"/>
  <c r="M284" i="1"/>
  <c r="N284" i="1" s="1"/>
  <c r="AD283" i="1"/>
  <c r="Y283" i="1"/>
  <c r="R283" i="1"/>
  <c r="M283" i="1"/>
  <c r="AD282" i="1"/>
  <c r="Y282" i="1"/>
  <c r="R282" i="1"/>
  <c r="M282" i="1"/>
  <c r="AD281" i="1"/>
  <c r="Y281" i="1"/>
  <c r="R281" i="1"/>
  <c r="M281" i="1"/>
  <c r="N281" i="1" s="1"/>
  <c r="AD280" i="1"/>
  <c r="Y280" i="1"/>
  <c r="R280" i="1"/>
  <c r="M280" i="1"/>
  <c r="T280" i="1" s="1"/>
  <c r="AD279" i="1"/>
  <c r="Y279" i="1"/>
  <c r="R279" i="1"/>
  <c r="M279" i="1"/>
  <c r="AD278" i="1"/>
  <c r="Y278" i="1"/>
  <c r="R278" i="1"/>
  <c r="M278" i="1"/>
  <c r="AD277" i="1"/>
  <c r="Y277" i="1"/>
  <c r="R277" i="1"/>
  <c r="M277" i="1"/>
  <c r="AD276" i="1"/>
  <c r="Y276" i="1"/>
  <c r="R276" i="1"/>
  <c r="M276" i="1"/>
  <c r="T276" i="1" s="1"/>
  <c r="AD275" i="1"/>
  <c r="Y275" i="1"/>
  <c r="R275" i="1"/>
  <c r="M275" i="1"/>
  <c r="AD274" i="1"/>
  <c r="Y274" i="1"/>
  <c r="R274" i="1"/>
  <c r="M274" i="1"/>
  <c r="AD273" i="1"/>
  <c r="Y273" i="1"/>
  <c r="R273" i="1"/>
  <c r="M273" i="1"/>
  <c r="AD270" i="1"/>
  <c r="Y270" i="1"/>
  <c r="R270" i="1"/>
  <c r="M270" i="1"/>
  <c r="N270" i="1" s="1"/>
  <c r="AD269" i="1"/>
  <c r="Y269" i="1"/>
  <c r="R269" i="1"/>
  <c r="M269" i="1"/>
  <c r="V269" i="1" s="1"/>
  <c r="AD268" i="1"/>
  <c r="Y268" i="1"/>
  <c r="R268" i="1"/>
  <c r="M268" i="1"/>
  <c r="V268" i="1" s="1"/>
  <c r="AD266" i="1"/>
  <c r="Y266" i="1"/>
  <c r="R266" i="1"/>
  <c r="M266" i="1"/>
  <c r="AD265" i="1"/>
  <c r="Y265" i="1"/>
  <c r="R265" i="1"/>
  <c r="M265" i="1"/>
  <c r="T265" i="1" s="1"/>
  <c r="AD264" i="1"/>
  <c r="Y264" i="1"/>
  <c r="R264" i="1"/>
  <c r="M264" i="1"/>
  <c r="V264" i="1" s="1"/>
  <c r="AD263" i="1"/>
  <c r="Y263" i="1"/>
  <c r="R263" i="1"/>
  <c r="M263" i="1"/>
  <c r="AD262" i="1"/>
  <c r="Y262" i="1"/>
  <c r="R262" i="1"/>
  <c r="M262" i="1"/>
  <c r="AD261" i="1"/>
  <c r="Y261" i="1"/>
  <c r="R261" i="1"/>
  <c r="M261" i="1"/>
  <c r="AD260" i="1"/>
  <c r="Y260" i="1"/>
  <c r="R260" i="1"/>
  <c r="M260" i="1"/>
  <c r="V260" i="1" s="1"/>
  <c r="AD259" i="1"/>
  <c r="Y259" i="1"/>
  <c r="R259" i="1"/>
  <c r="M259" i="1"/>
  <c r="T259" i="1" s="1"/>
  <c r="AD258" i="1"/>
  <c r="Y258" i="1"/>
  <c r="R258" i="1"/>
  <c r="M258" i="1"/>
  <c r="N258" i="1" s="1"/>
  <c r="AD257" i="1"/>
  <c r="Y257" i="1"/>
  <c r="R257" i="1"/>
  <c r="M257" i="1"/>
  <c r="V257" i="1" s="1"/>
  <c r="AD256" i="1"/>
  <c r="Y256" i="1"/>
  <c r="R256" i="1"/>
  <c r="M256" i="1"/>
  <c r="AD255" i="1"/>
  <c r="Y255" i="1"/>
  <c r="R255" i="1"/>
  <c r="M255" i="1"/>
  <c r="AD254" i="1"/>
  <c r="Y254" i="1"/>
  <c r="R254" i="1"/>
  <c r="M254" i="1"/>
  <c r="T254" i="1" s="1"/>
  <c r="AD253" i="1"/>
  <c r="Y253" i="1"/>
  <c r="R253" i="1"/>
  <c r="M253" i="1"/>
  <c r="AD251" i="1"/>
  <c r="Y251" i="1"/>
  <c r="R251" i="1"/>
  <c r="M251" i="1"/>
  <c r="N251" i="1" s="1"/>
  <c r="AD250" i="1"/>
  <c r="Y250" i="1"/>
  <c r="R250" i="1"/>
  <c r="M250" i="1"/>
  <c r="T250" i="1" s="1"/>
  <c r="AD249" i="1"/>
  <c r="Y249" i="1"/>
  <c r="R249" i="1"/>
  <c r="M249" i="1"/>
  <c r="T249" i="1" s="1"/>
  <c r="AD248" i="1"/>
  <c r="Y248" i="1"/>
  <c r="R248" i="1"/>
  <c r="M248" i="1"/>
  <c r="N248" i="1" s="1"/>
  <c r="AD247" i="1"/>
  <c r="Y247" i="1"/>
  <c r="R247" i="1"/>
  <c r="M247" i="1"/>
  <c r="V247" i="1" s="1"/>
  <c r="AD246" i="1"/>
  <c r="Y246" i="1"/>
  <c r="R246" i="1"/>
  <c r="M246" i="1"/>
  <c r="AD245" i="1"/>
  <c r="Y245" i="1"/>
  <c r="R245" i="1"/>
  <c r="M245" i="1"/>
  <c r="V245" i="1" s="1"/>
  <c r="AD244" i="1"/>
  <c r="Y244" i="1"/>
  <c r="R244" i="1"/>
  <c r="M244" i="1"/>
  <c r="N244" i="1" s="1"/>
  <c r="AD243" i="1"/>
  <c r="Y243" i="1"/>
  <c r="R243" i="1"/>
  <c r="M243" i="1"/>
  <c r="N243" i="1" s="1"/>
  <c r="AD242" i="1"/>
  <c r="Y242" i="1"/>
  <c r="R242" i="1"/>
  <c r="M242" i="1"/>
  <c r="V242" i="1" s="1"/>
  <c r="AD241" i="1"/>
  <c r="Y241" i="1"/>
  <c r="R241" i="1"/>
  <c r="M241" i="1"/>
  <c r="N241" i="1" s="1"/>
  <c r="AD240" i="1"/>
  <c r="Y240" i="1"/>
  <c r="R240" i="1"/>
  <c r="M240" i="1"/>
  <c r="AD239" i="1"/>
  <c r="Y239" i="1"/>
  <c r="R239" i="1"/>
  <c r="M239" i="1"/>
  <c r="N239" i="1" s="1"/>
  <c r="AD238" i="1"/>
  <c r="Y238" i="1"/>
  <c r="R238" i="1"/>
  <c r="M238" i="1"/>
  <c r="N238" i="1" s="1"/>
  <c r="AD237" i="1"/>
  <c r="Y237" i="1"/>
  <c r="R237" i="1"/>
  <c r="M237" i="1"/>
  <c r="N237" i="1" s="1"/>
  <c r="AD236" i="1"/>
  <c r="Y236" i="1"/>
  <c r="R236" i="1"/>
  <c r="M236" i="1"/>
  <c r="N236" i="1" s="1"/>
  <c r="AD235" i="1"/>
  <c r="Y235" i="1"/>
  <c r="R235" i="1"/>
  <c r="M235" i="1"/>
  <c r="V235" i="1" s="1"/>
  <c r="AD234" i="1"/>
  <c r="Y234" i="1"/>
  <c r="R234" i="1"/>
  <c r="M234" i="1"/>
  <c r="AD233" i="1"/>
  <c r="Y233" i="1"/>
  <c r="R233" i="1"/>
  <c r="M233" i="1"/>
  <c r="AD232" i="1"/>
  <c r="Y232" i="1"/>
  <c r="R232" i="1"/>
  <c r="M232" i="1"/>
  <c r="AD231" i="1"/>
  <c r="Y231" i="1"/>
  <c r="R231" i="1"/>
  <c r="M231" i="1"/>
  <c r="N231" i="1" s="1"/>
  <c r="AD230" i="1"/>
  <c r="Y230" i="1"/>
  <c r="R230" i="1"/>
  <c r="M230" i="1"/>
  <c r="AD229" i="1"/>
  <c r="Y229" i="1"/>
  <c r="R229" i="1"/>
  <c r="M229" i="1"/>
  <c r="N229" i="1" s="1"/>
  <c r="AD228" i="1"/>
  <c r="Y228" i="1"/>
  <c r="R228" i="1"/>
  <c r="M228" i="1"/>
  <c r="V228" i="1" s="1"/>
  <c r="AD227" i="1"/>
  <c r="Y227" i="1"/>
  <c r="V227" i="1"/>
  <c r="R227" i="1"/>
  <c r="N227" i="1"/>
  <c r="AD226" i="1"/>
  <c r="Y226" i="1"/>
  <c r="R226" i="1"/>
  <c r="M226" i="1"/>
  <c r="AD224" i="1"/>
  <c r="Y224" i="1"/>
  <c r="R224" i="1"/>
  <c r="M224" i="1"/>
  <c r="AD222" i="1"/>
  <c r="Y222" i="1"/>
  <c r="R222" i="1"/>
  <c r="M222" i="1"/>
  <c r="AD221" i="1"/>
  <c r="Y221" i="1"/>
  <c r="R221" i="1"/>
  <c r="M221" i="1"/>
  <c r="AD220" i="1"/>
  <c r="Y220" i="1"/>
  <c r="R220" i="1"/>
  <c r="M220" i="1"/>
  <c r="V220" i="1" s="1"/>
  <c r="AD219" i="1"/>
  <c r="Y219" i="1"/>
  <c r="R219" i="1"/>
  <c r="M219" i="1"/>
  <c r="AD218" i="1"/>
  <c r="Y218" i="1"/>
  <c r="R218" i="1"/>
  <c r="M218" i="1"/>
  <c r="V218" i="1" s="1"/>
  <c r="AD217" i="1"/>
  <c r="Y217" i="1"/>
  <c r="R217" i="1"/>
  <c r="M217" i="1"/>
  <c r="V217" i="1" s="1"/>
  <c r="AD216" i="1"/>
  <c r="Y216" i="1"/>
  <c r="R216" i="1"/>
  <c r="M216" i="1"/>
  <c r="AD215" i="1"/>
  <c r="Y215" i="1"/>
  <c r="R215" i="1"/>
  <c r="M215" i="1"/>
  <c r="AD214" i="1"/>
  <c r="Y214" i="1"/>
  <c r="R214" i="1"/>
  <c r="M214" i="1"/>
  <c r="T214" i="1" s="1"/>
  <c r="Y213" i="1"/>
  <c r="R213" i="1"/>
  <c r="M213" i="1"/>
  <c r="AD212" i="1"/>
  <c r="Y212" i="1"/>
  <c r="R212" i="1"/>
  <c r="M212" i="1"/>
  <c r="T212" i="1" s="1"/>
  <c r="AD211" i="1"/>
  <c r="Y211" i="1"/>
  <c r="R211" i="1"/>
  <c r="M211" i="1"/>
  <c r="N211" i="1" s="1"/>
  <c r="AD210" i="1"/>
  <c r="Y210" i="1"/>
  <c r="R210" i="1"/>
  <c r="M210" i="1"/>
  <c r="AD209" i="1"/>
  <c r="Y209" i="1"/>
  <c r="R209" i="1"/>
  <c r="M209" i="1"/>
  <c r="N209" i="1" s="1"/>
  <c r="AD208" i="1"/>
  <c r="Y208" i="1"/>
  <c r="R208" i="1"/>
  <c r="M208" i="1"/>
  <c r="N208" i="1" s="1"/>
  <c r="AD207" i="1"/>
  <c r="Y207" i="1"/>
  <c r="R207" i="1"/>
  <c r="M207" i="1"/>
  <c r="AD206" i="1"/>
  <c r="Y206" i="1"/>
  <c r="R206" i="1"/>
  <c r="M206" i="1"/>
  <c r="N206" i="1" s="1"/>
  <c r="AD205" i="1"/>
  <c r="Y205" i="1"/>
  <c r="R205" i="1"/>
  <c r="M205" i="1"/>
  <c r="AD204" i="1"/>
  <c r="Y204" i="1"/>
  <c r="R204" i="1"/>
  <c r="M204" i="1"/>
  <c r="V204" i="1" s="1"/>
  <c r="AD203" i="1"/>
  <c r="Y203" i="1"/>
  <c r="R203" i="1"/>
  <c r="M203" i="1"/>
  <c r="N203" i="1" s="1"/>
  <c r="AD202" i="1"/>
  <c r="Y202" i="1"/>
  <c r="R202" i="1"/>
  <c r="M202" i="1"/>
  <c r="AD201" i="1"/>
  <c r="Y201" i="1"/>
  <c r="R201" i="1"/>
  <c r="M201" i="1"/>
  <c r="AD200" i="1"/>
  <c r="Y200" i="1"/>
  <c r="R200" i="1"/>
  <c r="M200" i="1"/>
  <c r="N200" i="1" s="1"/>
  <c r="AD199" i="1"/>
  <c r="R199" i="1"/>
  <c r="M199" i="1"/>
  <c r="N199" i="1" s="1"/>
  <c r="AD198" i="1"/>
  <c r="R198" i="1"/>
  <c r="M198" i="1"/>
  <c r="V198" i="1" s="1"/>
  <c r="AB198" i="1" s="1"/>
  <c r="AD197" i="1"/>
  <c r="R197" i="1"/>
  <c r="M197" i="1"/>
  <c r="V197" i="1" s="1"/>
  <c r="AB197" i="1" s="1"/>
  <c r="AD196" i="1"/>
  <c r="R196" i="1"/>
  <c r="M196" i="1"/>
  <c r="T196" i="1" s="1"/>
  <c r="AD195" i="1"/>
  <c r="R195" i="1"/>
  <c r="M195" i="1"/>
  <c r="AB194" i="1"/>
  <c r="AC194" i="1" s="1"/>
  <c r="AD193" i="1"/>
  <c r="R193" i="1"/>
  <c r="M193" i="1"/>
  <c r="V193" i="1" s="1"/>
  <c r="AB193" i="1" s="1"/>
  <c r="AD192" i="1"/>
  <c r="R192" i="1"/>
  <c r="M192" i="1"/>
  <c r="AD191" i="1"/>
  <c r="R191" i="1"/>
  <c r="M191" i="1"/>
  <c r="N191" i="1" s="1"/>
  <c r="AD190" i="1"/>
  <c r="R190" i="1"/>
  <c r="M190" i="1"/>
  <c r="T190" i="1" s="1"/>
  <c r="AD189" i="1"/>
  <c r="R189" i="1"/>
  <c r="M189" i="1"/>
  <c r="T189" i="1" s="1"/>
  <c r="AD188" i="1"/>
  <c r="V188" i="1"/>
  <c r="AB188" i="1" s="1"/>
  <c r="N188" i="1"/>
  <c r="U188" i="1" s="1"/>
  <c r="AD187" i="1"/>
  <c r="V187" i="1"/>
  <c r="AB187" i="1" s="1"/>
  <c r="N187" i="1"/>
  <c r="U187" i="1" s="1"/>
  <c r="AD186" i="1"/>
  <c r="V186" i="1"/>
  <c r="AB186" i="1" s="1"/>
  <c r="N186" i="1"/>
  <c r="U186" i="1" s="1"/>
  <c r="AD185" i="1"/>
  <c r="V185" i="1"/>
  <c r="AB185" i="1" s="1"/>
  <c r="N185" i="1"/>
  <c r="U185" i="1" s="1"/>
  <c r="AD184" i="1"/>
  <c r="V184" i="1"/>
  <c r="AB184" i="1" s="1"/>
  <c r="N184" i="1"/>
  <c r="U184" i="1" s="1"/>
  <c r="AD183" i="1"/>
  <c r="AB183" i="1"/>
  <c r="AC183" i="1" s="1"/>
  <c r="AD182" i="1"/>
  <c r="V182" i="1"/>
  <c r="AB182" i="1" s="1"/>
  <c r="N182" i="1"/>
  <c r="U182" i="1" s="1"/>
  <c r="AD181" i="1"/>
  <c r="V181" i="1"/>
  <c r="AB181" i="1" s="1"/>
  <c r="N181" i="1"/>
  <c r="U181" i="1" s="1"/>
  <c r="AD180" i="1"/>
  <c r="R180" i="1"/>
  <c r="M180" i="1"/>
  <c r="N180" i="1" s="1"/>
  <c r="AD179" i="1"/>
  <c r="R179" i="1"/>
  <c r="M179" i="1"/>
  <c r="AD178" i="1"/>
  <c r="R178" i="1"/>
  <c r="M178" i="1"/>
  <c r="AD177" i="1"/>
  <c r="V177" i="1"/>
  <c r="AB177" i="1" s="1"/>
  <c r="N177" i="1"/>
  <c r="U177" i="1" s="1"/>
  <c r="AD176" i="1"/>
  <c r="R176" i="1"/>
  <c r="M176" i="1"/>
  <c r="V176" i="1" s="1"/>
  <c r="AB176" i="1" s="1"/>
  <c r="AB175" i="1"/>
  <c r="AC175" i="1" s="1"/>
  <c r="Y174" i="1"/>
  <c r="U174" i="1"/>
  <c r="M174" i="1"/>
  <c r="V174" i="1" s="1"/>
  <c r="AB173" i="1"/>
  <c r="AC173" i="1" s="1"/>
  <c r="N173" i="1"/>
  <c r="Y172" i="1"/>
  <c r="U172" i="1"/>
  <c r="M172" i="1"/>
  <c r="V172" i="1" s="1"/>
  <c r="Y171" i="1"/>
  <c r="U171" i="1"/>
  <c r="M171" i="1"/>
  <c r="V171" i="1" s="1"/>
  <c r="AD170" i="1"/>
  <c r="Y170" i="1"/>
  <c r="R170" i="1"/>
  <c r="M170" i="1"/>
  <c r="V170" i="1" s="1"/>
  <c r="AD169" i="1"/>
  <c r="Y169" i="1"/>
  <c r="R169" i="1"/>
  <c r="M169" i="1"/>
  <c r="AD168" i="1"/>
  <c r="Y168" i="1"/>
  <c r="R168" i="1"/>
  <c r="M168" i="1"/>
  <c r="V168" i="1" s="1"/>
  <c r="AD167" i="1"/>
  <c r="Y167" i="1"/>
  <c r="R167" i="1"/>
  <c r="M167" i="1"/>
  <c r="V167" i="1" s="1"/>
  <c r="AD166" i="1"/>
  <c r="Y166" i="1"/>
  <c r="R166" i="1"/>
  <c r="M166" i="1"/>
  <c r="N166" i="1" s="1"/>
  <c r="AD165" i="1"/>
  <c r="Y165" i="1"/>
  <c r="R165" i="1"/>
  <c r="M165" i="1"/>
  <c r="AD164" i="1"/>
  <c r="Y164" i="1"/>
  <c r="R164" i="1"/>
  <c r="M164" i="1"/>
  <c r="AD163" i="1"/>
  <c r="Y163" i="1"/>
  <c r="R163" i="1"/>
  <c r="M163" i="1"/>
  <c r="V163" i="1" s="1"/>
  <c r="AD162" i="1"/>
  <c r="Y162" i="1"/>
  <c r="R162" i="1"/>
  <c r="M162" i="1"/>
  <c r="AD161" i="1"/>
  <c r="Y161" i="1"/>
  <c r="R161" i="1"/>
  <c r="M161" i="1"/>
  <c r="AD160" i="1"/>
  <c r="Y160" i="1"/>
  <c r="R160" i="1"/>
  <c r="M160" i="1"/>
  <c r="AD159" i="1"/>
  <c r="Y159" i="1"/>
  <c r="R159" i="1"/>
  <c r="M159" i="1"/>
  <c r="N159" i="1" s="1"/>
  <c r="AD158" i="1"/>
  <c r="Y158" i="1"/>
  <c r="R158" i="1"/>
  <c r="M158" i="1"/>
  <c r="AD157" i="1"/>
  <c r="R157" i="1"/>
  <c r="M157" i="1"/>
  <c r="T157" i="1" s="1"/>
  <c r="AD156" i="1"/>
  <c r="Y156" i="1"/>
  <c r="R156" i="1"/>
  <c r="M156" i="1"/>
  <c r="AD154" i="1"/>
  <c r="Y154" i="1"/>
  <c r="R154" i="1"/>
  <c r="M154" i="1"/>
  <c r="T154" i="1" s="1"/>
  <c r="AD153" i="1"/>
  <c r="Y153" i="1"/>
  <c r="R153" i="1"/>
  <c r="M153" i="1"/>
  <c r="T153" i="1" s="1"/>
  <c r="AD152" i="1"/>
  <c r="Y152" i="1"/>
  <c r="R152" i="1"/>
  <c r="M152" i="1"/>
  <c r="Y151" i="1"/>
  <c r="R151" i="1"/>
  <c r="M151" i="1"/>
  <c r="N151" i="1" s="1"/>
  <c r="Y150" i="1"/>
  <c r="R150" i="1"/>
  <c r="M150" i="1"/>
  <c r="N150" i="1" s="1"/>
  <c r="AD149" i="1"/>
  <c r="Y149" i="1"/>
  <c r="R149" i="1"/>
  <c r="M149" i="1"/>
  <c r="Y148" i="1"/>
  <c r="R148" i="1"/>
  <c r="M148" i="1"/>
  <c r="Y147" i="1"/>
  <c r="R147" i="1"/>
  <c r="M147" i="1"/>
  <c r="T147" i="1" s="1"/>
  <c r="AD146" i="1"/>
  <c r="Y146" i="1"/>
  <c r="R146" i="1"/>
  <c r="M146" i="1"/>
  <c r="AD145" i="1"/>
  <c r="Y145" i="1"/>
  <c r="R145" i="1"/>
  <c r="M145" i="1"/>
  <c r="AD144" i="1"/>
  <c r="Y144" i="1"/>
  <c r="R144" i="1"/>
  <c r="M144" i="1"/>
  <c r="N144" i="1" s="1"/>
  <c r="AD143" i="1"/>
  <c r="Y143" i="1"/>
  <c r="R143" i="1"/>
  <c r="M143" i="1"/>
  <c r="T143" i="1" s="1"/>
  <c r="AD142" i="1"/>
  <c r="Y142" i="1"/>
  <c r="R142" i="1"/>
  <c r="M142" i="1"/>
  <c r="AD141" i="1"/>
  <c r="Y141" i="1"/>
  <c r="R141" i="1"/>
  <c r="M141" i="1"/>
  <c r="N141" i="1" s="1"/>
  <c r="AD139" i="1"/>
  <c r="Y139" i="1"/>
  <c r="R139" i="1"/>
  <c r="M139" i="1"/>
  <c r="AD138" i="1"/>
  <c r="Y138" i="1"/>
  <c r="M138" i="1"/>
  <c r="V138" i="1" s="1"/>
  <c r="AD137" i="1"/>
  <c r="Y137" i="1"/>
  <c r="R137" i="1"/>
  <c r="M137" i="1"/>
  <c r="AD136" i="1"/>
  <c r="Y136" i="1"/>
  <c r="R136" i="1"/>
  <c r="M136" i="1"/>
  <c r="AD135" i="1"/>
  <c r="Y135" i="1"/>
  <c r="R135" i="1"/>
  <c r="M135" i="1"/>
  <c r="N135" i="1" s="1"/>
  <c r="AD134" i="1"/>
  <c r="Y134" i="1"/>
  <c r="R134" i="1"/>
  <c r="M134" i="1"/>
  <c r="V134" i="1" s="1"/>
  <c r="AD133" i="1"/>
  <c r="Y133" i="1"/>
  <c r="R133" i="1"/>
  <c r="M133" i="1"/>
  <c r="N133" i="1" s="1"/>
  <c r="AD132" i="1"/>
  <c r="Y132" i="1"/>
  <c r="R132" i="1"/>
  <c r="M132" i="1"/>
  <c r="AD131" i="1"/>
  <c r="Y131" i="1"/>
  <c r="R131" i="1"/>
  <c r="M131" i="1"/>
  <c r="AD130" i="1"/>
  <c r="Y130" i="1"/>
  <c r="R130" i="1"/>
  <c r="M130" i="1"/>
  <c r="AD129" i="1"/>
  <c r="Y129" i="1"/>
  <c r="R129" i="1"/>
  <c r="M129" i="1"/>
  <c r="T129" i="1" s="1"/>
  <c r="AD128" i="1"/>
  <c r="Y128" i="1"/>
  <c r="R128" i="1"/>
  <c r="M128" i="1"/>
  <c r="V128" i="1" s="1"/>
  <c r="AD127" i="1"/>
  <c r="Y127" i="1"/>
  <c r="R127" i="1"/>
  <c r="M127" i="1"/>
  <c r="V127" i="1" s="1"/>
  <c r="AD126" i="1"/>
  <c r="Y126" i="1"/>
  <c r="R126" i="1"/>
  <c r="M126" i="1"/>
  <c r="V126" i="1" s="1"/>
  <c r="AD125" i="1"/>
  <c r="Y125" i="1"/>
  <c r="R125" i="1"/>
  <c r="M125" i="1"/>
  <c r="V125" i="1" s="1"/>
  <c r="AD124" i="1"/>
  <c r="Y124" i="1"/>
  <c r="R124" i="1"/>
  <c r="M124" i="1"/>
  <c r="N124" i="1" s="1"/>
  <c r="AD123" i="1"/>
  <c r="Y123" i="1"/>
  <c r="R123" i="1"/>
  <c r="M123" i="1"/>
  <c r="T123" i="1" s="1"/>
  <c r="AD121" i="1"/>
  <c r="Y121" i="1"/>
  <c r="R121" i="1"/>
  <c r="M121" i="1"/>
  <c r="AD120" i="1"/>
  <c r="Y120" i="1"/>
  <c r="R120" i="1"/>
  <c r="M120" i="1"/>
  <c r="V120" i="1" s="1"/>
  <c r="AD119" i="1"/>
  <c r="Y119" i="1"/>
  <c r="R119" i="1"/>
  <c r="M119" i="1"/>
  <c r="N119" i="1" s="1"/>
  <c r="AD118" i="1"/>
  <c r="Y118" i="1"/>
  <c r="R118" i="1"/>
  <c r="M118" i="1"/>
  <c r="T118" i="1" s="1"/>
  <c r="AD116" i="1"/>
  <c r="Y116" i="1"/>
  <c r="R116" i="1"/>
  <c r="M116" i="1"/>
  <c r="V116" i="1" s="1"/>
  <c r="AD115" i="1"/>
  <c r="Y115" i="1"/>
  <c r="R115" i="1"/>
  <c r="M115" i="1"/>
  <c r="AD114" i="1"/>
  <c r="Y114" i="1"/>
  <c r="R114" i="1"/>
  <c r="M114" i="1"/>
  <c r="AD113" i="1"/>
  <c r="Y113" i="1"/>
  <c r="R113" i="1"/>
  <c r="M113" i="1"/>
  <c r="AD112" i="1"/>
  <c r="Y112" i="1"/>
  <c r="R112" i="1"/>
  <c r="M112" i="1"/>
  <c r="AD111" i="1"/>
  <c r="Y111" i="1"/>
  <c r="R111" i="1"/>
  <c r="M111" i="1"/>
  <c r="T111" i="1" s="1"/>
  <c r="AD110" i="1"/>
  <c r="Y110" i="1"/>
  <c r="R110" i="1"/>
  <c r="M110" i="1"/>
  <c r="V110" i="1" s="1"/>
  <c r="AD109" i="1"/>
  <c r="Y109" i="1"/>
  <c r="R109" i="1"/>
  <c r="M109" i="1"/>
  <c r="N109" i="1" s="1"/>
  <c r="AD108" i="1"/>
  <c r="Y108" i="1"/>
  <c r="R108" i="1"/>
  <c r="M108" i="1"/>
  <c r="N108" i="1" s="1"/>
  <c r="AD107" i="1"/>
  <c r="Y107" i="1"/>
  <c r="R107" i="1"/>
  <c r="M107" i="1"/>
  <c r="T107" i="1" s="1"/>
  <c r="AD106" i="1"/>
  <c r="Y106" i="1"/>
  <c r="R106" i="1"/>
  <c r="M106" i="1"/>
  <c r="AD105" i="1"/>
  <c r="Y105" i="1"/>
  <c r="R105" i="1"/>
  <c r="M105" i="1"/>
  <c r="AD104" i="1"/>
  <c r="Y104" i="1"/>
  <c r="R104" i="1"/>
  <c r="M104" i="1"/>
  <c r="AD103" i="1"/>
  <c r="Y103" i="1"/>
  <c r="R103" i="1"/>
  <c r="M103" i="1"/>
  <c r="N103" i="1" s="1"/>
  <c r="AD102" i="1"/>
  <c r="Y102" i="1"/>
  <c r="R102" i="1"/>
  <c r="M102" i="1"/>
  <c r="AD101" i="1"/>
  <c r="Y101" i="1"/>
  <c r="R101" i="1"/>
  <c r="M101" i="1"/>
  <c r="N101" i="1" s="1"/>
  <c r="AD100" i="1"/>
  <c r="Y100" i="1"/>
  <c r="R100" i="1"/>
  <c r="M100" i="1"/>
  <c r="N100" i="1" s="1"/>
  <c r="AD98" i="1"/>
  <c r="Y98" i="1"/>
  <c r="R98" i="1"/>
  <c r="M98" i="1"/>
  <c r="AD97" i="1"/>
  <c r="Y97" i="1"/>
  <c r="R97" i="1"/>
  <c r="M97" i="1"/>
  <c r="AD96" i="1"/>
  <c r="Y96" i="1"/>
  <c r="R96" i="1"/>
  <c r="M96" i="1"/>
  <c r="AD95" i="1"/>
  <c r="Y95" i="1"/>
  <c r="R95" i="1"/>
  <c r="M95" i="1"/>
  <c r="AD94" i="1"/>
  <c r="Y94" i="1"/>
  <c r="R94" i="1"/>
  <c r="M94" i="1"/>
  <c r="N94" i="1" s="1"/>
  <c r="AD93" i="1"/>
  <c r="Y93" i="1"/>
  <c r="R93" i="1"/>
  <c r="M93" i="1"/>
  <c r="N93" i="1" s="1"/>
  <c r="AD92" i="1"/>
  <c r="Y92" i="1"/>
  <c r="R92" i="1"/>
  <c r="M92" i="1"/>
  <c r="N92" i="1" s="1"/>
  <c r="AD91" i="1"/>
  <c r="Y91" i="1"/>
  <c r="R91" i="1"/>
  <c r="M91" i="1"/>
  <c r="AD84" i="1"/>
  <c r="Y84" i="1"/>
  <c r="R84" i="1"/>
  <c r="M84" i="1"/>
  <c r="T84" i="1" s="1"/>
  <c r="AD83" i="1"/>
  <c r="Y83" i="1"/>
  <c r="R83" i="1"/>
  <c r="M83" i="1"/>
  <c r="N83" i="1" s="1"/>
  <c r="AD82" i="1"/>
  <c r="Y82" i="1"/>
  <c r="R82" i="1"/>
  <c r="M82" i="1"/>
  <c r="AD81" i="1"/>
  <c r="Y81" i="1"/>
  <c r="R81" i="1"/>
  <c r="M81" i="1"/>
  <c r="N81" i="1" s="1"/>
  <c r="AD80" i="1"/>
  <c r="Y80" i="1"/>
  <c r="R80" i="1"/>
  <c r="M80" i="1"/>
  <c r="Y79" i="1"/>
  <c r="M79" i="1"/>
  <c r="V79" i="1" s="1"/>
  <c r="AD78" i="1"/>
  <c r="Y78" i="1"/>
  <c r="M78" i="1"/>
  <c r="V78" i="1" s="1"/>
  <c r="AD77" i="1"/>
  <c r="Y77" i="1"/>
  <c r="M77" i="1"/>
  <c r="V77" i="1" s="1"/>
  <c r="AD74" i="1"/>
  <c r="AC74" i="1"/>
  <c r="AD73" i="1"/>
  <c r="U73" i="1"/>
  <c r="AC73" i="1" s="1"/>
  <c r="AD72" i="1"/>
  <c r="U72" i="1"/>
  <c r="AC72" i="1" s="1"/>
  <c r="AD69" i="1"/>
  <c r="U69" i="1"/>
  <c r="AC69" i="1" s="1"/>
  <c r="AD66" i="1"/>
  <c r="Y66" i="1"/>
  <c r="M66" i="1"/>
  <c r="AD65" i="1"/>
  <c r="Y65" i="1"/>
  <c r="M65" i="1"/>
  <c r="V65" i="1" s="1"/>
  <c r="AD64" i="1"/>
  <c r="Y64" i="1"/>
  <c r="M64" i="1"/>
  <c r="V64" i="1" s="1"/>
  <c r="AD63" i="1"/>
  <c r="Y63" i="1"/>
  <c r="M63" i="1"/>
  <c r="V63" i="1" s="1"/>
  <c r="AD62" i="1"/>
  <c r="Y62" i="1"/>
  <c r="N62" i="1"/>
  <c r="U62" i="1" s="1"/>
  <c r="AC62" i="1" s="1"/>
  <c r="AD61" i="1"/>
  <c r="AC61" i="1"/>
  <c r="Y61" i="1"/>
  <c r="N61" i="1"/>
  <c r="AD60" i="1"/>
  <c r="Y60" i="1"/>
  <c r="N60" i="1"/>
  <c r="U60" i="1" s="1"/>
  <c r="AC60" i="1" s="1"/>
  <c r="AD59" i="1"/>
  <c r="Y59" i="1"/>
  <c r="AB59" i="1" s="1"/>
  <c r="AC59" i="1" s="1"/>
  <c r="M59" i="1"/>
  <c r="N59" i="1" s="1"/>
  <c r="AD58" i="1"/>
  <c r="Y58" i="1"/>
  <c r="M58" i="1"/>
  <c r="V58" i="1" s="1"/>
  <c r="AD57" i="1"/>
  <c r="Y57" i="1"/>
  <c r="M57" i="1"/>
  <c r="AD56" i="1"/>
  <c r="Y56" i="1"/>
  <c r="N56" i="1"/>
  <c r="U56" i="1" s="1"/>
  <c r="AC56" i="1" s="1"/>
  <c r="AD55" i="1"/>
  <c r="Y55" i="1"/>
  <c r="N55" i="1"/>
  <c r="U55" i="1" s="1"/>
  <c r="AC55" i="1" s="1"/>
  <c r="AD54" i="1"/>
  <c r="Y54" i="1"/>
  <c r="N54" i="1"/>
  <c r="U54" i="1" s="1"/>
  <c r="AC54" i="1" s="1"/>
  <c r="AD53" i="1"/>
  <c r="Y53" i="1"/>
  <c r="AB53" i="1" s="1"/>
  <c r="M53" i="1"/>
  <c r="N53" i="1" s="1"/>
  <c r="U53" i="1" s="1"/>
  <c r="AD52" i="1"/>
  <c r="Y52" i="1"/>
  <c r="M52" i="1"/>
  <c r="V52" i="1" s="1"/>
  <c r="AD51" i="1"/>
  <c r="Y51" i="1"/>
  <c r="M51" i="1"/>
  <c r="N51" i="1" s="1"/>
  <c r="Y50" i="1"/>
  <c r="R50" i="1"/>
  <c r="M50" i="1"/>
  <c r="N50" i="1" s="1"/>
  <c r="U49" i="1"/>
  <c r="AC49" i="1" s="1"/>
  <c r="Y48" i="1"/>
  <c r="AB48" i="1" s="1"/>
  <c r="M48" i="1"/>
  <c r="N48" i="1" s="1"/>
  <c r="U48" i="1" s="1"/>
  <c r="AD47" i="1"/>
  <c r="R47" i="1"/>
  <c r="U47" i="1" s="1"/>
  <c r="M47" i="1"/>
  <c r="V47" i="1" s="1"/>
  <c r="AB47" i="1" s="1"/>
  <c r="AD46" i="1"/>
  <c r="R46" i="1"/>
  <c r="U46" i="1" s="1"/>
  <c r="M46" i="1"/>
  <c r="V46" i="1" s="1"/>
  <c r="AB46" i="1" s="1"/>
  <c r="AD45" i="1"/>
  <c r="U45" i="1"/>
  <c r="AC45" i="1" s="1"/>
  <c r="AD44" i="1"/>
  <c r="U44" i="1"/>
  <c r="AC44" i="1" s="1"/>
  <c r="AD43" i="1"/>
  <c r="U43" i="1"/>
  <c r="AC43" i="1" s="1"/>
  <c r="AD42" i="1"/>
  <c r="U42" i="1"/>
  <c r="AC42" i="1" s="1"/>
  <c r="AD41" i="1"/>
  <c r="M41" i="1"/>
  <c r="V41" i="1" s="1"/>
  <c r="AB41" i="1" s="1"/>
  <c r="AD40" i="1"/>
  <c r="R40" i="1"/>
  <c r="U40" i="1" s="1"/>
  <c r="M40" i="1"/>
  <c r="V40" i="1" s="1"/>
  <c r="AB40" i="1" s="1"/>
  <c r="AD39" i="1"/>
  <c r="R39" i="1"/>
  <c r="U39" i="1" s="1"/>
  <c r="M39" i="1"/>
  <c r="V39" i="1" s="1"/>
  <c r="AB39" i="1" s="1"/>
  <c r="AD38" i="1"/>
  <c r="R38" i="1"/>
  <c r="U38" i="1" s="1"/>
  <c r="M38" i="1"/>
  <c r="V38" i="1" s="1"/>
  <c r="AB38" i="1" s="1"/>
  <c r="AD37" i="1"/>
  <c r="R37" i="1"/>
  <c r="U37" i="1" s="1"/>
  <c r="M37" i="1"/>
  <c r="V37" i="1" s="1"/>
  <c r="AB37" i="1" s="1"/>
  <c r="AD36" i="1"/>
  <c r="M36" i="1"/>
  <c r="O36" i="1" s="1"/>
  <c r="R36" i="1" s="1"/>
  <c r="U36" i="1" s="1"/>
  <c r="AD35" i="1"/>
  <c r="M35" i="1"/>
  <c r="O35" i="1" s="1"/>
  <c r="AD34" i="1"/>
  <c r="T34" i="1"/>
  <c r="R34" i="1"/>
  <c r="N34" i="1"/>
  <c r="AD33" i="1"/>
  <c r="T33" i="1"/>
  <c r="R33" i="1"/>
  <c r="N33" i="1"/>
  <c r="AD32" i="1"/>
  <c r="T32" i="1"/>
  <c r="R32" i="1"/>
  <c r="N32" i="1"/>
  <c r="AD31" i="1"/>
  <c r="T31" i="1"/>
  <c r="R31" i="1"/>
  <c r="N31" i="1"/>
  <c r="AD30" i="1"/>
  <c r="T30" i="1"/>
  <c r="R30" i="1"/>
  <c r="N30" i="1"/>
  <c r="AD29" i="1"/>
  <c r="T29" i="1"/>
  <c r="R29" i="1"/>
  <c r="N29" i="1"/>
  <c r="AD28" i="1"/>
  <c r="T28" i="1"/>
  <c r="R28" i="1"/>
  <c r="N28" i="1"/>
  <c r="AD27" i="1"/>
  <c r="T27" i="1"/>
  <c r="R27" i="1"/>
  <c r="N27" i="1"/>
  <c r="AD26" i="1"/>
  <c r="T26" i="1"/>
  <c r="R26" i="1"/>
  <c r="N26" i="1"/>
  <c r="AD25" i="1"/>
  <c r="T25" i="1"/>
  <c r="R25" i="1"/>
  <c r="N25" i="1"/>
  <c r="AD24" i="1"/>
  <c r="T24" i="1"/>
  <c r="R24" i="1"/>
  <c r="N24" i="1"/>
  <c r="AD23" i="1"/>
  <c r="T23" i="1"/>
  <c r="R23" i="1"/>
  <c r="N23" i="1"/>
  <c r="T22" i="1"/>
  <c r="R22" i="1"/>
  <c r="N22" i="1"/>
  <c r="AD21" i="1"/>
  <c r="T21" i="1"/>
  <c r="R21" i="1"/>
  <c r="N21" i="1"/>
  <c r="AD20" i="1"/>
  <c r="T20" i="1"/>
  <c r="R20" i="1"/>
  <c r="N20" i="1"/>
  <c r="AD19" i="1"/>
  <c r="T19" i="1"/>
  <c r="R19" i="1"/>
  <c r="N19" i="1"/>
  <c r="AD18" i="1"/>
  <c r="T18" i="1"/>
  <c r="R18" i="1"/>
  <c r="N18" i="1"/>
  <c r="AD16" i="1"/>
  <c r="T16" i="1"/>
  <c r="R16" i="1"/>
  <c r="N16" i="1"/>
  <c r="AD15" i="1"/>
  <c r="Y15" i="1"/>
  <c r="R15" i="1"/>
  <c r="M15" i="1"/>
  <c r="AD14" i="1"/>
  <c r="Y14" i="1"/>
  <c r="R14" i="1"/>
  <c r="M14" i="1"/>
  <c r="V14" i="1" s="1"/>
  <c r="AD13" i="1"/>
  <c r="Y13" i="1"/>
  <c r="R13" i="1"/>
  <c r="M13" i="1"/>
  <c r="N13" i="1" s="1"/>
  <c r="AD12" i="1"/>
  <c r="Y12" i="1"/>
  <c r="R12" i="1"/>
  <c r="M12" i="1"/>
  <c r="AD10" i="1"/>
  <c r="Y10" i="1"/>
  <c r="R10" i="1"/>
  <c r="M10" i="1"/>
  <c r="N10" i="1" s="1"/>
  <c r="AD9" i="1"/>
  <c r="Y9" i="1"/>
  <c r="R9" i="1"/>
  <c r="M9" i="1"/>
  <c r="V9" i="1" s="1"/>
  <c r="AD8" i="1"/>
  <c r="Y8" i="1"/>
  <c r="R8" i="1"/>
  <c r="M8" i="1"/>
  <c r="AD7" i="1"/>
  <c r="Y7" i="1"/>
  <c r="R7" i="1"/>
  <c r="M7" i="1"/>
  <c r="V7" i="1" s="1"/>
  <c r="AD6" i="1"/>
  <c r="Y6" i="1"/>
  <c r="R6" i="1"/>
  <c r="M6" i="1"/>
  <c r="V6" i="1" s="1"/>
  <c r="AD5" i="1"/>
  <c r="Y5" i="1"/>
  <c r="R5" i="1"/>
  <c r="M5" i="1"/>
  <c r="N5" i="1" s="1"/>
  <c r="AD4" i="1"/>
  <c r="Y4" i="1"/>
  <c r="R4" i="1"/>
  <c r="M4" i="1"/>
  <c r="T4" i="1" s="1"/>
  <c r="AD3" i="1"/>
  <c r="AB3" i="1"/>
  <c r="U3" i="1"/>
  <c r="AD2" i="1"/>
  <c r="Y2" i="1"/>
  <c r="R2" i="1"/>
  <c r="M2" i="1"/>
  <c r="V332" i="1" l="1"/>
  <c r="T296" i="1"/>
  <c r="AC351" i="1"/>
  <c r="AC271" i="1"/>
  <c r="AC272" i="1"/>
  <c r="AC225" i="1"/>
  <c r="AC252" i="1"/>
  <c r="AC223" i="1"/>
  <c r="AC267" i="1"/>
  <c r="U287" i="1"/>
  <c r="AC287" i="1" s="1"/>
  <c r="T11" i="1"/>
  <c r="U11" i="1" s="1"/>
  <c r="V11" i="1"/>
  <c r="AB11" i="1" s="1"/>
  <c r="V67" i="1"/>
  <c r="AB67" i="1" s="1"/>
  <c r="AC67" i="1" s="1"/>
  <c r="V86" i="1"/>
  <c r="AB86" i="1" s="1"/>
  <c r="N85" i="1"/>
  <c r="U85" i="1" s="1"/>
  <c r="V88" i="1"/>
  <c r="AB88" i="1" s="1"/>
  <c r="U88" i="1"/>
  <c r="AB89" i="1"/>
  <c r="N89" i="1"/>
  <c r="U89" i="1" s="1"/>
  <c r="U86" i="1"/>
  <c r="AB85" i="1"/>
  <c r="T90" i="1"/>
  <c r="U90" i="1" s="1"/>
  <c r="V319" i="1"/>
  <c r="AB319" i="1" s="1"/>
  <c r="AC319" i="1" s="1"/>
  <c r="V90" i="1"/>
  <c r="AB90" i="1" s="1"/>
  <c r="AC117" i="1"/>
  <c r="AC39" i="1"/>
  <c r="AB288" i="1"/>
  <c r="T343" i="1"/>
  <c r="U343" i="1" s="1"/>
  <c r="U18" i="1"/>
  <c r="AC18" i="1" s="1"/>
  <c r="U22" i="1"/>
  <c r="AC22" i="1" s="1"/>
  <c r="AC40" i="1"/>
  <c r="AC47" i="1"/>
  <c r="V50" i="1"/>
  <c r="AB50" i="1" s="1"/>
  <c r="V343" i="1"/>
  <c r="AB343" i="1" s="1"/>
  <c r="AB134" i="1"/>
  <c r="AB138" i="1"/>
  <c r="U200" i="1"/>
  <c r="AB242" i="1"/>
  <c r="AB268" i="1"/>
  <c r="AB363" i="1"/>
  <c r="N347" i="1"/>
  <c r="V361" i="1"/>
  <c r="AB361" i="1" s="1"/>
  <c r="AB64" i="1"/>
  <c r="U208" i="1"/>
  <c r="AB52" i="1"/>
  <c r="T315" i="1"/>
  <c r="U315" i="1" s="1"/>
  <c r="V83" i="1"/>
  <c r="AB83" i="1" s="1"/>
  <c r="AB65" i="1"/>
  <c r="V153" i="1"/>
  <c r="AB153" i="1" s="1"/>
  <c r="V243" i="1"/>
  <c r="AB243" i="1" s="1"/>
  <c r="N64" i="1"/>
  <c r="U64" i="1" s="1"/>
  <c r="V101" i="1"/>
  <c r="AB101" i="1" s="1"/>
  <c r="V199" i="1"/>
  <c r="AB199" i="1" s="1"/>
  <c r="V248" i="1"/>
  <c r="AB248" i="1" s="1"/>
  <c r="N250" i="1"/>
  <c r="U250" i="1" s="1"/>
  <c r="T324" i="1"/>
  <c r="V108" i="1"/>
  <c r="AB108" i="1" s="1"/>
  <c r="N324" i="1"/>
  <c r="AB120" i="1"/>
  <c r="AB125" i="1"/>
  <c r="AB127" i="1"/>
  <c r="T237" i="1"/>
  <c r="U237" i="1" s="1"/>
  <c r="AB325" i="1"/>
  <c r="T199" i="1"/>
  <c r="U199" i="1" s="1"/>
  <c r="N235" i="1"/>
  <c r="T243" i="1"/>
  <c r="U243" i="1" s="1"/>
  <c r="V250" i="1"/>
  <c r="AB250" i="1" s="1"/>
  <c r="N292" i="1"/>
  <c r="AB163" i="1"/>
  <c r="AB167" i="1"/>
  <c r="AB260" i="1"/>
  <c r="U50" i="1"/>
  <c r="U124" i="1"/>
  <c r="N153" i="1"/>
  <c r="U153" i="1" s="1"/>
  <c r="V154" i="1"/>
  <c r="AB154" i="1" s="1"/>
  <c r="AB247" i="1"/>
  <c r="AB285" i="1"/>
  <c r="N288" i="1"/>
  <c r="AC53" i="1"/>
  <c r="AC182" i="1"/>
  <c r="N198" i="1"/>
  <c r="V203" i="1"/>
  <c r="AB203" i="1" s="1"/>
  <c r="N259" i="1"/>
  <c r="U259" i="1" s="1"/>
  <c r="V93" i="1"/>
  <c r="AB93" i="1" s="1"/>
  <c r="V123" i="1"/>
  <c r="AB123" i="1" s="1"/>
  <c r="V147" i="1"/>
  <c r="AB147" i="1" s="1"/>
  <c r="T229" i="1"/>
  <c r="U229" i="1" s="1"/>
  <c r="AB286" i="1"/>
  <c r="N293" i="1"/>
  <c r="AB311" i="1"/>
  <c r="T330" i="1"/>
  <c r="U330" i="1" s="1"/>
  <c r="N65" i="1"/>
  <c r="U65" i="1" s="1"/>
  <c r="N249" i="1"/>
  <c r="U249" i="1" s="1"/>
  <c r="U27" i="1"/>
  <c r="AC27" i="1" s="1"/>
  <c r="T133" i="1"/>
  <c r="U133" i="1" s="1"/>
  <c r="T168" i="1"/>
  <c r="AB172" i="1"/>
  <c r="AC172" i="1" s="1"/>
  <c r="V190" i="1"/>
  <c r="AB190" i="1" s="1"/>
  <c r="T198" i="1"/>
  <c r="AB218" i="1"/>
  <c r="V229" i="1"/>
  <c r="AB229" i="1" s="1"/>
  <c r="V249" i="1"/>
  <c r="AB249" i="1" s="1"/>
  <c r="V280" i="1"/>
  <c r="AB280" i="1" s="1"/>
  <c r="N286" i="1"/>
  <c r="N311" i="1"/>
  <c r="V330" i="1"/>
  <c r="AB330" i="1" s="1"/>
  <c r="AB366" i="1"/>
  <c r="T93" i="1"/>
  <c r="U93" i="1" s="1"/>
  <c r="AB14" i="1"/>
  <c r="U21" i="1"/>
  <c r="AC21" i="1" s="1"/>
  <c r="V133" i="1"/>
  <c r="AB133" i="1" s="1"/>
  <c r="N154" i="1"/>
  <c r="U154" i="1" s="1"/>
  <c r="AB204" i="1"/>
  <c r="AB228" i="1"/>
  <c r="T248" i="1"/>
  <c r="U248" i="1" s="1"/>
  <c r="AB292" i="1"/>
  <c r="T293" i="1"/>
  <c r="AB320" i="1"/>
  <c r="V4" i="1"/>
  <c r="AB4" i="1" s="1"/>
  <c r="U23" i="1"/>
  <c r="AC23" i="1" s="1"/>
  <c r="U25" i="1"/>
  <c r="AC25" i="1" s="1"/>
  <c r="AB78" i="1"/>
  <c r="V109" i="1"/>
  <c r="AB109" i="1" s="1"/>
  <c r="N127" i="1"/>
  <c r="U127" i="1" s="1"/>
  <c r="V180" i="1"/>
  <c r="AB180" i="1" s="1"/>
  <c r="N197" i="1"/>
  <c r="U197" i="1" s="1"/>
  <c r="AC197" i="1" s="1"/>
  <c r="T235" i="1"/>
  <c r="T260" i="1"/>
  <c r="T270" i="1"/>
  <c r="U270" i="1" s="1"/>
  <c r="N276" i="1"/>
  <c r="U276" i="1" s="1"/>
  <c r="T286" i="1"/>
  <c r="T288" i="1"/>
  <c r="T292" i="1"/>
  <c r="AB295" i="1"/>
  <c r="T311" i="1"/>
  <c r="V314" i="1"/>
  <c r="AB314" i="1" s="1"/>
  <c r="T322" i="1"/>
  <c r="U322" i="1" s="1"/>
  <c r="V323" i="1"/>
  <c r="AB323" i="1" s="1"/>
  <c r="AB328" i="1"/>
  <c r="T347" i="1"/>
  <c r="V369" i="1"/>
  <c r="AB369" i="1" s="1"/>
  <c r="U20" i="1"/>
  <c r="AC20" i="1" s="1"/>
  <c r="V92" i="1"/>
  <c r="AB92" i="1" s="1"/>
  <c r="V100" i="1"/>
  <c r="AB100" i="1" s="1"/>
  <c r="V119" i="1"/>
  <c r="AB119" i="1" s="1"/>
  <c r="T135" i="1"/>
  <c r="U135" i="1" s="1"/>
  <c r="T236" i="1"/>
  <c r="U236" i="1" s="1"/>
  <c r="AB128" i="1"/>
  <c r="V157" i="1"/>
  <c r="AB157" i="1" s="1"/>
  <c r="N217" i="1"/>
  <c r="V239" i="1"/>
  <c r="AB239" i="1" s="1"/>
  <c r="U295" i="1"/>
  <c r="T314" i="1"/>
  <c r="U314" i="1" s="1"/>
  <c r="T320" i="1"/>
  <c r="T323" i="1"/>
  <c r="U323" i="1" s="1"/>
  <c r="N332" i="1"/>
  <c r="U19" i="1"/>
  <c r="AC19" i="1" s="1"/>
  <c r="V118" i="1"/>
  <c r="AB118" i="1" s="1"/>
  <c r="T176" i="1"/>
  <c r="T238" i="1"/>
  <c r="U238" i="1" s="1"/>
  <c r="T241" i="1"/>
  <c r="U241" i="1" s="1"/>
  <c r="T251" i="1"/>
  <c r="U251" i="1" s="1"/>
  <c r="T257" i="1"/>
  <c r="T264" i="1"/>
  <c r="N269" i="1"/>
  <c r="V281" i="1"/>
  <c r="AB281" i="1" s="1"/>
  <c r="T313" i="1"/>
  <c r="U313" i="1" s="1"/>
  <c r="N328" i="1"/>
  <c r="T332" i="1"/>
  <c r="V347" i="1"/>
  <c r="AB347" i="1" s="1"/>
  <c r="V2" i="1"/>
  <c r="AB2" i="1" s="1"/>
  <c r="V51" i="1"/>
  <c r="AB51" i="1" s="1"/>
  <c r="T109" i="1"/>
  <c r="U109" i="1" s="1"/>
  <c r="V209" i="1"/>
  <c r="AB209" i="1" s="1"/>
  <c r="V35" i="1"/>
  <c r="AB35" i="1" s="1"/>
  <c r="V124" i="1"/>
  <c r="AB124" i="1" s="1"/>
  <c r="AB126" i="1"/>
  <c r="AB174" i="1"/>
  <c r="AC174" i="1" s="1"/>
  <c r="V208" i="1"/>
  <c r="AB208" i="1" s="1"/>
  <c r="V238" i="1"/>
  <c r="AB238" i="1" s="1"/>
  <c r="V241" i="1"/>
  <c r="AB241" i="1" s="1"/>
  <c r="T244" i="1"/>
  <c r="U244" i="1" s="1"/>
  <c r="V251" i="1"/>
  <c r="AB251" i="1" s="1"/>
  <c r="V276" i="1"/>
  <c r="AB276" i="1" s="1"/>
  <c r="N280" i="1"/>
  <c r="U280" i="1" s="1"/>
  <c r="V313" i="1"/>
  <c r="AB313" i="1" s="1"/>
  <c r="AB316" i="1"/>
  <c r="V322" i="1"/>
  <c r="AB322" i="1" s="1"/>
  <c r="T331" i="1"/>
  <c r="U331" i="1" s="1"/>
  <c r="V355" i="1"/>
  <c r="AB355" i="1" s="1"/>
  <c r="T7" i="1"/>
  <c r="V289" i="1"/>
  <c r="AB289" i="1" s="1"/>
  <c r="V345" i="1"/>
  <c r="AB345" i="1" s="1"/>
  <c r="N257" i="1"/>
  <c r="O369" i="1"/>
  <c r="R369" i="1" s="1"/>
  <c r="U369" i="1" s="1"/>
  <c r="AC3" i="1"/>
  <c r="V10" i="1"/>
  <c r="AB10" i="1" s="1"/>
  <c r="U31" i="1"/>
  <c r="AC31" i="1" s="1"/>
  <c r="AC38" i="1"/>
  <c r="AB79" i="1"/>
  <c r="T83" i="1"/>
  <c r="U83" i="1" s="1"/>
  <c r="T101" i="1"/>
  <c r="U101" i="1" s="1"/>
  <c r="AB116" i="1"/>
  <c r="N123" i="1"/>
  <c r="U123" i="1" s="1"/>
  <c r="N126" i="1"/>
  <c r="U126" i="1" s="1"/>
  <c r="AB171" i="1"/>
  <c r="AC171" i="1" s="1"/>
  <c r="U203" i="1"/>
  <c r="V254" i="1"/>
  <c r="AB254" i="1" s="1"/>
  <c r="T269" i="1"/>
  <c r="AB293" i="1"/>
  <c r="T328" i="1"/>
  <c r="V331" i="1"/>
  <c r="AB331" i="1" s="1"/>
  <c r="AC367" i="1"/>
  <c r="U26" i="1"/>
  <c r="AC26" i="1" s="1"/>
  <c r="U32" i="1"/>
  <c r="AC32" i="1" s="1"/>
  <c r="N63" i="1"/>
  <c r="U63" i="1" s="1"/>
  <c r="N128" i="1"/>
  <c r="U128" i="1" s="1"/>
  <c r="AB170" i="1"/>
  <c r="N320" i="1"/>
  <c r="AB339" i="1"/>
  <c r="V131" i="1"/>
  <c r="AB131" i="1" s="1"/>
  <c r="T131" i="1"/>
  <c r="V137" i="1"/>
  <c r="AB137" i="1" s="1"/>
  <c r="T137" i="1"/>
  <c r="V274" i="1"/>
  <c r="AB274" i="1" s="1"/>
  <c r="T274" i="1"/>
  <c r="V279" i="1"/>
  <c r="AB279" i="1" s="1"/>
  <c r="N279" i="1"/>
  <c r="T282" i="1"/>
  <c r="V282" i="1"/>
  <c r="AB282" i="1" s="1"/>
  <c r="V291" i="1"/>
  <c r="AB291" i="1" s="1"/>
  <c r="T291" i="1"/>
  <c r="N291" i="1"/>
  <c r="V317" i="1"/>
  <c r="AB317" i="1" s="1"/>
  <c r="T317" i="1"/>
  <c r="V321" i="1"/>
  <c r="AB321" i="1" s="1"/>
  <c r="N321" i="1"/>
  <c r="AC46" i="1"/>
  <c r="AB58" i="1"/>
  <c r="N131" i="1"/>
  <c r="N137" i="1"/>
  <c r="V139" i="1"/>
  <c r="AB139" i="1" s="1"/>
  <c r="N139" i="1"/>
  <c r="V201" i="1"/>
  <c r="AB201" i="1" s="1"/>
  <c r="N201" i="1"/>
  <c r="U201" i="1" s="1"/>
  <c r="T253" i="1"/>
  <c r="N253" i="1"/>
  <c r="V256" i="1"/>
  <c r="AB256" i="1" s="1"/>
  <c r="T256" i="1"/>
  <c r="N265" i="1"/>
  <c r="U265" i="1" s="1"/>
  <c r="V308" i="1"/>
  <c r="AB308" i="1" s="1"/>
  <c r="T308" i="1"/>
  <c r="N308" i="1"/>
  <c r="N317" i="1"/>
  <c r="T150" i="1"/>
  <c r="U150" i="1" s="1"/>
  <c r="V179" i="1"/>
  <c r="AB179" i="1" s="1"/>
  <c r="T179" i="1"/>
  <c r="V205" i="1"/>
  <c r="AB205" i="1" s="1"/>
  <c r="N205" i="1"/>
  <c r="U205" i="1" s="1"/>
  <c r="AB235" i="1"/>
  <c r="N256" i="1"/>
  <c r="V262" i="1"/>
  <c r="AB262" i="1" s="1"/>
  <c r="T262" i="1"/>
  <c r="T279" i="1"/>
  <c r="T294" i="1"/>
  <c r="U294" i="1" s="1"/>
  <c r="V310" i="1"/>
  <c r="AB310" i="1" s="1"/>
  <c r="N310" i="1"/>
  <c r="T321" i="1"/>
  <c r="V327" i="1"/>
  <c r="AB327" i="1" s="1"/>
  <c r="T327" i="1"/>
  <c r="U327" i="1" s="1"/>
  <c r="V121" i="1"/>
  <c r="AB121" i="1" s="1"/>
  <c r="T121" i="1"/>
  <c r="V130" i="1"/>
  <c r="AB130" i="1" s="1"/>
  <c r="T130" i="1"/>
  <c r="T136" i="1"/>
  <c r="N136" i="1"/>
  <c r="T139" i="1"/>
  <c r="V149" i="1"/>
  <c r="AB149" i="1" s="1"/>
  <c r="T149" i="1"/>
  <c r="V150" i="1"/>
  <c r="AB150" i="1" s="1"/>
  <c r="N179" i="1"/>
  <c r="V233" i="1"/>
  <c r="AB233" i="1" s="1"/>
  <c r="T233" i="1"/>
  <c r="N240" i="1"/>
  <c r="V240" i="1"/>
  <c r="AB240" i="1" s="1"/>
  <c r="T240" i="1"/>
  <c r="T247" i="1"/>
  <c r="V253" i="1"/>
  <c r="AB253" i="1" s="1"/>
  <c r="N262" i="1"/>
  <c r="V265" i="1"/>
  <c r="AB265" i="1" s="1"/>
  <c r="T273" i="1"/>
  <c r="N273" i="1"/>
  <c r="N278" i="1"/>
  <c r="V278" i="1"/>
  <c r="AB278" i="1" s="1"/>
  <c r="T284" i="1"/>
  <c r="U284" i="1" s="1"/>
  <c r="V294" i="1"/>
  <c r="AB294" i="1" s="1"/>
  <c r="V80" i="1"/>
  <c r="AB80" i="1" s="1"/>
  <c r="T80" i="1"/>
  <c r="N233" i="1"/>
  <c r="T246" i="1"/>
  <c r="V246" i="1"/>
  <c r="AB246" i="1" s="1"/>
  <c r="V255" i="1"/>
  <c r="AB255" i="1" s="1"/>
  <c r="T255" i="1"/>
  <c r="V275" i="1"/>
  <c r="AB275" i="1" s="1"/>
  <c r="N275" i="1"/>
  <c r="V283" i="1"/>
  <c r="AB283" i="1" s="1"/>
  <c r="N283" i="1"/>
  <c r="V284" i="1"/>
  <c r="AB284" i="1" s="1"/>
  <c r="T310" i="1"/>
  <c r="V102" i="1"/>
  <c r="AB102" i="1" s="1"/>
  <c r="T102" i="1"/>
  <c r="N102" i="1"/>
  <c r="V12" i="1"/>
  <c r="AB12" i="1" s="1"/>
  <c r="T12" i="1"/>
  <c r="N130" i="1"/>
  <c r="AC177" i="1"/>
  <c r="V212" i="1"/>
  <c r="AB212" i="1" s="1"/>
  <c r="T57" i="1"/>
  <c r="N57" i="1"/>
  <c r="V132" i="1"/>
  <c r="AB132" i="1" s="1"/>
  <c r="T132" i="1"/>
  <c r="V136" i="1"/>
  <c r="AB136" i="1" s="1"/>
  <c r="V146" i="1"/>
  <c r="AB146" i="1" s="1"/>
  <c r="N146" i="1"/>
  <c r="V158" i="1"/>
  <c r="AB158" i="1" s="1"/>
  <c r="T158" i="1"/>
  <c r="N158" i="1"/>
  <c r="V200" i="1"/>
  <c r="AB200" i="1" s="1"/>
  <c r="V232" i="1"/>
  <c r="AB232" i="1" s="1"/>
  <c r="T232" i="1"/>
  <c r="N246" i="1"/>
  <c r="N255" i="1"/>
  <c r="V261" i="1"/>
  <c r="AB261" i="1" s="1"/>
  <c r="T261" i="1"/>
  <c r="T268" i="1"/>
  <c r="V273" i="1"/>
  <c r="AB273" i="1" s="1"/>
  <c r="T278" i="1"/>
  <c r="V309" i="1"/>
  <c r="AB309" i="1" s="1"/>
  <c r="T309" i="1"/>
  <c r="U309" i="1" s="1"/>
  <c r="V312" i="1"/>
  <c r="AB312" i="1" s="1"/>
  <c r="N312" i="1"/>
  <c r="V318" i="1"/>
  <c r="AB318" i="1" s="1"/>
  <c r="T318" i="1"/>
  <c r="V326" i="1"/>
  <c r="AB326" i="1" s="1"/>
  <c r="T326" i="1"/>
  <c r="U326" i="1" s="1"/>
  <c r="V329" i="1"/>
  <c r="AB329" i="1" s="1"/>
  <c r="N329" i="1"/>
  <c r="V96" i="1"/>
  <c r="AB96" i="1" s="1"/>
  <c r="T96" i="1"/>
  <c r="N96" i="1"/>
  <c r="N156" i="1"/>
  <c r="N12" i="1"/>
  <c r="U28" i="1"/>
  <c r="AC28" i="1" s="1"/>
  <c r="V36" i="1"/>
  <c r="AB36" i="1" s="1"/>
  <c r="AC36" i="1" s="1"/>
  <c r="V57" i="1"/>
  <c r="AB57" i="1" s="1"/>
  <c r="T120" i="1"/>
  <c r="N120" i="1"/>
  <c r="N132" i="1"/>
  <c r="N138" i="1"/>
  <c r="U138" i="1" s="1"/>
  <c r="AC188" i="1"/>
  <c r="T211" i="1"/>
  <c r="U211" i="1" s="1"/>
  <c r="N232" i="1"/>
  <c r="T242" i="1"/>
  <c r="N242" i="1"/>
  <c r="T258" i="1"/>
  <c r="U258" i="1" s="1"/>
  <c r="N261" i="1"/>
  <c r="V266" i="1"/>
  <c r="AB266" i="1" s="1"/>
  <c r="T266" i="1"/>
  <c r="T275" i="1"/>
  <c r="T283" i="1"/>
  <c r="N318" i="1"/>
  <c r="V356" i="1"/>
  <c r="AB356" i="1" s="1"/>
  <c r="T356" i="1"/>
  <c r="O356" i="1"/>
  <c r="R356" i="1" s="1"/>
  <c r="N356" i="1"/>
  <c r="T15" i="1"/>
  <c r="V15" i="1"/>
  <c r="AB15" i="1" s="1"/>
  <c r="T115" i="1"/>
  <c r="N115" i="1"/>
  <c r="V115" i="1"/>
  <c r="AB115" i="1" s="1"/>
  <c r="N149" i="1"/>
  <c r="AB6" i="1"/>
  <c r="U30" i="1"/>
  <c r="AC30" i="1" s="1"/>
  <c r="U34" i="1"/>
  <c r="AC34" i="1" s="1"/>
  <c r="V84" i="1"/>
  <c r="AB84" i="1" s="1"/>
  <c r="N84" i="1"/>
  <c r="U84" i="1" s="1"/>
  <c r="T92" i="1"/>
  <c r="U92" i="1" s="1"/>
  <c r="N95" i="1"/>
  <c r="V95" i="1"/>
  <c r="AB95" i="1" s="1"/>
  <c r="T95" i="1"/>
  <c r="T103" i="1"/>
  <c r="U103" i="1" s="1"/>
  <c r="V103" i="1"/>
  <c r="AB103" i="1" s="1"/>
  <c r="AB110" i="1"/>
  <c r="V143" i="1"/>
  <c r="AB143" i="1" s="1"/>
  <c r="N143" i="1"/>
  <c r="U143" i="1" s="1"/>
  <c r="T146" i="1"/>
  <c r="AC184" i="1"/>
  <c r="V191" i="1"/>
  <c r="AB191" i="1" s="1"/>
  <c r="T191" i="1"/>
  <c r="U191" i="1" s="1"/>
  <c r="V211" i="1"/>
  <c r="AB211" i="1" s="1"/>
  <c r="T228" i="1"/>
  <c r="N228" i="1"/>
  <c r="V231" i="1"/>
  <c r="AB231" i="1" s="1"/>
  <c r="T231" i="1"/>
  <c r="U231" i="1" s="1"/>
  <c r="T245" i="1"/>
  <c r="N245" i="1"/>
  <c r="N254" i="1"/>
  <c r="U254" i="1" s="1"/>
  <c r="V258" i="1"/>
  <c r="AB258" i="1" s="1"/>
  <c r="N266" i="1"/>
  <c r="N277" i="1"/>
  <c r="V277" i="1"/>
  <c r="AB277" i="1" s="1"/>
  <c r="T277" i="1"/>
  <c r="T285" i="1"/>
  <c r="T312" i="1"/>
  <c r="T329" i="1"/>
  <c r="V342" i="1"/>
  <c r="AB342" i="1" s="1"/>
  <c r="N342" i="1"/>
  <c r="U342" i="1" s="1"/>
  <c r="AB9" i="1"/>
  <c r="U16" i="1"/>
  <c r="AC16" i="1" s="1"/>
  <c r="U24" i="1"/>
  <c r="AC24" i="1" s="1"/>
  <c r="AC37" i="1"/>
  <c r="AB77" i="1"/>
  <c r="V135" i="1"/>
  <c r="AB135" i="1" s="1"/>
  <c r="AB168" i="1"/>
  <c r="U180" i="1"/>
  <c r="V236" i="1"/>
  <c r="AB236" i="1" s="1"/>
  <c r="V237" i="1"/>
  <c r="AB237" i="1" s="1"/>
  <c r="V244" i="1"/>
  <c r="AB244" i="1" s="1"/>
  <c r="AB245" i="1"/>
  <c r="V270" i="1"/>
  <c r="AB270" i="1" s="1"/>
  <c r="V315" i="1"/>
  <c r="AB315" i="1" s="1"/>
  <c r="AB324" i="1"/>
  <c r="AB332" i="1"/>
  <c r="V344" i="1"/>
  <c r="AB344" i="1" s="1"/>
  <c r="AB264" i="1"/>
  <c r="N316" i="1"/>
  <c r="N325" i="1"/>
  <c r="N339" i="1"/>
  <c r="N344" i="1"/>
  <c r="U344" i="1" s="1"/>
  <c r="N345" i="1"/>
  <c r="U345" i="1" s="1"/>
  <c r="AB7" i="1"/>
  <c r="AC48" i="1"/>
  <c r="N125" i="1"/>
  <c r="U125" i="1" s="1"/>
  <c r="N157" i="1"/>
  <c r="U157" i="1" s="1"/>
  <c r="N176" i="1"/>
  <c r="N193" i="1"/>
  <c r="U193" i="1" s="1"/>
  <c r="AC193" i="1" s="1"/>
  <c r="N220" i="1"/>
  <c r="AB227" i="1"/>
  <c r="AB257" i="1"/>
  <c r="N260" i="1"/>
  <c r="N264" i="1"/>
  <c r="N363" i="1"/>
  <c r="T2" i="1"/>
  <c r="N7" i="1"/>
  <c r="T10" i="1"/>
  <c r="U10" i="1" s="1"/>
  <c r="U33" i="1"/>
  <c r="AC33" i="1" s="1"/>
  <c r="T51" i="1"/>
  <c r="U51" i="1" s="1"/>
  <c r="T110" i="1"/>
  <c r="V129" i="1"/>
  <c r="AB129" i="1" s="1"/>
  <c r="AC181" i="1"/>
  <c r="V196" i="1"/>
  <c r="AB196" i="1" s="1"/>
  <c r="T209" i="1"/>
  <c r="U209" i="1" s="1"/>
  <c r="T239" i="1"/>
  <c r="U239" i="1" s="1"/>
  <c r="AB269" i="1"/>
  <c r="T281" i="1"/>
  <c r="U281" i="1" s="1"/>
  <c r="T289" i="1"/>
  <c r="U289" i="1" s="1"/>
  <c r="T316" i="1"/>
  <c r="T325" i="1"/>
  <c r="T91" i="1"/>
  <c r="N91" i="1"/>
  <c r="V91" i="1"/>
  <c r="AB91" i="1" s="1"/>
  <c r="V13" i="1"/>
  <c r="AB13" i="1" s="1"/>
  <c r="T13" i="1"/>
  <c r="U13" i="1" s="1"/>
  <c r="U29" i="1"/>
  <c r="AC29" i="1" s="1"/>
  <c r="V106" i="1"/>
  <c r="AB106" i="1" s="1"/>
  <c r="T106" i="1"/>
  <c r="N106" i="1"/>
  <c r="N111" i="1"/>
  <c r="U111" i="1" s="1"/>
  <c r="V111" i="1"/>
  <c r="AB111" i="1" s="1"/>
  <c r="N114" i="1"/>
  <c r="V114" i="1"/>
  <c r="AB114" i="1" s="1"/>
  <c r="T114" i="1"/>
  <c r="V165" i="1"/>
  <c r="AB165" i="1" s="1"/>
  <c r="T165" i="1"/>
  <c r="N165" i="1"/>
  <c r="N350" i="1"/>
  <c r="V350" i="1"/>
  <c r="AB350" i="1" s="1"/>
  <c r="T350" i="1"/>
  <c r="T148" i="1"/>
  <c r="V148" i="1"/>
  <c r="AB148" i="1" s="1"/>
  <c r="V162" i="1"/>
  <c r="AB162" i="1" s="1"/>
  <c r="T162" i="1"/>
  <c r="V105" i="1"/>
  <c r="AB105" i="1" s="1"/>
  <c r="T105" i="1"/>
  <c r="N148" i="1"/>
  <c r="N162" i="1"/>
  <c r="Y370" i="1"/>
  <c r="N105" i="1"/>
  <c r="T113" i="1"/>
  <c r="V113" i="1"/>
  <c r="AB113" i="1" s="1"/>
  <c r="N113" i="1"/>
  <c r="V8" i="1"/>
  <c r="AB8" i="1" s="1"/>
  <c r="T8" i="1"/>
  <c r="V66" i="1"/>
  <c r="AB66" i="1" s="1"/>
  <c r="T98" i="1"/>
  <c r="N98" i="1"/>
  <c r="V98" i="1"/>
  <c r="AB98" i="1" s="1"/>
  <c r="AB63" i="1"/>
  <c r="N66" i="1"/>
  <c r="U66" i="1" s="1"/>
  <c r="N104" i="1"/>
  <c r="V104" i="1"/>
  <c r="AB104" i="1" s="1"/>
  <c r="V112" i="1"/>
  <c r="AB112" i="1" s="1"/>
  <c r="T112" i="1"/>
  <c r="V161" i="1"/>
  <c r="AB161" i="1" s="1"/>
  <c r="N161" i="1"/>
  <c r="T161" i="1"/>
  <c r="N202" i="1"/>
  <c r="U202" i="1" s="1"/>
  <c r="V202" i="1"/>
  <c r="AB202" i="1" s="1"/>
  <c r="V81" i="1"/>
  <c r="AB81" i="1" s="1"/>
  <c r="T81" i="1"/>
  <c r="U81" i="1" s="1"/>
  <c r="N52" i="1"/>
  <c r="T52" i="1"/>
  <c r="V226" i="1"/>
  <c r="AB226" i="1" s="1"/>
  <c r="N226" i="1"/>
  <c r="U226" i="1" s="1"/>
  <c r="M370" i="1"/>
  <c r="T6" i="1"/>
  <c r="N6" i="1"/>
  <c r="N58" i="1"/>
  <c r="T97" i="1"/>
  <c r="V97" i="1"/>
  <c r="AB97" i="1" s="1"/>
  <c r="N112" i="1"/>
  <c r="V145" i="1"/>
  <c r="AB145" i="1" s="1"/>
  <c r="T145" i="1"/>
  <c r="N145" i="1"/>
  <c r="T9" i="1"/>
  <c r="N9" i="1"/>
  <c r="V166" i="1"/>
  <c r="AB166" i="1" s="1"/>
  <c r="T166" i="1"/>
  <c r="U166" i="1" s="1"/>
  <c r="V169" i="1"/>
  <c r="AB169" i="1" s="1"/>
  <c r="T169" i="1"/>
  <c r="N169" i="1"/>
  <c r="N8" i="1"/>
  <c r="R35" i="1"/>
  <c r="U35" i="1" s="1"/>
  <c r="V5" i="1"/>
  <c r="AB5" i="1" s="1"/>
  <c r="T5" i="1"/>
  <c r="U5" i="1" s="1"/>
  <c r="T14" i="1"/>
  <c r="N14" i="1"/>
  <c r="O41" i="1"/>
  <c r="R41" i="1" s="1"/>
  <c r="U41" i="1" s="1"/>
  <c r="AC41" i="1" s="1"/>
  <c r="T58" i="1"/>
  <c r="T82" i="1"/>
  <c r="N82" i="1"/>
  <c r="V82" i="1"/>
  <c r="AB82" i="1" s="1"/>
  <c r="V94" i="1"/>
  <c r="AB94" i="1" s="1"/>
  <c r="T94" i="1"/>
  <c r="U94" i="1" s="1"/>
  <c r="N97" i="1"/>
  <c r="T104" i="1"/>
  <c r="AC187" i="1"/>
  <c r="N216" i="1"/>
  <c r="V216" i="1"/>
  <c r="AB216" i="1" s="1"/>
  <c r="T216" i="1"/>
  <c r="V152" i="1"/>
  <c r="AB152" i="1" s="1"/>
  <c r="T152" i="1"/>
  <c r="AC185" i="1"/>
  <c r="V107" i="1"/>
  <c r="AB107" i="1" s="1"/>
  <c r="T134" i="1"/>
  <c r="N134" i="1"/>
  <c r="V206" i="1"/>
  <c r="AB206" i="1" s="1"/>
  <c r="T206" i="1"/>
  <c r="U206" i="1" s="1"/>
  <c r="V210" i="1"/>
  <c r="AB210" i="1" s="1"/>
  <c r="T210" i="1"/>
  <c r="N210" i="1"/>
  <c r="V214" i="1"/>
  <c r="AB214" i="1" s="1"/>
  <c r="N214" i="1"/>
  <c r="U214" i="1" s="1"/>
  <c r="V230" i="1"/>
  <c r="AB230" i="1" s="1"/>
  <c r="T230" i="1"/>
  <c r="V263" i="1"/>
  <c r="AB263" i="1" s="1"/>
  <c r="T263" i="1"/>
  <c r="V213" i="1"/>
  <c r="AB213" i="1" s="1"/>
  <c r="T213" i="1"/>
  <c r="N230" i="1"/>
  <c r="N263" i="1"/>
  <c r="T142" i="1"/>
  <c r="N142" i="1"/>
  <c r="N77" i="1"/>
  <c r="U77" i="1" s="1"/>
  <c r="N78" i="1"/>
  <c r="U78" i="1" s="1"/>
  <c r="N79" i="1"/>
  <c r="U79" i="1" s="1"/>
  <c r="N107" i="1"/>
  <c r="U107" i="1" s="1"/>
  <c r="N116" i="1"/>
  <c r="V141" i="1"/>
  <c r="AB141" i="1" s="1"/>
  <c r="T141" i="1"/>
  <c r="U141" i="1" s="1"/>
  <c r="N152" i="1"/>
  <c r="N160" i="1"/>
  <c r="V160" i="1"/>
  <c r="AB160" i="1" s="1"/>
  <c r="N164" i="1"/>
  <c r="V164" i="1"/>
  <c r="AB164" i="1" s="1"/>
  <c r="V192" i="1"/>
  <c r="AB192" i="1" s="1"/>
  <c r="T192" i="1"/>
  <c r="N213" i="1"/>
  <c r="V352" i="1"/>
  <c r="AB352" i="1" s="1"/>
  <c r="T352" i="1"/>
  <c r="R352" i="1"/>
  <c r="N80" i="1"/>
  <c r="N118" i="1"/>
  <c r="U118" i="1" s="1"/>
  <c r="N168" i="1"/>
  <c r="N192" i="1"/>
  <c r="V224" i="1"/>
  <c r="AB224" i="1" s="1"/>
  <c r="T224" i="1"/>
  <c r="N224" i="1"/>
  <c r="V348" i="1"/>
  <c r="AB348" i="1" s="1"/>
  <c r="T348" i="1"/>
  <c r="N348" i="1"/>
  <c r="N352" i="1"/>
  <c r="T358" i="1"/>
  <c r="N358" i="1"/>
  <c r="V358" i="1"/>
  <c r="AB358" i="1" s="1"/>
  <c r="O358" i="1"/>
  <c r="R358" i="1" s="1"/>
  <c r="V144" i="1"/>
  <c r="AB144" i="1" s="1"/>
  <c r="N2" i="1"/>
  <c r="N4" i="1"/>
  <c r="U4" i="1" s="1"/>
  <c r="N15" i="1"/>
  <c r="T100" i="1"/>
  <c r="U100" i="1" s="1"/>
  <c r="T108" i="1"/>
  <c r="U108" i="1" s="1"/>
  <c r="N110" i="1"/>
  <c r="T116" i="1"/>
  <c r="T119" i="1"/>
  <c r="U119" i="1" s="1"/>
  <c r="N121" i="1"/>
  <c r="N129" i="1"/>
  <c r="U129" i="1" s="1"/>
  <c r="V142" i="1"/>
  <c r="AB142" i="1" s="1"/>
  <c r="T144" i="1"/>
  <c r="U144" i="1" s="1"/>
  <c r="V151" i="1"/>
  <c r="AB151" i="1" s="1"/>
  <c r="T151" i="1"/>
  <c r="U151" i="1" s="1"/>
  <c r="V156" i="1"/>
  <c r="AB156" i="1" s="1"/>
  <c r="T156" i="1"/>
  <c r="T160" i="1"/>
  <c r="T163" i="1"/>
  <c r="N163" i="1"/>
  <c r="T164" i="1"/>
  <c r="T167" i="1"/>
  <c r="N167" i="1"/>
  <c r="AC186" i="1"/>
  <c r="N274" i="1"/>
  <c r="V178" i="1"/>
  <c r="AB178" i="1" s="1"/>
  <c r="T178" i="1"/>
  <c r="V346" i="1"/>
  <c r="AB346" i="1" s="1"/>
  <c r="N178" i="1"/>
  <c r="N189" i="1"/>
  <c r="U189" i="1" s="1"/>
  <c r="T195" i="1"/>
  <c r="N195" i="1"/>
  <c r="N204" i="1"/>
  <c r="U204" i="1" s="1"/>
  <c r="T215" i="1"/>
  <c r="N215" i="1"/>
  <c r="V215" i="1"/>
  <c r="AB215" i="1" s="1"/>
  <c r="N346" i="1"/>
  <c r="V349" i="1"/>
  <c r="AB349" i="1" s="1"/>
  <c r="T349" i="1"/>
  <c r="O349" i="1"/>
  <c r="R349" i="1" s="1"/>
  <c r="N147" i="1"/>
  <c r="U147" i="1" s="1"/>
  <c r="V159" i="1"/>
  <c r="AB159" i="1" s="1"/>
  <c r="T159" i="1"/>
  <c r="U159" i="1" s="1"/>
  <c r="N268" i="1"/>
  <c r="N349" i="1"/>
  <c r="T170" i="1"/>
  <c r="N170" i="1"/>
  <c r="V189" i="1"/>
  <c r="AB189" i="1" s="1"/>
  <c r="V195" i="1"/>
  <c r="AB195" i="1" s="1"/>
  <c r="T207" i="1"/>
  <c r="V207" i="1"/>
  <c r="AB207" i="1" s="1"/>
  <c r="N207" i="1"/>
  <c r="N222" i="1"/>
  <c r="V222" i="1"/>
  <c r="AB222" i="1" s="1"/>
  <c r="T222" i="1"/>
  <c r="V234" i="1"/>
  <c r="AB234" i="1" s="1"/>
  <c r="T234" i="1"/>
  <c r="N234" i="1"/>
  <c r="V259" i="1"/>
  <c r="AB259" i="1" s="1"/>
  <c r="T346" i="1"/>
  <c r="U361" i="1"/>
  <c r="AB220" i="1"/>
  <c r="T221" i="1"/>
  <c r="N221" i="1"/>
  <c r="N190" i="1"/>
  <c r="U190" i="1" s="1"/>
  <c r="N196" i="1"/>
  <c r="U196" i="1" s="1"/>
  <c r="N212" i="1"/>
  <c r="U212" i="1" s="1"/>
  <c r="N219" i="1"/>
  <c r="V219" i="1"/>
  <c r="AB219" i="1" s="1"/>
  <c r="U227" i="1"/>
  <c r="N282" i="1"/>
  <c r="N285" i="1"/>
  <c r="V357" i="1"/>
  <c r="AB357" i="1" s="1"/>
  <c r="N357" i="1"/>
  <c r="V362" i="1"/>
  <c r="AB362" i="1" s="1"/>
  <c r="N362" i="1"/>
  <c r="U362" i="1" s="1"/>
  <c r="V221" i="1"/>
  <c r="AB221" i="1" s="1"/>
  <c r="O366" i="1"/>
  <c r="R366" i="1" s="1"/>
  <c r="N366" i="1"/>
  <c r="AB217" i="1"/>
  <c r="T218" i="1"/>
  <c r="N218" i="1"/>
  <c r="T219" i="1"/>
  <c r="V296" i="1"/>
  <c r="AB296" i="1" s="1"/>
  <c r="N296" i="1"/>
  <c r="U296" i="1" s="1"/>
  <c r="T355" i="1"/>
  <c r="N355" i="1"/>
  <c r="T357" i="1"/>
  <c r="T366" i="1"/>
  <c r="T217" i="1"/>
  <c r="T220" i="1"/>
  <c r="T339" i="1"/>
  <c r="O363" i="1"/>
  <c r="R363" i="1" s="1"/>
  <c r="N247" i="1"/>
  <c r="AC11" i="1" l="1"/>
  <c r="AC86" i="1"/>
  <c r="AC89" i="1"/>
  <c r="U347" i="1"/>
  <c r="AC347" i="1" s="1"/>
  <c r="AC88" i="1"/>
  <c r="AC85" i="1"/>
  <c r="AC108" i="1"/>
  <c r="AC64" i="1"/>
  <c r="AC79" i="1"/>
  <c r="AC361" i="1"/>
  <c r="U253" i="1"/>
  <c r="AC253" i="1" s="1"/>
  <c r="AC124" i="1"/>
  <c r="U168" i="1"/>
  <c r="AC168" i="1" s="1"/>
  <c r="AC200" i="1"/>
  <c r="U139" i="1"/>
  <c r="AC139" i="1" s="1"/>
  <c r="U320" i="1"/>
  <c r="AC320" i="1" s="1"/>
  <c r="AC90" i="1"/>
  <c r="AC250" i="1"/>
  <c r="AC50" i="1"/>
  <c r="AC138" i="1"/>
  <c r="U170" i="1"/>
  <c r="AC170" i="1" s="1"/>
  <c r="U230" i="1"/>
  <c r="AC230" i="1" s="1"/>
  <c r="U220" i="1"/>
  <c r="AC220" i="1" s="1"/>
  <c r="U268" i="1"/>
  <c r="AC268" i="1" s="1"/>
  <c r="AC204" i="1"/>
  <c r="AC125" i="1"/>
  <c r="U311" i="1"/>
  <c r="AC311" i="1" s="1"/>
  <c r="U156" i="1"/>
  <c r="AC156" i="1" s="1"/>
  <c r="AC109" i="1"/>
  <c r="U318" i="1"/>
  <c r="AC318" i="1" s="1"/>
  <c r="U279" i="1"/>
  <c r="AC279" i="1" s="1"/>
  <c r="AC208" i="1"/>
  <c r="U292" i="1"/>
  <c r="AC292" i="1" s="1"/>
  <c r="U266" i="1"/>
  <c r="AC266" i="1" s="1"/>
  <c r="U288" i="1"/>
  <c r="AC288" i="1" s="1"/>
  <c r="AC203" i="1"/>
  <c r="U324" i="1"/>
  <c r="AC324" i="1" s="1"/>
  <c r="U217" i="1"/>
  <c r="AC217" i="1" s="1"/>
  <c r="AC239" i="1"/>
  <c r="AC10" i="1"/>
  <c r="U275" i="1"/>
  <c r="AC275" i="1" s="1"/>
  <c r="AC126" i="1"/>
  <c r="U286" i="1"/>
  <c r="AC286" i="1" s="1"/>
  <c r="U293" i="1"/>
  <c r="AC293" i="1" s="1"/>
  <c r="AC229" i="1"/>
  <c r="AC249" i="1"/>
  <c r="AC281" i="1"/>
  <c r="U329" i="1"/>
  <c r="AC329" i="1" s="1"/>
  <c r="AC65" i="1"/>
  <c r="AC280" i="1"/>
  <c r="AC93" i="1"/>
  <c r="U260" i="1"/>
  <c r="AC260" i="1" s="1"/>
  <c r="U332" i="1"/>
  <c r="AC332" i="1" s="1"/>
  <c r="AC157" i="1"/>
  <c r="U228" i="1"/>
  <c r="AC228" i="1" s="1"/>
  <c r="AC92" i="1"/>
  <c r="U102" i="1"/>
  <c r="AC102" i="1" s="1"/>
  <c r="AC83" i="1"/>
  <c r="AC313" i="1"/>
  <c r="U137" i="1"/>
  <c r="AC137" i="1" s="1"/>
  <c r="U291" i="1"/>
  <c r="AC291" i="1" s="1"/>
  <c r="AC189" i="1"/>
  <c r="AC248" i="1"/>
  <c r="AC77" i="1"/>
  <c r="U7" i="1"/>
  <c r="AC7" i="1" s="1"/>
  <c r="AC331" i="1"/>
  <c r="AC243" i="1"/>
  <c r="AC344" i="1"/>
  <c r="AC326" i="1"/>
  <c r="AC369" i="1"/>
  <c r="U247" i="1"/>
  <c r="AC247" i="1" s="1"/>
  <c r="AC259" i="1"/>
  <c r="U142" i="1"/>
  <c r="AC142" i="1" s="1"/>
  <c r="AC289" i="1"/>
  <c r="U176" i="1"/>
  <c r="AC176" i="1" s="1"/>
  <c r="AC342" i="1"/>
  <c r="U95" i="1"/>
  <c r="AC95" i="1" s="1"/>
  <c r="U257" i="1"/>
  <c r="AC257" i="1" s="1"/>
  <c r="AC238" i="1"/>
  <c r="AC127" i="1"/>
  <c r="AC123" i="1"/>
  <c r="AC154" i="1"/>
  <c r="AC330" i="1"/>
  <c r="U356" i="1"/>
  <c r="AC356" i="1" s="1"/>
  <c r="AC244" i="1"/>
  <c r="AC101" i="1"/>
  <c r="AC153" i="1"/>
  <c r="AC133" i="1"/>
  <c r="AC236" i="1"/>
  <c r="U132" i="1"/>
  <c r="AC132" i="1" s="1"/>
  <c r="AC209" i="1"/>
  <c r="AC199" i="1"/>
  <c r="AC254" i="1"/>
  <c r="AC265" i="1"/>
  <c r="U308" i="1"/>
  <c r="AC308" i="1" s="1"/>
  <c r="U269" i="1"/>
  <c r="AC269" i="1" s="1"/>
  <c r="AC345" i="1"/>
  <c r="AC180" i="1"/>
  <c r="U245" i="1"/>
  <c r="AC245" i="1" s="1"/>
  <c r="U57" i="1"/>
  <c r="AC57" i="1" s="1"/>
  <c r="AC295" i="1"/>
  <c r="U235" i="1"/>
  <c r="AC235" i="1" s="1"/>
  <c r="U198" i="1"/>
  <c r="AC198" i="1" s="1"/>
  <c r="U169" i="1"/>
  <c r="AC169" i="1" s="1"/>
  <c r="U9" i="1"/>
  <c r="AC9" i="1" s="1"/>
  <c r="AC276" i="1"/>
  <c r="U91" i="1"/>
  <c r="AC91" i="1" s="1"/>
  <c r="AC128" i="1"/>
  <c r="U255" i="1"/>
  <c r="AC255" i="1" s="1"/>
  <c r="AC237" i="1"/>
  <c r="AC190" i="1"/>
  <c r="AC270" i="1"/>
  <c r="U312" i="1"/>
  <c r="AC312" i="1" s="1"/>
  <c r="AC143" i="1"/>
  <c r="U80" i="1"/>
  <c r="AC80" i="1" s="1"/>
  <c r="U264" i="1"/>
  <c r="AC264" i="1" s="1"/>
  <c r="U130" i="1"/>
  <c r="AC130" i="1" s="1"/>
  <c r="AC227" i="1"/>
  <c r="AC147" i="1"/>
  <c r="U274" i="1"/>
  <c r="AC274" i="1" s="1"/>
  <c r="AC129" i="1"/>
  <c r="U112" i="1"/>
  <c r="AC112" i="1" s="1"/>
  <c r="U283" i="1"/>
  <c r="AC283" i="1" s="1"/>
  <c r="U278" i="1"/>
  <c r="AC278" i="1" s="1"/>
  <c r="AC322" i="1"/>
  <c r="U121" i="1"/>
  <c r="AC121" i="1" s="1"/>
  <c r="AC35" i="1"/>
  <c r="AC63" i="1"/>
  <c r="AC119" i="1"/>
  <c r="U277" i="1"/>
  <c r="AC277" i="1" s="1"/>
  <c r="AC191" i="1"/>
  <c r="AC103" i="1"/>
  <c r="U273" i="1"/>
  <c r="AC273" i="1" s="1"/>
  <c r="U240" i="1"/>
  <c r="AC240" i="1" s="1"/>
  <c r="AC327" i="1"/>
  <c r="AC314" i="1"/>
  <c r="AC51" i="1"/>
  <c r="U355" i="1"/>
  <c r="AC355" i="1" s="1"/>
  <c r="U282" i="1"/>
  <c r="AC282" i="1" s="1"/>
  <c r="AC107" i="1"/>
  <c r="U98" i="1"/>
  <c r="AC98" i="1" s="1"/>
  <c r="AC323" i="1"/>
  <c r="AC258" i="1"/>
  <c r="U232" i="1"/>
  <c r="AC232" i="1" s="1"/>
  <c r="AC205" i="1"/>
  <c r="AC309" i="1"/>
  <c r="AC241" i="1"/>
  <c r="AC150" i="1"/>
  <c r="U325" i="1"/>
  <c r="AC325" i="1" s="1"/>
  <c r="U321" i="1"/>
  <c r="AC321" i="1" s="1"/>
  <c r="AC135" i="1"/>
  <c r="AC100" i="1"/>
  <c r="U316" i="1"/>
  <c r="AC316" i="1" s="1"/>
  <c r="U262" i="1"/>
  <c r="AC262" i="1" s="1"/>
  <c r="AC212" i="1"/>
  <c r="U163" i="1"/>
  <c r="AC163" i="1" s="1"/>
  <c r="U15" i="1"/>
  <c r="AC15" i="1" s="1"/>
  <c r="AC78" i="1"/>
  <c r="U6" i="1"/>
  <c r="AC6" i="1" s="1"/>
  <c r="U179" i="1"/>
  <c r="AC179" i="1" s="1"/>
  <c r="U328" i="1"/>
  <c r="AC328" i="1" s="1"/>
  <c r="AC343" i="1"/>
  <c r="AC4" i="1"/>
  <c r="AC118" i="1"/>
  <c r="U162" i="1"/>
  <c r="AC162" i="1" s="1"/>
  <c r="AC315" i="1"/>
  <c r="AC231" i="1"/>
  <c r="U149" i="1"/>
  <c r="AC149" i="1" s="1"/>
  <c r="U120" i="1"/>
  <c r="AC120" i="1" s="1"/>
  <c r="U96" i="1"/>
  <c r="AC96" i="1" s="1"/>
  <c r="U158" i="1"/>
  <c r="AC158" i="1" s="1"/>
  <c r="U221" i="1"/>
  <c r="AC221" i="1" s="1"/>
  <c r="R370" i="1"/>
  <c r="U263" i="1"/>
  <c r="AC263" i="1" s="1"/>
  <c r="U58" i="1"/>
  <c r="AC58" i="1" s="1"/>
  <c r="U104" i="1"/>
  <c r="AC104" i="1" s="1"/>
  <c r="U148" i="1"/>
  <c r="AC148" i="1" s="1"/>
  <c r="AC111" i="1"/>
  <c r="U215" i="1"/>
  <c r="AC215" i="1" s="1"/>
  <c r="U152" i="1"/>
  <c r="AC152" i="1" s="1"/>
  <c r="U115" i="1"/>
  <c r="AC115" i="1" s="1"/>
  <c r="AC284" i="1"/>
  <c r="U136" i="1"/>
  <c r="AC136" i="1" s="1"/>
  <c r="AC201" i="1"/>
  <c r="U8" i="1"/>
  <c r="AC8" i="1" s="1"/>
  <c r="AC211" i="1"/>
  <c r="AC294" i="1"/>
  <c r="AC84" i="1"/>
  <c r="U146" i="1"/>
  <c r="AC146" i="1" s="1"/>
  <c r="U363" i="1"/>
  <c r="AC363" i="1" s="1"/>
  <c r="U285" i="1"/>
  <c r="AC285" i="1" s="1"/>
  <c r="AC251" i="1"/>
  <c r="AC94" i="1"/>
  <c r="U261" i="1"/>
  <c r="AC261" i="1" s="1"/>
  <c r="U12" i="1"/>
  <c r="AC12" i="1" s="1"/>
  <c r="U246" i="1"/>
  <c r="AC246" i="1" s="1"/>
  <c r="U233" i="1"/>
  <c r="AC233" i="1" s="1"/>
  <c r="U310" i="1"/>
  <c r="AC310" i="1" s="1"/>
  <c r="U256" i="1"/>
  <c r="AC256" i="1" s="1"/>
  <c r="U339" i="1"/>
  <c r="AC339" i="1" s="1"/>
  <c r="AC196" i="1"/>
  <c r="U192" i="1"/>
  <c r="AC192" i="1" s="1"/>
  <c r="U213" i="1"/>
  <c r="AC213" i="1" s="1"/>
  <c r="U216" i="1"/>
  <c r="AC216" i="1" s="1"/>
  <c r="U317" i="1"/>
  <c r="AC317" i="1" s="1"/>
  <c r="AC159" i="1"/>
  <c r="U178" i="1"/>
  <c r="AC178" i="1" s="1"/>
  <c r="U110" i="1"/>
  <c r="AC110" i="1" s="1"/>
  <c r="U348" i="1"/>
  <c r="AC348" i="1" s="1"/>
  <c r="U82" i="1"/>
  <c r="AC82" i="1" s="1"/>
  <c r="U105" i="1"/>
  <c r="AC105" i="1" s="1"/>
  <c r="U242" i="1"/>
  <c r="AC242" i="1" s="1"/>
  <c r="U131" i="1"/>
  <c r="AC131" i="1" s="1"/>
  <c r="U346" i="1"/>
  <c r="AC346" i="1" s="1"/>
  <c r="AB370" i="1"/>
  <c r="AC151" i="1"/>
  <c r="AC226" i="1"/>
  <c r="U161" i="1"/>
  <c r="AC161" i="1" s="1"/>
  <c r="U113" i="1"/>
  <c r="AC113" i="1" s="1"/>
  <c r="V370" i="1"/>
  <c r="U366" i="1"/>
  <c r="AC366" i="1" s="1"/>
  <c r="AC141" i="1"/>
  <c r="AC206" i="1"/>
  <c r="AC5" i="1"/>
  <c r="AC81" i="1"/>
  <c r="U165" i="1"/>
  <c r="AC165" i="1" s="1"/>
  <c r="U114" i="1"/>
  <c r="AC114" i="1" s="1"/>
  <c r="T370" i="1"/>
  <c r="AC362" i="1"/>
  <c r="U222" i="1"/>
  <c r="AC222" i="1" s="1"/>
  <c r="U358" i="1"/>
  <c r="AC358" i="1" s="1"/>
  <c r="U164" i="1"/>
  <c r="AC164" i="1" s="1"/>
  <c r="AC66" i="1"/>
  <c r="U357" i="1"/>
  <c r="AC357" i="1" s="1"/>
  <c r="N370" i="1"/>
  <c r="U2" i="1"/>
  <c r="U116" i="1"/>
  <c r="AC116" i="1" s="1"/>
  <c r="AC214" i="1"/>
  <c r="AC13" i="1"/>
  <c r="AC296" i="1"/>
  <c r="U219" i="1"/>
  <c r="AC219" i="1" s="1"/>
  <c r="U234" i="1"/>
  <c r="AC234" i="1" s="1"/>
  <c r="U207" i="1"/>
  <c r="AC207" i="1" s="1"/>
  <c r="AC144" i="1"/>
  <c r="U352" i="1"/>
  <c r="AC352" i="1" s="1"/>
  <c r="U224" i="1"/>
  <c r="AC224" i="1" s="1"/>
  <c r="U210" i="1"/>
  <c r="AC210" i="1" s="1"/>
  <c r="U134" i="1"/>
  <c r="AC134" i="1" s="1"/>
  <c r="U97" i="1"/>
  <c r="AC97" i="1" s="1"/>
  <c r="O370" i="1"/>
  <c r="AC166" i="1"/>
  <c r="U145" i="1"/>
  <c r="AC145" i="1" s="1"/>
  <c r="AC202" i="1"/>
  <c r="U218" i="1"/>
  <c r="AC218" i="1" s="1"/>
  <c r="U349" i="1"/>
  <c r="AC349" i="1" s="1"/>
  <c r="U195" i="1"/>
  <c r="AC195" i="1" s="1"/>
  <c r="U167" i="1"/>
  <c r="AC167" i="1" s="1"/>
  <c r="U160" i="1"/>
  <c r="AC160" i="1" s="1"/>
  <c r="U14" i="1"/>
  <c r="AC14" i="1" s="1"/>
  <c r="U52" i="1"/>
  <c r="AC52" i="1" s="1"/>
  <c r="U350" i="1"/>
  <c r="AC350" i="1" s="1"/>
  <c r="U106" i="1"/>
  <c r="AC106" i="1" s="1"/>
  <c r="U370" i="1" l="1"/>
  <c r="AC2" i="1"/>
  <c r="AC3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Windows User</author>
  </authors>
  <commentList>
    <comment ref="X58" authorId="0" shapeId="0" xr:uid="{431D453F-D921-A848-B597-0554E2EFADA4}">
      <text>
        <r>
          <rPr>
            <b/>
            <sz val="9"/>
            <color indexed="81"/>
            <rFont val="Tahoma"/>
            <family val="2"/>
          </rPr>
          <t>All transportation needs are included with TLD - ECOS13</t>
        </r>
      </text>
    </comment>
    <comment ref="N171" authorId="1" shapeId="0" xr:uid="{9DAEBA0B-39E9-9C47-B46B-1E2ABD4241F9}">
      <text>
        <r>
          <rPr>
            <sz val="11"/>
            <color rgb="FF000000"/>
            <rFont val="Calibri"/>
            <family val="2"/>
          </rPr>
          <t>Add back CB when requesting in cycle changes. Delete when approved.</t>
        </r>
      </text>
    </comment>
    <comment ref="N173" authorId="1" shapeId="0" xr:uid="{74196A4C-BCF2-FB47-8F56-844A14D9025D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N174" authorId="1" shapeId="0" xr:uid="{7C0118B4-1D1B-DF4F-9880-26836D50668A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Y183" authorId="1" shapeId="0" xr:uid="{52D736DC-3408-204A-BA95-C1F59997C807}">
      <text>
        <r>
          <rPr>
            <b/>
            <sz val="9"/>
            <color rgb="FF000000"/>
            <rFont val="Tahoma"/>
            <family val="2"/>
          </rPr>
          <t>This is a lump sum.  Amounts by board to be determined when known.</t>
        </r>
      </text>
    </comment>
    <comment ref="Z184" authorId="1" shapeId="0" xr:uid="{E9C746EB-56F3-F54C-A5B0-8D2413B2A305}">
      <text>
        <r>
          <rPr>
            <b/>
            <sz val="9"/>
            <color indexed="81"/>
            <rFont val="Tahoma"/>
            <family val="2"/>
          </rPr>
          <t>Misc amounts are by trade but will eventually need to be divided up by the number of board seats in each trade.</t>
        </r>
      </text>
    </comment>
    <comment ref="X339" authorId="0" shapeId="0" xr:uid="{D17B895C-40D8-2842-AC88-516F96059C89}">
      <text>
        <r>
          <rPr>
            <b/>
            <sz val="9"/>
            <color rgb="FF000000"/>
            <rFont val="Tahoma"/>
            <family val="2"/>
          </rPr>
          <t># of students x 4 months x 65/bus pass</t>
        </r>
      </text>
    </comment>
    <comment ref="R352" authorId="1" shapeId="0" xr:uid="{6A96F019-632A-C14D-8ADB-4BBB7736EF0C}">
      <text>
        <r>
          <rPr>
            <b/>
            <sz val="9"/>
            <color rgb="FF000000"/>
            <rFont val="Tahoma"/>
            <family val="2"/>
          </rPr>
          <t>3.35 per ticket.  Assuming 36 visits per student (9 weeks, twice a week-return)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Windows User</author>
  </authors>
  <commentList>
    <comment ref="X58" authorId="0" shapeId="0" xr:uid="{E01626EF-4B2C-0F4B-9D34-D9430523A6C6}">
      <text>
        <r>
          <rPr>
            <b/>
            <sz val="9"/>
            <color indexed="81"/>
            <rFont val="Tahoma"/>
            <family val="2"/>
          </rPr>
          <t>All transportation needs are included with TLD - ECOS13</t>
        </r>
      </text>
    </comment>
    <comment ref="N171" authorId="1" shapeId="0" xr:uid="{78576AED-36C8-B740-A7FC-A2AC525B5133}">
      <text>
        <r>
          <rPr>
            <sz val="11"/>
            <color rgb="FF000000"/>
            <rFont val="Calibri"/>
            <family val="2"/>
          </rPr>
          <t>Add back CB when requesting in cycle changes. Delete when approved.</t>
        </r>
      </text>
    </comment>
    <comment ref="N173" authorId="1" shapeId="0" xr:uid="{AA10FB50-B4C6-2B48-9E25-469C8BC2FDD9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N174" authorId="1" shapeId="0" xr:uid="{C6373F00-68EF-0F46-B1E8-E2A3607D2C85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Y183" authorId="1" shapeId="0" xr:uid="{DF9B9BCE-4DC6-1E47-A649-F62149E6E76E}">
      <text>
        <r>
          <rPr>
            <b/>
            <sz val="9"/>
            <color rgb="FF000000"/>
            <rFont val="Tahoma"/>
            <family val="2"/>
          </rPr>
          <t>This is a lump sum.  Amounts by board to be determined when known.</t>
        </r>
      </text>
    </comment>
    <comment ref="Z184" authorId="1" shapeId="0" xr:uid="{8B4E0651-09AA-2347-9B5B-016503E75066}">
      <text>
        <r>
          <rPr>
            <b/>
            <sz val="9"/>
            <color indexed="81"/>
            <rFont val="Tahoma"/>
            <family val="2"/>
          </rPr>
          <t>Misc amounts are by trade but will eventually need to be divided up by the number of board seats in each trade.</t>
        </r>
      </text>
    </comment>
    <comment ref="X339" authorId="0" shapeId="0" xr:uid="{AF8F0E59-CD6E-6A4D-8876-44D8C6F810E9}">
      <text>
        <r>
          <rPr>
            <b/>
            <sz val="9"/>
            <color rgb="FF000000"/>
            <rFont val="Tahoma"/>
            <family val="2"/>
          </rPr>
          <t># of students x 4 months x 65/bus pass</t>
        </r>
      </text>
    </comment>
    <comment ref="R352" authorId="1" shapeId="0" xr:uid="{65ED5B69-2324-9142-8D86-BCC55F62432B}">
      <text>
        <r>
          <rPr>
            <b/>
            <sz val="9"/>
            <color rgb="FF000000"/>
            <rFont val="Tahoma"/>
            <family val="2"/>
          </rPr>
          <t>3.35 per ticket.  Assuming 36 visits per student (9 weeks, twice a week-return)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Windows User</author>
  </authors>
  <commentList>
    <comment ref="X58" authorId="0" shapeId="0" xr:uid="{1C35814E-AD69-8142-B22B-4320E30B45E2}">
      <text>
        <r>
          <rPr>
            <b/>
            <sz val="9"/>
            <color indexed="81"/>
            <rFont val="Tahoma"/>
            <family val="2"/>
          </rPr>
          <t>All transportation needs are included with TLD - ECOS13</t>
        </r>
      </text>
    </comment>
    <comment ref="N171" authorId="1" shapeId="0" xr:uid="{1656E3FB-1006-A74C-BC6A-016A5CAD8F77}">
      <text>
        <r>
          <rPr>
            <sz val="11"/>
            <color rgb="FF000000"/>
            <rFont val="Calibri"/>
            <family val="2"/>
          </rPr>
          <t>Add back CB when requesting in cycle changes. Delete when approved.</t>
        </r>
      </text>
    </comment>
    <comment ref="N173" authorId="1" shapeId="0" xr:uid="{02BC3C57-5576-ED4E-92FC-409F422B6853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N174" authorId="1" shapeId="0" xr:uid="{3584D1BC-2E3F-B449-BF2D-E049FFFEFBBF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Y183" authorId="1" shapeId="0" xr:uid="{CCA3533A-4186-4E40-9135-77AC3CC01B25}">
      <text>
        <r>
          <rPr>
            <b/>
            <sz val="9"/>
            <color rgb="FF000000"/>
            <rFont val="Tahoma"/>
            <family val="2"/>
          </rPr>
          <t>This is a lump sum.  Amounts by board to be determined when known.</t>
        </r>
      </text>
    </comment>
    <comment ref="Z184" authorId="1" shapeId="0" xr:uid="{0C309DB9-2756-A540-B033-773F61B38C4C}">
      <text>
        <r>
          <rPr>
            <b/>
            <sz val="9"/>
            <color indexed="81"/>
            <rFont val="Tahoma"/>
            <family val="2"/>
          </rPr>
          <t>Misc amounts are by trade but will eventually need to be divided up by the number of board seats in each trade.</t>
        </r>
      </text>
    </comment>
    <comment ref="X339" authorId="0" shapeId="0" xr:uid="{AC1C4EE4-79A1-C842-B3D2-15593F1148E9}">
      <text>
        <r>
          <rPr>
            <b/>
            <sz val="9"/>
            <color rgb="FF000000"/>
            <rFont val="Tahoma"/>
            <family val="2"/>
          </rPr>
          <t># of students x 4 months x 65/bus pass</t>
        </r>
      </text>
    </comment>
    <comment ref="R352" authorId="1" shapeId="0" xr:uid="{71649809-F3CA-C64A-8879-351962BB1822}">
      <text>
        <r>
          <rPr>
            <b/>
            <sz val="9"/>
            <color rgb="FF000000"/>
            <rFont val="Tahoma"/>
            <family val="2"/>
          </rPr>
          <t>3.35 per ticket.  Assuming 36 visits per student (9 weeks, twice a week-return)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Windows User</author>
  </authors>
  <commentList>
    <comment ref="X58" authorId="0" shapeId="0" xr:uid="{8626CF1B-35E7-F546-A3CF-49A62E395347}">
      <text>
        <r>
          <rPr>
            <b/>
            <sz val="9"/>
            <color indexed="81"/>
            <rFont val="Tahoma"/>
            <family val="2"/>
          </rPr>
          <t>All transportation needs are included with TLD - ECOS13</t>
        </r>
      </text>
    </comment>
    <comment ref="N171" authorId="1" shapeId="0" xr:uid="{1195043F-1873-2D4A-A205-65E703C05968}">
      <text>
        <r>
          <rPr>
            <sz val="11"/>
            <color rgb="FF000000"/>
            <rFont val="Calibri"/>
            <family val="2"/>
          </rPr>
          <t>Add back CB when requesting in cycle changes. Delete when approved.</t>
        </r>
      </text>
    </comment>
    <comment ref="N173" authorId="1" shapeId="0" xr:uid="{DD20EA44-42A6-B24B-848E-C1DEEB25D53C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N174" authorId="1" shapeId="0" xr:uid="{770A3BAD-5EFF-434F-A048-1BC373701815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Y183" authorId="1" shapeId="0" xr:uid="{0EAC0419-7CFF-314F-8365-E3B5730CB2FC}">
      <text>
        <r>
          <rPr>
            <b/>
            <sz val="9"/>
            <color rgb="FF000000"/>
            <rFont val="Tahoma"/>
            <family val="2"/>
          </rPr>
          <t>This is a lump sum.  Amounts by board to be determined when known.</t>
        </r>
      </text>
    </comment>
    <comment ref="Z184" authorId="1" shapeId="0" xr:uid="{E2EEAF9B-C930-6941-A466-46C3FDBF84D0}">
      <text>
        <r>
          <rPr>
            <b/>
            <sz val="9"/>
            <color indexed="81"/>
            <rFont val="Tahoma"/>
            <family val="2"/>
          </rPr>
          <t>Misc amounts are by trade but will eventually need to be divided up by the number of board seats in each trade.</t>
        </r>
      </text>
    </comment>
    <comment ref="X339" authorId="0" shapeId="0" xr:uid="{188AA139-48D3-D24B-BE90-878F0A27FB17}">
      <text>
        <r>
          <rPr>
            <b/>
            <sz val="9"/>
            <color rgb="FF000000"/>
            <rFont val="Tahoma"/>
            <family val="2"/>
          </rPr>
          <t># of students x 4 months x 65/bus pass</t>
        </r>
      </text>
    </comment>
    <comment ref="R352" authorId="1" shapeId="0" xr:uid="{A529A50B-CE1A-F741-89C6-0E9712A9B7F7}">
      <text>
        <r>
          <rPr>
            <b/>
            <sz val="9"/>
            <color rgb="FF000000"/>
            <rFont val="Tahoma"/>
            <family val="2"/>
          </rPr>
          <t>3.35 per ticket.  Assuming 36 visits per student (9 weeks, twice a week-return)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Windows User</author>
  </authors>
  <commentList>
    <comment ref="X58" authorId="0" shapeId="0" xr:uid="{2FD71E34-279D-BC4F-A4DA-5F8DF83F5B79}">
      <text>
        <r>
          <rPr>
            <b/>
            <sz val="9"/>
            <color indexed="81"/>
            <rFont val="Tahoma"/>
            <family val="2"/>
          </rPr>
          <t>All transportation needs are included with TLD - ECOS13</t>
        </r>
      </text>
    </comment>
    <comment ref="N171" authorId="1" shapeId="0" xr:uid="{53D6545F-3E98-D941-8C92-1558C42D0797}">
      <text>
        <r>
          <rPr>
            <sz val="11"/>
            <color rgb="FF000000"/>
            <rFont val="Calibri"/>
            <family val="2"/>
          </rPr>
          <t>Add back CB when requesting in cycle changes. Delete when approved.</t>
        </r>
      </text>
    </comment>
    <comment ref="N173" authorId="1" shapeId="0" xr:uid="{6615EF39-AAD9-3F45-9ECE-4825572958D8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N174" authorId="1" shapeId="0" xr:uid="{80430D95-68F6-6A42-93DE-F4427866333B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Y183" authorId="1" shapeId="0" xr:uid="{486EDB0C-1069-F546-9CB1-E5B57CBBCFC4}">
      <text>
        <r>
          <rPr>
            <b/>
            <sz val="9"/>
            <color rgb="FF000000"/>
            <rFont val="Tahoma"/>
            <family val="2"/>
          </rPr>
          <t>This is a lump sum.  Amounts by board to be determined when known.</t>
        </r>
      </text>
    </comment>
    <comment ref="Z184" authorId="1" shapeId="0" xr:uid="{288DB9C2-F952-E447-8353-8E083C16BD27}">
      <text>
        <r>
          <rPr>
            <b/>
            <sz val="9"/>
            <color indexed="81"/>
            <rFont val="Tahoma"/>
            <family val="2"/>
          </rPr>
          <t>Misc amounts are by trade but will eventually need to be divided up by the number of board seats in each trade.</t>
        </r>
      </text>
    </comment>
    <comment ref="X339" authorId="0" shapeId="0" xr:uid="{66166721-DE56-6947-90D9-699F1E60C60A}">
      <text>
        <r>
          <rPr>
            <b/>
            <sz val="9"/>
            <color rgb="FF000000"/>
            <rFont val="Tahoma"/>
            <family val="2"/>
          </rPr>
          <t># of students x 4 months x 65/bus pass</t>
        </r>
      </text>
    </comment>
    <comment ref="R352" authorId="1" shapeId="0" xr:uid="{F27D7E9C-0F07-6B43-9E57-81A4EE55413B}">
      <text>
        <r>
          <rPr>
            <b/>
            <sz val="9"/>
            <color rgb="FF000000"/>
            <rFont val="Tahoma"/>
            <family val="2"/>
          </rPr>
          <t>3.35 per ticket.  Assuming 36 visits per student (9 weeks, twice a week-return)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Windows User</author>
  </authors>
  <commentList>
    <comment ref="X58" authorId="0" shapeId="0" xr:uid="{D02A5A5A-044D-344E-B05F-9CCF733FFB90}">
      <text>
        <r>
          <rPr>
            <b/>
            <sz val="9"/>
            <color indexed="81"/>
            <rFont val="Tahoma"/>
            <family val="2"/>
          </rPr>
          <t>All transportation needs are included with TLD - ECOS13</t>
        </r>
      </text>
    </comment>
    <comment ref="N171" authorId="1" shapeId="0" xr:uid="{B12B0436-C90A-4E4F-ABF8-6F30C6661234}">
      <text>
        <r>
          <rPr>
            <sz val="11"/>
            <color rgb="FF000000"/>
            <rFont val="Calibri"/>
            <family val="2"/>
          </rPr>
          <t>Add back CB when requesting in cycle changes. Delete when approved.</t>
        </r>
      </text>
    </comment>
    <comment ref="N173" authorId="1" shapeId="0" xr:uid="{803FE70C-CFD3-FA4A-BE96-4B31C300E6C0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N174" authorId="1" shapeId="0" xr:uid="{CEF41C82-4420-9B49-816E-8D5248A35C2B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Y183" authorId="1" shapeId="0" xr:uid="{E0420735-131B-494D-AC41-EDB1A1D16790}">
      <text>
        <r>
          <rPr>
            <b/>
            <sz val="9"/>
            <color rgb="FF000000"/>
            <rFont val="Tahoma"/>
            <family val="2"/>
          </rPr>
          <t>This is a lump sum.  Amounts by board to be determined when known.</t>
        </r>
      </text>
    </comment>
    <comment ref="Z184" authorId="1" shapeId="0" xr:uid="{2741D6AF-7A8A-F54F-8FFD-7D9BCEC22443}">
      <text>
        <r>
          <rPr>
            <b/>
            <sz val="9"/>
            <color indexed="81"/>
            <rFont val="Tahoma"/>
            <family val="2"/>
          </rPr>
          <t>Misc amounts are by trade but will eventually need to be divided up by the number of board seats in each trade.</t>
        </r>
      </text>
    </comment>
    <comment ref="X339" authorId="0" shapeId="0" xr:uid="{73869E4C-79A3-A74C-B14C-32061E797C17}">
      <text>
        <r>
          <rPr>
            <b/>
            <sz val="9"/>
            <color rgb="FF000000"/>
            <rFont val="Tahoma"/>
            <family val="2"/>
          </rPr>
          <t># of students x 4 months x 65/bus pass</t>
        </r>
      </text>
    </comment>
    <comment ref="R352" authorId="1" shapeId="0" xr:uid="{91D9B65A-A827-1B41-9ACC-6CE03B29DC93}">
      <text>
        <r>
          <rPr>
            <b/>
            <sz val="9"/>
            <color rgb="FF000000"/>
            <rFont val="Tahoma"/>
            <family val="2"/>
          </rPr>
          <t>3.35 per ticket.  Assuming 36 visits per student (9 weeks, twice a week-return)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Windows User</author>
  </authors>
  <commentList>
    <comment ref="X58" authorId="0" shapeId="0" xr:uid="{8B6255DC-3D34-8F49-9BA9-061E8A699F57}">
      <text>
        <r>
          <rPr>
            <b/>
            <sz val="9"/>
            <color indexed="81"/>
            <rFont val="Tahoma"/>
            <family val="2"/>
          </rPr>
          <t>All transportation needs are included with TLD - ECOS13</t>
        </r>
      </text>
    </comment>
    <comment ref="N171" authorId="1" shapeId="0" xr:uid="{07DE1951-93B0-A446-BF05-028262E92C49}">
      <text>
        <r>
          <rPr>
            <sz val="11"/>
            <color rgb="FF000000"/>
            <rFont val="Calibri"/>
            <family val="2"/>
          </rPr>
          <t>Add back CB when requesting in cycle changes. Delete when approved.</t>
        </r>
      </text>
    </comment>
    <comment ref="N173" authorId="1" shapeId="0" xr:uid="{262B9A24-E050-004C-89C3-D888AEE902AC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N174" authorId="1" shapeId="0" xr:uid="{07310ED4-93F3-7C48-B089-94EC12561C6E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Y183" authorId="1" shapeId="0" xr:uid="{EC794865-CA08-924C-AFC2-E72F379CFFC5}">
      <text>
        <r>
          <rPr>
            <b/>
            <sz val="9"/>
            <color rgb="FF000000"/>
            <rFont val="Tahoma"/>
            <family val="2"/>
          </rPr>
          <t>This is a lump sum.  Amounts by board to be determined when known.</t>
        </r>
      </text>
    </comment>
    <comment ref="Z184" authorId="1" shapeId="0" xr:uid="{D1F555DB-C48E-0740-9E68-0059B2BCBCB4}">
      <text>
        <r>
          <rPr>
            <b/>
            <sz val="9"/>
            <color indexed="81"/>
            <rFont val="Tahoma"/>
            <family val="2"/>
          </rPr>
          <t>Misc amounts are by trade but will eventually need to be divided up by the number of board seats in each trade.</t>
        </r>
      </text>
    </comment>
    <comment ref="X339" authorId="0" shapeId="0" xr:uid="{993EFBD4-4053-E048-9C99-F98FF19ABF24}">
      <text>
        <r>
          <rPr>
            <b/>
            <sz val="9"/>
            <color rgb="FF000000"/>
            <rFont val="Tahoma"/>
            <family val="2"/>
          </rPr>
          <t># of students x 4 months x 65/bus pass</t>
        </r>
      </text>
    </comment>
    <comment ref="R352" authorId="1" shapeId="0" xr:uid="{9D84CF84-8E49-834B-B84C-88CEE2B81E9E}">
      <text>
        <r>
          <rPr>
            <b/>
            <sz val="9"/>
            <color rgb="FF000000"/>
            <rFont val="Tahoma"/>
            <family val="2"/>
          </rPr>
          <t>3.35 per ticket.  Assuming 36 visits per student (9 weeks, twice a week-return)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Windows User</author>
  </authors>
  <commentList>
    <comment ref="X58" authorId="0" shapeId="0" xr:uid="{E3E96A71-FAD2-D44E-8FDA-675AADA25E8C}">
      <text>
        <r>
          <rPr>
            <b/>
            <sz val="9"/>
            <color indexed="81"/>
            <rFont val="Tahoma"/>
            <family val="2"/>
          </rPr>
          <t>All transportation needs are included with TLD - ECOS13</t>
        </r>
      </text>
    </comment>
    <comment ref="Y183" authorId="1" shapeId="0" xr:uid="{4E1957F3-8564-A144-A1CC-0551EF5248DA}">
      <text>
        <r>
          <rPr>
            <b/>
            <sz val="9"/>
            <color rgb="FF000000"/>
            <rFont val="Tahoma"/>
            <family val="2"/>
          </rPr>
          <t>This is a lump sum.  Amounts by board to be determined when known.</t>
        </r>
      </text>
    </comment>
    <comment ref="Z184" authorId="1" shapeId="0" xr:uid="{D9457326-F3B8-C043-B0AD-FA7575BF1CB5}">
      <text>
        <r>
          <rPr>
            <b/>
            <sz val="9"/>
            <color indexed="81"/>
            <rFont val="Tahoma"/>
            <family val="2"/>
          </rPr>
          <t>Misc amounts are by trade but will eventually need to be divided up by the number of board seats in each trade.</t>
        </r>
      </text>
    </comment>
    <comment ref="X339" authorId="0" shapeId="0" xr:uid="{36AB3EF7-09AE-624A-BBDB-C24B6C62AE09}">
      <text>
        <r>
          <rPr>
            <b/>
            <sz val="9"/>
            <color rgb="FF000000"/>
            <rFont val="Tahoma"/>
            <family val="2"/>
          </rPr>
          <t># of students x 4 months x 65/bus pass</t>
        </r>
      </text>
    </comment>
    <comment ref="Q352" authorId="1" shapeId="0" xr:uid="{08924C60-BAB6-514A-8934-A0978EC50BAE}">
      <text>
        <r>
          <rPr>
            <b/>
            <sz val="9"/>
            <color rgb="FF000000"/>
            <rFont val="Tahoma"/>
            <family val="2"/>
          </rPr>
          <t>3.35 per ticket.  Assuming 36 visits per student (9 weeks, twice a week-return)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Windows User</author>
  </authors>
  <commentList>
    <comment ref="X58" authorId="0" shapeId="0" xr:uid="{A30F8FFF-2FDC-BC47-871A-129B096C6B67}">
      <text>
        <r>
          <rPr>
            <b/>
            <sz val="9"/>
            <color indexed="81"/>
            <rFont val="Tahoma"/>
            <family val="2"/>
          </rPr>
          <t>All transportation needs are included with TLD - ECOS13</t>
        </r>
      </text>
    </comment>
    <comment ref="N171" authorId="1" shapeId="0" xr:uid="{5D0B231C-B2FF-A44D-BBA0-02CBAC36DFE8}">
      <text>
        <r>
          <rPr>
            <sz val="11"/>
            <color rgb="FF000000"/>
            <rFont val="Calibri"/>
            <family val="2"/>
          </rPr>
          <t>Add back CB when requesting in cycle changes. Delete when approved.</t>
        </r>
      </text>
    </comment>
    <comment ref="N173" authorId="1" shapeId="0" xr:uid="{1A05DAB7-8D8A-A64C-A119-8E89F87BCAA3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N174" authorId="1" shapeId="0" xr:uid="{FC0400ED-B4C0-0D4B-9E9E-CDB2B595A7F6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Y183" authorId="1" shapeId="0" xr:uid="{04129EA8-B47B-BA4A-A915-46E44A229B46}">
      <text>
        <r>
          <rPr>
            <b/>
            <sz val="9"/>
            <color rgb="FF000000"/>
            <rFont val="Tahoma"/>
            <family val="2"/>
          </rPr>
          <t>This is a lump sum.  Amounts by board to be determined when known.</t>
        </r>
      </text>
    </comment>
    <comment ref="Z184" authorId="1" shapeId="0" xr:uid="{82E996A7-1547-C14F-84C0-A01CE049428F}">
      <text>
        <r>
          <rPr>
            <b/>
            <sz val="9"/>
            <color indexed="81"/>
            <rFont val="Tahoma"/>
            <family val="2"/>
          </rPr>
          <t>Misc amounts are by trade but will eventually need to be divided up by the number of board seats in each trade.</t>
        </r>
      </text>
    </comment>
    <comment ref="X339" authorId="0" shapeId="0" xr:uid="{B0B67393-D79E-1444-B691-13C7B1E1CA9C}">
      <text>
        <r>
          <rPr>
            <b/>
            <sz val="9"/>
            <color rgb="FF000000"/>
            <rFont val="Tahoma"/>
            <family val="2"/>
          </rPr>
          <t># of students x 4 months x 65/bus pass</t>
        </r>
      </text>
    </comment>
    <comment ref="R352" authorId="1" shapeId="0" xr:uid="{C9E576DC-CA43-9743-9902-DD8D80008FE7}">
      <text>
        <r>
          <rPr>
            <b/>
            <sz val="9"/>
            <color rgb="FF000000"/>
            <rFont val="Tahoma"/>
            <family val="2"/>
          </rPr>
          <t>3.35 per ticket.  Assuming 36 visits per student (9 weeks, twice a week-return)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Windows User</author>
  </authors>
  <commentList>
    <comment ref="X58" authorId="0" shapeId="0" xr:uid="{1AD17D19-1970-3343-B0B7-C136C25BBC1C}">
      <text>
        <r>
          <rPr>
            <b/>
            <sz val="9"/>
            <color indexed="81"/>
            <rFont val="Tahoma"/>
            <family val="2"/>
          </rPr>
          <t>All transportation needs are included with TLD - ECOS13</t>
        </r>
      </text>
    </comment>
    <comment ref="N171" authorId="1" shapeId="0" xr:uid="{BF72EEB0-7DCA-8B4E-BC9C-DAC972F94FDF}">
      <text>
        <r>
          <rPr>
            <sz val="11"/>
            <color rgb="FF000000"/>
            <rFont val="Calibri"/>
            <family val="2"/>
          </rPr>
          <t>Add back CB when requesting in cycle changes. Delete when approved.</t>
        </r>
      </text>
    </comment>
    <comment ref="N173" authorId="1" shapeId="0" xr:uid="{00A6B849-6AFB-E943-B9A5-53E32151571F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N174" authorId="1" shapeId="0" xr:uid="{F2A1281E-EE5A-B64B-B69A-58331D95ECBF}">
      <text>
        <r>
          <rPr>
            <sz val="9"/>
            <color rgb="FF000000"/>
            <rFont val="Tahoma"/>
            <family val="2"/>
          </rPr>
          <t xml:space="preserve">Add back CB when requesting in cycle changes. Delete when approved.
</t>
        </r>
      </text>
    </comment>
    <comment ref="Y183" authorId="1" shapeId="0" xr:uid="{AD247DEF-36A4-EA4C-8714-4CBCEF590539}">
      <text>
        <r>
          <rPr>
            <b/>
            <sz val="9"/>
            <color rgb="FF000000"/>
            <rFont val="Tahoma"/>
            <family val="2"/>
          </rPr>
          <t>This is a lump sum.  Amounts by board to be determined when known.</t>
        </r>
      </text>
    </comment>
    <comment ref="Z184" authorId="1" shapeId="0" xr:uid="{2515800B-8200-2242-B75A-EB3357A83AAD}">
      <text>
        <r>
          <rPr>
            <b/>
            <sz val="9"/>
            <color indexed="81"/>
            <rFont val="Tahoma"/>
            <family val="2"/>
          </rPr>
          <t>Misc amounts are by trade but will eventually need to be divided up by the number of board seats in each trade.</t>
        </r>
      </text>
    </comment>
    <comment ref="X339" authorId="0" shapeId="0" xr:uid="{188B0085-2443-904F-938B-0D539197E209}">
      <text>
        <r>
          <rPr>
            <b/>
            <sz val="9"/>
            <color rgb="FF000000"/>
            <rFont val="Tahoma"/>
            <family val="2"/>
          </rPr>
          <t># of students x 4 months x 65/bus pass</t>
        </r>
      </text>
    </comment>
    <comment ref="R352" authorId="1" shapeId="0" xr:uid="{44F0E954-85D3-C543-B327-71E5EC9B7B15}">
      <text>
        <r>
          <rPr>
            <b/>
            <sz val="9"/>
            <color rgb="FF000000"/>
            <rFont val="Tahoma"/>
            <family val="2"/>
          </rPr>
          <t>3.35 per ticket.  Assuming 36 visits per student (9 weeks, twice a week-return)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<sst xmlns="http://schemas.openxmlformats.org/spreadsheetml/2006/main" count="29363" uniqueCount="769">
  <si>
    <t>COLLEGE</t>
  </si>
  <si>
    <t>BOARD</t>
  </si>
  <si>
    <t xml:space="preserve">HIGH
SCHOOL
</t>
  </si>
  <si>
    <t>HS 
COURSE
CODE</t>
  </si>
  <si>
    <t>COLLEGE
COURSE</t>
  </si>
  <si>
    <t xml:space="preserve">DELIVERY MODEL
</t>
  </si>
  <si>
    <t>COL BENCH MARK AMT</t>
  </si>
  <si>
    <t xml:space="preserve">
Sem
1 
Seat</t>
  </si>
  <si>
    <t xml:space="preserve">
Sem
2
Seat</t>
  </si>
  <si>
    <r>
      <rPr>
        <b/>
        <sz val="7"/>
        <color theme="1"/>
        <rFont val="Aptos Narrow"/>
        <family val="2"/>
        <scheme val="minor"/>
      </rPr>
      <t>TOT</t>
    </r>
    <r>
      <rPr>
        <b/>
        <sz val="8"/>
        <color theme="1"/>
        <rFont val="Aptos Narrow"/>
        <family val="2"/>
        <scheme val="minor"/>
      </rPr>
      <t xml:space="preserve">
Seats</t>
    </r>
  </si>
  <si>
    <t>TOTAL COLLEGE  
BENCHMARK</t>
  </si>
  <si>
    <t># OF VISITS</t>
  </si>
  <si>
    <t>FACULTY MILEAGE 
IN KMS (RETURN)</t>
  </si>
  <si>
    <t>cost 
per 
km (.40)</t>
  </si>
  <si>
    <t xml:space="preserve">TOTAL COL 
TRANSPORT
</t>
  </si>
  <si>
    <t>COLLEGE TRANS COMMENT</t>
  </si>
  <si>
    <t>COL MISC AMT PER SEAT</t>
  </si>
  <si>
    <t>TOTAL COL
MISCELLAN</t>
  </si>
  <si>
    <t>COLLEGE
TOTAL</t>
  </si>
  <si>
    <t xml:space="preserve">BOARD
BENCHMARK 
</t>
  </si>
  <si>
    <t># of trips</t>
  </si>
  <si>
    <t>cost per trip</t>
  </si>
  <si>
    <t xml:space="preserve">TOTAL BOARD 
TRANSPORTATION
</t>
  </si>
  <si>
    <t xml:space="preserve">BOARD
MISCELLANEOUS
</t>
  </si>
  <si>
    <t>BOARD MISCELLANEOUS COMMENT</t>
  </si>
  <si>
    <t>BOARD
TOTAL</t>
  </si>
  <si>
    <r>
      <t xml:space="preserve">
</t>
    </r>
    <r>
      <rPr>
        <b/>
        <sz val="10"/>
        <color theme="1"/>
        <rFont val="Aptos Narrow"/>
        <family val="2"/>
        <scheme val="minor"/>
      </rPr>
      <t>SUB-TOTAL</t>
    </r>
  </si>
  <si>
    <t>TOTAL SEATS BY PROJECT</t>
  </si>
  <si>
    <t>TOTAL COST BY PROJECT</t>
  </si>
  <si>
    <t>2024-2025 CYCLE 2 REQUESTS</t>
  </si>
  <si>
    <t>NOTES FOR CYCLE 1A</t>
  </si>
  <si>
    <t>601-P</t>
  </si>
  <si>
    <t xml:space="preserve"> </t>
  </si>
  <si>
    <t>FLE</t>
  </si>
  <si>
    <t>TLD</t>
  </si>
  <si>
    <t>All</t>
  </si>
  <si>
    <t>NRSG246 Nursing Skills Lab 1</t>
  </si>
  <si>
    <t>CDC</t>
  </si>
  <si>
    <t>na</t>
  </si>
  <si>
    <t>New college course. S2 to S1</t>
  </si>
  <si>
    <t>Approved Transitions Advisor Support for 18 students</t>
  </si>
  <si>
    <t>Transitions Advisor Support for S1 class</t>
  </si>
  <si>
    <t>603-A</t>
  </si>
  <si>
    <t>Program extended by SCWI.</t>
  </si>
  <si>
    <t>LOY</t>
  </si>
  <si>
    <t>KPR</t>
  </si>
  <si>
    <t>Campbellford</t>
  </si>
  <si>
    <t>TTJ4C</t>
  </si>
  <si>
    <t>TTS</t>
  </si>
  <si>
    <t xml:space="preserve">8 wks x 2 visits=16 trips a week plus 10 wks x 3 visits = 30 trips
</t>
  </si>
  <si>
    <t>PVN</t>
  </si>
  <si>
    <t>St Mary-PVNC</t>
  </si>
  <si>
    <t>TCJ4C</t>
  </si>
  <si>
    <t>12 wks x 2 visits a week</t>
  </si>
  <si>
    <t>603-PR</t>
  </si>
  <si>
    <t>HFA4C</t>
  </si>
  <si>
    <t>FOOD1016 Techniques of Baking</t>
  </si>
  <si>
    <t xml:space="preserve">Campb Food 18 wks x 1 visit a week </t>
  </si>
  <si>
    <t>Campbellford Foods class changing to Culinary.  Bus costs for Campbellford courses changing from $550 to $450.</t>
  </si>
  <si>
    <t>An error was made by SCWI in the approval.  They thought there was no culinary course to match the misc. request.  In EDCS, it says @KPR.  Should say @Cambellford.  Emailed RD and WH to explain and say we will re-request in C1B.</t>
  </si>
  <si>
    <t>CULN1005 Culinary Techniques 1</t>
  </si>
  <si>
    <t>TMJ4C</t>
  </si>
  <si>
    <t>TCJ4E</t>
  </si>
  <si>
    <t>Campb Machining
19 wks x 2 visits a week due to single period</t>
  </si>
  <si>
    <t>C1A - may change college course.  Will consider for C1B</t>
  </si>
  <si>
    <t>Cobourg Colleg Inst</t>
  </si>
  <si>
    <t>Cobourg Machine
12 wks x 3 visits a week</t>
  </si>
  <si>
    <t>TEJ4M</t>
  </si>
  <si>
    <t xml:space="preserve">CCI Networking 10x2 per week plus 8x3 per week plus 2 prep as it is a new course
</t>
  </si>
  <si>
    <t>Norwood</t>
  </si>
  <si>
    <t>Norwood Carpt
12 wks x 2 visits a week</t>
  </si>
  <si>
    <t>TGI4M</t>
  </si>
  <si>
    <t xml:space="preserve">St Mary ProdDes
18 wks x 1 visit a week </t>
  </si>
  <si>
    <t>604-PR</t>
  </si>
  <si>
    <t>St Mary Constr
12 wks x 2 visits a week</t>
  </si>
  <si>
    <t>No changes to one course in project</t>
  </si>
  <si>
    <t>605-PR</t>
  </si>
  <si>
    <t>DUR</t>
  </si>
  <si>
    <t>TBD</t>
  </si>
  <si>
    <t>MKTG4213 Intro. to Marketing and Social Media</t>
  </si>
  <si>
    <t>PPI4T</t>
  </si>
  <si>
    <t>GNED1120 Stress Wellness Nutrition</t>
  </si>
  <si>
    <t>TGO
4T</t>
  </si>
  <si>
    <t>HSH
4T</t>
  </si>
  <si>
    <t>GNED1407 Intro to Sociology</t>
  </si>
  <si>
    <t>TXC4T</t>
  </si>
  <si>
    <t>CTMG1104 Makeup+Corrective Tech 1</t>
  </si>
  <si>
    <t>HTLD1131 Landscape, Planning, Materials, Construction</t>
  </si>
  <si>
    <t>TNC
4T</t>
  </si>
  <si>
    <t>TFBE1301
Basic Electrical</t>
  </si>
  <si>
    <t>TTM
4T</t>
  </si>
  <si>
    <t>TFBA1302
Trade Fund
Basic Auto</t>
  </si>
  <si>
    <t>TRG
4T</t>
  </si>
  <si>
    <t>HVMF1401 Sheet Metal</t>
  </si>
  <si>
    <t>HBB
4T</t>
  </si>
  <si>
    <t>GNED1106 Psych-Unders Ours + Others</t>
  </si>
  <si>
    <t>PLK4T</t>
  </si>
  <si>
    <t>GNED1138 Find Your Fit</t>
  </si>
  <si>
    <t>HHF4T</t>
  </si>
  <si>
    <t>CHLD1100
Child Dev't 1</t>
  </si>
  <si>
    <t>BDB4T</t>
  </si>
  <si>
    <t>ENTR2200 Starting a Business</t>
  </si>
  <si>
    <t>TNC4T</t>
  </si>
  <si>
    <t>DCD</t>
  </si>
  <si>
    <t xml:space="preserve">all
</t>
  </si>
  <si>
    <t>variety</t>
  </si>
  <si>
    <t>Bus passes are $150 per student per semester</t>
  </si>
  <si>
    <t>Bus pass costs were $153 in 2024-2025.  Durham College has indicated an increase of 4.9% which brings the cost to $161.</t>
  </si>
  <si>
    <t>DDS</t>
  </si>
  <si>
    <t>all</t>
  </si>
  <si>
    <t>DASS</t>
  </si>
  <si>
    <t>GL Roberts</t>
  </si>
  <si>
    <t>NA</t>
  </si>
  <si>
    <t>CLASSROOM COSTS SEM 1</t>
  </si>
  <si>
    <t>WRAP AROUND 
SEM 1</t>
  </si>
  <si>
    <t>CLASSROOM COSTS SEM 2</t>
  </si>
  <si>
    <t>WRAP AROUND 
SEM 2</t>
  </si>
  <si>
    <t>Switch the seat requests.  Change S1 to 30, S2 to 25.</t>
  </si>
  <si>
    <t>606-A</t>
  </si>
  <si>
    <t>Funding ending 2024-2025</t>
  </si>
  <si>
    <t>6.06A</t>
  </si>
  <si>
    <t>St Thom Aquin</t>
  </si>
  <si>
    <t>TTD4T</t>
  </si>
  <si>
    <t>MECH50 Rig Maintence</t>
  </si>
  <si>
    <t>606-PR</t>
  </si>
  <si>
    <t>Brock HS</t>
  </si>
  <si>
    <t>SVC4T</t>
  </si>
  <si>
    <t>GEOL16 Geotechnical Drilling</t>
  </si>
  <si>
    <t xml:space="preserve">WRAP AROUND SEM 1 and 2
</t>
  </si>
  <si>
    <t>St. Thom Aquin</t>
  </si>
  <si>
    <t>607-B</t>
  </si>
  <si>
    <t>Funding ending 2024-2025.  Project cancelled.</t>
  </si>
  <si>
    <t>HSTL14 Makeup and Special Occasion Looks</t>
  </si>
  <si>
    <t>Will keep.  Funding from two cancelled dual credits, the 613 F and A and part of 614 F and A.</t>
  </si>
  <si>
    <t>TSM4T</t>
  </si>
  <si>
    <t>MECH201 AppTools/PipingMeth1</t>
  </si>
  <si>
    <t>607-PR</t>
  </si>
  <si>
    <t>SVP4T</t>
  </si>
  <si>
    <t>ECOS13 Field Skills</t>
  </si>
  <si>
    <t>Holy Cross + St Pete</t>
  </si>
  <si>
    <t>TIF4T</t>
  </si>
  <si>
    <t>MECH419 Residential Mechanical Systems</t>
  </si>
  <si>
    <t>608-B</t>
  </si>
  <si>
    <t>PACE</t>
  </si>
  <si>
    <t>TUE4T</t>
  </si>
  <si>
    <t>CULN43 Modern Pastry Craft</t>
  </si>
  <si>
    <t>No request as there is no funding.</t>
  </si>
  <si>
    <t>610-PR</t>
  </si>
  <si>
    <t>Kenner</t>
  </si>
  <si>
    <t>TFC4E</t>
  </si>
  <si>
    <t>BUSN 123 Event Management</t>
  </si>
  <si>
    <t xml:space="preserve">Peterb-Kenner Culn43  2x/week x 14 weeks </t>
  </si>
  <si>
    <t>Seats moved to S1.  Bus cost from 149 to 160.</t>
  </si>
  <si>
    <t>TASS</t>
  </si>
  <si>
    <t>HOSP53 Intro to Hospitality and Tourism</t>
  </si>
  <si>
    <t xml:space="preserve">Peterb-TASS  2x/week x 14 weeks </t>
  </si>
  <si>
    <t>Crestwood</t>
  </si>
  <si>
    <t>HHG4M</t>
  </si>
  <si>
    <t>SOCI233 Across the Lifespan</t>
  </si>
  <si>
    <t xml:space="preserve">Peterb-Crestw Soci
2x/week x 14 weeks </t>
  </si>
  <si>
    <t>Bus cost from 149 to 160.</t>
  </si>
  <si>
    <t>Holy Cross</t>
  </si>
  <si>
    <t>TEH4T</t>
  </si>
  <si>
    <t>COMP191 Computer Hardware</t>
  </si>
  <si>
    <t xml:space="preserve">Peterb-Holy Cross Comput
1x/week x 14 weeks </t>
  </si>
  <si>
    <t>St Stephen</t>
  </si>
  <si>
    <t>ENG4C</t>
  </si>
  <si>
    <t>COMM201 Communications 1</t>
  </si>
  <si>
    <t xml:space="preserve">Peterb-St Steph Comm
2x/week x 14 weeks </t>
  </si>
  <si>
    <t xml:space="preserve">Peterb-STA Comm
2x/week x 14 weeks </t>
  </si>
  <si>
    <t>Halib Highl</t>
  </si>
  <si>
    <t>GNED44 Music and Society</t>
  </si>
  <si>
    <t>CDS</t>
  </si>
  <si>
    <t xml:space="preserve">Peterb-Halib intro to psyc
1/week for 14 weeks </t>
  </si>
  <si>
    <t>HBB4T</t>
  </si>
  <si>
    <t>SOCI36 Intro to Psychology</t>
  </si>
  <si>
    <t xml:space="preserve">Lindsay-TLD Psych ConED 14 classes </t>
  </si>
  <si>
    <t>LCVI</t>
  </si>
  <si>
    <t xml:space="preserve">Peterb-LCVI Sociology 28 classes </t>
  </si>
  <si>
    <t>Course had been set to zero in previous cycle change to allow for a move to 618P - AVI4M</t>
  </si>
  <si>
    <t>611-PR</t>
  </si>
  <si>
    <t>Notre Dame</t>
  </si>
  <si>
    <t>IDC40</t>
  </si>
  <si>
    <t>Oshawa-ND Stress 28 visits for curriculum instruction</t>
  </si>
  <si>
    <t>Semester change</t>
  </si>
  <si>
    <t>Fr Don</t>
  </si>
  <si>
    <t>GLS4O</t>
  </si>
  <si>
    <t>Oshaw to Fr Don Business 14 visits
 for curriculum instruction</t>
  </si>
  <si>
    <t xml:space="preserve">College course changing from Photography to Stress, Wellness… </t>
  </si>
  <si>
    <t>All Saints</t>
  </si>
  <si>
    <t>HHS4C</t>
  </si>
  <si>
    <t>Oshawa All Saints Soc  28 visits
for curriculum instruction</t>
  </si>
  <si>
    <t>Pereyma</t>
  </si>
  <si>
    <t>GLS 40</t>
  </si>
  <si>
    <t>Oshawa-Pereyma PersWell
28 visits to HS for curriculum instruction</t>
  </si>
  <si>
    <t>May explore a college course change.</t>
  </si>
  <si>
    <t>PAF4O</t>
  </si>
  <si>
    <t>HLTH1200 Fitness Class Leadership</t>
  </si>
  <si>
    <t xml:space="preserve"> 
Oshawa-Pereyma Fitness 28 visits to HS for curriculum instruction</t>
  </si>
  <si>
    <t>St Mary</t>
  </si>
  <si>
    <t>HPD4C</t>
  </si>
  <si>
    <t>New request.  Coming from cancelled Auto at Austin</t>
  </si>
  <si>
    <t>HPW 3C</t>
  </si>
  <si>
    <t>Oshawa-Pereyma Chil Dev 
28 visits to HS for curriculum instruction</t>
  </si>
  <si>
    <t xml:space="preserve">Ajax </t>
  </si>
  <si>
    <t>PAI3O</t>
  </si>
  <si>
    <t>Oshawa-Ajax Stress
28 visits to HS for curriculum instruction</t>
  </si>
  <si>
    <t>Maxwell 
Heights</t>
  </si>
  <si>
    <t>PLF4M</t>
  </si>
  <si>
    <t>Oshawa-Max Heigh Stress 
28 visits to HS for curriculum instruction</t>
  </si>
  <si>
    <t>JCRichardson</t>
  </si>
  <si>
    <t>CON ED</t>
  </si>
  <si>
    <t>LAWW1119  Canadian Law and Courts</t>
  </si>
  <si>
    <t xml:space="preserve">O'Neill </t>
  </si>
  <si>
    <t>HPW3C</t>
  </si>
  <si>
    <t>Oshawa-ONeil Child Dev 
28 visits to HS for curriculum instruction</t>
  </si>
  <si>
    <t xml:space="preserve">Port Hope </t>
  </si>
  <si>
    <t>Oshawa-Port Hope Stress 
28visits to HS for curriculum instruction</t>
  </si>
  <si>
    <t>Change in college course to Makeup from S,W,N.  CDS model.</t>
  </si>
  <si>
    <t>612-A</t>
  </si>
  <si>
    <t>TXJ4E</t>
  </si>
  <si>
    <t>COSM3 Manicure</t>
  </si>
  <si>
    <t xml:space="preserve">Peterb-Coburg Makeup 2x/week x 14 weeks </t>
  </si>
  <si>
    <t>SCWI rolled over even though it was designed to end. Change college course to COSM3 from HSTL</t>
  </si>
  <si>
    <t>612-PR</t>
  </si>
  <si>
    <t>Want to keep course but we may have to switch to Durham College.</t>
  </si>
  <si>
    <t>TXK4T</t>
  </si>
  <si>
    <t>Change college course to HSTL from COSM3</t>
  </si>
  <si>
    <t>CIS Northu + Clar</t>
  </si>
  <si>
    <t>Change college course from COSM9 to COSM3</t>
  </si>
  <si>
    <t xml:space="preserve">Peterb-Cobourg Makeup
2x/week x 14 weeks </t>
  </si>
  <si>
    <t>Peterb-Crestwood
3x/week x 12 weeks</t>
  </si>
  <si>
    <t xml:space="preserve">Peterb-Kenner Makeup
2x/week x 14 weeks </t>
  </si>
  <si>
    <t>Change college course to COSM3 from HSTL</t>
  </si>
  <si>
    <t>TXA4E</t>
  </si>
  <si>
    <t>TTC</t>
  </si>
  <si>
    <t xml:space="preserve">Peterb-HolyCross Makeup
1x/week x 14 weeks </t>
  </si>
  <si>
    <t>College course changing from HSTL to COSM3</t>
  </si>
  <si>
    <t>Change college course to COSM9 to COSM3</t>
  </si>
  <si>
    <t>613-PR</t>
  </si>
  <si>
    <t>Brooklin</t>
  </si>
  <si>
    <t>RECR146 AppLeisPhysActi +Group Ex</t>
  </si>
  <si>
    <t>Peterb-Brooklin REC146
 3x/week x 12 weeks</t>
  </si>
  <si>
    <t>Move to 617 Fleming Environ. Connections PTG.  With Sinclair.</t>
  </si>
  <si>
    <t>PAI31</t>
  </si>
  <si>
    <t xml:space="preserve">Peterb-JCR REC146
3x/week x 12 weeks </t>
  </si>
  <si>
    <t>Adam Scott</t>
  </si>
  <si>
    <t xml:space="preserve">Peterb-Adam Scott REC146 
3x/week x 12 weeks </t>
  </si>
  <si>
    <t xml:space="preserve">Peterb-Crestw REC146
3x/week x 12 weeks </t>
  </si>
  <si>
    <t>Clarke HS</t>
  </si>
  <si>
    <t>RECR146 3x/wk for 12 week</t>
  </si>
  <si>
    <t>Cancel.  Move to Clarke ELCT in 615PR</t>
  </si>
  <si>
    <t>PAF3O</t>
  </si>
  <si>
    <t>RECR3 Fitness/Lifestyle Mngmt 1</t>
  </si>
  <si>
    <t>Peterb-TASS REC3
2x/week x 14 weeks</t>
  </si>
  <si>
    <t>Peterb-Weldon REC3
2x/week x 14 weeks</t>
  </si>
  <si>
    <t>High school change.  No other costs changes.</t>
  </si>
  <si>
    <t>615-PR</t>
  </si>
  <si>
    <t>ELCT149 Electrical Fundamentals</t>
  </si>
  <si>
    <t>Peterb-Adam Scott Elect  2x/week x 14 weeks</t>
  </si>
  <si>
    <t>From 613P Adam Scott RECR146.  Change to MECH201</t>
  </si>
  <si>
    <t>Clarington CSS</t>
  </si>
  <si>
    <t>From a cancelled 617PR Field Skills, same school</t>
  </si>
  <si>
    <t>From MKTG at TASS in 636</t>
  </si>
  <si>
    <t>TSA4T</t>
  </si>
  <si>
    <t>CRPT22 Intro. To Carpentry Skills</t>
  </si>
  <si>
    <t>TLI4T</t>
  </si>
  <si>
    <t>MECH414 Applied Welding and Cutting Processes</t>
  </si>
  <si>
    <t>616-PR</t>
  </si>
  <si>
    <t>GEOL8 Environmental Drilling</t>
  </si>
  <si>
    <t xml:space="preserve">Change in college course  </t>
  </si>
  <si>
    <t>no mileage needed</t>
  </si>
  <si>
    <t>YORK</t>
  </si>
  <si>
    <t>Sutton DSH</t>
  </si>
  <si>
    <t>617-PR</t>
  </si>
  <si>
    <t>Sinclair</t>
  </si>
  <si>
    <t>PAD3O</t>
  </si>
  <si>
    <t>From 613PR - RECR1146 at Brooklin</t>
  </si>
  <si>
    <t xml:space="preserve">Lindsay-Sincl ECOS 
2x/week for 14 weeks </t>
  </si>
  <si>
    <t>THJ3M</t>
  </si>
  <si>
    <t>Lindsay-Claring ECOS  2x/week for 14 weeks</t>
  </si>
  <si>
    <t>Moving to 615PR Electrical, CDS</t>
  </si>
  <si>
    <t xml:space="preserve">Lindsay-HolyCross ECOS 2x/week x 14 weeks </t>
  </si>
  <si>
    <t>617-SH</t>
  </si>
  <si>
    <t>Uxbridge</t>
  </si>
  <si>
    <t>SVN3M</t>
  </si>
  <si>
    <t>Lindsay-Uxbridge ECOS 2x per week x 14 weeks plus 1 visit to HS for meeting with HS staff</t>
  </si>
  <si>
    <t>No changes</t>
  </si>
  <si>
    <t>Lindsay-Halib ECOS 2/week x 14 trips plus one orientation session</t>
  </si>
  <si>
    <t>618-PR</t>
  </si>
  <si>
    <t>Closest campus issue raised by SCWI</t>
  </si>
  <si>
    <t>AWN3O</t>
  </si>
  <si>
    <t>ARTS961 Drawing Disciplines</t>
  </si>
  <si>
    <t>Haliburtonn campus to Haliburton Highladns Drawing 2/week x 14 trips plus one orientation session</t>
  </si>
  <si>
    <t>No Changes</t>
  </si>
  <si>
    <t>Huntsville</t>
  </si>
  <si>
    <t>AVI4M</t>
  </si>
  <si>
    <t>626-SH</t>
  </si>
  <si>
    <t>Eastdale CVI</t>
  </si>
  <si>
    <t>TPJ
4M</t>
  </si>
  <si>
    <t>Oshawa-Eastdale Anat 
28 visits to HS for curriculum instruction</t>
  </si>
  <si>
    <t>SHSM</t>
  </si>
  <si>
    <t>Port Perry</t>
  </si>
  <si>
    <t>TPJ4M</t>
  </si>
  <si>
    <t>Oshawa-Port Perry Psych 
28 visits to HS for curriculum instruction</t>
  </si>
  <si>
    <t>628-PR</t>
  </si>
  <si>
    <t>A few changes in busing costs for KPR</t>
  </si>
  <si>
    <t>629-PR</t>
  </si>
  <si>
    <t>THT4T</t>
  </si>
  <si>
    <t>AGPV1131 Propogation of Veg for Field+Urb Ag</t>
  </si>
  <si>
    <t>Courtice SS</t>
  </si>
  <si>
    <t>ENVI2131 Environmental Science</t>
  </si>
  <si>
    <t>Durham-Port Hope 36 visits for curriculum instructions</t>
  </si>
  <si>
    <t>Bowmanville HS</t>
  </si>
  <si>
    <t>Durham-Bowmanville 36 visits for curriculum instruction</t>
  </si>
  <si>
    <t>630Y</t>
  </si>
  <si>
    <t>Funding has been reduced to zero by SCWI.</t>
  </si>
  <si>
    <t>OTH</t>
  </si>
  <si>
    <t>TXF4Y</t>
  </si>
  <si>
    <t>Level 1 Hairstyling-332A</t>
  </si>
  <si>
    <t>630-Y</t>
  </si>
  <si>
    <t xml:space="preserve">Janine Griffore sent an email in January saying there was a funding roll-over error and that funding was being reduced to zero. </t>
  </si>
  <si>
    <t>TSY4Y</t>
  </si>
  <si>
    <t>Level 1 Construction Craft Worker-450A</t>
  </si>
  <si>
    <t>TRANS ADVISOR
(28 seats, 2 classes)</t>
  </si>
  <si>
    <t>Transitions advisor, 28 seats, 2 classes</t>
  </si>
  <si>
    <t>630Z</t>
  </si>
  <si>
    <t>TSA4Y</t>
  </si>
  <si>
    <t>Level 1 Carpentry -  403A</t>
  </si>
  <si>
    <t>TRANS ADVISOR
(20 seats, 1 class)</t>
  </si>
  <si>
    <t>631-B</t>
  </si>
  <si>
    <t>Electrical. Funding has been reduced to zero by SCWI.</t>
  </si>
  <si>
    <t>ELECTRICAL 
309C</t>
  </si>
  <si>
    <t>$1124 (Texts: $742 + Misc $382 for Electrical Tool kit and safety glasses)</t>
  </si>
  <si>
    <t>TRANS ADVISOR
(12 seats, 1 class)</t>
  </si>
  <si>
    <t>CD</t>
  </si>
  <si>
    <t>631-D-DUR</t>
  </si>
  <si>
    <t>Durham OYAP.  135 Total Seats.</t>
  </si>
  <si>
    <t>Funding has been rolled-over by SCWI for C1A.</t>
  </si>
  <si>
    <t>AUTO
310S (40)</t>
  </si>
  <si>
    <t>PLUMBING 306A (20)</t>
  </si>
  <si>
    <t>IMM
433A (20)</t>
  </si>
  <si>
    <t>TOTAL PER SEAT: $507 (Texts: $481 + Misc $26 for Safety glasses and welding gloves)</t>
  </si>
  <si>
    <t>ELECTR 
309C (20)</t>
  </si>
  <si>
    <t>WELDING 456A (20)</t>
  </si>
  <si>
    <t>TOTAL PER SEAT: $561 (Texts: $380 + Misc $181 for welding jacket, helmet, pliers and welding gloves)</t>
  </si>
  <si>
    <t>COOK 
415A (15)</t>
  </si>
  <si>
    <t>TOTAL PER SEAT: $856 (Texts: $271 + Misc $585 for cook uniform-flame retardant jackets, pants, aprons, hat, side towels and Knife kit)</t>
  </si>
  <si>
    <t>TRANS ADVISOR 
(135 SEATS, 7 CLASSES)</t>
  </si>
  <si>
    <t>TRANS ADVISOR 
(140 SEATS, 7 CLASSES)</t>
  </si>
  <si>
    <t>631-F FLE</t>
  </si>
  <si>
    <t>Fleming OYAP</t>
  </si>
  <si>
    <t>Variety</t>
  </si>
  <si>
    <t>ELECTRICAL 309C (15)</t>
  </si>
  <si>
    <t>Total $918 per student (PPE-$24 safety glasses, hard hat + Tool Kit $345 + Academic books/Code book/workbooks-$549) less $400 board benchmark = $518 x 15 students = $7770</t>
  </si>
  <si>
    <t>CARPENTRY
403A (15)</t>
  </si>
  <si>
    <t>Total $699 per student (PPE-$71 hard hat, safety glasses, welding gloves, hearing protection + Tool Kit-$287 + Text/workbook $341) less $400 board benchmark = 299x15 students = 4485</t>
  </si>
  <si>
    <t>TRANS ADVISOR (30 seats, 2 classes)</t>
  </si>
  <si>
    <t>633-PR</t>
  </si>
  <si>
    <t>COMM1100 Communication Foundations</t>
  </si>
  <si>
    <t>Oshawa-Notre Damey Comm
28 visits for curriculum instruction</t>
  </si>
  <si>
    <t>As is.  May be changing the college course.</t>
  </si>
  <si>
    <t>Austin</t>
  </si>
  <si>
    <t>OLC4O</t>
  </si>
  <si>
    <t>COMM1715 Academic Writing: Stand Out in the Write Way</t>
  </si>
  <si>
    <t>Oshawa-Austin  Comm
28 visits  for curriculum instruction</t>
  </si>
  <si>
    <t>EBH4T</t>
  </si>
  <si>
    <t>Oshawa-Fr Don  Comm
28 visits  for curriculum instruction</t>
  </si>
  <si>
    <t>Dunbarton</t>
  </si>
  <si>
    <t>ENG
4C</t>
  </si>
  <si>
    <t>Oshawa- Dunbarton Com 
28 visits curriculum instruction</t>
  </si>
  <si>
    <t>From cancelled HBB4T course in 644P</t>
  </si>
  <si>
    <t>Oshawa- GLRoberts Com 
28 visits curriculum instruction</t>
  </si>
  <si>
    <t>Holy Trinity</t>
  </si>
  <si>
    <t>Oshawa-Holy Trinity Com 
28 visits to HS for curriculum instruction</t>
  </si>
  <si>
    <t>634-PR</t>
  </si>
  <si>
    <t>CGG3O</t>
  </si>
  <si>
    <t>TOUR1201 Intro to Tour + Hospit</t>
  </si>
  <si>
    <t>Oshawa-Notre Dame Hosp
28 visits to HS for curriculum instruction</t>
  </si>
  <si>
    <t>No changes.</t>
  </si>
  <si>
    <t xml:space="preserve">Uxbridge
</t>
  </si>
  <si>
    <t>TFJ4C</t>
  </si>
  <si>
    <t>GLOB1202 Intro to Global Cuisine</t>
  </si>
  <si>
    <t>Oshawa-Uxbridge Glob Cui
28 visits for curriculum instruction</t>
  </si>
  <si>
    <t>634-SH</t>
  </si>
  <si>
    <t>St Peter</t>
  </si>
  <si>
    <t>TFJ
4C</t>
  </si>
  <si>
    <t>Oshawa-St Peter Glob Cui 
14 visits for curriculum instruction</t>
  </si>
  <si>
    <t>Jo to speak to school about delivery model.  CDS vs TTS.  Need to have the same for both.</t>
  </si>
  <si>
    <t>TFF4T</t>
  </si>
  <si>
    <t>Whitby-St Peter Glob Cui 
28 visits for curriculum instruction</t>
  </si>
  <si>
    <t>636-PR</t>
  </si>
  <si>
    <t>BMI3C</t>
  </si>
  <si>
    <t>MKTG14 Marketing</t>
  </si>
  <si>
    <t xml:space="preserve">Peterb-Sincl Market 2x/week x 14 weeks </t>
  </si>
  <si>
    <t>Could be a closest college issue.</t>
  </si>
  <si>
    <t>Peterb-TASS Market 2x/week x 14 weeks</t>
  </si>
  <si>
    <t>Moving to 615PR at Clarington Electrical</t>
  </si>
  <si>
    <t xml:space="preserve">Peterb-TASS Market 2x/week x 14 weeks </t>
  </si>
  <si>
    <t xml:space="preserve">Peterb- St Mary Market 2x/week x 14 weeks </t>
  </si>
  <si>
    <t>640-PR</t>
  </si>
  <si>
    <t>MAP4C</t>
  </si>
  <si>
    <t>MATH130 Trade Calculat 1</t>
  </si>
  <si>
    <t xml:space="preserve">Peterb-St Stephe Math n 2x/week x 14 weeks </t>
  </si>
  <si>
    <t xml:space="preserve">Peterb-St Maryr Math n 2x/week x 14 weeks </t>
  </si>
  <si>
    <t>642-A</t>
  </si>
  <si>
    <t>Dwyer</t>
  </si>
  <si>
    <t>Oshawa-Dwyer Comm
28 visits for curriculum instruction</t>
  </si>
  <si>
    <t>Oshawa-Notre Dame Comm 
28 visits for curriculum instruction</t>
  </si>
  <si>
    <t>643-PR</t>
  </si>
  <si>
    <t>BDI3C</t>
  </si>
  <si>
    <t>ENTR2200
Starting a Business</t>
  </si>
  <si>
    <t>Oshawa-Dwyer Busin 
28 visits for curriculum instruction</t>
  </si>
  <si>
    <t xml:space="preserve">MKTG1100
Marketing </t>
  </si>
  <si>
    <t>Oshawa-Notre Dame HumRes
28 visits for curriculum instruction</t>
  </si>
  <si>
    <t>Anderson</t>
  </si>
  <si>
    <t>BAF
3M</t>
  </si>
  <si>
    <t>ACCT1100 Accounting 1</t>
  </si>
  <si>
    <t>Oshawa-Anderson Accou 
36 visits for curriculum instruction</t>
  </si>
  <si>
    <t>Oshawa-Anderson Accou 
36 visits  for curriculum instruction</t>
  </si>
  <si>
    <t>BOH 4M</t>
  </si>
  <si>
    <t>HURM1100
Hum Res 
Mngmt</t>
  </si>
  <si>
    <t>Oshawa-Anders HumRes 
28 visits  for curriculum instruction</t>
  </si>
  <si>
    <t>BOH4M</t>
  </si>
  <si>
    <t>MMGMT1209 Intro to Business Management</t>
  </si>
  <si>
    <t>Oshawa-MaxHeight Busin
28 visits for curriculum instruction</t>
  </si>
  <si>
    <t xml:space="preserve">BDI
3C
</t>
  </si>
  <si>
    <t>Oshawa-Oneill Busin 
28 visits for curriculum instruction</t>
  </si>
  <si>
    <t>MKTG1100 Marketing</t>
  </si>
  <si>
    <t>Oshawa-Oneill Busin 
28 visits to HS for curriculum instruction</t>
  </si>
  <si>
    <t>Oshawa-Port Perry Market 
28 visits to HS for curriculum instruction</t>
  </si>
  <si>
    <t>Oshawa-Holy Trinity Market 
28 visits to HS for curriculum instruction</t>
  </si>
  <si>
    <t>ICS4C</t>
  </si>
  <si>
    <t>COSC11001 Intro to Programmi</t>
  </si>
  <si>
    <t>Oshawa-St Steph Programm 
28 visits for curriculum instruction</t>
  </si>
  <si>
    <t>643-SH</t>
  </si>
  <si>
    <t>Oshawa-Port Perry Accoun 
36 visits for curriculum instruction</t>
  </si>
  <si>
    <t>644-PR</t>
  </si>
  <si>
    <t>DASS Oshawa</t>
  </si>
  <si>
    <t>Oshawa-DASS Osh Psych
18 visits for curriculum instruction</t>
  </si>
  <si>
    <t>TXU4T</t>
  </si>
  <si>
    <t>ESMG1104 Manicure + Nail Tech</t>
  </si>
  <si>
    <t>Oshawa-DASS Osh Manic
24 visits for curriculum instruction</t>
  </si>
  <si>
    <t>DASS Pickering</t>
  </si>
  <si>
    <t>MDIA1101
Fundam's of Video Capt + Edit</t>
  </si>
  <si>
    <t>Oshawa-DASS Pick Stress
18 visits for curriculum instruction</t>
  </si>
  <si>
    <t>Oshawa-DASS Osh Business
18 visits for curriculum instruction</t>
  </si>
  <si>
    <t>TSK4T</t>
  </si>
  <si>
    <t>CCHT1401 Hand Tools</t>
  </si>
  <si>
    <t>Oshawa-DASS Pick Tools
18 visits for curriculum instruction</t>
  </si>
  <si>
    <t>Oshawa-DASS Pick Manic
24 visits for curriculum instruction</t>
  </si>
  <si>
    <t>TLH
4T</t>
  </si>
  <si>
    <t>TFBW1304 Welding</t>
  </si>
  <si>
    <t>Oshawa-CISNor/Cl Elect
14 visits  for curriculum instruction</t>
  </si>
  <si>
    <t>647-PR</t>
  </si>
  <si>
    <t>DOC</t>
  </si>
  <si>
    <t>ASM
301</t>
  </si>
  <si>
    <t>CWMD1300 Photog for Integrated Media</t>
  </si>
  <si>
    <t>Oshawa-DOC Photog
28 visits  for curriculum instruction</t>
  </si>
  <si>
    <t>AWR3M</t>
  </si>
  <si>
    <t>Oshawa-All Saints Video
28 visits  for curriculum instruction</t>
  </si>
  <si>
    <t>TGJ3M</t>
  </si>
  <si>
    <t>Oshawa-Pereyma Photog
28 visits for curriculum instruction</t>
  </si>
  <si>
    <t>IDC4O</t>
  </si>
  <si>
    <t>Oshawa-Dunbarton Video
28 visits for curriculum instruction</t>
  </si>
  <si>
    <t>ANMN1101 3D Modelling and Rendering I</t>
  </si>
  <si>
    <t>AWQ4M</t>
  </si>
  <si>
    <t>Oshawa-Oneill Photog
28 visits for curriculum instruction</t>
  </si>
  <si>
    <t>AWD 4M</t>
  </si>
  <si>
    <t>Oshawa-Bowmanville Typo
28 visits for curriculum instruction</t>
  </si>
  <si>
    <t>ASM
40</t>
  </si>
  <si>
    <t>Oshawa-Holy Trinity Photog
14 visits for curriculum instruction</t>
  </si>
  <si>
    <t>Oshawa-St Stephen  Photog
28 visits  for curriculum instruction</t>
  </si>
  <si>
    <t>648-PR</t>
  </si>
  <si>
    <t>TFBP1303
Trade Fund
Plumbing</t>
  </si>
  <si>
    <t>Oshawa-All Saints Elec
28 visits for curriculum instruction</t>
  </si>
  <si>
    <t>College course change from Electrical to Plumbing</t>
  </si>
  <si>
    <t>TTJ
3C</t>
  </si>
  <si>
    <t>Oshawa-Austin Auto 
14 visits curriculum instruction</t>
  </si>
  <si>
    <t>TCJ3C</t>
  </si>
  <si>
    <t>TFBC2102 Basic Carpentry</t>
  </si>
  <si>
    <t>Oshawa-Austin Carpen
14 visits for curriculum instruction</t>
  </si>
  <si>
    <t>Oshawa-AustinWeld
28 visits for curriculum instruction</t>
  </si>
  <si>
    <t>Oshawa-DOC Plumb
28 visits for curriculum instruction</t>
  </si>
  <si>
    <t>May switch college course to Electrical</t>
  </si>
  <si>
    <t>Oshawa-DwyerCarpentry
28 visits for curriculum instruction</t>
  </si>
  <si>
    <t>Oshawa-Notre Dame Elect
28 visits for curriculum instruction</t>
  </si>
  <si>
    <t>Semester change - One to Two</t>
  </si>
  <si>
    <t>Oshawa-Pereyma Elect
28 visits for curriculum instruction</t>
  </si>
  <si>
    <t>Oshawa-Notre Dame Plumb
28 visits for curriculum instruction</t>
  </si>
  <si>
    <t>Oshawa-Ajax Auto
28 visits for curriculum instruction</t>
  </si>
  <si>
    <t>RENO1101 Wood Framed Construction</t>
  </si>
  <si>
    <t>Oshawa-Ajax Wood Frame
28 visits for curriculum instruction</t>
  </si>
  <si>
    <t>Henry</t>
  </si>
  <si>
    <t>Oshawa-Henry Wood Frame
28 visits for curriculum instruction</t>
  </si>
  <si>
    <t>Mc Laughlin</t>
  </si>
  <si>
    <t>McLaugh Elect
visits to HS for curriculum instruction</t>
  </si>
  <si>
    <t>Oshawa-Clarington Elect
14 visits for curriculum instruction</t>
  </si>
  <si>
    <t>TRG4T</t>
  </si>
  <si>
    <t>TMJ4E</t>
  </si>
  <si>
    <t>MANF1131 Manufacturing Sciences</t>
  </si>
  <si>
    <t>Courtice Manuf Sci-Oshawa
28 visits to HS for curriculum instruction</t>
  </si>
  <si>
    <t>Oshawa-Holy Trinity Elect
14 visits for curriculum instruction</t>
  </si>
  <si>
    <t>Oshawa-St Mary Elect
14 visits for curriculum instruction</t>
  </si>
  <si>
    <t>TCJ
4C</t>
  </si>
  <si>
    <t>Oshawa-St Mary Plumb
14 visits for curriculum instruction</t>
  </si>
  <si>
    <t>Oshawa-St Stephen Weld
14 visits for curriculum instruction</t>
  </si>
  <si>
    <t>HVMF 1401 HVAC-SMF</t>
  </si>
  <si>
    <t>Oshawa-St Stephen HVAC
14 visits for curriculum instruction</t>
  </si>
  <si>
    <t>St Thom
Aquin</t>
  </si>
  <si>
    <t>Oshawa-ST Aquin Welding
28 visits for curriculum instruction</t>
  </si>
  <si>
    <t>648-SH</t>
  </si>
  <si>
    <t>Oshawa-McLaugh Auto
28 visits for curriculum instruction</t>
  </si>
  <si>
    <t>Pickering HS</t>
  </si>
  <si>
    <t>Oshawa-Pickering Auto
28 visits for curriculum instruction</t>
  </si>
  <si>
    <t>651-PR</t>
  </si>
  <si>
    <t>IDC3O</t>
  </si>
  <si>
    <t>Oshawa-DOC Makeup
28 visits for curriculum instruction</t>
  </si>
  <si>
    <t>TXJ3E</t>
  </si>
  <si>
    <t>Oshawa-Dwyer Makeup
28 visits for curriculum instruction</t>
  </si>
  <si>
    <t>Oshawa-Pereyma Makeup
28 visits for curriculum instruction</t>
  </si>
  <si>
    <t>GNED1440 Feminine Beauty</t>
  </si>
  <si>
    <t>Oshawa-GLRob Fem Beau
28 visits for curriculum instruction</t>
  </si>
  <si>
    <t>Oshawa-GLRoberts  Makeup
28 visits for curriculum instruction</t>
  </si>
  <si>
    <t>Oshawa-Eastdale Manicure
18 visits for curriculum instruction</t>
  </si>
  <si>
    <t>Oshawa-Clarington Manicure
14 visits for curriculum instruction</t>
  </si>
  <si>
    <t>Oshawa-Holy Trinity Makeup
28 visits for curriculum instruction</t>
  </si>
  <si>
    <t>652-B</t>
  </si>
  <si>
    <t>Expansion program ending.  SCWI has deleted the program in C1A in EDCS</t>
  </si>
  <si>
    <t>652-PR</t>
  </si>
  <si>
    <t>CRPT22 Intro to Carpentry Skills</t>
  </si>
  <si>
    <t xml:space="preserve">Peterb-DASS Osh Carp
2x/week for 7 weeks </t>
  </si>
  <si>
    <t>Could be a closest college issue</t>
  </si>
  <si>
    <t>TCC3E</t>
  </si>
  <si>
    <t xml:space="preserve">Peterbor-Port Perry Piping
2x/week for 14 weeks </t>
  </si>
  <si>
    <t>TCJ3E</t>
  </si>
  <si>
    <t xml:space="preserve">Peterb-Courtic-Elec
1x/week x 14 weeks </t>
  </si>
  <si>
    <t>Change in college course to MECH201 from ELCT.  Change in Misc. from 385 to 235.</t>
  </si>
  <si>
    <t>Peterb-Courtice Elect
1x/week x 14 weeks</t>
  </si>
  <si>
    <t xml:space="preserve">Peterb-Kenner ELCT
2x/week x 14 weeks </t>
  </si>
  <si>
    <t xml:space="preserve">Peterb-TASS ELCT
2x/week x 14 weeks </t>
  </si>
  <si>
    <t>Move S2 to S1</t>
  </si>
  <si>
    <t>Peterb-Crestwood ELCT
2x/week x 14 weeks</t>
  </si>
  <si>
    <t>Pterb-STA Elect 1x/week x  14 weeks</t>
  </si>
  <si>
    <t xml:space="preserve">New college course, change in MISC. </t>
  </si>
  <si>
    <t>Fenelon Falls</t>
  </si>
  <si>
    <t xml:space="preserve">Peterb-FFSS ELECT
2x/week x 14 weeks </t>
  </si>
  <si>
    <t>TSE4T</t>
  </si>
  <si>
    <t>Weldon</t>
  </si>
  <si>
    <t>Peterb-LCVI Elect  1x/week x 14 weeks</t>
  </si>
  <si>
    <t>TSR4T</t>
  </si>
  <si>
    <t>MECH416 Measurement and Tool Fundamentals</t>
  </si>
  <si>
    <t>653-D</t>
  </si>
  <si>
    <t>TMH4T</t>
  </si>
  <si>
    <t>654-A</t>
  </si>
  <si>
    <t>No SCWI funding for summer school projects</t>
  </si>
  <si>
    <r>
      <rPr>
        <b/>
        <sz val="8"/>
        <color rgb="FFFF0000"/>
        <rFont val="Aptos Narrow"/>
        <family val="2"/>
        <scheme val="minor"/>
      </rPr>
      <t>REAPPLY AT A LATER DATE</t>
    </r>
    <r>
      <rPr>
        <sz val="8"/>
        <color theme="1"/>
        <rFont val="Aptos Narrow"/>
        <family val="2"/>
        <scheme val="minor"/>
      </rPr>
      <t xml:space="preserve">  Cost of dual credit teacher=$44.15 hourly rate X 110 hours = $4865.50 plus 10% benefits = $5342.15 per teacher</t>
    </r>
  </si>
  <si>
    <t>Peterb-Bowmanville Carpentry
2x/week x 14 weeks + 1 orientation</t>
  </si>
  <si>
    <t>655-A</t>
  </si>
  <si>
    <t>TKJ4T</t>
  </si>
  <si>
    <t>16 faculty visits to the HS</t>
  </si>
  <si>
    <t>656-A</t>
  </si>
  <si>
    <r>
      <rPr>
        <b/>
        <sz val="8"/>
        <color rgb="FFFF0000"/>
        <rFont val="Aptos Narrow"/>
        <family val="2"/>
        <scheme val="minor"/>
      </rPr>
      <t>APPLY AT A LATER DATE</t>
    </r>
    <r>
      <rPr>
        <sz val="8"/>
        <color theme="1"/>
        <rFont val="Aptos Narrow"/>
        <family val="2"/>
        <scheme val="minor"/>
      </rPr>
      <t xml:space="preserve">  Cost of dual credit teacher=$44.15 hourly rate X 110 hours = $4865.50 plus 10% benefits = $5342.15 per teacher</t>
    </r>
  </si>
  <si>
    <t>Cost of bus Pass for each student</t>
  </si>
  <si>
    <t>661-D</t>
  </si>
  <si>
    <t>Arch AM</t>
  </si>
  <si>
    <t>Bus tickets @3.35 x 36 trips per student</t>
  </si>
  <si>
    <t>PHI4T</t>
  </si>
  <si>
    <t>PSYC1608 Child Development</t>
  </si>
  <si>
    <t>No wrap around support funding.</t>
  </si>
  <si>
    <t>661-PR</t>
  </si>
  <si>
    <t>Bus tickets at 3.35 per single trip</t>
  </si>
  <si>
    <t>PPA4T</t>
  </si>
  <si>
    <t>No wrap around support funding</t>
  </si>
  <si>
    <t>662-D</t>
  </si>
  <si>
    <t>Bus tickets @3.35 x 32 trips per student</t>
  </si>
  <si>
    <t>112.5 hrs x $44.44 /hr = 4999.50  PLUS MERCS @ $4,999.40  x 10.47% =$  523.44  for a total of $5522.94</t>
  </si>
  <si>
    <t>662-AD</t>
  </si>
  <si>
    <t>TSQ4T</t>
  </si>
  <si>
    <t>112.5 hrs x $44.44 /hr = 4999.50  PLUS MERCS @ $4,999.40  x 10.47% =$  523.44  for a total of $5522.95</t>
  </si>
  <si>
    <t>663-D</t>
  </si>
  <si>
    <t>TCD4T</t>
  </si>
  <si>
    <t>663-AD</t>
  </si>
  <si>
    <t>Change in college course to Plumbing.  Sue to confirm next February if the course can be timetabled at the college</t>
  </si>
  <si>
    <t>663-P</t>
  </si>
  <si>
    <t>TOTALS</t>
  </si>
  <si>
    <t>2024-2025 CYCLE 6 FINAL APPROVALS</t>
  </si>
  <si>
    <t>Initial Approvals</t>
  </si>
  <si>
    <t>Cycle 1A Approvals - EDCS</t>
  </si>
  <si>
    <t xml:space="preserve">Cycle 1B Approvals </t>
  </si>
  <si>
    <t>Cycle 2 Approvals</t>
  </si>
  <si>
    <t>Cycle 3 Approvals</t>
  </si>
  <si>
    <t>Cycle 4 Approvals</t>
  </si>
  <si>
    <t>Cycle 5 Approvals</t>
  </si>
  <si>
    <t>Cycle 6 Approvals</t>
  </si>
  <si>
    <t>C1B - Course change from ELCT149 to MECH201, change from S2 to S1. Entered in EDCS.</t>
  </si>
  <si>
    <t>Change in high school course code from TTJ4C to TCJ4C. Entered in EDCS</t>
  </si>
  <si>
    <t>C1B - Change from TTS to CDS, course change from MECH201 to ELCT149. Misc. adjusted. Entered in EDCS</t>
  </si>
  <si>
    <t>C1B - Cancel course.  Moving to 612P, Port Hope HSTL14, 20 seats in S2.</t>
  </si>
  <si>
    <t>Port Hope 2 visits per week.</t>
  </si>
  <si>
    <t xml:space="preserve">C1B - New dual credit from cancelled RECR146 at Crestwood in 613P. Entered in EDCS. </t>
  </si>
  <si>
    <t>C1B - Change course from S1 to S2. Entered in EDCS.</t>
  </si>
  <si>
    <t>BAF3M</t>
  </si>
  <si>
    <t>BUSN61 New Ventures</t>
  </si>
  <si>
    <t>C1B - Cancel and move to 610, St. Peter BUSN61. Move to S1. Entered in EDCS.</t>
  </si>
  <si>
    <t>C1B - College course changing from ELCT149 to MECH201.</t>
  </si>
  <si>
    <t>C1B - New course from cancelled ELCT149 in 652A. Entered in EDCS</t>
  </si>
  <si>
    <t>C1B - Changing college course to MECH414. Fewer trips for transportation.</t>
  </si>
  <si>
    <t>C1B - Change college course from MECH201 to MECH50</t>
  </si>
  <si>
    <t>C1B - Cancel.  Move to 610P, St. Peter BUSN123 17 seats in S1. Closest campus issue raised by SCWI</t>
  </si>
  <si>
    <t>C1B - Cancel.  Move to 610P, St. Peter BUSN123 17 seats in S2. Closest campus issue raised by SCWI</t>
  </si>
  <si>
    <t>C1B - Cancel and move to Kenner HOSP53 in 610P. Closest campus issue raised by SCWI</t>
  </si>
  <si>
    <t>C1B Addition</t>
  </si>
  <si>
    <t>C1B - change in high school course from TTJ3C to 4C.  Entered in EDCS,</t>
  </si>
  <si>
    <t>C1B - Cancel and move to 607P, a SWAC class with PVNC</t>
  </si>
  <si>
    <t>C1B - New request coming from cancelled MATH130 in 640P in S1 with St. Peter.  Also from reduced participants in activity 614.</t>
  </si>
  <si>
    <t>C1B - Classroom for new SWAC with PVNC in S1 linked to MECH201</t>
  </si>
  <si>
    <t>C1B - Wrap-around supports for new SWAC with PVNC in S1 linked to MECH201</t>
  </si>
  <si>
    <t>WRAP AROUND 
SEM 1 - PVNC</t>
  </si>
  <si>
    <t>C1B - Canel this dual credit and move to new SWAC in 607P with PVNC All linked to HSTL14</t>
  </si>
  <si>
    <t>C1B - New request coming from cancelled COMP191 dual credit in 610P with Holy Cross</t>
  </si>
  <si>
    <t>C1B - Classroom for new SWAC with PVNC in S2 linked to HSTL14</t>
  </si>
  <si>
    <t>CLASSROOM COSTS SEM 2 with PVNC HSTL14</t>
  </si>
  <si>
    <t>C1B - Wrap-around supports for new SWAC with PVNC in S2 linked to HSTL14</t>
  </si>
  <si>
    <t>MANU1000 Machine Tools I</t>
  </si>
  <si>
    <t>C1B - Course being cancelled and moved to 603P GNED1046 at CCI. C1A - An error was made by SCWI in the approval for Misc.  They thought there was no culinary course to match the misc. request.  In EDCS, it says @KPR.  Should say @Cambellford.  Emailed RD and WH to explain and say we will re-request in C1B.</t>
  </si>
  <si>
    <t>GNED1046 Fun and Games: Media and Children</t>
  </si>
  <si>
    <t xml:space="preserve">CCI GNED1046 38 trips 
</t>
  </si>
  <si>
    <t>BLDG1016 Applied Building and Const. Theory</t>
  </si>
  <si>
    <t>C1B - Change college course from BLDG1015 to BLDG1016</t>
  </si>
  <si>
    <t xml:space="preserve">Campb MANU1000
18 wks x 1 visit a week </t>
  </si>
  <si>
    <t>AMST1009 Basic Auto</t>
  </si>
  <si>
    <t>C1B - Change in college course to Basic Auto as a 56 hour course not possible.  Also move to S1 to align with an all female class. Reduce visits to 28 from 46. C1A - Program extended by SCWI.</t>
  </si>
  <si>
    <t>MEDI1022 Social Media and Emerging Technologies</t>
  </si>
  <si>
    <t>HLTH1310 Intro. To Wellness and Health Promotion</t>
  </si>
  <si>
    <t>C1B - Change in college course to HLTH1310 - Intro. To Wellness and Health Promotion. Entered in EDCS.</t>
  </si>
  <si>
    <t>C1B - Change from S2 to S1</t>
  </si>
  <si>
    <t>C1B - Cancel and move to Makeup course in 651P to reflect closest college.</t>
  </si>
  <si>
    <t>C1B - Change in college course from BIOL1503 to ANAT1200</t>
  </si>
  <si>
    <t>ANAT1200 - Anatomy and Physiology</t>
  </si>
  <si>
    <t>C1B - Cancel due to low enrolment. Moving to TFBP1303 at ND in 648P.</t>
  </si>
  <si>
    <t>C1B - Move to S1 due to timetabling. Entered in EDCS.</t>
  </si>
  <si>
    <t>C1B - New request from cancelled AGPV dual credit at ND in S2.</t>
  </si>
  <si>
    <t>C1B - Cancel due to low enrolment. Moving to new BMI3C dual credit at ND in S2.</t>
  </si>
  <si>
    <t>C1B - Cancel due to Dwyer not offering course. Move to All Saints BMI3C dual credit.</t>
  </si>
  <si>
    <t>C1B - New dual credit coming from cancelled BDI3C dual credit at Dwyer.</t>
  </si>
  <si>
    <t>C1B - cancel and move seats to new dual credit at PHS in ANMN, 14 seats in S2 in 647P</t>
  </si>
  <si>
    <t>C1B - New dual credit from cancelled ENTR2200 dual credit in 644P with DASS Oshawa</t>
  </si>
  <si>
    <t>TGJ4M</t>
  </si>
  <si>
    <t>DESG1107 Typography</t>
  </si>
  <si>
    <t>C1B - New college course. Previously GNED1417, Brand Experience</t>
  </si>
  <si>
    <t>TGI3M</t>
  </si>
  <si>
    <t>C1B - Change in hugh school course code from TGJ3M to TGI3M</t>
  </si>
  <si>
    <t>C1B - Change in college course from welding to auto. Change in Misc. Seats from 19 to 22.</t>
  </si>
  <si>
    <t>C1B - Moving seats from S2 to S1.</t>
  </si>
  <si>
    <t>C1B - Cancelled and moved to 648P for Carpentry. Closest campus issue raised by SCWI</t>
  </si>
  <si>
    <t>C1B - New course from cancelled Carpentry with Fleming in 652P.  To address closest campus.</t>
  </si>
  <si>
    <t>AFD4T</t>
  </si>
  <si>
    <t>DRAW1310 Drawing 1 - Observational</t>
  </si>
  <si>
    <t>C1B - Changing college course from Basic Auto to Basic Carpentry, seats to 15</t>
  </si>
  <si>
    <t>Closest campus issue raised by SCWI. C6 SCWI - Approved.</t>
  </si>
  <si>
    <t>C2 Changes Entered (Green shading indicates a change made in C2)</t>
  </si>
  <si>
    <t>C2 - Seats moved from S2 to S1.</t>
  </si>
  <si>
    <t>C2 - Course being cancelled and changed to DRAW1310.</t>
  </si>
  <si>
    <t>C2 - 15 seats added to S2 from cancelled HLTD1131</t>
  </si>
  <si>
    <t>C2 - Course being cancelled and changed to BRCM1100</t>
  </si>
  <si>
    <t>C2 - BRCM1100 being added to S2 from cancelled MKTG4213</t>
  </si>
  <si>
    <t>TGL4T</t>
  </si>
  <si>
    <t>BRCM1100 Intro to Broadcast Technology</t>
  </si>
  <si>
    <t>C2 - This dual credit moving from Henry Street to GL Roberts in S2. High school course changing from CLN4C to CLU3M.</t>
  </si>
  <si>
    <t>CLU3M</t>
  </si>
  <si>
    <t>NDW4M</t>
  </si>
  <si>
    <t>INDG1471</t>
  </si>
  <si>
    <t>C2 - This dual credit course is changing from Con. Ed. SWN to a new Indigenous SWN at Port Perry. CDS model. To be funding neutral, no changes to transportation and mileage have been made.</t>
  </si>
  <si>
    <t>C2 - Seats being moved from S1 to S2.</t>
  </si>
  <si>
    <t>C2 - Seats being moved from S2 to S1.</t>
  </si>
  <si>
    <t>C2 - Seats being moved from S1 to S2. C1B - New request coming from cancelled COMM1100 dual credit in 642A</t>
  </si>
  <si>
    <t>C2 - Change in college course from SWN to Prop of Vegetables.  All details same. C1B - Change from S1 to S2. CDS</t>
  </si>
  <si>
    <t>Oshawa-DASS Osh Prop of Vegetables
18 visits for curriculum instruction</t>
  </si>
  <si>
    <t>C2 - Add a new dual credit: RENO1101 at Dunbarton, 14 seats, from cancelled CWMD dual credit at O'Neill in S2. Mileage and transportation have changed.</t>
  </si>
  <si>
    <t>C2 - Cancelling this dual credit and moving it to a new RENO1101 in 648P at Dunbarton in S1, 14 seats</t>
  </si>
  <si>
    <t>C2 - Changing college course to Basic Electrical. Misc. now $150.  Adjusting seats to 18 to make funding neutral. Faculty mileage changed to 28 visits.</t>
  </si>
  <si>
    <t>C2 - Moving seats from S1 to S2</t>
  </si>
  <si>
    <t>C2 - Moving seats from S2 to S1.</t>
  </si>
  <si>
    <t>C2 - Had to increased Misc. in EDCS by $1500 to match funded seats.</t>
  </si>
  <si>
    <t>Faculty Mileage</t>
  </si>
  <si>
    <t xml:space="preserve">C2 - Change course from a CDC to CDS. Benchmark changes. Faculty mileage added. One bus of $300 added. </t>
  </si>
  <si>
    <t>C2 - Course delivery changing from CDC to CDS.</t>
  </si>
  <si>
    <t>ADMH1301 Mental Health for Emergency Responders</t>
  </si>
  <si>
    <t>C2 - Supply Chain Mgmt dual credit changed to Fire Detection and Alarm.  CDC.  Now a $1200 benchmark.  Seats reduced.</t>
  </si>
  <si>
    <t>TYH4T</t>
  </si>
  <si>
    <t>SAFE1202 Fire Detection and Alarm</t>
  </si>
  <si>
    <t>TPN4T</t>
  </si>
  <si>
    <t>TFG4T</t>
  </si>
  <si>
    <t>C1B Addition.  New HS course code added.</t>
  </si>
  <si>
    <t>TFA4T</t>
  </si>
  <si>
    <t>C1B - New dual credit from cancelled GLOB1202 at Kenner in 634P. New HS course code added.</t>
  </si>
  <si>
    <t>C2 - Adding a second Child Development ADC with DCDSB at Oshawa campus</t>
  </si>
  <si>
    <t>C2 - Supply Chain Mgmt dual credit changed to Fire Detection and Alarm.  CDC.  Now a $1200 benchmark.  Seats now at 15 students. Teacher misc. increased to $6160.</t>
  </si>
  <si>
    <t>C2 - Seats restored for this year. $400 board benchmark.  Transportation in Fleming and Durham OYAP project.</t>
  </si>
  <si>
    <t>\\</t>
  </si>
  <si>
    <t xml:space="preserve">C2 - Increased number of seats from 15 to 25 to reflect actual. C1B - New request from cancelled CULN dual credit at Campbllford. Change college course from CULN1005 to GNED1046 and move to CCI.  </t>
  </si>
  <si>
    <t xml:space="preserve">C2 - Adding two seats to reflect actual.  Change faculty mileage to 33 trips at 78km/ttrip. C1B - Change college course from welding to MANU1000 due to lack of welding bays. </t>
  </si>
  <si>
    <t>ENSS</t>
  </si>
  <si>
    <t>C2 - Changing college course  from CNTP1000 to BLDG1016.  Faculty mileage adjusted.</t>
  </si>
  <si>
    <t>C2 - Now a 42 hour course.</t>
  </si>
  <si>
    <t xml:space="preserve">C2 - Misc. of $200/ seat added as MANU1000 requires misc. funds. C1B - Change college course from MECH1001 to MANU1000 and change from S2 to S1. </t>
  </si>
  <si>
    <t xml:space="preserve">C2 - Norwood BLDG1016 changing to GNED1046 at ENSS.  Misc. for this course is $50 per student. C1B - change in college course from CNTP1000 to BLDG1016 to make a 42 hour course. Faculty mileage the same. </t>
  </si>
  <si>
    <t xml:space="preserve">C2 - Course change from CNTP1000 to BLDG1016.  Now 33 faculty trips. Program extended by SCWI.  </t>
  </si>
  <si>
    <t>C2 - MOE has confirmed that this counts a targeted course in healthcare. New HS course code</t>
  </si>
  <si>
    <t>C2 -Nov 30 - Cancel course as per email from AH on Nov 24.  Unable to find teacher. Oct - Move course from S1 to S2. C1B - change in college course from DIPI1019 to MEDI1022.</t>
  </si>
  <si>
    <t>C2 - Adding 20 seats,  Originally a Targeted request but can be absorbed in regular programming. 14 bus trips added.</t>
  </si>
  <si>
    <t>657-P</t>
  </si>
  <si>
    <t>C2 - New summer school dual credit for summer 2026.  Was originally an Targeted request but wil be part of regular adolescent funding.</t>
  </si>
  <si>
    <t>HSE4M</t>
  </si>
  <si>
    <t>GNED1429 Introduction to Black Studies</t>
  </si>
  <si>
    <t>New Project Titile - KES-ECE</t>
  </si>
  <si>
    <t>New Project Title Supplemental Dual Credit Programming</t>
  </si>
  <si>
    <t>652-A (New: KES-TECH)</t>
  </si>
  <si>
    <t>Faculty in Peterborough region.</t>
  </si>
  <si>
    <t>C2 - Add new dual credit for TASS</t>
  </si>
  <si>
    <t>C2 - Add new dual credit for Kenner</t>
  </si>
  <si>
    <t>TFJ3C</t>
  </si>
  <si>
    <t>C2 - Add new dual credit for Clarington Central</t>
  </si>
  <si>
    <t xml:space="preserve">C2 - Add new dual credit for TLD-All </t>
  </si>
  <si>
    <t>C2 - Add new dual credit for Port Hop HS</t>
  </si>
  <si>
    <t>MECH429 Heavy Equipment Basic Systems Maint.</t>
  </si>
  <si>
    <t>C2 - Add new dual credit for Cobourg CI</t>
  </si>
  <si>
    <t>C2 - Add new dual credit for Brock HS</t>
  </si>
  <si>
    <t>C2 - Add new dual credit for GL Roberts</t>
  </si>
  <si>
    <t>C2 - Add new dual credit for Dunbarton</t>
  </si>
  <si>
    <t>C2 - Add new dual credit for Anderson</t>
  </si>
  <si>
    <t>C2 - Add new dual credit for JCR</t>
  </si>
  <si>
    <t>C2 - Add new dual credit for Eastdale</t>
  </si>
  <si>
    <t>EDUC1601 Intro to Child and Youth Care</t>
  </si>
  <si>
    <t xml:space="preserve">C2 - Add new dual credit for St. Mary Cobourg </t>
  </si>
  <si>
    <t>SBI3C</t>
  </si>
  <si>
    <t>C2 - Add new dual credit for DASS</t>
  </si>
  <si>
    <t>C2 - Add new dual credit for Uxbridge</t>
  </si>
  <si>
    <t>C2 - Add new dual credit to Pickering HS</t>
  </si>
  <si>
    <t>C2 - new dual credit added for Gravenhurst</t>
  </si>
  <si>
    <t>Gravenhurst</t>
  </si>
  <si>
    <t>AWM4M</t>
  </si>
  <si>
    <t xml:space="preserve">C2 - Course no longer running as a dual credit.  C1B - move seats to S2.  </t>
  </si>
  <si>
    <t>C2 - Course no longer running as a dual credit. C1B - Move seats from S1 to S2.</t>
  </si>
  <si>
    <t>C2 - Add transportation to bring students from St. Mary Cobourg to Fleming SWAC</t>
  </si>
  <si>
    <t>SWAC</t>
  </si>
  <si>
    <t>C2 - Moving seats from S1 to S2.  Changing course to ESMG1104, to 25 seats, $150 misc.</t>
  </si>
  <si>
    <t>C2 - Cancel dual credit.  Move to CTMG dual credit with HS in 651P</t>
  </si>
  <si>
    <t>C2 - New dual credit from cancelled RENO1101 at Henry in 648P</t>
  </si>
  <si>
    <t>C2 - Change in high school course to TXJ3E. C1B - New request from cancelled HSTL14 with Fleming at JCR in 612P due to closest college. C2 - changed to DDS</t>
  </si>
  <si>
    <t>C2 - change in college course from HLTH1200 to GNED1120</t>
  </si>
  <si>
    <t>C2 - moving this dual credit to a Manufacturing Sciences dual credit, also at GLR in 648P</t>
  </si>
  <si>
    <t>C2 - new dual credit from cancelled CTMG1104 in 651 at GL Roberts</t>
  </si>
  <si>
    <t>TMJ3C</t>
  </si>
  <si>
    <t>C2 - New dual credit added from cancelled Makeup and Electrical courses with Durham.  On campus at Durham College</t>
  </si>
  <si>
    <t>C2 - Contract change to change seats to S1 and change trips from 9 to 14.</t>
  </si>
  <si>
    <t>C2 - Adding misc. of $125 per student.  C1B - Closest campus issue raised by SCWI. C6 SCWI - Huntsville must run with closest campus. CT confirmed it will be moved.  Benchmark still approved but Misc. of $3000 removed.</t>
  </si>
  <si>
    <t>C2 - changing college and high school courses.  From MKTG14/BMI3C to ACCT72/BAF3M.  Funding neutral.</t>
  </si>
  <si>
    <t>C2 - Moving course from TASS to Norwood.  HOSP53 to ELCT149.  Moving to 615P.</t>
  </si>
  <si>
    <t>ACCT72 Introduction to Accounting</t>
  </si>
  <si>
    <t>C2 - New dual credit for Sutton DHS</t>
  </si>
  <si>
    <t>C2 - seats moving to S2</t>
  </si>
  <si>
    <t>LAWS353 Policing for Today</t>
  </si>
  <si>
    <t>C2 - New addition from cancelled CRPT in 652P with DASS Oshawa</t>
  </si>
  <si>
    <t>C2 - Closest campus issue raised by SCWI.  This course is not running with Fleming. Moving to a new LAWS353 at St. Peter's in 610P.</t>
  </si>
  <si>
    <t>2025-2026 Cycle 2 Approvals</t>
  </si>
  <si>
    <t>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</si>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</sst>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9C0006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9"/>
      <name val="Aptos Narrow"/>
      <family val="2"/>
      <scheme val="minor"/>
    </font>
    <font>
      <b/>
      <sz val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b/>
      <sz val="6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9"/>
      <color rgb="FF000000"/>
      <name val="Tahoma"/>
      <family val="2"/>
    </font>
    <font>
      <sz val="8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trike/>
      <sz val="8"/>
      <name val="Aptos Narrow"/>
      <family val="2"/>
      <scheme val="minor"/>
    </font>
    <font>
      <strike/>
      <sz val="8"/>
      <color theme="1"/>
      <name val="Aptos Narrow"/>
      <family val="2"/>
      <scheme val="minor"/>
    </font>
    <font>
      <b/>
      <strike/>
      <sz val="8"/>
      <name val="Aptos Narrow"/>
      <family val="2"/>
      <scheme val="minor"/>
    </font>
    <font>
      <b/>
      <strike/>
      <sz val="12"/>
      <color rgb="FFC00000"/>
      <name val="Aptos Narrow"/>
      <family val="2"/>
      <scheme val="minor"/>
    </font>
    <font>
      <sz val="8"/>
      <color theme="1"/>
      <name val="Calibri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Calibri (Body)"/>
    </font>
    <font>
      <sz val="9"/>
      <name val="Aptos Narrow"/>
      <family val="2"/>
      <scheme val="minor"/>
    </font>
    <font>
      <b/>
      <sz val="1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b/>
      <sz val="14"/>
      <name val="Aptos Narrow"/>
      <family val="2"/>
      <scheme val="minor"/>
    </font>
    <font>
      <b/>
      <sz val="7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9"/>
      <color rgb="FF00000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3F3F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32" fillId="0" borderId="0"/>
    <xf numFmtId="44" fontId="1" fillId="0" borderId="0" applyFont="0" applyFill="0" applyBorder="0" applyAlignment="0" applyProtection="0"/>
  </cellStyleXfs>
  <cellXfs count="280">
    <xf numFmtId="0" fontId="0" fillId="0" borderId="0" xfId="0"/>
    <xf numFmtId="4" fontId="4" fillId="3" borderId="1" xfId="0" applyNumberFormat="1" applyFont="1" applyFill="1" applyBorder="1" applyAlignment="1">
      <alignment textRotation="90" wrapText="1"/>
    </xf>
    <xf numFmtId="4" fontId="4" fillId="3" borderId="1" xfId="0" applyNumberFormat="1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textRotation="90" wrapText="1"/>
    </xf>
    <xf numFmtId="4" fontId="6" fillId="4" borderId="1" xfId="0" applyNumberFormat="1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left" textRotation="90" wrapText="1"/>
    </xf>
    <xf numFmtId="3" fontId="6" fillId="4" borderId="1" xfId="0" applyNumberFormat="1" applyFont="1" applyFill="1" applyBorder="1" applyAlignment="1">
      <alignment horizontal="left" textRotation="90" wrapText="1"/>
    </xf>
    <xf numFmtId="1" fontId="6" fillId="5" borderId="1" xfId="0" applyNumberFormat="1" applyFont="1" applyFill="1" applyBorder="1" applyAlignment="1">
      <alignment horizontal="left" wrapText="1"/>
    </xf>
    <xf numFmtId="1" fontId="7" fillId="6" borderId="1" xfId="0" applyNumberFormat="1" applyFont="1" applyFill="1" applyBorder="1" applyAlignment="1">
      <alignment horizontal="left" wrapText="1"/>
    </xf>
    <xf numFmtId="3" fontId="7" fillId="7" borderId="1" xfId="0" applyNumberFormat="1" applyFont="1" applyFill="1" applyBorder="1" applyAlignment="1">
      <alignment horizontal="left" textRotation="90" wrapText="1"/>
    </xf>
    <xf numFmtId="3" fontId="7" fillId="8" borderId="1" xfId="0" applyNumberFormat="1" applyFont="1" applyFill="1" applyBorder="1" applyAlignment="1">
      <alignment horizontal="left" wrapText="1"/>
    </xf>
    <xf numFmtId="3" fontId="9" fillId="8" borderId="1" xfId="0" applyNumberFormat="1" applyFont="1" applyFill="1" applyBorder="1" applyAlignment="1">
      <alignment horizontal="left" textRotation="90" wrapText="1"/>
    </xf>
    <xf numFmtId="4" fontId="7" fillId="8" borderId="1" xfId="0" applyNumberFormat="1" applyFont="1" applyFill="1" applyBorder="1" applyAlignment="1">
      <alignment horizontal="left" wrapText="1"/>
    </xf>
    <xf numFmtId="4" fontId="7" fillId="8" borderId="1" xfId="0" applyNumberFormat="1" applyFont="1" applyFill="1" applyBorder="1" applyAlignment="1">
      <alignment horizontal="left" textRotation="90" wrapText="1"/>
    </xf>
    <xf numFmtId="3" fontId="7" fillId="9" borderId="1" xfId="0" applyNumberFormat="1" applyFont="1" applyFill="1" applyBorder="1" applyAlignment="1">
      <alignment horizontal="left" textRotation="90" wrapText="1"/>
    </xf>
    <xf numFmtId="3" fontId="10" fillId="9" borderId="1" xfId="0" applyNumberFormat="1" applyFont="1" applyFill="1" applyBorder="1" applyAlignment="1">
      <alignment horizontal="left" textRotation="90" wrapText="1"/>
    </xf>
    <xf numFmtId="3" fontId="11" fillId="7" borderId="1" xfId="0" applyNumberFormat="1" applyFont="1" applyFill="1" applyBorder="1" applyAlignment="1">
      <alignment horizontal="left" textRotation="90" wrapText="1"/>
    </xf>
    <xf numFmtId="3" fontId="10" fillId="10" borderId="1" xfId="0" applyNumberFormat="1" applyFont="1" applyFill="1" applyBorder="1" applyAlignment="1">
      <alignment horizontal="left" textRotation="90" wrapText="1"/>
    </xf>
    <xf numFmtId="1" fontId="7" fillId="8" borderId="1" xfId="0" applyNumberFormat="1" applyFont="1" applyFill="1" applyBorder="1" applyAlignment="1">
      <alignment horizontal="left" textRotation="90" wrapText="1"/>
    </xf>
    <xf numFmtId="1" fontId="7" fillId="11" borderId="1" xfId="0" applyNumberFormat="1" applyFont="1" applyFill="1" applyBorder="1" applyAlignment="1">
      <alignment horizontal="left" textRotation="90" wrapText="1"/>
    </xf>
    <xf numFmtId="3" fontId="10" fillId="11" borderId="1" xfId="0" applyNumberFormat="1" applyFont="1" applyFill="1" applyBorder="1" applyAlignment="1">
      <alignment horizontal="left" wrapText="1"/>
    </xf>
    <xf numFmtId="3" fontId="12" fillId="10" borderId="1" xfId="0" applyNumberFormat="1" applyFont="1" applyFill="1" applyBorder="1" applyAlignment="1">
      <alignment horizontal="left" textRotation="90" wrapText="1"/>
    </xf>
    <xf numFmtId="3" fontId="3" fillId="12" borderId="1" xfId="0" applyNumberFormat="1" applyFont="1" applyFill="1" applyBorder="1" applyAlignment="1">
      <alignment horizontal="right" wrapText="1"/>
    </xf>
    <xf numFmtId="3" fontId="13" fillId="12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horizontal="center" vertical="center" textRotation="90" wrapText="1"/>
    </xf>
    <xf numFmtId="0" fontId="14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4" fontId="16" fillId="0" borderId="3" xfId="0" applyNumberFormat="1" applyFont="1" applyBorder="1" applyAlignment="1">
      <alignment wrapText="1"/>
    </xf>
    <xf numFmtId="1" fontId="16" fillId="0" borderId="3" xfId="0" applyNumberFormat="1" applyFont="1" applyBorder="1" applyAlignment="1">
      <alignment wrapText="1"/>
    </xf>
    <xf numFmtId="3" fontId="16" fillId="0" borderId="3" xfId="0" applyNumberFormat="1" applyFont="1" applyBorder="1" applyAlignment="1">
      <alignment wrapText="1"/>
    </xf>
    <xf numFmtId="0" fontId="0" fillId="13" borderId="0" xfId="0" applyFill="1"/>
    <xf numFmtId="0" fontId="0" fillId="13" borderId="3" xfId="0" applyFill="1" applyBorder="1"/>
    <xf numFmtId="4" fontId="16" fillId="0" borderId="3" xfId="2" applyNumberFormat="1" applyFont="1" applyFill="1" applyBorder="1" applyAlignment="1">
      <alignment wrapText="1"/>
    </xf>
    <xf numFmtId="3" fontId="16" fillId="0" borderId="3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left" wrapText="1"/>
    </xf>
    <xf numFmtId="0" fontId="20" fillId="13" borderId="0" xfId="0" applyFont="1" applyFill="1"/>
    <xf numFmtId="4" fontId="21" fillId="0" borderId="3" xfId="0" applyNumberFormat="1" applyFont="1" applyBorder="1" applyAlignment="1">
      <alignment horizontal="left" wrapText="1"/>
    </xf>
    <xf numFmtId="4" fontId="21" fillId="0" borderId="3" xfId="2" applyNumberFormat="1" applyFont="1" applyFill="1" applyBorder="1" applyAlignment="1">
      <alignment horizontal="left" wrapText="1"/>
    </xf>
    <xf numFmtId="3" fontId="21" fillId="0" borderId="3" xfId="2" applyNumberFormat="1" applyFont="1" applyFill="1" applyBorder="1" applyAlignment="1">
      <alignment horizontal="right" wrapText="1"/>
    </xf>
    <xf numFmtId="1" fontId="21" fillId="0" borderId="3" xfId="0" applyNumberFormat="1" applyFont="1" applyBorder="1" applyAlignment="1">
      <alignment horizontal="right"/>
    </xf>
    <xf numFmtId="3" fontId="21" fillId="0" borderId="3" xfId="0" applyNumberFormat="1" applyFont="1" applyBorder="1" applyAlignment="1">
      <alignment horizontal="right"/>
    </xf>
    <xf numFmtId="3" fontId="22" fillId="0" borderId="3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horizontal="right"/>
    </xf>
    <xf numFmtId="4" fontId="18" fillId="0" borderId="3" xfId="0" applyNumberFormat="1" applyFont="1" applyBorder="1" applyAlignment="1">
      <alignment horizontal="left"/>
    </xf>
    <xf numFmtId="1" fontId="22" fillId="0" borderId="3" xfId="0" applyNumberFormat="1" applyFont="1" applyBorder="1" applyAlignment="1">
      <alignment horizontal="right"/>
    </xf>
    <xf numFmtId="1" fontId="18" fillId="0" borderId="3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wrapText="1"/>
    </xf>
    <xf numFmtId="3" fontId="17" fillId="0" borderId="3" xfId="0" applyNumberFormat="1" applyFont="1" applyBorder="1"/>
    <xf numFmtId="4" fontId="21" fillId="0" borderId="3" xfId="2" applyNumberFormat="1" applyFont="1" applyFill="1" applyBorder="1" applyAlignment="1">
      <alignment horizontal="center" vertical="top" wrapText="1"/>
    </xf>
    <xf numFmtId="1" fontId="16" fillId="0" borderId="3" xfId="0" applyNumberFormat="1" applyFont="1" applyBorder="1" applyAlignment="1">
      <alignment horizontal="left" wrapText="1"/>
    </xf>
    <xf numFmtId="3" fontId="16" fillId="0" borderId="3" xfId="2" applyNumberFormat="1" applyFont="1" applyFill="1" applyBorder="1" applyAlignment="1">
      <alignment horizontal="right" wrapText="1"/>
    </xf>
    <xf numFmtId="1" fontId="16" fillId="0" borderId="3" xfId="0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3" fontId="16" fillId="7" borderId="3" xfId="0" applyNumberFormat="1" applyFont="1" applyFill="1" applyBorder="1" applyAlignment="1">
      <alignment horizontal="right"/>
    </xf>
    <xf numFmtId="3" fontId="16" fillId="0" borderId="5" xfId="0" applyNumberFormat="1" applyFont="1" applyBorder="1" applyAlignment="1">
      <alignment wrapText="1"/>
    </xf>
    <xf numFmtId="4" fontId="16" fillId="0" borderId="3" xfId="2" applyNumberFormat="1" applyFont="1" applyFill="1" applyBorder="1" applyAlignment="1">
      <alignment horizontal="center" vertical="top" wrapText="1"/>
    </xf>
    <xf numFmtId="4" fontId="18" fillId="13" borderId="3" xfId="0" applyNumberFormat="1" applyFont="1" applyFill="1" applyBorder="1" applyAlignment="1">
      <alignment horizontal="left" wrapText="1"/>
    </xf>
    <xf numFmtId="4" fontId="16" fillId="0" borderId="5" xfId="0" applyNumberFormat="1" applyFont="1" applyBorder="1" applyAlignment="1">
      <alignment horizontal="left" wrapText="1"/>
    </xf>
    <xf numFmtId="1" fontId="6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/>
    <xf numFmtId="4" fontId="21" fillId="0" borderId="3" xfId="2" applyNumberFormat="1" applyFont="1" applyFill="1" applyBorder="1" applyAlignment="1">
      <alignment wrapText="1"/>
    </xf>
    <xf numFmtId="4" fontId="21" fillId="0" borderId="3" xfId="0" applyNumberFormat="1" applyFont="1" applyBorder="1" applyAlignment="1">
      <alignment wrapText="1"/>
    </xf>
    <xf numFmtId="1" fontId="23" fillId="0" borderId="3" xfId="0" applyNumberFormat="1" applyFont="1" applyBorder="1" applyAlignment="1">
      <alignment horizontal="center" vertical="center" wrapText="1"/>
    </xf>
    <xf numFmtId="1" fontId="21" fillId="0" borderId="3" xfId="2" applyNumberFormat="1" applyFont="1" applyFill="1" applyBorder="1" applyAlignment="1">
      <alignment horizontal="right" wrapText="1"/>
    </xf>
    <xf numFmtId="3" fontId="22" fillId="0" borderId="3" xfId="0" applyNumberFormat="1" applyFont="1" applyBorder="1"/>
    <xf numFmtId="4" fontId="22" fillId="0" borderId="3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left"/>
    </xf>
    <xf numFmtId="4" fontId="24" fillId="0" borderId="3" xfId="2" applyNumberFormat="1" applyFont="1" applyFill="1" applyBorder="1" applyAlignment="1">
      <alignment wrapText="1"/>
    </xf>
    <xf numFmtId="1" fontId="16" fillId="0" borderId="3" xfId="2" applyNumberFormat="1" applyFont="1" applyFill="1" applyBorder="1" applyAlignment="1">
      <alignment horizontal="right" wrapText="1"/>
    </xf>
    <xf numFmtId="4" fontId="18" fillId="0" borderId="3" xfId="0" applyNumberFormat="1" applyFont="1" applyBorder="1" applyAlignment="1">
      <alignment horizontal="right"/>
    </xf>
    <xf numFmtId="4" fontId="17" fillId="0" borderId="3" xfId="2" applyNumberFormat="1" applyFont="1" applyFill="1" applyBorder="1" applyAlignment="1">
      <alignment wrapText="1"/>
    </xf>
    <xf numFmtId="3" fontId="17" fillId="0" borderId="3" xfId="2" applyNumberFormat="1" applyFont="1" applyFill="1" applyBorder="1" applyAlignment="1">
      <alignment wrapText="1"/>
    </xf>
    <xf numFmtId="0" fontId="18" fillId="0" borderId="3" xfId="0" applyFont="1" applyBorder="1" applyAlignment="1">
      <alignment wrapText="1"/>
    </xf>
    <xf numFmtId="1" fontId="16" fillId="0" borderId="3" xfId="1" applyNumberFormat="1" applyFont="1" applyFill="1" applyBorder="1" applyAlignment="1">
      <alignment horizontal="right"/>
    </xf>
    <xf numFmtId="0" fontId="16" fillId="0" borderId="5" xfId="0" applyFont="1" applyBorder="1" applyAlignment="1">
      <alignment wrapText="1"/>
    </xf>
    <xf numFmtId="0" fontId="16" fillId="0" borderId="5" xfId="0" applyFont="1" applyBorder="1" applyAlignment="1">
      <alignment horizontal="left" wrapText="1"/>
    </xf>
    <xf numFmtId="0" fontId="16" fillId="0" borderId="5" xfId="2" applyFont="1" applyFill="1" applyBorder="1" applyAlignment="1">
      <alignment wrapText="1"/>
    </xf>
    <xf numFmtId="3" fontId="16" fillId="0" borderId="5" xfId="2" applyNumberFormat="1" applyFont="1" applyFill="1" applyBorder="1" applyAlignment="1">
      <alignment horizontal="right" wrapText="1"/>
    </xf>
    <xf numFmtId="1" fontId="16" fillId="0" borderId="5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4" fontId="18" fillId="0" borderId="5" xfId="0" applyNumberFormat="1" applyFont="1" applyBorder="1" applyAlignment="1">
      <alignment horizontal="right"/>
    </xf>
    <xf numFmtId="4" fontId="18" fillId="0" borderId="5" xfId="0" applyNumberFormat="1" applyFont="1" applyBorder="1" applyAlignment="1">
      <alignment horizontal="left"/>
    </xf>
    <xf numFmtId="1" fontId="18" fillId="0" borderId="5" xfId="0" applyNumberFormat="1" applyFont="1" applyBorder="1" applyAlignment="1">
      <alignment horizontal="right"/>
    </xf>
    <xf numFmtId="4" fontId="16" fillId="0" borderId="5" xfId="2" applyNumberFormat="1" applyFont="1" applyFill="1" applyBorder="1" applyAlignment="1">
      <alignment horizontal="center" vertical="center" wrapText="1"/>
    </xf>
    <xf numFmtId="0" fontId="16" fillId="13" borderId="0" xfId="0" applyFont="1" applyFill="1"/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left" wrapText="1"/>
    </xf>
    <xf numFmtId="0" fontId="16" fillId="0" borderId="3" xfId="2" applyFont="1" applyFill="1" applyBorder="1" applyAlignment="1">
      <alignment wrapText="1"/>
    </xf>
    <xf numFmtId="4" fontId="16" fillId="0" borderId="3" xfId="2" applyNumberFormat="1" applyFont="1" applyFill="1" applyBorder="1" applyAlignment="1">
      <alignment horizontal="center" vertical="center" wrapText="1"/>
    </xf>
    <xf numFmtId="2" fontId="16" fillId="0" borderId="3" xfId="2" applyNumberFormat="1" applyFont="1" applyFill="1" applyBorder="1" applyAlignment="1">
      <alignment wrapText="1"/>
    </xf>
    <xf numFmtId="2" fontId="21" fillId="0" borderId="3" xfId="2" applyNumberFormat="1" applyFont="1" applyFill="1" applyBorder="1" applyAlignment="1">
      <alignment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horizontal="left" wrapText="1"/>
    </xf>
    <xf numFmtId="0" fontId="21" fillId="0" borderId="3" xfId="2" applyFont="1" applyFill="1" applyBorder="1" applyAlignment="1">
      <alignment wrapText="1"/>
    </xf>
    <xf numFmtId="4" fontId="21" fillId="0" borderId="3" xfId="2" applyNumberFormat="1" applyFont="1" applyFill="1" applyBorder="1" applyAlignment="1">
      <alignment horizontal="center" vertical="center" wrapText="1"/>
    </xf>
    <xf numFmtId="0" fontId="18" fillId="13" borderId="3" xfId="0" applyFont="1" applyFill="1" applyBorder="1"/>
    <xf numFmtId="0" fontId="18" fillId="0" borderId="3" xfId="0" applyFont="1" applyBorder="1" applyAlignment="1">
      <alignment horizontal="left" wrapText="1"/>
    </xf>
    <xf numFmtId="0" fontId="18" fillId="0" borderId="3" xfId="0" applyFont="1" applyBorder="1" applyAlignment="1">
      <alignment horizontal="right" wrapText="1"/>
    </xf>
    <xf numFmtId="0" fontId="28" fillId="0" borderId="3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3" xfId="0" applyFont="1" applyBorder="1" applyAlignment="1">
      <alignment horizontal="left" wrapText="1"/>
    </xf>
    <xf numFmtId="0" fontId="22" fillId="0" borderId="3" xfId="0" applyFont="1" applyBorder="1" applyAlignment="1">
      <alignment horizontal="right" wrapText="1"/>
    </xf>
    <xf numFmtId="3" fontId="22" fillId="0" borderId="3" xfId="0" applyNumberFormat="1" applyFont="1" applyBorder="1" applyAlignment="1">
      <alignment horizontal="right" wrapText="1"/>
    </xf>
    <xf numFmtId="4" fontId="22" fillId="0" borderId="3" xfId="0" applyNumberFormat="1" applyFont="1" applyBorder="1" applyAlignment="1">
      <alignment horizontal="right" wrapText="1"/>
    </xf>
    <xf numFmtId="4" fontId="18" fillId="0" borderId="3" xfId="0" applyNumberFormat="1" applyFont="1" applyBorder="1" applyAlignment="1">
      <alignment horizontal="left" wrapText="1"/>
    </xf>
    <xf numFmtId="0" fontId="0" fillId="0" borderId="3" xfId="0" applyBorder="1"/>
    <xf numFmtId="3" fontId="0" fillId="0" borderId="3" xfId="0" applyNumberFormat="1" applyBorder="1"/>
    <xf numFmtId="4" fontId="16" fillId="0" borderId="3" xfId="0" applyNumberFormat="1" applyFont="1" applyBorder="1" applyAlignment="1">
      <alignment horizontal="left"/>
    </xf>
    <xf numFmtId="0" fontId="16" fillId="0" borderId="3" xfId="0" applyFont="1" applyBorder="1"/>
    <xf numFmtId="0" fontId="18" fillId="0" borderId="3" xfId="0" applyFont="1" applyBorder="1"/>
    <xf numFmtId="4" fontId="18" fillId="0" borderId="3" xfId="0" applyNumberFormat="1" applyFont="1" applyBorder="1" applyAlignment="1">
      <alignment vertical="top"/>
    </xf>
    <xf numFmtId="0" fontId="27" fillId="13" borderId="0" xfId="0" applyFont="1" applyFill="1"/>
    <xf numFmtId="4" fontId="21" fillId="0" borderId="3" xfId="0" applyNumberFormat="1" applyFont="1" applyBorder="1" applyAlignment="1">
      <alignment horizontal="left"/>
    </xf>
    <xf numFmtId="4" fontId="16" fillId="0" borderId="8" xfId="2" applyNumberFormat="1" applyFont="1" applyFill="1" applyBorder="1" applyAlignment="1">
      <alignment wrapText="1"/>
    </xf>
    <xf numFmtId="4" fontId="6" fillId="0" borderId="3" xfId="0" applyNumberFormat="1" applyFont="1" applyBorder="1" applyAlignment="1">
      <alignment wrapText="1"/>
    </xf>
    <xf numFmtId="4" fontId="30" fillId="0" borderId="3" xfId="0" applyNumberFormat="1" applyFont="1" applyBorder="1" applyAlignment="1">
      <alignment wrapText="1"/>
    </xf>
    <xf numFmtId="4" fontId="30" fillId="0" borderId="3" xfId="0" applyNumberFormat="1" applyFont="1" applyBorder="1" applyAlignment="1">
      <alignment horizontal="left" wrapText="1"/>
    </xf>
    <xf numFmtId="3" fontId="16" fillId="0" borderId="3" xfId="0" applyNumberFormat="1" applyFont="1" applyBorder="1" applyAlignment="1">
      <alignment horizontal="left" wrapText="1"/>
    </xf>
    <xf numFmtId="1" fontId="30" fillId="0" borderId="3" xfId="0" applyNumberFormat="1" applyFont="1" applyBorder="1" applyAlignment="1">
      <alignment horizontal="left" wrapText="1"/>
    </xf>
    <xf numFmtId="1" fontId="26" fillId="0" borderId="3" xfId="0" applyNumberFormat="1" applyFont="1" applyBorder="1" applyAlignment="1">
      <alignment horizontal="left" wrapText="1"/>
    </xf>
    <xf numFmtId="1" fontId="16" fillId="0" borderId="3" xfId="0" applyNumberFormat="1" applyFont="1" applyBorder="1" applyAlignment="1">
      <alignment horizontal="left"/>
    </xf>
    <xf numFmtId="3" fontId="29" fillId="0" borderId="3" xfId="0" applyNumberFormat="1" applyFont="1" applyBorder="1"/>
    <xf numFmtId="1" fontId="16" fillId="0" borderId="3" xfId="0" applyNumberFormat="1" applyFont="1" applyBorder="1" applyAlignment="1">
      <alignment horizontal="center" vertical="center" wrapText="1"/>
    </xf>
    <xf numFmtId="1" fontId="31" fillId="0" borderId="3" xfId="0" applyNumberFormat="1" applyFont="1" applyBorder="1" applyAlignment="1">
      <alignment wrapText="1"/>
    </xf>
    <xf numFmtId="4" fontId="31" fillId="0" borderId="3" xfId="0" applyNumberFormat="1" applyFont="1" applyBorder="1" applyAlignment="1">
      <alignment horizontal="left" wrapText="1"/>
    </xf>
    <xf numFmtId="4" fontId="16" fillId="0" borderId="3" xfId="0" applyNumberFormat="1" applyFont="1" applyBorder="1" applyAlignment="1">
      <alignment vertical="top"/>
    </xf>
    <xf numFmtId="1" fontId="30" fillId="0" borderId="3" xfId="0" applyNumberFormat="1" applyFont="1" applyBorder="1" applyAlignment="1">
      <alignment wrapText="1"/>
    </xf>
    <xf numFmtId="4" fontId="21" fillId="0" borderId="8" xfId="2" applyNumberFormat="1" applyFont="1" applyFill="1" applyBorder="1" applyAlignment="1">
      <alignment wrapText="1"/>
    </xf>
    <xf numFmtId="4" fontId="22" fillId="0" borderId="3" xfId="0" applyNumberFormat="1" applyFont="1" applyBorder="1" applyAlignment="1">
      <alignment horizontal="left" wrapText="1"/>
    </xf>
    <xf numFmtId="0" fontId="33" fillId="0" borderId="3" xfId="3" applyFont="1" applyBorder="1" applyAlignment="1">
      <alignment horizontal="left" wrapText="1"/>
    </xf>
    <xf numFmtId="4" fontId="22" fillId="0" borderId="3" xfId="2" applyNumberFormat="1" applyFont="1" applyFill="1" applyBorder="1" applyAlignment="1">
      <alignment wrapText="1"/>
    </xf>
    <xf numFmtId="4" fontId="22" fillId="0" borderId="3" xfId="0" applyNumberFormat="1" applyFont="1" applyBorder="1" applyAlignment="1">
      <alignment wrapText="1"/>
    </xf>
    <xf numFmtId="0" fontId="17" fillId="0" borderId="3" xfId="0" applyFont="1" applyBorder="1"/>
    <xf numFmtId="3" fontId="6" fillId="10" borderId="3" xfId="0" applyNumberFormat="1" applyFont="1" applyFill="1" applyBorder="1" applyAlignment="1">
      <alignment wrapText="1"/>
    </xf>
    <xf numFmtId="3" fontId="6" fillId="10" borderId="3" xfId="0" applyNumberFormat="1" applyFont="1" applyFill="1" applyBorder="1"/>
    <xf numFmtId="3" fontId="6" fillId="10" borderId="3" xfId="0" applyNumberFormat="1" applyFont="1" applyFill="1" applyBorder="1" applyAlignment="1">
      <alignment horizontal="left" wrapText="1"/>
    </xf>
    <xf numFmtId="3" fontId="6" fillId="10" borderId="3" xfId="0" applyNumberFormat="1" applyFont="1" applyFill="1" applyBorder="1" applyAlignment="1">
      <alignment horizontal="left"/>
    </xf>
    <xf numFmtId="3" fontId="6" fillId="10" borderId="3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3" fontId="6" fillId="14" borderId="3" xfId="0" applyNumberFormat="1" applyFont="1" applyFill="1" applyBorder="1" applyAlignment="1">
      <alignment horizontal="right"/>
    </xf>
    <xf numFmtId="3" fontId="34" fillId="10" borderId="2" xfId="0" applyNumberFormat="1" applyFont="1" applyFill="1" applyBorder="1" applyAlignment="1">
      <alignment horizontal="right"/>
    </xf>
    <xf numFmtId="3" fontId="6" fillId="13" borderId="3" xfId="0" applyNumberFormat="1" applyFont="1" applyFill="1" applyBorder="1" applyAlignment="1">
      <alignment horizontal="right" wrapText="1"/>
    </xf>
    <xf numFmtId="3" fontId="34" fillId="0" borderId="0" xfId="0" applyNumberFormat="1" applyFont="1" applyAlignment="1">
      <alignment horizontal="right"/>
    </xf>
    <xf numFmtId="3" fontId="6" fillId="13" borderId="3" xfId="0" applyNumberFormat="1" applyFont="1" applyFill="1" applyBorder="1" applyAlignment="1">
      <alignment wrapText="1"/>
    </xf>
    <xf numFmtId="3" fontId="6" fillId="13" borderId="3" xfId="0" applyNumberFormat="1" applyFont="1" applyFill="1" applyBorder="1"/>
    <xf numFmtId="3" fontId="6" fillId="13" borderId="3" xfId="0" applyNumberFormat="1" applyFont="1" applyFill="1" applyBorder="1" applyAlignment="1">
      <alignment horizontal="left" wrapText="1"/>
    </xf>
    <xf numFmtId="3" fontId="6" fillId="13" borderId="3" xfId="0" applyNumberFormat="1" applyFont="1" applyFill="1" applyBorder="1" applyAlignment="1">
      <alignment horizontal="left"/>
    </xf>
    <xf numFmtId="3" fontId="6" fillId="13" borderId="3" xfId="0" applyNumberFormat="1" applyFont="1" applyFill="1" applyBorder="1" applyAlignment="1">
      <alignment horizontal="right"/>
    </xf>
    <xf numFmtId="3" fontId="6" fillId="13" borderId="0" xfId="0" applyNumberFormat="1" applyFont="1" applyFill="1" applyAlignment="1">
      <alignment horizontal="right"/>
    </xf>
    <xf numFmtId="0" fontId="0" fillId="13" borderId="3" xfId="0" applyFill="1" applyBorder="1" applyAlignment="1">
      <alignment wrapText="1"/>
    </xf>
    <xf numFmtId="0" fontId="0" fillId="0" borderId="3" xfId="0" applyBorder="1" applyAlignment="1">
      <alignment horizontal="left"/>
    </xf>
    <xf numFmtId="4" fontId="0" fillId="0" borderId="3" xfId="0" applyNumberFormat="1" applyBorder="1"/>
    <xf numFmtId="4" fontId="18" fillId="0" borderId="3" xfId="0" applyNumberFormat="1" applyFont="1" applyBorder="1" applyAlignment="1">
      <alignment wrapText="1"/>
    </xf>
    <xf numFmtId="4" fontId="0" fillId="13" borderId="3" xfId="0" applyNumberFormat="1" applyFill="1" applyBorder="1" applyAlignment="1">
      <alignment horizontal="left"/>
    </xf>
    <xf numFmtId="0" fontId="12" fillId="13" borderId="3" xfId="0" applyFont="1" applyFill="1" applyBorder="1" applyAlignment="1">
      <alignment horizontal="center" wrapText="1"/>
    </xf>
    <xf numFmtId="0" fontId="0" fillId="13" borderId="3" xfId="0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" fontId="18" fillId="0" borderId="3" xfId="0" applyNumberFormat="1" applyFont="1" applyBorder="1"/>
    <xf numFmtId="3" fontId="0" fillId="0" borderId="3" xfId="0" applyNumberFormat="1" applyBorder="1" applyAlignment="1">
      <alignment wrapText="1"/>
    </xf>
    <xf numFmtId="3" fontId="0" fillId="13" borderId="3" xfId="0" applyNumberFormat="1" applyFill="1" applyBorder="1" applyAlignment="1">
      <alignment horizontal="center" vertical="center" wrapText="1"/>
    </xf>
    <xf numFmtId="0" fontId="0" fillId="13" borderId="9" xfId="0" applyFill="1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horizontal="left"/>
    </xf>
    <xf numFmtId="0" fontId="0" fillId="13" borderId="9" xfId="0" applyFill="1" applyBorder="1"/>
    <xf numFmtId="3" fontId="0" fillId="0" borderId="9" xfId="0" applyNumberFormat="1" applyBorder="1"/>
    <xf numFmtId="4" fontId="0" fillId="0" borderId="9" xfId="0" applyNumberFormat="1" applyBorder="1"/>
    <xf numFmtId="4" fontId="0" fillId="13" borderId="0" xfId="0" applyNumberForma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/>
    <xf numFmtId="4" fontId="0" fillId="0" borderId="0" xfId="0" applyNumberFormat="1"/>
    <xf numFmtId="0" fontId="17" fillId="0" borderId="0" xfId="0" applyFont="1"/>
    <xf numFmtId="3" fontId="17" fillId="0" borderId="0" xfId="0" applyNumberFormat="1" applyFont="1"/>
    <xf numFmtId="0" fontId="0" fillId="13" borderId="0" xfId="0" applyFill="1" applyAlignment="1">
      <alignment horizontal="center" vertical="center" wrapText="1"/>
    </xf>
    <xf numFmtId="0" fontId="0" fillId="13" borderId="0" xfId="0" applyFill="1" applyAlignment="1">
      <alignment wrapText="1"/>
    </xf>
    <xf numFmtId="4" fontId="16" fillId="7" borderId="3" xfId="2" applyNumberFormat="1" applyFont="1" applyFill="1" applyBorder="1" applyAlignment="1">
      <alignment wrapText="1"/>
    </xf>
    <xf numFmtId="4" fontId="16" fillId="7" borderId="3" xfId="0" applyNumberFormat="1" applyFont="1" applyFill="1" applyBorder="1" applyAlignment="1">
      <alignment wrapText="1"/>
    </xf>
    <xf numFmtId="4" fontId="16" fillId="7" borderId="3" xfId="0" applyNumberFormat="1" applyFont="1" applyFill="1" applyBorder="1" applyAlignment="1">
      <alignment horizontal="left" wrapText="1"/>
    </xf>
    <xf numFmtId="1" fontId="16" fillId="7" borderId="3" xfId="0" applyNumberFormat="1" applyFont="1" applyFill="1" applyBorder="1" applyAlignment="1">
      <alignment horizontal="right"/>
    </xf>
    <xf numFmtId="3" fontId="18" fillId="7" borderId="3" xfId="0" applyNumberFormat="1" applyFont="1" applyFill="1" applyBorder="1" applyAlignment="1">
      <alignment horizontal="right"/>
    </xf>
    <xf numFmtId="3" fontId="16" fillId="7" borderId="3" xfId="2" applyNumberFormat="1" applyFont="1" applyFill="1" applyBorder="1" applyAlignment="1">
      <alignment horizontal="right" wrapText="1"/>
    </xf>
    <xf numFmtId="4" fontId="18" fillId="7" borderId="3" xfId="0" applyNumberFormat="1" applyFont="1" applyFill="1" applyBorder="1" applyAlignment="1">
      <alignment horizontal="right"/>
    </xf>
    <xf numFmtId="4" fontId="16" fillId="7" borderId="3" xfId="0" applyNumberFormat="1" applyFont="1" applyFill="1" applyBorder="1" applyAlignment="1">
      <alignment horizontal="right"/>
    </xf>
    <xf numFmtId="0" fontId="18" fillId="7" borderId="3" xfId="0" applyFont="1" applyFill="1" applyBorder="1" applyAlignment="1">
      <alignment wrapText="1"/>
    </xf>
    <xf numFmtId="0" fontId="16" fillId="7" borderId="3" xfId="0" applyFont="1" applyFill="1" applyBorder="1" applyAlignment="1">
      <alignment horizontal="left" wrapText="1"/>
    </xf>
    <xf numFmtId="4" fontId="18" fillId="7" borderId="3" xfId="0" applyNumberFormat="1" applyFont="1" applyFill="1" applyBorder="1" applyAlignment="1">
      <alignment horizontal="left" wrapText="1"/>
    </xf>
    <xf numFmtId="1" fontId="18" fillId="7" borderId="3" xfId="0" applyNumberFormat="1" applyFont="1" applyFill="1" applyBorder="1" applyAlignment="1">
      <alignment horizontal="right"/>
    </xf>
    <xf numFmtId="4" fontId="16" fillId="7" borderId="3" xfId="0" applyNumberFormat="1" applyFont="1" applyFill="1" applyBorder="1" applyAlignment="1">
      <alignment horizontal="left"/>
    </xf>
    <xf numFmtId="4" fontId="18" fillId="7" borderId="3" xfId="0" applyNumberFormat="1" applyFont="1" applyFill="1" applyBorder="1" applyAlignment="1">
      <alignment horizontal="left"/>
    </xf>
    <xf numFmtId="3" fontId="16" fillId="7" borderId="5" xfId="0" applyNumberFormat="1" applyFont="1" applyFill="1" applyBorder="1" applyAlignment="1">
      <alignment wrapText="1"/>
    </xf>
    <xf numFmtId="0" fontId="18" fillId="7" borderId="3" xfId="0" applyFont="1" applyFill="1" applyBorder="1" applyAlignment="1">
      <alignment horizontal="left" wrapText="1"/>
    </xf>
    <xf numFmtId="4" fontId="16" fillId="7" borderId="6" xfId="0" applyNumberFormat="1" applyFont="1" applyFill="1" applyBorder="1" applyAlignment="1">
      <alignment horizontal="left" wrapText="1"/>
    </xf>
    <xf numFmtId="3" fontId="16" fillId="0" borderId="3" xfId="0" applyNumberFormat="1" applyFont="1" applyBorder="1"/>
    <xf numFmtId="3" fontId="17" fillId="0" borderId="3" xfId="0" applyNumberFormat="1" applyFont="1" applyBorder="1" applyAlignment="1">
      <alignment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/>
    <xf numFmtId="3" fontId="24" fillId="0" borderId="3" xfId="0" applyNumberFormat="1" applyFont="1" applyBorder="1"/>
    <xf numFmtId="4" fontId="16" fillId="0" borderId="3" xfId="2" applyNumberFormat="1" applyFont="1" applyFill="1" applyBorder="1" applyAlignment="1">
      <alignment horizontal="left" wrapText="1"/>
    </xf>
    <xf numFmtId="3" fontId="17" fillId="0" borderId="3" xfId="0" applyNumberFormat="1" applyFont="1" applyBorder="1" applyAlignment="1">
      <alignment horizontal="left"/>
    </xf>
    <xf numFmtId="0" fontId="25" fillId="0" borderId="3" xfId="0" applyFont="1" applyBorder="1" applyAlignment="1">
      <alignment vertical="center" wrapText="1"/>
    </xf>
    <xf numFmtId="4" fontId="16" fillId="0" borderId="3" xfId="2" applyNumberFormat="1" applyFont="1" applyFill="1" applyBorder="1" applyAlignment="1"/>
    <xf numFmtId="1" fontId="16" fillId="0" borderId="3" xfId="2" applyNumberFormat="1" applyFont="1" applyFill="1" applyBorder="1" applyAlignment="1">
      <alignment horizontal="right"/>
    </xf>
    <xf numFmtId="4" fontId="17" fillId="0" borderId="3" xfId="2" applyNumberFormat="1" applyFont="1" applyFill="1" applyBorder="1" applyAlignment="1"/>
    <xf numFmtId="4" fontId="16" fillId="0" borderId="3" xfId="2" applyNumberFormat="1" applyFont="1" applyFill="1" applyBorder="1" applyAlignment="1">
      <alignment horizontal="center" vertical="top"/>
    </xf>
    <xf numFmtId="2" fontId="16" fillId="0" borderId="5" xfId="2" applyNumberFormat="1" applyFont="1" applyFill="1" applyBorder="1" applyAlignment="1">
      <alignment wrapText="1"/>
    </xf>
    <xf numFmtId="3" fontId="17" fillId="0" borderId="5" xfId="0" applyNumberFormat="1" applyFont="1" applyBorder="1"/>
    <xf numFmtId="4" fontId="16" fillId="0" borderId="7" xfId="0" applyNumberFormat="1" applyFont="1" applyBorder="1" applyAlignment="1">
      <alignment horizontal="left" wrapText="1"/>
    </xf>
    <xf numFmtId="4" fontId="22" fillId="0" borderId="3" xfId="0" applyNumberFormat="1" applyFont="1" applyBorder="1"/>
    <xf numFmtId="4" fontId="17" fillId="0" borderId="3" xfId="0" applyNumberFormat="1" applyFont="1" applyBorder="1"/>
    <xf numFmtId="3" fontId="18" fillId="0" borderId="3" xfId="0" applyNumberFormat="1" applyFont="1" applyBorder="1" applyAlignment="1">
      <alignment horizontal="right" wrapText="1"/>
    </xf>
    <xf numFmtId="4" fontId="18" fillId="0" borderId="3" xfId="0" applyNumberFormat="1" applyFont="1" applyBorder="1" applyAlignment="1">
      <alignment horizontal="right" wrapText="1"/>
    </xf>
    <xf numFmtId="0" fontId="18" fillId="0" borderId="3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1" fontId="18" fillId="0" borderId="8" xfId="0" applyNumberFormat="1" applyFont="1" applyBorder="1" applyAlignment="1">
      <alignment horizontal="right"/>
    </xf>
    <xf numFmtId="1" fontId="16" fillId="0" borderId="8" xfId="0" applyNumberFormat="1" applyFont="1" applyBorder="1" applyAlignment="1">
      <alignment horizontal="right"/>
    </xf>
    <xf numFmtId="0" fontId="27" fillId="0" borderId="0" xfId="0" applyFont="1"/>
    <xf numFmtId="3" fontId="30" fillId="0" borderId="3" xfId="0" applyNumberFormat="1" applyFont="1" applyBorder="1" applyAlignment="1">
      <alignment horizontal="left" wrapText="1"/>
    </xf>
    <xf numFmtId="1" fontId="16" fillId="0" borderId="3" xfId="0" applyNumberFormat="1" applyFont="1" applyBorder="1" applyAlignment="1">
      <alignment horizontal="right" wrapText="1"/>
    </xf>
    <xf numFmtId="0" fontId="16" fillId="0" borderId="0" xfId="0" applyFont="1"/>
    <xf numFmtId="1" fontId="16" fillId="0" borderId="3" xfId="0" applyNumberFormat="1" applyFont="1" applyBorder="1" applyAlignment="1">
      <alignment horizontal="left" vertical="top" wrapText="1"/>
    </xf>
    <xf numFmtId="3" fontId="26" fillId="0" borderId="3" xfId="0" applyNumberFormat="1" applyFont="1" applyBorder="1"/>
    <xf numFmtId="1" fontId="6" fillId="0" borderId="3" xfId="0" applyNumberFormat="1" applyFont="1" applyBorder="1" applyAlignment="1">
      <alignment horizontal="right"/>
    </xf>
    <xf numFmtId="0" fontId="18" fillId="0" borderId="0" xfId="0" applyFont="1"/>
    <xf numFmtId="0" fontId="14" fillId="0" borderId="3" xfId="0" applyFont="1" applyBorder="1"/>
    <xf numFmtId="3" fontId="14" fillId="0" borderId="3" xfId="0" applyNumberFormat="1" applyFont="1" applyBorder="1"/>
    <xf numFmtId="1" fontId="17" fillId="0" borderId="3" xfId="0" applyNumberFormat="1" applyFont="1" applyBorder="1"/>
    <xf numFmtId="4" fontId="16" fillId="0" borderId="10" xfId="2" applyNumberFormat="1" applyFont="1" applyFill="1" applyBorder="1" applyAlignment="1">
      <alignment wrapText="1"/>
    </xf>
    <xf numFmtId="4" fontId="21" fillId="0" borderId="10" xfId="2" applyNumberFormat="1" applyFont="1" applyFill="1" applyBorder="1" applyAlignment="1">
      <alignment wrapText="1"/>
    </xf>
    <xf numFmtId="4" fontId="16" fillId="7" borderId="8" xfId="2" applyNumberFormat="1" applyFont="1" applyFill="1" applyBorder="1" applyAlignment="1">
      <alignment wrapText="1"/>
    </xf>
    <xf numFmtId="1" fontId="6" fillId="7" borderId="3" xfId="0" applyNumberFormat="1" applyFont="1" applyFill="1" applyBorder="1" applyAlignment="1">
      <alignment horizontal="center" vertical="center" wrapText="1"/>
    </xf>
    <xf numFmtId="4" fontId="21" fillId="7" borderId="3" xfId="0" applyNumberFormat="1" applyFont="1" applyFill="1" applyBorder="1" applyAlignment="1">
      <alignment wrapText="1"/>
    </xf>
    <xf numFmtId="1" fontId="23" fillId="7" borderId="3" xfId="0" applyNumberFormat="1" applyFont="1" applyFill="1" applyBorder="1" applyAlignment="1">
      <alignment horizontal="center" vertical="center" wrapText="1"/>
    </xf>
    <xf numFmtId="4" fontId="21" fillId="7" borderId="3" xfId="0" applyNumberFormat="1" applyFont="1" applyFill="1" applyBorder="1" applyAlignment="1">
      <alignment horizontal="left" wrapText="1"/>
    </xf>
    <xf numFmtId="0" fontId="18" fillId="7" borderId="3" xfId="0" applyFont="1" applyFill="1" applyBorder="1" applyAlignment="1">
      <alignment horizontal="right" wrapText="1"/>
    </xf>
    <xf numFmtId="4" fontId="16" fillId="7" borderId="10" xfId="2" applyNumberFormat="1" applyFont="1" applyFill="1" applyBorder="1" applyAlignment="1">
      <alignment wrapText="1"/>
    </xf>
    <xf numFmtId="4" fontId="6" fillId="7" borderId="3" xfId="0" applyNumberFormat="1" applyFont="1" applyFill="1" applyBorder="1" applyAlignment="1">
      <alignment wrapText="1"/>
    </xf>
    <xf numFmtId="4" fontId="16" fillId="17" borderId="8" xfId="0" applyNumberFormat="1" applyFont="1" applyFill="1" applyBorder="1" applyAlignment="1">
      <alignment wrapText="1"/>
    </xf>
    <xf numFmtId="4" fontId="19" fillId="7" borderId="3" xfId="2" applyNumberFormat="1" applyFill="1" applyBorder="1" applyAlignment="1">
      <alignment wrapText="1"/>
    </xf>
    <xf numFmtId="4" fontId="16" fillId="7" borderId="5" xfId="0" applyNumberFormat="1" applyFont="1" applyFill="1" applyBorder="1" applyAlignment="1">
      <alignment horizontal="left" wrapText="1"/>
    </xf>
    <xf numFmtId="3" fontId="17" fillId="7" borderId="3" xfId="0" applyNumberFormat="1" applyFont="1" applyFill="1" applyBorder="1"/>
    <xf numFmtId="4" fontId="16" fillId="8" borderId="3" xfId="2" applyNumberFormat="1" applyFont="1" applyFill="1" applyBorder="1" applyAlignment="1">
      <alignment wrapText="1"/>
    </xf>
    <xf numFmtId="4" fontId="16" fillId="7" borderId="3" xfId="2" applyNumberFormat="1" applyFont="1" applyFill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right" wrapText="1"/>
    </xf>
    <xf numFmtId="1" fontId="16" fillId="7" borderId="3" xfId="0" applyNumberFormat="1" applyFont="1" applyFill="1" applyBorder="1" applyAlignment="1">
      <alignment horizontal="right" wrapText="1"/>
    </xf>
    <xf numFmtId="1" fontId="16" fillId="0" borderId="5" xfId="0" applyNumberFormat="1" applyFont="1" applyBorder="1" applyAlignment="1">
      <alignment horizontal="right" wrapText="1"/>
    </xf>
    <xf numFmtId="1" fontId="18" fillId="0" borderId="3" xfId="0" applyNumberFormat="1" applyFont="1" applyBorder="1" applyAlignment="1">
      <alignment horizontal="right" wrapText="1"/>
    </xf>
    <xf numFmtId="1" fontId="22" fillId="0" borderId="3" xfId="0" applyNumberFormat="1" applyFont="1" applyBorder="1" applyAlignment="1">
      <alignment horizontal="right" wrapText="1"/>
    </xf>
    <xf numFmtId="1" fontId="6" fillId="10" borderId="3" xfId="0" applyNumberFormat="1" applyFont="1" applyFill="1" applyBorder="1" applyAlignment="1">
      <alignment horizontal="right"/>
    </xf>
    <xf numFmtId="1" fontId="6" fillId="13" borderId="3" xfId="0" applyNumberFormat="1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right"/>
    </xf>
    <xf numFmtId="0" fontId="12" fillId="13" borderId="8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3" fontId="36" fillId="16" borderId="11" xfId="0" applyNumberFormat="1" applyFont="1" applyFill="1" applyBorder="1" applyAlignment="1">
      <alignment horizontal="center" vertical="center"/>
    </xf>
    <xf numFmtId="3" fontId="36" fillId="16" borderId="8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left" textRotation="90" wrapText="1"/>
    </xf>
    <xf numFmtId="0" fontId="17" fillId="0" borderId="9" xfId="0" applyFont="1" applyBorder="1"/>
    <xf numFmtId="3" fontId="17" fillId="0" borderId="9" xfId="0" applyNumberFormat="1" applyFont="1" applyBorder="1"/>
    <xf numFmtId="3" fontId="35" fillId="15" borderId="3" xfId="0" applyNumberFormat="1" applyFont="1" applyFill="1" applyBorder="1" applyAlignment="1">
      <alignment horizontal="right" wrapText="1"/>
    </xf>
    <xf numFmtId="3" fontId="34" fillId="15" borderId="3" xfId="0" applyNumberFormat="1" applyFont="1" applyFill="1" applyBorder="1" applyAlignment="1">
      <alignment horizontal="right"/>
    </xf>
    <xf numFmtId="0" fontId="0" fillId="18" borderId="9" xfId="0" applyFill="1" applyBorder="1" applyAlignment="1">
      <alignment wrapText="1"/>
    </xf>
    <xf numFmtId="0" fontId="0" fillId="18" borderId="9" xfId="0" applyFill="1" applyBorder="1"/>
    <xf numFmtId="0" fontId="0" fillId="18" borderId="9" xfId="0" applyFill="1" applyBorder="1" applyAlignment="1">
      <alignment horizontal="left"/>
    </xf>
    <xf numFmtId="0" fontId="0" fillId="18" borderId="9" xfId="0" applyFill="1" applyBorder="1" applyAlignment="1">
      <alignment horizontal="right"/>
    </xf>
    <xf numFmtId="3" fontId="0" fillId="18" borderId="9" xfId="0" applyNumberFormat="1" applyFill="1" applyBorder="1"/>
    <xf numFmtId="4" fontId="0" fillId="18" borderId="9" xfId="0" applyNumberFormat="1" applyFill="1" applyBorder="1"/>
    <xf numFmtId="44" fontId="0" fillId="18" borderId="9" xfId="4" applyFont="1" applyFill="1" applyBorder="1"/>
    <xf numFmtId="44" fontId="0" fillId="0" borderId="3" xfId="4" applyFont="1" applyBorder="1"/>
    <xf numFmtId="0" fontId="0" fillId="18" borderId="3" xfId="0" applyFill="1" applyBorder="1"/>
    <xf numFmtId="44" fontId="0" fillId="18" borderId="3" xfId="4" applyFont="1" applyFill="1" applyBorder="1"/>
    <xf numFmtId="4" fontId="0" fillId="18" borderId="0" xfId="0" applyNumberFormat="1" applyFill="1" applyAlignment="1">
      <alignment horizontal="left"/>
    </xf>
    <xf numFmtId="44" fontId="12" fillId="10" borderId="1" xfId="4" applyFont="1" applyFill="1" applyBorder="1" applyAlignment="1">
      <alignment horizontal="left" textRotation="90" wrapText="1"/>
    </xf>
    <xf numFmtId="44" fontId="16" fillId="0" borderId="3" xfId="4" applyFont="1" applyBorder="1" applyAlignment="1">
      <alignment horizontal="right"/>
    </xf>
    <xf numFmtId="44" fontId="21" fillId="0" borderId="3" xfId="4" applyFont="1" applyBorder="1" applyAlignment="1">
      <alignment horizontal="right"/>
    </xf>
    <xf numFmtId="44" fontId="16" fillId="7" borderId="3" xfId="4" applyFont="1" applyFill="1" applyBorder="1" applyAlignment="1">
      <alignment horizontal="right"/>
    </xf>
    <xf numFmtId="44" fontId="0" fillId="0" borderId="0" xfId="4" applyFont="1"/>
  </cellXfs>
  <cellStyles count="5">
    <cellStyle name="Bad" xfId="1" builtinId="27"/>
    <cellStyle name="Currency" xfId="4" builtinId="4"/>
    <cellStyle name="Hyperlink" xfId="2" builtinId="8"/>
    <cellStyle name="Normal" xfId="0" builtinId="0"/>
    <cellStyle name="Normal_English" xfId="3" xr:uid="{B0875459-37B4-8741-8850-33C797E2CBD5}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26458</xdr:rowOff>
    </xdr:from>
    <xdr:to>
      <xdr:col>7</xdr:col>
      <xdr:colOff>95250</xdr:colOff>
      <xdr:row>0</xdr:row>
      <xdr:rowOff>264583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4F44DF-52AB-3447-936A-5098F799EF48}"/>
            </a:ext>
          </a:extLst>
        </xdr:cNvPr>
        <xdr:cNvSpPr txBox="1"/>
      </xdr:nvSpPr>
      <xdr:spPr>
        <a:xfrm>
          <a:off x="2451100" y="26458"/>
          <a:ext cx="2660650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800" b="1">
              <a:solidFill>
                <a:srgbClr val="C00000"/>
              </a:solidFill>
            </a:rPr>
            <a:t>COLUMNS RE: </a:t>
          </a:r>
          <a:r>
            <a:rPr lang="en-CA" sz="800" b="1" baseline="0">
              <a:solidFill>
                <a:srgbClr val="C00000"/>
              </a:solidFill>
            </a:rPr>
            <a:t>BOARD+COLLEGE TRANSP AND MISC NOTES ARE HIDDEN.</a:t>
          </a:r>
          <a:endParaRPr lang="en-CA" sz="1100" b="1">
            <a:solidFill>
              <a:srgbClr val="C0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26458</xdr:rowOff>
    </xdr:from>
    <xdr:to>
      <xdr:col>7</xdr:col>
      <xdr:colOff>95250</xdr:colOff>
      <xdr:row>0</xdr:row>
      <xdr:rowOff>264583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7A79CA-75F8-3A4C-81BA-97050504E46A}"/>
            </a:ext>
          </a:extLst>
        </xdr:cNvPr>
        <xdr:cNvSpPr txBox="1"/>
      </xdr:nvSpPr>
      <xdr:spPr>
        <a:xfrm>
          <a:off x="2451100" y="26458"/>
          <a:ext cx="2660650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800" b="1">
              <a:solidFill>
                <a:srgbClr val="C00000"/>
              </a:solidFill>
            </a:rPr>
            <a:t>COLUMNS RE: </a:t>
          </a:r>
          <a:r>
            <a:rPr lang="en-CA" sz="800" b="1" baseline="0">
              <a:solidFill>
                <a:srgbClr val="C00000"/>
              </a:solidFill>
            </a:rPr>
            <a:t>BOARD+COLLEGE TRANSP AND MISC NOTES ARE HIDDEN.</a:t>
          </a:r>
          <a:endParaRPr lang="en-CA" sz="11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26458</xdr:rowOff>
    </xdr:from>
    <xdr:to>
      <xdr:col>7</xdr:col>
      <xdr:colOff>95250</xdr:colOff>
      <xdr:row>0</xdr:row>
      <xdr:rowOff>264583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EF9CF7-FC9D-564F-9096-77E3BB8FB078}"/>
            </a:ext>
          </a:extLst>
        </xdr:cNvPr>
        <xdr:cNvSpPr txBox="1"/>
      </xdr:nvSpPr>
      <xdr:spPr>
        <a:xfrm>
          <a:off x="2451100" y="26458"/>
          <a:ext cx="2660650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800" b="1">
              <a:solidFill>
                <a:srgbClr val="C00000"/>
              </a:solidFill>
            </a:rPr>
            <a:t>COLUMNS RE: </a:t>
          </a:r>
          <a:r>
            <a:rPr lang="en-CA" sz="800" b="1" baseline="0">
              <a:solidFill>
                <a:srgbClr val="C00000"/>
              </a:solidFill>
            </a:rPr>
            <a:t>BOARD+COLLEGE TRANSP AND MISC NOTES ARE HIDDEN.</a:t>
          </a:r>
          <a:endParaRPr lang="en-CA" sz="11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26458</xdr:rowOff>
    </xdr:from>
    <xdr:to>
      <xdr:col>7</xdr:col>
      <xdr:colOff>95250</xdr:colOff>
      <xdr:row>0</xdr:row>
      <xdr:rowOff>264583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26018D-29AA-DA40-AE12-A56A00A4E78A}"/>
            </a:ext>
          </a:extLst>
        </xdr:cNvPr>
        <xdr:cNvSpPr txBox="1"/>
      </xdr:nvSpPr>
      <xdr:spPr>
        <a:xfrm>
          <a:off x="2451100" y="26458"/>
          <a:ext cx="2660650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800" b="1">
              <a:solidFill>
                <a:srgbClr val="C00000"/>
              </a:solidFill>
            </a:rPr>
            <a:t>COLUMNS RE: </a:t>
          </a:r>
          <a:r>
            <a:rPr lang="en-CA" sz="800" b="1" baseline="0">
              <a:solidFill>
                <a:srgbClr val="C00000"/>
              </a:solidFill>
            </a:rPr>
            <a:t>BOARD+COLLEGE TRANSP AND MISC NOTES ARE HIDDEN.</a:t>
          </a:r>
          <a:endParaRPr lang="en-CA" sz="1100" b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26458</xdr:rowOff>
    </xdr:from>
    <xdr:to>
      <xdr:col>7</xdr:col>
      <xdr:colOff>95250</xdr:colOff>
      <xdr:row>0</xdr:row>
      <xdr:rowOff>264583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016D00-C0E6-DA4C-84A7-3CCD7631E535}"/>
            </a:ext>
          </a:extLst>
        </xdr:cNvPr>
        <xdr:cNvSpPr txBox="1"/>
      </xdr:nvSpPr>
      <xdr:spPr>
        <a:xfrm>
          <a:off x="2451100" y="26458"/>
          <a:ext cx="2660650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800" b="1">
              <a:solidFill>
                <a:srgbClr val="C00000"/>
              </a:solidFill>
            </a:rPr>
            <a:t>COLUMNS RE: </a:t>
          </a:r>
          <a:r>
            <a:rPr lang="en-CA" sz="800" b="1" baseline="0">
              <a:solidFill>
                <a:srgbClr val="C00000"/>
              </a:solidFill>
            </a:rPr>
            <a:t>BOARD+COLLEGE TRANSP AND MISC NOTES ARE HIDDEN.</a:t>
          </a:r>
          <a:endParaRPr lang="en-CA" sz="1100" b="1">
            <a:solidFill>
              <a:srgbClr val="C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26458</xdr:rowOff>
    </xdr:from>
    <xdr:to>
      <xdr:col>7</xdr:col>
      <xdr:colOff>95250</xdr:colOff>
      <xdr:row>0</xdr:row>
      <xdr:rowOff>264583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673F35B-FAF5-974F-B908-A7B76DC1C365}"/>
            </a:ext>
          </a:extLst>
        </xdr:cNvPr>
        <xdr:cNvSpPr txBox="1"/>
      </xdr:nvSpPr>
      <xdr:spPr>
        <a:xfrm>
          <a:off x="2451100" y="26458"/>
          <a:ext cx="2660650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800" b="1">
              <a:solidFill>
                <a:srgbClr val="C00000"/>
              </a:solidFill>
            </a:rPr>
            <a:t>COLUMNS RE: </a:t>
          </a:r>
          <a:r>
            <a:rPr lang="en-CA" sz="800" b="1" baseline="0">
              <a:solidFill>
                <a:srgbClr val="C00000"/>
              </a:solidFill>
            </a:rPr>
            <a:t>BOARD+COLLEGE TRANSP AND MISC NOTES ARE HIDDEN.</a:t>
          </a:r>
          <a:endParaRPr lang="en-CA" sz="1100" b="1">
            <a:solidFill>
              <a:srgbClr val="C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26458</xdr:rowOff>
    </xdr:from>
    <xdr:to>
      <xdr:col>7</xdr:col>
      <xdr:colOff>95250</xdr:colOff>
      <xdr:row>0</xdr:row>
      <xdr:rowOff>264583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A2E9EA-D358-6C4C-A6D4-A4EDBEF03995}"/>
            </a:ext>
          </a:extLst>
        </xdr:cNvPr>
        <xdr:cNvSpPr txBox="1"/>
      </xdr:nvSpPr>
      <xdr:spPr>
        <a:xfrm>
          <a:off x="2451100" y="26458"/>
          <a:ext cx="2660650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800" b="1">
              <a:solidFill>
                <a:srgbClr val="C00000"/>
              </a:solidFill>
            </a:rPr>
            <a:t>COLUMNS RE: </a:t>
          </a:r>
          <a:r>
            <a:rPr lang="en-CA" sz="800" b="1" baseline="0">
              <a:solidFill>
                <a:srgbClr val="C00000"/>
              </a:solidFill>
            </a:rPr>
            <a:t>BOARD+COLLEGE TRANSP AND MISC NOTES ARE HIDDEN.</a:t>
          </a:r>
          <a:endParaRPr lang="en-CA" sz="1100" b="1">
            <a:solidFill>
              <a:srgbClr val="C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26458</xdr:rowOff>
    </xdr:from>
    <xdr:to>
      <xdr:col>7</xdr:col>
      <xdr:colOff>95250</xdr:colOff>
      <xdr:row>0</xdr:row>
      <xdr:rowOff>264583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537813-93ED-4B46-8D15-9C382D1CF634}"/>
            </a:ext>
          </a:extLst>
        </xdr:cNvPr>
        <xdr:cNvSpPr txBox="1"/>
      </xdr:nvSpPr>
      <xdr:spPr>
        <a:xfrm>
          <a:off x="2451100" y="26458"/>
          <a:ext cx="2660650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800" b="1">
              <a:solidFill>
                <a:srgbClr val="C00000"/>
              </a:solidFill>
            </a:rPr>
            <a:t>COLUMNS RE: </a:t>
          </a:r>
          <a:r>
            <a:rPr lang="en-CA" sz="800" b="1" baseline="0">
              <a:solidFill>
                <a:srgbClr val="C00000"/>
              </a:solidFill>
            </a:rPr>
            <a:t>BOARD+COLLEGE TRANSP AND MISC NOTES ARE HIDDEN.</a:t>
          </a:r>
          <a:endParaRPr lang="en-CA" sz="1100" b="1">
            <a:solidFill>
              <a:srgbClr val="C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26458</xdr:rowOff>
    </xdr:from>
    <xdr:to>
      <xdr:col>7</xdr:col>
      <xdr:colOff>95250</xdr:colOff>
      <xdr:row>0</xdr:row>
      <xdr:rowOff>264583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1650CC-5DDC-CC4F-9591-107B44D2BD58}"/>
            </a:ext>
          </a:extLst>
        </xdr:cNvPr>
        <xdr:cNvSpPr txBox="1"/>
      </xdr:nvSpPr>
      <xdr:spPr>
        <a:xfrm>
          <a:off x="2451100" y="26458"/>
          <a:ext cx="2660650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800" b="1">
              <a:solidFill>
                <a:srgbClr val="C00000"/>
              </a:solidFill>
            </a:rPr>
            <a:t>COLUMNS RE: </a:t>
          </a:r>
          <a:r>
            <a:rPr lang="en-CA" sz="800" b="1" baseline="0">
              <a:solidFill>
                <a:srgbClr val="C00000"/>
              </a:solidFill>
            </a:rPr>
            <a:t>BOARD+COLLEGE TRANSP AND MISC NOTES ARE HIDDEN.</a:t>
          </a:r>
          <a:endParaRPr lang="en-CA" sz="1100" b="1">
            <a:solidFill>
              <a:srgbClr val="C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26458</xdr:rowOff>
    </xdr:from>
    <xdr:to>
      <xdr:col>7</xdr:col>
      <xdr:colOff>95250</xdr:colOff>
      <xdr:row>0</xdr:row>
      <xdr:rowOff>264583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93337D-5ABE-DC41-BC2C-94213354DE2E}"/>
            </a:ext>
          </a:extLst>
        </xdr:cNvPr>
        <xdr:cNvSpPr txBox="1"/>
      </xdr:nvSpPr>
      <xdr:spPr>
        <a:xfrm>
          <a:off x="2451100" y="26458"/>
          <a:ext cx="2660650" cy="238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800" b="1">
              <a:solidFill>
                <a:srgbClr val="C00000"/>
              </a:solidFill>
            </a:rPr>
            <a:t>COLUMNS RE: </a:t>
          </a:r>
          <a:r>
            <a:rPr lang="en-CA" sz="800" b="1" baseline="0">
              <a:solidFill>
                <a:srgbClr val="C00000"/>
              </a:solidFill>
            </a:rPr>
            <a:t>BOARD+COLLEGE TRANSP AND MISC NOTES ARE HIDDEN.</a:t>
          </a:r>
          <a:endParaRPr lang="en-CA" sz="11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B687-4334-524F-9EE7-2A8F7D0D5C45}">
  <dimension ref="A1:AI439"/>
  <sheetViews>
    <sheetView tabSelected="1" zoomScale="150" zoomScaleNormal="140" workbookViewId="0">
      <pane ySplit="1" topLeftCell="A2" activePane="bottomLeft" state="frozen"/>
      <selection pane="bottomLeft"/>
    </sheetView>
  </sheetViews>
  <sheetFormatPr baseColWidth="10" defaultColWidth="9.1640625" defaultRowHeight="16" x14ac:dyDescent="0.2"/>
  <cols>
    <col min="1" max="1" width="7.1640625" style="177" customWidth="1"/>
    <col min="2" max="2" width="25" style="177" customWidth="1"/>
    <col min="3" max="3" width="3.5" customWidth="1"/>
    <col min="4" max="4" width="5" customWidth="1"/>
    <col min="5" max="5" width="6.6640625" customWidth="1"/>
    <col min="6" max="6" width="6.1640625" style="171" customWidth="1"/>
    <col min="7" max="7" width="12.33203125" customWidth="1"/>
    <col min="8" max="8" width="5.33203125" style="254" customWidth="1"/>
    <col min="9" max="9" width="4.83203125" customWidth="1"/>
    <col min="10" max="10" width="5.33203125" customWidth="1"/>
    <col min="11" max="11" width="5.83203125" customWidth="1"/>
    <col min="12" max="12" width="4.6640625" customWidth="1"/>
    <col min="13" max="13" width="7.1640625" style="31" customWidth="1"/>
    <col min="14" max="14" width="8.1640625" customWidth="1"/>
    <col min="15" max="15" width="4.83203125" customWidth="1"/>
    <col min="16" max="16" width="6.1640625" style="172" customWidth="1"/>
    <col min="17" max="17" width="5.83203125" style="173" customWidth="1"/>
    <col min="18" max="18" width="8.1640625" style="173" customWidth="1"/>
    <col min="19" max="19" width="5.5" customWidth="1"/>
    <col min="20" max="20" width="7.33203125" customWidth="1"/>
    <col min="21" max="21" width="8.6640625" customWidth="1"/>
    <col min="22" max="22" width="6.83203125" customWidth="1"/>
    <col min="23" max="23" width="4.6640625" customWidth="1"/>
    <col min="24" max="24" width="9.33203125" style="31" customWidth="1"/>
    <col min="25" max="25" width="8.5" customWidth="1"/>
    <col min="26" max="26" width="6.83203125" customWidth="1"/>
    <col min="27" max="27" width="14" style="31" hidden="1" customWidth="1"/>
    <col min="28" max="28" width="8.6640625" customWidth="1"/>
    <col min="29" max="29" width="8.5" customWidth="1"/>
    <col min="30" max="30" width="10.33203125" style="174" customWidth="1"/>
    <col min="31" max="31" width="13.83203125" style="175" customWidth="1"/>
    <col min="32" max="32" width="7.6640625" style="176" customWidth="1"/>
    <col min="33" max="33" width="29" style="170" customWidth="1"/>
    <col min="34" max="34" width="9" customWidth="1"/>
    <col min="35" max="35" width="19.1640625" customWidth="1"/>
  </cols>
  <sheetData>
    <row r="1" spans="1:35" ht="72.75" customHeight="1" thickBot="1" x14ac:dyDescent="0.25">
      <c r="A1" s="1" t="s">
        <v>766</v>
      </c>
      <c r="B1" s="2" t="s">
        <v>661</v>
      </c>
      <c r="C1" s="3" t="s">
        <v>0</v>
      </c>
      <c r="D1" s="3" t="s">
        <v>1</v>
      </c>
      <c r="E1" s="4" t="s">
        <v>2</v>
      </c>
      <c r="F1" s="4" t="s">
        <v>3</v>
      </c>
      <c r="G1" s="4" t="s">
        <v>4</v>
      </c>
      <c r="H1" s="259" t="s">
        <v>767</v>
      </c>
      <c r="I1" s="5" t="s">
        <v>5</v>
      </c>
      <c r="J1" s="6" t="s">
        <v>6</v>
      </c>
      <c r="K1" s="7" t="s">
        <v>7</v>
      </c>
      <c r="L1" s="7" t="s">
        <v>8</v>
      </c>
      <c r="M1" s="8" t="s">
        <v>9</v>
      </c>
      <c r="N1" s="9" t="s">
        <v>10</v>
      </c>
      <c r="O1" s="10" t="s">
        <v>11</v>
      </c>
      <c r="P1" s="11" t="s">
        <v>12</v>
      </c>
      <c r="Q1" s="12" t="s">
        <v>13</v>
      </c>
      <c r="R1" s="13" t="s">
        <v>14</v>
      </c>
      <c r="S1" s="14" t="s">
        <v>16</v>
      </c>
      <c r="T1" s="15" t="s">
        <v>17</v>
      </c>
      <c r="U1" s="16" t="s">
        <v>18</v>
      </c>
      <c r="V1" s="17" t="s">
        <v>19</v>
      </c>
      <c r="W1" s="10" t="s">
        <v>20</v>
      </c>
      <c r="X1" s="10" t="s">
        <v>21</v>
      </c>
      <c r="Y1" s="18" t="s">
        <v>22</v>
      </c>
      <c r="Z1" s="19" t="s">
        <v>23</v>
      </c>
      <c r="AA1" s="20" t="s">
        <v>24</v>
      </c>
      <c r="AB1" s="21" t="s">
        <v>25</v>
      </c>
      <c r="AC1" s="22" t="s">
        <v>26</v>
      </c>
      <c r="AD1" s="23" t="s">
        <v>27</v>
      </c>
      <c r="AE1" s="23" t="s">
        <v>28</v>
      </c>
      <c r="AF1" s="24" t="s">
        <v>29</v>
      </c>
      <c r="AG1" s="25" t="s">
        <v>30</v>
      </c>
      <c r="AH1" s="26"/>
      <c r="AI1" s="27"/>
    </row>
    <row r="2" spans="1:35" s="31" customFormat="1" ht="81" customHeight="1" x14ac:dyDescent="0.2">
      <c r="A2" s="179" t="s">
        <v>31</v>
      </c>
      <c r="B2" s="179" t="s">
        <v>709</v>
      </c>
      <c r="C2" s="179" t="s">
        <v>33</v>
      </c>
      <c r="D2" s="179" t="s">
        <v>34</v>
      </c>
      <c r="E2" s="179" t="s">
        <v>35</v>
      </c>
      <c r="F2" s="179" t="s">
        <v>692</v>
      </c>
      <c r="G2" s="179" t="s">
        <v>36</v>
      </c>
      <c r="H2" s="220">
        <v>45</v>
      </c>
      <c r="I2" s="28" t="s">
        <v>37</v>
      </c>
      <c r="J2" s="30">
        <v>753</v>
      </c>
      <c r="K2" s="29">
        <v>18</v>
      </c>
      <c r="L2" s="29">
        <v>0</v>
      </c>
      <c r="M2" s="29">
        <f>K2+L2</f>
        <v>18</v>
      </c>
      <c r="N2" s="30">
        <f>(J2*M2)</f>
        <v>13554</v>
      </c>
      <c r="O2" s="30">
        <v>0</v>
      </c>
      <c r="P2" s="30">
        <v>0</v>
      </c>
      <c r="Q2" s="28">
        <v>0.4</v>
      </c>
      <c r="R2" s="28">
        <f>SUM(P2*Q2*O2)</f>
        <v>0</v>
      </c>
      <c r="S2" s="30">
        <v>0</v>
      </c>
      <c r="T2" s="30">
        <f>(M2*S2)</f>
        <v>0</v>
      </c>
      <c r="U2" s="30">
        <f>N2+R2+T2</f>
        <v>13554</v>
      </c>
      <c r="V2" s="30">
        <f>M2*200</f>
        <v>3600</v>
      </c>
      <c r="W2" s="30">
        <v>1</v>
      </c>
      <c r="X2" s="30">
        <v>4980</v>
      </c>
      <c r="Y2" s="29">
        <f>SUM(X2*W2)</f>
        <v>4980</v>
      </c>
      <c r="Z2" s="29">
        <v>0</v>
      </c>
      <c r="AA2" s="195"/>
      <c r="AB2" s="30">
        <f>V2+Y2+Z2</f>
        <v>8580</v>
      </c>
      <c r="AC2" s="56">
        <f>AB2+U2</f>
        <v>22134</v>
      </c>
      <c r="AD2" s="196">
        <f>SUM(M2)</f>
        <v>18</v>
      </c>
      <c r="AE2" s="196">
        <f>SUM(AC2+AC3)</f>
        <v>26229</v>
      </c>
      <c r="AF2" s="197" t="str">
        <f>A2</f>
        <v>601-P</v>
      </c>
      <c r="AG2" s="74" t="s">
        <v>39</v>
      </c>
    </row>
    <row r="3" spans="1:35" s="31" customFormat="1" ht="83" customHeight="1" x14ac:dyDescent="0.2">
      <c r="A3" s="28" t="s">
        <v>31</v>
      </c>
      <c r="B3" s="28" t="s">
        <v>40</v>
      </c>
      <c r="C3" s="28" t="s">
        <v>33</v>
      </c>
      <c r="D3" s="28" t="s">
        <v>34</v>
      </c>
      <c r="E3" s="28" t="s">
        <v>35</v>
      </c>
      <c r="F3" s="28" t="s">
        <v>38</v>
      </c>
      <c r="G3" s="28" t="s">
        <v>41</v>
      </c>
      <c r="H3" s="220">
        <v>0</v>
      </c>
      <c r="I3" s="28" t="s">
        <v>38</v>
      </c>
      <c r="J3" s="30">
        <v>0</v>
      </c>
      <c r="K3" s="29">
        <v>0</v>
      </c>
      <c r="L3" s="29">
        <v>0</v>
      </c>
      <c r="M3" s="29">
        <v>0</v>
      </c>
      <c r="N3" s="30">
        <v>0</v>
      </c>
      <c r="O3" s="30">
        <v>0</v>
      </c>
      <c r="P3" s="30">
        <v>0</v>
      </c>
      <c r="Q3" s="28">
        <v>0</v>
      </c>
      <c r="R3" s="28">
        <v>0</v>
      </c>
      <c r="S3" s="30"/>
      <c r="T3" s="30">
        <v>4095</v>
      </c>
      <c r="U3" s="30">
        <f>N3+R3+T3</f>
        <v>4095</v>
      </c>
      <c r="V3" s="30"/>
      <c r="W3" s="30"/>
      <c r="X3" s="30"/>
      <c r="Y3" s="29"/>
      <c r="Z3" s="29"/>
      <c r="AA3" s="195"/>
      <c r="AB3" s="30">
        <f>V3+Y3+Z3</f>
        <v>0</v>
      </c>
      <c r="AC3" s="56">
        <f>AB3+U3</f>
        <v>4095</v>
      </c>
      <c r="AD3" s="30"/>
      <c r="AE3" s="30"/>
      <c r="AF3" s="197" t="str">
        <f>A3</f>
        <v>601-P</v>
      </c>
      <c r="AG3" s="74"/>
    </row>
    <row r="4" spans="1:35" s="31" customFormat="1" ht="70" customHeight="1" x14ac:dyDescent="0.2">
      <c r="A4" s="33" t="s">
        <v>42</v>
      </c>
      <c r="B4" s="33" t="s">
        <v>632</v>
      </c>
      <c r="C4" s="28" t="s">
        <v>44</v>
      </c>
      <c r="D4" s="28" t="s">
        <v>45</v>
      </c>
      <c r="E4" s="35" t="s">
        <v>46</v>
      </c>
      <c r="F4" s="35" t="s">
        <v>47</v>
      </c>
      <c r="G4" s="35" t="s">
        <v>631</v>
      </c>
      <c r="H4" s="220">
        <v>42</v>
      </c>
      <c r="I4" s="33" t="s">
        <v>48</v>
      </c>
      <c r="J4" s="51">
        <v>585</v>
      </c>
      <c r="K4" s="52">
        <v>16</v>
      </c>
      <c r="L4" s="52">
        <v>0</v>
      </c>
      <c r="M4" s="52">
        <f t="shared" ref="M4:M15" si="0">K4+L4</f>
        <v>16</v>
      </c>
      <c r="N4" s="34">
        <f t="shared" ref="N4:N15" si="1">(J4*M4)</f>
        <v>9360</v>
      </c>
      <c r="O4" s="53">
        <v>28</v>
      </c>
      <c r="P4" s="53">
        <v>98</v>
      </c>
      <c r="Q4" s="54">
        <v>0.4</v>
      </c>
      <c r="R4" s="71">
        <f t="shared" ref="R4:R15" si="2">SUM(P4*Q4*O4)</f>
        <v>1097.6000000000001</v>
      </c>
      <c r="S4" s="53">
        <v>200</v>
      </c>
      <c r="T4" s="34">
        <f>(M4*S4)</f>
        <v>3200</v>
      </c>
      <c r="U4" s="34">
        <f>N4+R4+T4</f>
        <v>13657.6</v>
      </c>
      <c r="V4" s="34">
        <f>M4*200</f>
        <v>3200</v>
      </c>
      <c r="W4" s="34">
        <v>1</v>
      </c>
      <c r="X4" s="34">
        <v>450</v>
      </c>
      <c r="Y4" s="52">
        <f t="shared" ref="Y4:Y15" si="3">SUM(X4*W4)</f>
        <v>450</v>
      </c>
      <c r="Z4" s="46">
        <v>0</v>
      </c>
      <c r="AA4" s="46"/>
      <c r="AB4" s="34">
        <f>V4+Y4+Z4</f>
        <v>3650</v>
      </c>
      <c r="AC4" s="56">
        <f>AB4+U4</f>
        <v>17307.599999999999</v>
      </c>
      <c r="AD4" s="48">
        <f>SUM(M4:M5)</f>
        <v>36</v>
      </c>
      <c r="AE4" s="48">
        <f>SUM(AC4:AC5)</f>
        <v>39329.199999999997</v>
      </c>
      <c r="AF4" s="57" t="str">
        <f>A4</f>
        <v>603-A</v>
      </c>
      <c r="AG4" s="74"/>
    </row>
    <row r="5" spans="1:35" s="36" customFormat="1" ht="79" customHeight="1" x14ac:dyDescent="0.2">
      <c r="A5" s="178" t="s">
        <v>42</v>
      </c>
      <c r="B5" s="178" t="s">
        <v>708</v>
      </c>
      <c r="C5" s="179" t="s">
        <v>44</v>
      </c>
      <c r="D5" s="179" t="s">
        <v>50</v>
      </c>
      <c r="E5" s="180" t="s">
        <v>51</v>
      </c>
      <c r="F5" s="180" t="s">
        <v>52</v>
      </c>
      <c r="G5" s="180" t="s">
        <v>628</v>
      </c>
      <c r="H5" s="220">
        <v>42</v>
      </c>
      <c r="I5" s="33" t="s">
        <v>48</v>
      </c>
      <c r="J5" s="51">
        <v>585</v>
      </c>
      <c r="K5" s="52">
        <v>0</v>
      </c>
      <c r="L5" s="52">
        <v>20</v>
      </c>
      <c r="M5" s="52">
        <f t="shared" si="0"/>
        <v>20</v>
      </c>
      <c r="N5" s="34">
        <f t="shared" si="1"/>
        <v>11700</v>
      </c>
      <c r="O5" s="182">
        <v>33</v>
      </c>
      <c r="P5" s="53">
        <v>138</v>
      </c>
      <c r="Q5" s="54">
        <v>0.4</v>
      </c>
      <c r="R5" s="71">
        <f t="shared" si="2"/>
        <v>1821.6000000000001</v>
      </c>
      <c r="S5" s="53">
        <v>200</v>
      </c>
      <c r="T5" s="34">
        <f>(M5*S5)</f>
        <v>4000</v>
      </c>
      <c r="U5" s="34">
        <f>N5+R5+T5</f>
        <v>17521.599999999999</v>
      </c>
      <c r="V5" s="34">
        <f>M5*200</f>
        <v>4000</v>
      </c>
      <c r="W5" s="34">
        <v>1</v>
      </c>
      <c r="X5" s="34">
        <v>500</v>
      </c>
      <c r="Y5" s="52">
        <f t="shared" si="3"/>
        <v>500</v>
      </c>
      <c r="Z5" s="46">
        <v>0</v>
      </c>
      <c r="AA5" s="46"/>
      <c r="AB5" s="34">
        <f>V5+Y5+Z5</f>
        <v>4500</v>
      </c>
      <c r="AC5" s="56">
        <f>AB5+U5</f>
        <v>22021.599999999999</v>
      </c>
      <c r="AD5" s="48"/>
      <c r="AE5" s="48"/>
      <c r="AF5" s="57" t="str">
        <f>A5</f>
        <v>603-A</v>
      </c>
      <c r="AG5" s="74"/>
    </row>
    <row r="6" spans="1:35" s="36" customFormat="1" ht="58" customHeight="1" x14ac:dyDescent="0.2">
      <c r="A6" s="62" t="s">
        <v>54</v>
      </c>
      <c r="B6" s="33" t="s">
        <v>32</v>
      </c>
      <c r="C6" s="37" t="s">
        <v>44</v>
      </c>
      <c r="D6" s="37" t="s">
        <v>45</v>
      </c>
      <c r="E6" s="37" t="s">
        <v>46</v>
      </c>
      <c r="F6" s="37" t="s">
        <v>55</v>
      </c>
      <c r="G6" s="37" t="s">
        <v>56</v>
      </c>
      <c r="H6" s="245">
        <v>45</v>
      </c>
      <c r="I6" s="38" t="s">
        <v>48</v>
      </c>
      <c r="J6" s="39">
        <v>585</v>
      </c>
      <c r="K6" s="40">
        <v>0</v>
      </c>
      <c r="L6" s="40">
        <v>0</v>
      </c>
      <c r="M6" s="40">
        <f t="shared" si="0"/>
        <v>0</v>
      </c>
      <c r="N6" s="41">
        <f t="shared" si="1"/>
        <v>0</v>
      </c>
      <c r="O6" s="42">
        <v>0</v>
      </c>
      <c r="P6" s="42">
        <v>98</v>
      </c>
      <c r="Q6" s="43">
        <v>0.4</v>
      </c>
      <c r="R6" s="43">
        <f t="shared" si="2"/>
        <v>0</v>
      </c>
      <c r="S6" s="41">
        <v>200</v>
      </c>
      <c r="T6" s="41">
        <f>(M6*S6)</f>
        <v>0</v>
      </c>
      <c r="U6" s="41">
        <f>N6+R6+T6</f>
        <v>0</v>
      </c>
      <c r="V6" s="41">
        <f>M6*200</f>
        <v>0</v>
      </c>
      <c r="W6" s="41">
        <v>0</v>
      </c>
      <c r="X6" s="41">
        <v>550</v>
      </c>
      <c r="Y6" s="40">
        <f t="shared" si="3"/>
        <v>0</v>
      </c>
      <c r="Z6" s="45">
        <v>0</v>
      </c>
      <c r="AA6" s="46"/>
      <c r="AB6" s="41">
        <f>V6+Y6+Z6</f>
        <v>0</v>
      </c>
      <c r="AC6" s="47">
        <f>AB6+U6</f>
        <v>0</v>
      </c>
      <c r="AD6" s="48">
        <f>SUM(M6:M14)</f>
        <v>133</v>
      </c>
      <c r="AE6" s="48">
        <f>SUM(AC6:AC14)</f>
        <v>133641.4</v>
      </c>
      <c r="AF6" s="49" t="str">
        <f>A6</f>
        <v>603-PR</v>
      </c>
      <c r="AG6" s="74" t="s">
        <v>58</v>
      </c>
    </row>
    <row r="7" spans="1:35" s="36" customFormat="1" ht="103" customHeight="1" x14ac:dyDescent="0.2">
      <c r="A7" s="33" t="s">
        <v>54</v>
      </c>
      <c r="B7" s="74" t="s">
        <v>625</v>
      </c>
      <c r="C7" s="37" t="s">
        <v>44</v>
      </c>
      <c r="D7" s="37" t="s">
        <v>45</v>
      </c>
      <c r="E7" s="37" t="s">
        <v>46</v>
      </c>
      <c r="F7" s="37" t="s">
        <v>55</v>
      </c>
      <c r="G7" s="37" t="s">
        <v>60</v>
      </c>
      <c r="H7" s="245">
        <v>45</v>
      </c>
      <c r="I7" s="38" t="s">
        <v>48</v>
      </c>
      <c r="J7" s="39">
        <v>585</v>
      </c>
      <c r="K7" s="40">
        <v>0</v>
      </c>
      <c r="L7" s="40">
        <v>0</v>
      </c>
      <c r="M7" s="40">
        <f t="shared" si="0"/>
        <v>0</v>
      </c>
      <c r="N7" s="41">
        <f t="shared" si="1"/>
        <v>0</v>
      </c>
      <c r="O7" s="42">
        <v>0</v>
      </c>
      <c r="P7" s="42">
        <v>98</v>
      </c>
      <c r="Q7" s="43">
        <v>0.4</v>
      </c>
      <c r="R7" s="43">
        <f t="shared" si="2"/>
        <v>0</v>
      </c>
      <c r="S7" s="41">
        <v>0</v>
      </c>
      <c r="T7" s="41">
        <f>(M7*S7)</f>
        <v>0</v>
      </c>
      <c r="U7" s="41">
        <f>N7+R7+T7</f>
        <v>0</v>
      </c>
      <c r="V7" s="41">
        <f>M7*200</f>
        <v>0</v>
      </c>
      <c r="W7" s="41">
        <v>0</v>
      </c>
      <c r="X7" s="41">
        <v>450</v>
      </c>
      <c r="Y7" s="40">
        <f>SUM(X8*W7)</f>
        <v>0</v>
      </c>
      <c r="Z7" s="45">
        <v>0</v>
      </c>
      <c r="AA7" s="46"/>
      <c r="AB7" s="41">
        <f>V7+Y7+Z7</f>
        <v>0</v>
      </c>
      <c r="AC7" s="47">
        <f>AB7+U7</f>
        <v>0</v>
      </c>
      <c r="AD7" s="199" t="s">
        <v>32</v>
      </c>
      <c r="AE7" s="199" t="s">
        <v>32</v>
      </c>
      <c r="AF7" s="49" t="str">
        <f>A7</f>
        <v>603-PR</v>
      </c>
      <c r="AG7" s="74" t="s">
        <v>59</v>
      </c>
    </row>
    <row r="8" spans="1:35" s="31" customFormat="1" ht="54" customHeight="1" x14ac:dyDescent="0.2">
      <c r="A8" s="178" t="s">
        <v>54</v>
      </c>
      <c r="B8" s="178" t="s">
        <v>702</v>
      </c>
      <c r="C8" s="180" t="s">
        <v>44</v>
      </c>
      <c r="D8" s="180" t="s">
        <v>45</v>
      </c>
      <c r="E8" s="180" t="s">
        <v>46</v>
      </c>
      <c r="F8" s="180" t="s">
        <v>61</v>
      </c>
      <c r="G8" s="180" t="s">
        <v>624</v>
      </c>
      <c r="H8" s="220">
        <v>45</v>
      </c>
      <c r="I8" s="200" t="s">
        <v>48</v>
      </c>
      <c r="J8" s="51">
        <v>585</v>
      </c>
      <c r="K8" s="181">
        <v>17</v>
      </c>
      <c r="L8" s="52">
        <v>0</v>
      </c>
      <c r="M8" s="52">
        <f t="shared" si="0"/>
        <v>17</v>
      </c>
      <c r="N8" s="34">
        <f t="shared" si="1"/>
        <v>9945</v>
      </c>
      <c r="O8" s="182">
        <v>33</v>
      </c>
      <c r="P8" s="182">
        <v>78</v>
      </c>
      <c r="Q8" s="54">
        <v>0.4</v>
      </c>
      <c r="R8" s="54">
        <f t="shared" si="2"/>
        <v>1029.6000000000001</v>
      </c>
      <c r="S8" s="34">
        <v>200</v>
      </c>
      <c r="T8" s="34">
        <f>(M8*S8)</f>
        <v>3400</v>
      </c>
      <c r="U8" s="34">
        <f>N8+R8+T8</f>
        <v>14374.6</v>
      </c>
      <c r="V8" s="34">
        <f>M8*200</f>
        <v>3400</v>
      </c>
      <c r="W8" s="34">
        <v>1</v>
      </c>
      <c r="X8" s="34">
        <v>450</v>
      </c>
      <c r="Y8" s="52">
        <f>SUM(X9*W8)</f>
        <v>450</v>
      </c>
      <c r="Z8" s="46">
        <v>0</v>
      </c>
      <c r="AA8" s="46"/>
      <c r="AB8" s="34">
        <f>V8+Y8+Z8</f>
        <v>3850</v>
      </c>
      <c r="AC8" s="56">
        <f>AB8+U8</f>
        <v>18224.599999999999</v>
      </c>
      <c r="AD8" s="201"/>
      <c r="AE8" s="201"/>
      <c r="AF8" s="57" t="str">
        <f>A8</f>
        <v>603-PR</v>
      </c>
      <c r="AG8" s="74"/>
    </row>
    <row r="9" spans="1:35" s="31" customFormat="1" ht="44.25" customHeight="1" x14ac:dyDescent="0.2">
      <c r="A9" s="178" t="s">
        <v>54</v>
      </c>
      <c r="B9" s="178" t="s">
        <v>629</v>
      </c>
      <c r="C9" s="180" t="s">
        <v>44</v>
      </c>
      <c r="D9" s="180" t="s">
        <v>45</v>
      </c>
      <c r="E9" s="180" t="s">
        <v>46</v>
      </c>
      <c r="F9" s="180" t="s">
        <v>62</v>
      </c>
      <c r="G9" s="180" t="s">
        <v>628</v>
      </c>
      <c r="H9" s="220">
        <v>45</v>
      </c>
      <c r="I9" s="200" t="s">
        <v>48</v>
      </c>
      <c r="J9" s="51">
        <v>585</v>
      </c>
      <c r="K9" s="52">
        <v>0</v>
      </c>
      <c r="L9" s="52">
        <v>21</v>
      </c>
      <c r="M9" s="52">
        <f t="shared" si="0"/>
        <v>21</v>
      </c>
      <c r="N9" s="34">
        <f t="shared" si="1"/>
        <v>12285</v>
      </c>
      <c r="O9" s="182">
        <v>33</v>
      </c>
      <c r="P9" s="182">
        <v>138</v>
      </c>
      <c r="Q9" s="54">
        <v>0.4</v>
      </c>
      <c r="R9" s="54">
        <f t="shared" si="2"/>
        <v>1821.6000000000001</v>
      </c>
      <c r="S9" s="34">
        <v>100</v>
      </c>
      <c r="T9" s="34">
        <f>(M9*S9)</f>
        <v>2100</v>
      </c>
      <c r="U9" s="34">
        <f>N9+R9+T9</f>
        <v>16206.6</v>
      </c>
      <c r="V9" s="34">
        <f>M9*200</f>
        <v>4200</v>
      </c>
      <c r="W9" s="34">
        <v>1</v>
      </c>
      <c r="X9" s="34">
        <v>450</v>
      </c>
      <c r="Y9" s="52">
        <f t="shared" si="3"/>
        <v>450</v>
      </c>
      <c r="Z9" s="46">
        <v>0</v>
      </c>
      <c r="AA9" s="46"/>
      <c r="AB9" s="34">
        <f>V9+Y9+Z9</f>
        <v>4650</v>
      </c>
      <c r="AC9" s="56">
        <f>AB9+U9</f>
        <v>20856.599999999999</v>
      </c>
      <c r="AD9" s="201"/>
      <c r="AE9" s="201"/>
      <c r="AF9" s="57" t="str">
        <f>A9</f>
        <v>603-PR</v>
      </c>
      <c r="AG9" s="74" t="s">
        <v>64</v>
      </c>
    </row>
    <row r="10" spans="1:35" s="31" customFormat="1" ht="75" customHeight="1" x14ac:dyDescent="0.2">
      <c r="A10" s="178" t="s">
        <v>54</v>
      </c>
      <c r="B10" s="178" t="s">
        <v>706</v>
      </c>
      <c r="C10" s="179" t="s">
        <v>44</v>
      </c>
      <c r="D10" s="179" t="s">
        <v>45</v>
      </c>
      <c r="E10" s="180" t="s">
        <v>65</v>
      </c>
      <c r="F10" s="180" t="s">
        <v>61</v>
      </c>
      <c r="G10" s="180" t="s">
        <v>624</v>
      </c>
      <c r="H10" s="220">
        <v>42</v>
      </c>
      <c r="I10" s="33" t="s">
        <v>48</v>
      </c>
      <c r="J10" s="51">
        <v>585</v>
      </c>
      <c r="K10" s="52">
        <v>22</v>
      </c>
      <c r="L10" s="52">
        <v>0</v>
      </c>
      <c r="M10" s="52">
        <f t="shared" si="0"/>
        <v>22</v>
      </c>
      <c r="N10" s="34">
        <f t="shared" si="1"/>
        <v>12870</v>
      </c>
      <c r="O10" s="53">
        <v>38</v>
      </c>
      <c r="P10" s="53">
        <v>140</v>
      </c>
      <c r="Q10" s="54">
        <v>0.4</v>
      </c>
      <c r="R10" s="71">
        <f t="shared" si="2"/>
        <v>2128</v>
      </c>
      <c r="S10" s="182">
        <v>200</v>
      </c>
      <c r="T10" s="55">
        <f>(M10*S10)</f>
        <v>4400</v>
      </c>
      <c r="U10" s="34">
        <f>N10+R10+T10</f>
        <v>19398</v>
      </c>
      <c r="V10" s="34">
        <f>M10*200</f>
        <v>4400</v>
      </c>
      <c r="W10" s="34">
        <v>1</v>
      </c>
      <c r="X10" s="34">
        <v>600</v>
      </c>
      <c r="Y10" s="52">
        <f t="shared" si="3"/>
        <v>600</v>
      </c>
      <c r="Z10" s="46">
        <v>0</v>
      </c>
      <c r="AA10" s="46"/>
      <c r="AB10" s="34">
        <f>V10+Y10+Z10</f>
        <v>5000</v>
      </c>
      <c r="AC10" s="56">
        <f>AB10+U10</f>
        <v>24398</v>
      </c>
      <c r="AD10" s="48"/>
      <c r="AE10" s="48"/>
      <c r="AF10" s="57" t="str">
        <f>A10</f>
        <v>603-PR</v>
      </c>
      <c r="AG10" s="74"/>
    </row>
    <row r="11" spans="1:35" s="31" customFormat="1" ht="75" customHeight="1" x14ac:dyDescent="0.2">
      <c r="A11" s="178" t="s">
        <v>54</v>
      </c>
      <c r="B11" s="178" t="s">
        <v>701</v>
      </c>
      <c r="C11" s="179" t="s">
        <v>44</v>
      </c>
      <c r="D11" s="179" t="s">
        <v>45</v>
      </c>
      <c r="E11" s="180" t="s">
        <v>65</v>
      </c>
      <c r="F11" s="180" t="s">
        <v>202</v>
      </c>
      <c r="G11" s="180" t="s">
        <v>626</v>
      </c>
      <c r="H11" s="220">
        <v>42</v>
      </c>
      <c r="I11" s="33" t="s">
        <v>48</v>
      </c>
      <c r="J11" s="51">
        <v>585</v>
      </c>
      <c r="K11" s="181">
        <v>25</v>
      </c>
      <c r="L11" s="52">
        <v>0</v>
      </c>
      <c r="M11" s="52">
        <f t="shared" si="0"/>
        <v>25</v>
      </c>
      <c r="N11" s="34">
        <f t="shared" si="1"/>
        <v>14625</v>
      </c>
      <c r="O11" s="53">
        <v>38</v>
      </c>
      <c r="P11" s="53">
        <v>140</v>
      </c>
      <c r="Q11" s="54">
        <v>0.4</v>
      </c>
      <c r="R11" s="71">
        <f t="shared" si="2"/>
        <v>2128</v>
      </c>
      <c r="S11" s="53">
        <v>0</v>
      </c>
      <c r="T11" s="34">
        <f>(M11*S11)</f>
        <v>0</v>
      </c>
      <c r="U11" s="34">
        <f>N11+R11+T11</f>
        <v>16753</v>
      </c>
      <c r="V11" s="34">
        <f>M11*200</f>
        <v>5000</v>
      </c>
      <c r="W11" s="34">
        <v>1</v>
      </c>
      <c r="X11" s="34">
        <v>600</v>
      </c>
      <c r="Y11" s="52">
        <f t="shared" si="3"/>
        <v>600</v>
      </c>
      <c r="Z11" s="46">
        <v>0</v>
      </c>
      <c r="AA11" s="46"/>
      <c r="AB11" s="34">
        <f>V11+Y11+Z11</f>
        <v>5600</v>
      </c>
      <c r="AC11" s="56">
        <f>AB11+U11</f>
        <v>22353</v>
      </c>
      <c r="AD11" s="48"/>
      <c r="AE11" s="48"/>
      <c r="AF11" s="57" t="str">
        <f>A11</f>
        <v>603-PR</v>
      </c>
      <c r="AG11" s="74"/>
    </row>
    <row r="12" spans="1:35" s="31" customFormat="1" ht="121" customHeight="1" x14ac:dyDescent="0.2">
      <c r="A12" s="178" t="s">
        <v>54</v>
      </c>
      <c r="B12" s="178" t="s">
        <v>705</v>
      </c>
      <c r="C12" s="179" t="s">
        <v>44</v>
      </c>
      <c r="D12" s="179" t="s">
        <v>45</v>
      </c>
      <c r="E12" s="180" t="s">
        <v>65</v>
      </c>
      <c r="F12" s="180" t="s">
        <v>67</v>
      </c>
      <c r="G12" s="180" t="s">
        <v>624</v>
      </c>
      <c r="H12" s="220">
        <v>42</v>
      </c>
      <c r="I12" s="33" t="s">
        <v>48</v>
      </c>
      <c r="J12" s="51">
        <v>585</v>
      </c>
      <c r="K12" s="52">
        <v>0</v>
      </c>
      <c r="L12" s="52">
        <v>20</v>
      </c>
      <c r="M12" s="52">
        <f t="shared" si="0"/>
        <v>20</v>
      </c>
      <c r="N12" s="34">
        <f t="shared" si="1"/>
        <v>11700</v>
      </c>
      <c r="O12" s="53">
        <v>46</v>
      </c>
      <c r="P12" s="53">
        <v>140</v>
      </c>
      <c r="Q12" s="54">
        <v>0.4</v>
      </c>
      <c r="R12" s="71">
        <f t="shared" si="2"/>
        <v>2576</v>
      </c>
      <c r="S12" s="182">
        <v>200</v>
      </c>
      <c r="T12" s="55">
        <f>(M12*S12)</f>
        <v>4000</v>
      </c>
      <c r="U12" s="34">
        <f>N12+R12+T12</f>
        <v>18276</v>
      </c>
      <c r="V12" s="34">
        <f>M12*200</f>
        <v>4000</v>
      </c>
      <c r="W12" s="34">
        <v>1</v>
      </c>
      <c r="X12" s="34">
        <v>600</v>
      </c>
      <c r="Y12" s="52">
        <f t="shared" si="3"/>
        <v>600</v>
      </c>
      <c r="Z12" s="46">
        <v>0</v>
      </c>
      <c r="AA12" s="46"/>
      <c r="AB12" s="34">
        <f>V12+Y12+Z12</f>
        <v>4600</v>
      </c>
      <c r="AC12" s="56">
        <f>AB12+U12</f>
        <v>22876</v>
      </c>
      <c r="AD12" s="48"/>
      <c r="AE12" s="48"/>
      <c r="AF12" s="57" t="str">
        <f>A12</f>
        <v>603-PR</v>
      </c>
      <c r="AG12" s="74"/>
    </row>
    <row r="13" spans="1:35" s="31" customFormat="1" ht="63" customHeight="1" x14ac:dyDescent="0.2">
      <c r="A13" s="178" t="s">
        <v>54</v>
      </c>
      <c r="B13" s="178" t="s">
        <v>707</v>
      </c>
      <c r="C13" s="179" t="s">
        <v>44</v>
      </c>
      <c r="D13" s="179" t="s">
        <v>45</v>
      </c>
      <c r="E13" s="180" t="s">
        <v>703</v>
      </c>
      <c r="F13" s="194" t="s">
        <v>214</v>
      </c>
      <c r="G13" s="180" t="s">
        <v>626</v>
      </c>
      <c r="H13" s="246">
        <v>42</v>
      </c>
      <c r="I13" s="178" t="s">
        <v>48</v>
      </c>
      <c r="J13" s="183">
        <v>585</v>
      </c>
      <c r="K13" s="181">
        <v>0</v>
      </c>
      <c r="L13" s="181">
        <v>28</v>
      </c>
      <c r="M13" s="181">
        <f t="shared" si="0"/>
        <v>28</v>
      </c>
      <c r="N13" s="55">
        <f t="shared" si="1"/>
        <v>16380</v>
      </c>
      <c r="O13" s="182">
        <v>33</v>
      </c>
      <c r="P13" s="182">
        <v>76</v>
      </c>
      <c r="Q13" s="184">
        <v>0.4</v>
      </c>
      <c r="R13" s="185">
        <f t="shared" si="2"/>
        <v>1003.2</v>
      </c>
      <c r="S13" s="182">
        <v>50</v>
      </c>
      <c r="T13" s="55">
        <f>(M13*S13)</f>
        <v>1400</v>
      </c>
      <c r="U13" s="55">
        <f>N13+R13+T13</f>
        <v>18783.2</v>
      </c>
      <c r="V13" s="55">
        <f>M13*200</f>
        <v>5600</v>
      </c>
      <c r="W13" s="55">
        <v>1</v>
      </c>
      <c r="X13" s="55">
        <v>550</v>
      </c>
      <c r="Y13" s="181">
        <f t="shared" si="3"/>
        <v>550</v>
      </c>
      <c r="Z13" s="189">
        <v>0</v>
      </c>
      <c r="AA13" s="189"/>
      <c r="AB13" s="55">
        <f>V13+Y13+Z13</f>
        <v>6150</v>
      </c>
      <c r="AC13" s="192">
        <f>AB13+U13</f>
        <v>24933.200000000001</v>
      </c>
      <c r="AD13" s="48"/>
      <c r="AE13" s="48"/>
      <c r="AF13" s="57" t="str">
        <f>A13</f>
        <v>603-PR</v>
      </c>
      <c r="AG13" s="74"/>
    </row>
    <row r="14" spans="1:35" s="31" customFormat="1" ht="116" customHeight="1" x14ac:dyDescent="0.2">
      <c r="A14" s="178" t="s">
        <v>54</v>
      </c>
      <c r="B14" s="178" t="s">
        <v>710</v>
      </c>
      <c r="C14" s="179" t="s">
        <v>44</v>
      </c>
      <c r="D14" s="179" t="s">
        <v>50</v>
      </c>
      <c r="E14" s="180" t="s">
        <v>51</v>
      </c>
      <c r="F14" s="180" t="s">
        <v>71</v>
      </c>
      <c r="G14" s="180" t="s">
        <v>633</v>
      </c>
      <c r="H14" s="220">
        <v>45</v>
      </c>
      <c r="I14" s="33" t="s">
        <v>48</v>
      </c>
      <c r="J14" s="51">
        <v>585</v>
      </c>
      <c r="K14" s="181">
        <v>0</v>
      </c>
      <c r="L14" s="181">
        <v>0</v>
      </c>
      <c r="M14" s="52">
        <f t="shared" si="0"/>
        <v>0</v>
      </c>
      <c r="N14" s="34">
        <f t="shared" si="1"/>
        <v>0</v>
      </c>
      <c r="O14" s="53">
        <v>0</v>
      </c>
      <c r="P14" s="53">
        <v>138</v>
      </c>
      <c r="Q14" s="54">
        <v>0.4</v>
      </c>
      <c r="R14" s="71">
        <f t="shared" si="2"/>
        <v>0</v>
      </c>
      <c r="S14" s="53">
        <v>75</v>
      </c>
      <c r="T14" s="34">
        <f>(M14*S14)</f>
        <v>0</v>
      </c>
      <c r="U14" s="34">
        <f>N14+R14+T14</f>
        <v>0</v>
      </c>
      <c r="V14" s="34">
        <f>M14*200</f>
        <v>0</v>
      </c>
      <c r="W14" s="34">
        <v>0</v>
      </c>
      <c r="X14" s="34">
        <v>500</v>
      </c>
      <c r="Y14" s="52">
        <f t="shared" si="3"/>
        <v>0</v>
      </c>
      <c r="Z14" s="46">
        <v>0</v>
      </c>
      <c r="AA14" s="46"/>
      <c r="AB14" s="34">
        <f>V14+Y14+Z14</f>
        <v>0</v>
      </c>
      <c r="AC14" s="56">
        <f>AB14+U14</f>
        <v>0</v>
      </c>
      <c r="AD14" s="48"/>
      <c r="AE14" s="48"/>
      <c r="AF14" s="57" t="str">
        <f>A14</f>
        <v>603-PR</v>
      </c>
      <c r="AG14" s="74"/>
    </row>
    <row r="15" spans="1:35" s="31" customFormat="1" ht="76" customHeight="1" x14ac:dyDescent="0.2">
      <c r="A15" s="178" t="s">
        <v>73</v>
      </c>
      <c r="B15" s="178" t="s">
        <v>704</v>
      </c>
      <c r="C15" s="179" t="s">
        <v>44</v>
      </c>
      <c r="D15" s="179" t="s">
        <v>50</v>
      </c>
      <c r="E15" s="180" t="s">
        <v>51</v>
      </c>
      <c r="F15" s="241" t="s">
        <v>52</v>
      </c>
      <c r="G15" s="180" t="s">
        <v>628</v>
      </c>
      <c r="H15" s="246">
        <v>42</v>
      </c>
      <c r="I15" s="178" t="s">
        <v>48</v>
      </c>
      <c r="J15" s="183">
        <v>585</v>
      </c>
      <c r="K15" s="181">
        <v>25</v>
      </c>
      <c r="L15" s="181">
        <v>0</v>
      </c>
      <c r="M15" s="181">
        <f t="shared" si="0"/>
        <v>25</v>
      </c>
      <c r="N15" s="55">
        <f t="shared" si="1"/>
        <v>14625</v>
      </c>
      <c r="O15" s="182">
        <v>33</v>
      </c>
      <c r="P15" s="182">
        <v>138</v>
      </c>
      <c r="Q15" s="185">
        <v>0.4</v>
      </c>
      <c r="R15" s="184">
        <f t="shared" si="2"/>
        <v>1821.6000000000001</v>
      </c>
      <c r="S15" s="182">
        <v>200</v>
      </c>
      <c r="T15" s="55">
        <f>(M15*S15)</f>
        <v>5000</v>
      </c>
      <c r="U15" s="55">
        <f>N15+R15+T15</f>
        <v>21446.6</v>
      </c>
      <c r="V15" s="55">
        <f>M15*200</f>
        <v>5000</v>
      </c>
      <c r="W15" s="55">
        <v>1</v>
      </c>
      <c r="X15" s="55">
        <v>500</v>
      </c>
      <c r="Y15" s="181">
        <f t="shared" si="3"/>
        <v>500</v>
      </c>
      <c r="Z15" s="189">
        <v>0</v>
      </c>
      <c r="AA15" s="189"/>
      <c r="AB15" s="55">
        <f>V15+Y15+Z15</f>
        <v>5500</v>
      </c>
      <c r="AC15" s="192">
        <f>AB15+U15</f>
        <v>26946.6</v>
      </c>
      <c r="AD15" s="242">
        <f>SUM(M15:M15)</f>
        <v>25</v>
      </c>
      <c r="AE15" s="242">
        <f>SUM(AC15:AC15)</f>
        <v>26946.6</v>
      </c>
      <c r="AF15" s="57" t="str">
        <f>A15</f>
        <v>604-PR</v>
      </c>
      <c r="AG15" s="74" t="s">
        <v>75</v>
      </c>
    </row>
    <row r="16" spans="1:35" s="31" customFormat="1" ht="68" customHeight="1" x14ac:dyDescent="0.2">
      <c r="A16" s="178" t="s">
        <v>76</v>
      </c>
      <c r="B16" s="178" t="s">
        <v>665</v>
      </c>
      <c r="C16" s="233" t="s">
        <v>77</v>
      </c>
      <c r="D16" s="234">
        <v>0</v>
      </c>
      <c r="E16" s="234">
        <v>0</v>
      </c>
      <c r="F16" s="235" t="s">
        <v>78</v>
      </c>
      <c r="G16" s="235" t="s">
        <v>79</v>
      </c>
      <c r="H16" s="220">
        <v>42</v>
      </c>
      <c r="I16" s="33" t="s">
        <v>37</v>
      </c>
      <c r="J16" s="70">
        <v>753</v>
      </c>
      <c r="K16" s="52">
        <v>0</v>
      </c>
      <c r="L16" s="52">
        <v>0</v>
      </c>
      <c r="M16" s="52">
        <v>0</v>
      </c>
      <c r="N16" s="61">
        <f>SUM(D16+E16)*J16</f>
        <v>0</v>
      </c>
      <c r="O16" s="53">
        <v>0</v>
      </c>
      <c r="P16" s="53">
        <v>0</v>
      </c>
      <c r="Q16" s="71">
        <v>0</v>
      </c>
      <c r="R16" s="71">
        <f>SUM(M16*135)</f>
        <v>0</v>
      </c>
      <c r="S16" s="53">
        <v>0</v>
      </c>
      <c r="T16" s="34">
        <f>(M16*S16)</f>
        <v>0</v>
      </c>
      <c r="U16" s="34">
        <f>N16+R16+T16</f>
        <v>0</v>
      </c>
      <c r="V16" s="34">
        <v>0</v>
      </c>
      <c r="W16" s="34">
        <v>0</v>
      </c>
      <c r="X16" s="34">
        <v>0</v>
      </c>
      <c r="Y16" s="52">
        <v>0</v>
      </c>
      <c r="Z16" s="46">
        <v>0</v>
      </c>
      <c r="AA16" s="46"/>
      <c r="AB16" s="34">
        <v>0</v>
      </c>
      <c r="AC16" s="56">
        <f>AB16+U16</f>
        <v>0</v>
      </c>
      <c r="AD16" s="73" t="s">
        <v>32</v>
      </c>
      <c r="AE16" s="48">
        <f>SUM(AC16:AC47)</f>
        <v>671505</v>
      </c>
      <c r="AF16" s="57" t="str">
        <f>A16</f>
        <v>605-PR</v>
      </c>
      <c r="AG16" s="74"/>
    </row>
    <row r="17" spans="1:33" s="31" customFormat="1" ht="68" customHeight="1" x14ac:dyDescent="0.2">
      <c r="A17" s="178" t="s">
        <v>76</v>
      </c>
      <c r="B17" s="178" t="s">
        <v>666</v>
      </c>
      <c r="C17" s="179" t="s">
        <v>77</v>
      </c>
      <c r="D17" s="232">
        <v>0</v>
      </c>
      <c r="E17" s="232">
        <v>15</v>
      </c>
      <c r="F17" s="180" t="s">
        <v>667</v>
      </c>
      <c r="G17" s="180" t="s">
        <v>668</v>
      </c>
      <c r="H17" s="220">
        <v>42</v>
      </c>
      <c r="I17" s="33" t="s">
        <v>37</v>
      </c>
      <c r="J17" s="70">
        <v>753</v>
      </c>
      <c r="K17" s="52">
        <v>0</v>
      </c>
      <c r="L17" s="52">
        <v>0</v>
      </c>
      <c r="M17" s="52">
        <v>0</v>
      </c>
      <c r="N17" s="61">
        <f>SUM(D17+E17)*J17</f>
        <v>11295</v>
      </c>
      <c r="O17" s="53">
        <v>0</v>
      </c>
      <c r="P17" s="53">
        <v>0</v>
      </c>
      <c r="Q17" s="71">
        <v>0</v>
      </c>
      <c r="R17" s="71">
        <f>SUM(M17*135)</f>
        <v>0</v>
      </c>
      <c r="S17" s="53">
        <v>0</v>
      </c>
      <c r="T17" s="34">
        <f>(M17*S17)</f>
        <v>0</v>
      </c>
      <c r="U17" s="34">
        <f>N17+R17+T17</f>
        <v>11295</v>
      </c>
      <c r="V17" s="34">
        <v>0</v>
      </c>
      <c r="W17" s="34">
        <v>0</v>
      </c>
      <c r="X17" s="34">
        <v>0</v>
      </c>
      <c r="Y17" s="52">
        <v>0</v>
      </c>
      <c r="Z17" s="46">
        <v>0</v>
      </c>
      <c r="AA17" s="46"/>
      <c r="AB17" s="34">
        <v>0</v>
      </c>
      <c r="AC17" s="56">
        <f>AB17+U17</f>
        <v>11295</v>
      </c>
      <c r="AD17" s="73" t="s">
        <v>32</v>
      </c>
      <c r="AE17" s="48"/>
      <c r="AF17" s="57" t="str">
        <f>A17</f>
        <v>605-PR</v>
      </c>
      <c r="AG17" s="74"/>
    </row>
    <row r="18" spans="1:33" s="31" customFormat="1" ht="44" customHeight="1" x14ac:dyDescent="0.2">
      <c r="A18" s="33" t="s">
        <v>76</v>
      </c>
      <c r="B18" s="33"/>
      <c r="C18" s="28" t="s">
        <v>77</v>
      </c>
      <c r="D18" s="60">
        <v>15</v>
      </c>
      <c r="E18" s="60">
        <v>14</v>
      </c>
      <c r="F18" s="35" t="s">
        <v>80</v>
      </c>
      <c r="G18" s="35" t="s">
        <v>81</v>
      </c>
      <c r="H18" s="220">
        <v>43</v>
      </c>
      <c r="I18" s="33" t="s">
        <v>37</v>
      </c>
      <c r="J18" s="70">
        <v>753</v>
      </c>
      <c r="K18" s="52">
        <v>0</v>
      </c>
      <c r="L18" s="52">
        <v>0</v>
      </c>
      <c r="M18" s="52">
        <v>0</v>
      </c>
      <c r="N18" s="61">
        <f t="shared" ref="N18:N34" si="4">SUM(D18+E18)*J18</f>
        <v>21837</v>
      </c>
      <c r="O18" s="53">
        <v>0</v>
      </c>
      <c r="P18" s="53">
        <v>0</v>
      </c>
      <c r="Q18" s="71">
        <v>0</v>
      </c>
      <c r="R18" s="71">
        <f t="shared" ref="R18:R34" si="5">SUM(M18*135)</f>
        <v>0</v>
      </c>
      <c r="S18" s="53">
        <v>0</v>
      </c>
      <c r="T18" s="34">
        <f>(M18*S18)</f>
        <v>0</v>
      </c>
      <c r="U18" s="34">
        <f>N18+R18+T18</f>
        <v>21837</v>
      </c>
      <c r="V18" s="34">
        <v>0</v>
      </c>
      <c r="W18" s="34">
        <v>0</v>
      </c>
      <c r="X18" s="34">
        <v>0</v>
      </c>
      <c r="Y18" s="52">
        <v>0</v>
      </c>
      <c r="Z18" s="46">
        <v>0</v>
      </c>
      <c r="AA18" s="46"/>
      <c r="AB18" s="34">
        <v>0</v>
      </c>
      <c r="AC18" s="56">
        <f>AB18+U18</f>
        <v>21837</v>
      </c>
      <c r="AD18" s="72"/>
      <c r="AE18" s="48" t="s">
        <v>32</v>
      </c>
      <c r="AF18" s="57" t="str">
        <f>A18</f>
        <v>605-PR</v>
      </c>
      <c r="AG18" s="74"/>
    </row>
    <row r="19" spans="1:33" s="31" customFormat="1" ht="58" customHeight="1" x14ac:dyDescent="0.2">
      <c r="A19" s="178" t="s">
        <v>76</v>
      </c>
      <c r="B19" s="178" t="s">
        <v>664</v>
      </c>
      <c r="C19" s="179" t="s">
        <v>77</v>
      </c>
      <c r="D19" s="232">
        <v>15</v>
      </c>
      <c r="E19" s="232">
        <v>15</v>
      </c>
      <c r="F19" s="180" t="s">
        <v>657</v>
      </c>
      <c r="G19" s="180" t="s">
        <v>658</v>
      </c>
      <c r="H19" s="220">
        <v>42</v>
      </c>
      <c r="I19" s="33" t="s">
        <v>37</v>
      </c>
      <c r="J19" s="70">
        <v>1200</v>
      </c>
      <c r="K19" s="52">
        <v>0</v>
      </c>
      <c r="L19" s="52">
        <v>0</v>
      </c>
      <c r="M19" s="52">
        <v>0</v>
      </c>
      <c r="N19" s="61">
        <f t="shared" si="4"/>
        <v>36000</v>
      </c>
      <c r="O19" s="53">
        <v>0</v>
      </c>
      <c r="P19" s="53">
        <v>0</v>
      </c>
      <c r="Q19" s="71">
        <v>0</v>
      </c>
      <c r="R19" s="71">
        <f t="shared" si="5"/>
        <v>0</v>
      </c>
      <c r="S19" s="53">
        <v>0</v>
      </c>
      <c r="T19" s="34">
        <f>(M19*S19)</f>
        <v>0</v>
      </c>
      <c r="U19" s="34">
        <f>N19+R19+T19</f>
        <v>36000</v>
      </c>
      <c r="V19" s="34">
        <v>0</v>
      </c>
      <c r="W19" s="34">
        <v>0</v>
      </c>
      <c r="X19" s="34">
        <v>0</v>
      </c>
      <c r="Y19" s="52">
        <v>0</v>
      </c>
      <c r="Z19" s="46">
        <v>0</v>
      </c>
      <c r="AA19" s="46"/>
      <c r="AB19" s="34">
        <v>0</v>
      </c>
      <c r="AC19" s="56">
        <f>AB19+U19</f>
        <v>36000</v>
      </c>
      <c r="AD19" s="48"/>
      <c r="AE19" s="48" t="s">
        <v>32</v>
      </c>
      <c r="AF19" s="57" t="str">
        <f>A19</f>
        <v>605-PR</v>
      </c>
      <c r="AG19" s="74"/>
    </row>
    <row r="20" spans="1:33" s="31" customFormat="1" ht="48" customHeight="1" x14ac:dyDescent="0.2">
      <c r="A20" s="33" t="s">
        <v>76</v>
      </c>
      <c r="B20" s="33"/>
      <c r="C20" s="28" t="s">
        <v>77</v>
      </c>
      <c r="D20" s="60">
        <v>0</v>
      </c>
      <c r="E20" s="60">
        <v>10</v>
      </c>
      <c r="F20" s="35" t="s">
        <v>83</v>
      </c>
      <c r="G20" s="35" t="s">
        <v>84</v>
      </c>
      <c r="H20" s="220">
        <v>42</v>
      </c>
      <c r="I20" s="33" t="s">
        <v>37</v>
      </c>
      <c r="J20" s="70">
        <v>753</v>
      </c>
      <c r="K20" s="52">
        <v>0</v>
      </c>
      <c r="L20" s="52">
        <v>0</v>
      </c>
      <c r="M20" s="52">
        <v>0</v>
      </c>
      <c r="N20" s="61">
        <f t="shared" si="4"/>
        <v>7530</v>
      </c>
      <c r="O20" s="53">
        <v>0</v>
      </c>
      <c r="P20" s="53">
        <v>0</v>
      </c>
      <c r="Q20" s="71">
        <v>0</v>
      </c>
      <c r="R20" s="71">
        <f t="shared" si="5"/>
        <v>0</v>
      </c>
      <c r="S20" s="53">
        <v>0</v>
      </c>
      <c r="T20" s="34">
        <f>(M20*S20)</f>
        <v>0</v>
      </c>
      <c r="U20" s="34">
        <f>N20+R20+T20</f>
        <v>7530</v>
      </c>
      <c r="V20" s="34">
        <v>0</v>
      </c>
      <c r="W20" s="34">
        <v>0</v>
      </c>
      <c r="X20" s="34">
        <v>0</v>
      </c>
      <c r="Y20" s="52">
        <v>0</v>
      </c>
      <c r="Z20" s="46">
        <v>0</v>
      </c>
      <c r="AA20" s="46"/>
      <c r="AB20" s="34">
        <v>0</v>
      </c>
      <c r="AC20" s="56">
        <f>AB20+U20</f>
        <v>7530</v>
      </c>
      <c r="AD20" s="72"/>
      <c r="AE20" s="48" t="s">
        <v>32</v>
      </c>
      <c r="AF20" s="57" t="str">
        <f>A20</f>
        <v>605-PR</v>
      </c>
      <c r="AG20" s="74"/>
    </row>
    <row r="21" spans="1:33" s="31" customFormat="1" ht="58" customHeight="1" x14ac:dyDescent="0.2">
      <c r="A21" s="62" t="s">
        <v>76</v>
      </c>
      <c r="B21" s="62"/>
      <c r="C21" s="63" t="s">
        <v>77</v>
      </c>
      <c r="D21" s="64">
        <v>0</v>
      </c>
      <c r="E21" s="64">
        <v>0</v>
      </c>
      <c r="F21" s="37" t="s">
        <v>85</v>
      </c>
      <c r="G21" s="37" t="s">
        <v>86</v>
      </c>
      <c r="H21" s="245">
        <v>42</v>
      </c>
      <c r="I21" s="62" t="s">
        <v>37</v>
      </c>
      <c r="J21" s="65">
        <v>1200</v>
      </c>
      <c r="K21" s="40">
        <v>0</v>
      </c>
      <c r="L21" s="40">
        <v>0</v>
      </c>
      <c r="M21" s="40">
        <v>0</v>
      </c>
      <c r="N21" s="66">
        <f t="shared" si="4"/>
        <v>0</v>
      </c>
      <c r="O21" s="42">
        <v>0</v>
      </c>
      <c r="P21" s="42">
        <v>0</v>
      </c>
      <c r="Q21" s="67">
        <v>0</v>
      </c>
      <c r="R21" s="67">
        <f t="shared" si="5"/>
        <v>0</v>
      </c>
      <c r="S21" s="42">
        <v>0</v>
      </c>
      <c r="T21" s="41">
        <f>(M21*S21)</f>
        <v>0</v>
      </c>
      <c r="U21" s="41">
        <f>N21+R21+T21</f>
        <v>0</v>
      </c>
      <c r="V21" s="41">
        <v>0</v>
      </c>
      <c r="W21" s="41">
        <v>0</v>
      </c>
      <c r="X21" s="41">
        <v>0</v>
      </c>
      <c r="Y21" s="40">
        <v>0</v>
      </c>
      <c r="Z21" s="45">
        <v>0</v>
      </c>
      <c r="AA21" s="45"/>
      <c r="AB21" s="41">
        <v>0</v>
      </c>
      <c r="AC21" s="47">
        <f>AB21+U21</f>
        <v>0</v>
      </c>
      <c r="AD21" s="69"/>
      <c r="AE21" s="48" t="s">
        <v>32</v>
      </c>
      <c r="AF21" s="49" t="str">
        <f>A21</f>
        <v>605-PR</v>
      </c>
      <c r="AG21" s="74"/>
    </row>
    <row r="22" spans="1:33" s="31" customFormat="1" ht="61" customHeight="1" x14ac:dyDescent="0.2">
      <c r="A22" s="178" t="s">
        <v>76</v>
      </c>
      <c r="B22" s="178" t="s">
        <v>663</v>
      </c>
      <c r="C22" s="233" t="s">
        <v>77</v>
      </c>
      <c r="D22" s="234">
        <v>0</v>
      </c>
      <c r="E22" s="234">
        <v>0</v>
      </c>
      <c r="F22" s="235" t="s">
        <v>78</v>
      </c>
      <c r="G22" s="235" t="s">
        <v>87</v>
      </c>
      <c r="H22" s="220">
        <v>42</v>
      </c>
      <c r="I22" s="33" t="s">
        <v>37</v>
      </c>
      <c r="J22" s="70">
        <v>1200</v>
      </c>
      <c r="K22" s="52">
        <v>0</v>
      </c>
      <c r="L22" s="52">
        <v>0</v>
      </c>
      <c r="M22" s="52">
        <v>0</v>
      </c>
      <c r="N22" s="61">
        <f t="shared" si="4"/>
        <v>0</v>
      </c>
      <c r="O22" s="53">
        <v>0</v>
      </c>
      <c r="P22" s="53">
        <v>0</v>
      </c>
      <c r="Q22" s="71">
        <v>0</v>
      </c>
      <c r="R22" s="71">
        <f t="shared" si="5"/>
        <v>0</v>
      </c>
      <c r="S22" s="53">
        <v>0</v>
      </c>
      <c r="T22" s="34">
        <f>(M22*S22)</f>
        <v>0</v>
      </c>
      <c r="U22" s="34">
        <f>N22+R22+T22</f>
        <v>0</v>
      </c>
      <c r="V22" s="34">
        <v>0</v>
      </c>
      <c r="W22" s="34">
        <v>0</v>
      </c>
      <c r="X22" s="34">
        <v>0</v>
      </c>
      <c r="Y22" s="52">
        <v>0</v>
      </c>
      <c r="Z22" s="46">
        <v>0</v>
      </c>
      <c r="AA22" s="46"/>
      <c r="AB22" s="34">
        <v>0</v>
      </c>
      <c r="AC22" s="56">
        <f>AB22+U22</f>
        <v>0</v>
      </c>
      <c r="AD22" s="72"/>
      <c r="AE22" s="48" t="s">
        <v>32</v>
      </c>
      <c r="AF22" s="57"/>
      <c r="AG22" s="74"/>
    </row>
    <row r="23" spans="1:33" s="31" customFormat="1" ht="39.75" customHeight="1" x14ac:dyDescent="0.2">
      <c r="A23" s="33" t="s">
        <v>76</v>
      </c>
      <c r="B23" s="33"/>
      <c r="C23" s="28" t="s">
        <v>77</v>
      </c>
      <c r="D23" s="60">
        <v>0</v>
      </c>
      <c r="E23" s="60">
        <v>20</v>
      </c>
      <c r="F23" s="35" t="s">
        <v>88</v>
      </c>
      <c r="G23" s="35" t="s">
        <v>89</v>
      </c>
      <c r="H23" s="220">
        <v>42</v>
      </c>
      <c r="I23" s="33" t="s">
        <v>37</v>
      </c>
      <c r="J23" s="70">
        <v>1200</v>
      </c>
      <c r="K23" s="52">
        <v>0</v>
      </c>
      <c r="L23" s="52">
        <v>0</v>
      </c>
      <c r="M23" s="52">
        <v>0</v>
      </c>
      <c r="N23" s="61">
        <f t="shared" si="4"/>
        <v>24000</v>
      </c>
      <c r="O23" s="53">
        <v>0</v>
      </c>
      <c r="P23" s="53">
        <v>0</v>
      </c>
      <c r="Q23" s="71">
        <v>0</v>
      </c>
      <c r="R23" s="71">
        <f t="shared" si="5"/>
        <v>0</v>
      </c>
      <c r="S23" s="53">
        <v>0</v>
      </c>
      <c r="T23" s="34">
        <f>(M23*S23)</f>
        <v>0</v>
      </c>
      <c r="U23" s="34">
        <f>N23+R23+T23</f>
        <v>24000</v>
      </c>
      <c r="V23" s="34">
        <v>0</v>
      </c>
      <c r="W23" s="34">
        <v>0</v>
      </c>
      <c r="X23" s="34">
        <v>0</v>
      </c>
      <c r="Y23" s="52">
        <v>0</v>
      </c>
      <c r="Z23" s="46">
        <v>0</v>
      </c>
      <c r="AA23" s="46"/>
      <c r="AB23" s="34">
        <v>0</v>
      </c>
      <c r="AC23" s="56">
        <f>AB23+U23</f>
        <v>24000</v>
      </c>
      <c r="AD23" s="72"/>
      <c r="AE23" s="48" t="s">
        <v>32</v>
      </c>
      <c r="AF23" s="57" t="str">
        <f>A23</f>
        <v>605-PR</v>
      </c>
      <c r="AG23" s="74"/>
    </row>
    <row r="24" spans="1:33" s="31" customFormat="1" ht="39.75" customHeight="1" x14ac:dyDescent="0.2">
      <c r="A24" s="33" t="s">
        <v>76</v>
      </c>
      <c r="B24" s="33"/>
      <c r="C24" s="28" t="s">
        <v>77</v>
      </c>
      <c r="D24" s="60">
        <v>0</v>
      </c>
      <c r="E24" s="60">
        <v>20</v>
      </c>
      <c r="F24" s="35" t="s">
        <v>90</v>
      </c>
      <c r="G24" s="35" t="s">
        <v>91</v>
      </c>
      <c r="H24" s="220">
        <v>42</v>
      </c>
      <c r="I24" s="33" t="s">
        <v>37</v>
      </c>
      <c r="J24" s="70">
        <v>1200</v>
      </c>
      <c r="K24" s="52">
        <v>0</v>
      </c>
      <c r="L24" s="52">
        <v>0</v>
      </c>
      <c r="M24" s="52">
        <v>0</v>
      </c>
      <c r="N24" s="61">
        <f t="shared" si="4"/>
        <v>24000</v>
      </c>
      <c r="O24" s="53">
        <v>0</v>
      </c>
      <c r="P24" s="53">
        <v>0</v>
      </c>
      <c r="Q24" s="71">
        <v>0</v>
      </c>
      <c r="R24" s="71">
        <f t="shared" si="5"/>
        <v>0</v>
      </c>
      <c r="S24" s="53">
        <v>0</v>
      </c>
      <c r="T24" s="34">
        <f>(M24*S24)</f>
        <v>0</v>
      </c>
      <c r="U24" s="34">
        <f>N24+R24+T24</f>
        <v>24000</v>
      </c>
      <c r="V24" s="34">
        <v>0</v>
      </c>
      <c r="W24" s="34">
        <v>0</v>
      </c>
      <c r="X24" s="34">
        <v>0</v>
      </c>
      <c r="Y24" s="52">
        <v>0</v>
      </c>
      <c r="Z24" s="46">
        <v>0</v>
      </c>
      <c r="AA24" s="46"/>
      <c r="AB24" s="34">
        <v>0</v>
      </c>
      <c r="AC24" s="56">
        <f>AB24+U24</f>
        <v>24000</v>
      </c>
      <c r="AD24" s="72"/>
      <c r="AE24" s="48" t="s">
        <v>32</v>
      </c>
      <c r="AF24" s="57" t="str">
        <f>A24</f>
        <v>605-PR</v>
      </c>
      <c r="AG24" s="74"/>
    </row>
    <row r="25" spans="1:33" s="31" customFormat="1" ht="39.75" customHeight="1" x14ac:dyDescent="0.2">
      <c r="A25" s="33" t="s">
        <v>76</v>
      </c>
      <c r="B25" s="33"/>
      <c r="C25" s="28" t="s">
        <v>77</v>
      </c>
      <c r="D25" s="60">
        <v>0</v>
      </c>
      <c r="E25" s="60">
        <v>34</v>
      </c>
      <c r="F25" s="35" t="s">
        <v>92</v>
      </c>
      <c r="G25" s="35" t="s">
        <v>93</v>
      </c>
      <c r="H25" s="220">
        <v>42</v>
      </c>
      <c r="I25" s="33" t="s">
        <v>37</v>
      </c>
      <c r="J25" s="70">
        <v>1200</v>
      </c>
      <c r="K25" s="52">
        <v>0</v>
      </c>
      <c r="L25" s="52">
        <v>0</v>
      </c>
      <c r="M25" s="52">
        <v>0</v>
      </c>
      <c r="N25" s="61">
        <f t="shared" si="4"/>
        <v>40800</v>
      </c>
      <c r="O25" s="53">
        <v>0</v>
      </c>
      <c r="P25" s="53">
        <v>0</v>
      </c>
      <c r="Q25" s="71">
        <v>0</v>
      </c>
      <c r="R25" s="71">
        <f t="shared" si="5"/>
        <v>0</v>
      </c>
      <c r="S25" s="53">
        <v>0</v>
      </c>
      <c r="T25" s="34">
        <f>(M25*S25)</f>
        <v>0</v>
      </c>
      <c r="U25" s="34">
        <f>N25+R25+T25</f>
        <v>40800</v>
      </c>
      <c r="V25" s="34">
        <v>0</v>
      </c>
      <c r="W25" s="34">
        <v>0</v>
      </c>
      <c r="X25" s="34">
        <v>0</v>
      </c>
      <c r="Y25" s="52">
        <v>0</v>
      </c>
      <c r="Z25" s="46">
        <v>0</v>
      </c>
      <c r="AA25" s="46"/>
      <c r="AB25" s="34">
        <v>0</v>
      </c>
      <c r="AC25" s="56">
        <f>AB25+U25</f>
        <v>40800</v>
      </c>
      <c r="AD25" s="72"/>
      <c r="AE25" s="48" t="s">
        <v>32</v>
      </c>
      <c r="AF25" s="57" t="str">
        <f>A25</f>
        <v>605-PR</v>
      </c>
      <c r="AG25" s="74"/>
    </row>
    <row r="26" spans="1:33" s="31" customFormat="1" ht="64" customHeight="1" x14ac:dyDescent="0.2">
      <c r="A26" s="33" t="s">
        <v>76</v>
      </c>
      <c r="B26" s="33"/>
      <c r="C26" s="28" t="s">
        <v>77</v>
      </c>
      <c r="D26" s="60">
        <v>0</v>
      </c>
      <c r="E26" s="60">
        <v>40</v>
      </c>
      <c r="F26" s="35" t="s">
        <v>94</v>
      </c>
      <c r="G26" s="35" t="s">
        <v>95</v>
      </c>
      <c r="H26" s="220">
        <v>42</v>
      </c>
      <c r="I26" s="33" t="s">
        <v>37</v>
      </c>
      <c r="J26" s="70">
        <v>753</v>
      </c>
      <c r="K26" s="52">
        <v>0</v>
      </c>
      <c r="L26" s="52">
        <v>0</v>
      </c>
      <c r="M26" s="52">
        <v>0</v>
      </c>
      <c r="N26" s="61">
        <f t="shared" si="4"/>
        <v>30120</v>
      </c>
      <c r="O26" s="53">
        <v>0</v>
      </c>
      <c r="P26" s="53">
        <v>0</v>
      </c>
      <c r="Q26" s="71">
        <v>0</v>
      </c>
      <c r="R26" s="71">
        <f t="shared" si="5"/>
        <v>0</v>
      </c>
      <c r="S26" s="53">
        <v>0</v>
      </c>
      <c r="T26" s="34">
        <f>(M26*S26)</f>
        <v>0</v>
      </c>
      <c r="U26" s="34">
        <f>N26+R26+T26</f>
        <v>30120</v>
      </c>
      <c r="V26" s="34">
        <v>0</v>
      </c>
      <c r="W26" s="34">
        <v>0</v>
      </c>
      <c r="X26" s="34">
        <v>0</v>
      </c>
      <c r="Y26" s="52">
        <v>0</v>
      </c>
      <c r="Z26" s="46">
        <v>0</v>
      </c>
      <c r="AA26" s="46"/>
      <c r="AB26" s="34">
        <v>0</v>
      </c>
      <c r="AC26" s="56">
        <f>AB26+U26</f>
        <v>30120</v>
      </c>
      <c r="AD26" s="72"/>
      <c r="AE26" s="48" t="s">
        <v>32</v>
      </c>
      <c r="AF26" s="57" t="str">
        <f>A26</f>
        <v>605-PR</v>
      </c>
      <c r="AG26" s="74"/>
    </row>
    <row r="27" spans="1:33" s="31" customFormat="1" ht="39.75" customHeight="1" x14ac:dyDescent="0.2">
      <c r="A27" s="33" t="s">
        <v>76</v>
      </c>
      <c r="B27" s="33"/>
      <c r="C27" s="28" t="s">
        <v>77</v>
      </c>
      <c r="D27" s="60">
        <v>0</v>
      </c>
      <c r="E27" s="60">
        <v>0</v>
      </c>
      <c r="F27" s="202" t="s">
        <v>96</v>
      </c>
      <c r="G27" s="35" t="s">
        <v>97</v>
      </c>
      <c r="H27" s="220">
        <v>42</v>
      </c>
      <c r="I27" s="33" t="s">
        <v>37</v>
      </c>
      <c r="J27" s="70">
        <v>753</v>
      </c>
      <c r="K27" s="52">
        <v>0</v>
      </c>
      <c r="L27" s="52">
        <v>0</v>
      </c>
      <c r="M27" s="52">
        <v>0</v>
      </c>
      <c r="N27" s="61">
        <f t="shared" si="4"/>
        <v>0</v>
      </c>
      <c r="O27" s="53">
        <v>0</v>
      </c>
      <c r="P27" s="53">
        <v>0</v>
      </c>
      <c r="Q27" s="71">
        <v>0</v>
      </c>
      <c r="R27" s="71">
        <f t="shared" si="5"/>
        <v>0</v>
      </c>
      <c r="S27" s="53">
        <v>0</v>
      </c>
      <c r="T27" s="34">
        <f>(M27*S27)</f>
        <v>0</v>
      </c>
      <c r="U27" s="34">
        <f>N27+R27+T27</f>
        <v>0</v>
      </c>
      <c r="V27" s="34">
        <v>0</v>
      </c>
      <c r="W27" s="34">
        <v>0</v>
      </c>
      <c r="X27" s="34">
        <v>0</v>
      </c>
      <c r="Y27" s="52">
        <v>0</v>
      </c>
      <c r="Z27" s="46">
        <v>0</v>
      </c>
      <c r="AA27" s="46"/>
      <c r="AB27" s="34">
        <v>0</v>
      </c>
      <c r="AC27" s="56">
        <f>AB27+U27</f>
        <v>0</v>
      </c>
      <c r="AD27" s="73"/>
      <c r="AE27" s="48" t="s">
        <v>32</v>
      </c>
      <c r="AF27" s="57" t="str">
        <f>A27</f>
        <v>605-PR</v>
      </c>
      <c r="AG27" s="74"/>
    </row>
    <row r="28" spans="1:33" s="31" customFormat="1" ht="42" customHeight="1" x14ac:dyDescent="0.2">
      <c r="A28" s="33" t="s">
        <v>76</v>
      </c>
      <c r="B28" s="33"/>
      <c r="C28" s="28" t="s">
        <v>77</v>
      </c>
      <c r="D28" s="60">
        <v>0</v>
      </c>
      <c r="E28" s="60">
        <v>0</v>
      </c>
      <c r="F28" s="28" t="s">
        <v>98</v>
      </c>
      <c r="G28" s="35" t="s">
        <v>99</v>
      </c>
      <c r="H28" s="220">
        <v>42</v>
      </c>
      <c r="I28" s="33" t="s">
        <v>37</v>
      </c>
      <c r="J28" s="70">
        <v>753</v>
      </c>
      <c r="K28" s="52">
        <v>0</v>
      </c>
      <c r="L28" s="52">
        <v>0</v>
      </c>
      <c r="M28" s="52">
        <v>0</v>
      </c>
      <c r="N28" s="61">
        <f t="shared" si="4"/>
        <v>0</v>
      </c>
      <c r="O28" s="53">
        <v>0</v>
      </c>
      <c r="P28" s="53">
        <v>0</v>
      </c>
      <c r="Q28" s="71">
        <v>0</v>
      </c>
      <c r="R28" s="71">
        <f t="shared" si="5"/>
        <v>0</v>
      </c>
      <c r="S28" s="53">
        <v>0</v>
      </c>
      <c r="T28" s="34">
        <f>(M28*S28)</f>
        <v>0</v>
      </c>
      <c r="U28" s="34">
        <f>N28+R28+T28</f>
        <v>0</v>
      </c>
      <c r="V28" s="34">
        <v>0</v>
      </c>
      <c r="W28" s="34">
        <v>0</v>
      </c>
      <c r="X28" s="34">
        <v>0</v>
      </c>
      <c r="Y28" s="52">
        <v>0</v>
      </c>
      <c r="Z28" s="46">
        <v>0</v>
      </c>
      <c r="AA28" s="46"/>
      <c r="AB28" s="34">
        <v>0</v>
      </c>
      <c r="AC28" s="56">
        <f>AB28+U28</f>
        <v>0</v>
      </c>
      <c r="AD28" s="73"/>
      <c r="AE28" s="48" t="s">
        <v>32</v>
      </c>
      <c r="AF28" s="57" t="str">
        <f>A28</f>
        <v>605-PR</v>
      </c>
      <c r="AG28" s="74"/>
    </row>
    <row r="29" spans="1:33" s="31" customFormat="1" ht="47" customHeight="1" x14ac:dyDescent="0.2">
      <c r="A29" s="33" t="s">
        <v>76</v>
      </c>
      <c r="B29" s="33"/>
      <c r="C29" s="28" t="s">
        <v>77</v>
      </c>
      <c r="D29" s="60">
        <v>0</v>
      </c>
      <c r="E29" s="60">
        <v>0</v>
      </c>
      <c r="F29" s="35" t="s">
        <v>85</v>
      </c>
      <c r="G29" s="35" t="s">
        <v>86</v>
      </c>
      <c r="H29" s="220">
        <v>42</v>
      </c>
      <c r="I29" s="33" t="s">
        <v>37</v>
      </c>
      <c r="J29" s="70">
        <v>1200</v>
      </c>
      <c r="K29" s="52">
        <v>0</v>
      </c>
      <c r="L29" s="52">
        <v>0</v>
      </c>
      <c r="M29" s="52">
        <v>0</v>
      </c>
      <c r="N29" s="61">
        <f t="shared" si="4"/>
        <v>0</v>
      </c>
      <c r="O29" s="53">
        <v>0</v>
      </c>
      <c r="P29" s="53">
        <v>0</v>
      </c>
      <c r="Q29" s="71">
        <v>0</v>
      </c>
      <c r="R29" s="71">
        <f t="shared" si="5"/>
        <v>0</v>
      </c>
      <c r="S29" s="53">
        <v>0</v>
      </c>
      <c r="T29" s="34">
        <f>(M29*S29)</f>
        <v>0</v>
      </c>
      <c r="U29" s="34">
        <f>N29+R29+T29</f>
        <v>0</v>
      </c>
      <c r="V29" s="34">
        <v>0</v>
      </c>
      <c r="W29" s="34">
        <v>0</v>
      </c>
      <c r="X29" s="34">
        <v>0</v>
      </c>
      <c r="Y29" s="52">
        <v>0</v>
      </c>
      <c r="Z29" s="46">
        <v>0</v>
      </c>
      <c r="AA29" s="46"/>
      <c r="AB29" s="34">
        <v>0</v>
      </c>
      <c r="AC29" s="56">
        <f>AB29+U29</f>
        <v>0</v>
      </c>
      <c r="AD29" s="72"/>
      <c r="AE29" s="48" t="s">
        <v>32</v>
      </c>
      <c r="AF29" s="57" t="str">
        <f>A29</f>
        <v>605-PR</v>
      </c>
      <c r="AG29" s="74"/>
    </row>
    <row r="30" spans="1:33" s="31" customFormat="1" ht="47" customHeight="1" x14ac:dyDescent="0.2">
      <c r="A30" s="33" t="s">
        <v>76</v>
      </c>
      <c r="B30" s="33"/>
      <c r="C30" s="28" t="s">
        <v>77</v>
      </c>
      <c r="D30" s="60">
        <v>15</v>
      </c>
      <c r="E30" s="60">
        <v>0</v>
      </c>
      <c r="F30" s="35" t="s">
        <v>100</v>
      </c>
      <c r="G30" s="35" t="s">
        <v>101</v>
      </c>
      <c r="H30" s="220">
        <v>42</v>
      </c>
      <c r="I30" s="33" t="s">
        <v>37</v>
      </c>
      <c r="J30" s="70">
        <v>753</v>
      </c>
      <c r="K30" s="52">
        <v>0</v>
      </c>
      <c r="L30" s="52">
        <v>0</v>
      </c>
      <c r="M30" s="52">
        <v>0</v>
      </c>
      <c r="N30" s="61">
        <f t="shared" si="4"/>
        <v>11295</v>
      </c>
      <c r="O30" s="53">
        <v>0</v>
      </c>
      <c r="P30" s="53">
        <v>0</v>
      </c>
      <c r="Q30" s="71">
        <v>0</v>
      </c>
      <c r="R30" s="71">
        <f t="shared" si="5"/>
        <v>0</v>
      </c>
      <c r="S30" s="53">
        <v>0</v>
      </c>
      <c r="T30" s="34">
        <f>(M30*S30)</f>
        <v>0</v>
      </c>
      <c r="U30" s="34">
        <f>N30+R30+T30</f>
        <v>11295</v>
      </c>
      <c r="V30" s="34">
        <v>0</v>
      </c>
      <c r="W30" s="34">
        <v>0</v>
      </c>
      <c r="X30" s="34">
        <v>0</v>
      </c>
      <c r="Y30" s="52">
        <v>0</v>
      </c>
      <c r="Z30" s="46">
        <v>0</v>
      </c>
      <c r="AA30" s="46"/>
      <c r="AB30" s="34">
        <v>0</v>
      </c>
      <c r="AC30" s="56">
        <f>AB30+U30</f>
        <v>11295</v>
      </c>
      <c r="AD30" s="72"/>
      <c r="AE30" s="48" t="s">
        <v>32</v>
      </c>
      <c r="AF30" s="57" t="str">
        <f>A30</f>
        <v>605-PR</v>
      </c>
      <c r="AG30" s="74"/>
    </row>
    <row r="31" spans="1:33" s="31" customFormat="1" ht="75" customHeight="1" x14ac:dyDescent="0.2">
      <c r="A31" s="33" t="s">
        <v>76</v>
      </c>
      <c r="B31" s="33" t="s">
        <v>32</v>
      </c>
      <c r="C31" s="28" t="s">
        <v>77</v>
      </c>
      <c r="D31" s="60">
        <v>40</v>
      </c>
      <c r="E31" s="60">
        <v>0</v>
      </c>
      <c r="F31" s="35" t="s">
        <v>94</v>
      </c>
      <c r="G31" s="35" t="s">
        <v>95</v>
      </c>
      <c r="H31" s="220">
        <v>42</v>
      </c>
      <c r="I31" s="33" t="s">
        <v>37</v>
      </c>
      <c r="J31" s="70">
        <v>753</v>
      </c>
      <c r="K31" s="52">
        <v>0</v>
      </c>
      <c r="L31" s="52">
        <v>0</v>
      </c>
      <c r="M31" s="52">
        <v>0</v>
      </c>
      <c r="N31" s="61">
        <f t="shared" si="4"/>
        <v>30120</v>
      </c>
      <c r="O31" s="53">
        <v>0</v>
      </c>
      <c r="P31" s="53">
        <v>0</v>
      </c>
      <c r="Q31" s="71">
        <v>0</v>
      </c>
      <c r="R31" s="71">
        <f t="shared" si="5"/>
        <v>0</v>
      </c>
      <c r="S31" s="53">
        <v>0</v>
      </c>
      <c r="T31" s="34">
        <f>(M31*S31)</f>
        <v>0</v>
      </c>
      <c r="U31" s="34">
        <f>N31+R31+T31</f>
        <v>30120</v>
      </c>
      <c r="V31" s="34">
        <v>0</v>
      </c>
      <c r="W31" s="34">
        <v>0</v>
      </c>
      <c r="X31" s="34">
        <v>0</v>
      </c>
      <c r="Y31" s="52">
        <v>0</v>
      </c>
      <c r="Z31" s="46">
        <v>0</v>
      </c>
      <c r="AA31" s="46"/>
      <c r="AB31" s="34">
        <v>0</v>
      </c>
      <c r="AC31" s="56">
        <f>AB31+U31</f>
        <v>30120</v>
      </c>
      <c r="AD31" s="73" t="s">
        <v>32</v>
      </c>
      <c r="AE31" s="48" t="s">
        <v>32</v>
      </c>
      <c r="AF31" s="57" t="str">
        <f>A31</f>
        <v>605-PR</v>
      </c>
      <c r="AG31" s="74"/>
    </row>
    <row r="32" spans="1:33" s="31" customFormat="1" ht="40" customHeight="1" x14ac:dyDescent="0.2">
      <c r="A32" s="33" t="s">
        <v>76</v>
      </c>
      <c r="B32" s="33"/>
      <c r="C32" s="28" t="s">
        <v>77</v>
      </c>
      <c r="D32" s="60">
        <v>20</v>
      </c>
      <c r="E32" s="60">
        <v>0</v>
      </c>
      <c r="F32" s="35" t="s">
        <v>90</v>
      </c>
      <c r="G32" s="35" t="s">
        <v>91</v>
      </c>
      <c r="H32" s="220">
        <v>42</v>
      </c>
      <c r="I32" s="33" t="s">
        <v>37</v>
      </c>
      <c r="J32" s="70">
        <v>1200</v>
      </c>
      <c r="K32" s="52">
        <v>0</v>
      </c>
      <c r="L32" s="52">
        <v>0</v>
      </c>
      <c r="M32" s="52">
        <v>0</v>
      </c>
      <c r="N32" s="61">
        <f t="shared" si="4"/>
        <v>24000</v>
      </c>
      <c r="O32" s="53">
        <v>0</v>
      </c>
      <c r="P32" s="53">
        <v>0</v>
      </c>
      <c r="Q32" s="71">
        <v>0</v>
      </c>
      <c r="R32" s="71">
        <f t="shared" si="5"/>
        <v>0</v>
      </c>
      <c r="S32" s="53">
        <v>0</v>
      </c>
      <c r="T32" s="34">
        <f>(M32*S32)</f>
        <v>0</v>
      </c>
      <c r="U32" s="34">
        <f>N32+R32+T32</f>
        <v>24000</v>
      </c>
      <c r="V32" s="34">
        <v>0</v>
      </c>
      <c r="W32" s="34">
        <v>0</v>
      </c>
      <c r="X32" s="34">
        <v>0</v>
      </c>
      <c r="Y32" s="52">
        <v>0</v>
      </c>
      <c r="Z32" s="46">
        <v>0</v>
      </c>
      <c r="AA32" s="46"/>
      <c r="AB32" s="34">
        <v>0</v>
      </c>
      <c r="AC32" s="56">
        <f>AB32+U32</f>
        <v>24000</v>
      </c>
      <c r="AD32" s="72"/>
      <c r="AE32" s="48"/>
      <c r="AF32" s="57" t="str">
        <f>A32</f>
        <v>605-PR</v>
      </c>
      <c r="AG32" s="74"/>
    </row>
    <row r="33" spans="1:33" s="31" customFormat="1" ht="43" customHeight="1" x14ac:dyDescent="0.2">
      <c r="A33" s="33" t="s">
        <v>76</v>
      </c>
      <c r="B33" s="33"/>
      <c r="C33" s="28" t="s">
        <v>77</v>
      </c>
      <c r="D33" s="60">
        <v>20</v>
      </c>
      <c r="E33" s="60">
        <v>0</v>
      </c>
      <c r="F33" s="35" t="s">
        <v>102</v>
      </c>
      <c r="G33" s="35" t="s">
        <v>89</v>
      </c>
      <c r="H33" s="220">
        <v>42</v>
      </c>
      <c r="I33" s="33" t="s">
        <v>37</v>
      </c>
      <c r="J33" s="70">
        <v>1200</v>
      </c>
      <c r="K33" s="52">
        <v>0</v>
      </c>
      <c r="L33" s="52">
        <v>0</v>
      </c>
      <c r="M33" s="52">
        <v>0</v>
      </c>
      <c r="N33" s="61">
        <f t="shared" si="4"/>
        <v>24000</v>
      </c>
      <c r="O33" s="53">
        <v>0</v>
      </c>
      <c r="P33" s="53">
        <v>0</v>
      </c>
      <c r="Q33" s="71">
        <v>0</v>
      </c>
      <c r="R33" s="71">
        <f t="shared" si="5"/>
        <v>0</v>
      </c>
      <c r="S33" s="53">
        <v>0</v>
      </c>
      <c r="T33" s="34">
        <f>(M33*S33)</f>
        <v>0</v>
      </c>
      <c r="U33" s="34">
        <f>N33+R33+T33</f>
        <v>24000</v>
      </c>
      <c r="V33" s="34">
        <v>0</v>
      </c>
      <c r="W33" s="34">
        <v>0</v>
      </c>
      <c r="X33" s="34">
        <v>0</v>
      </c>
      <c r="Y33" s="52">
        <v>0</v>
      </c>
      <c r="Z33" s="46">
        <v>0</v>
      </c>
      <c r="AA33" s="46"/>
      <c r="AB33" s="34">
        <v>0</v>
      </c>
      <c r="AC33" s="56">
        <f>AB33+U33</f>
        <v>24000</v>
      </c>
      <c r="AD33" s="72"/>
      <c r="AE33" s="48"/>
      <c r="AF33" s="57" t="str">
        <f>A33</f>
        <v>605-PR</v>
      </c>
      <c r="AG33" s="74"/>
    </row>
    <row r="34" spans="1:33" s="31" customFormat="1" ht="50" customHeight="1" x14ac:dyDescent="0.2">
      <c r="A34" s="33" t="s">
        <v>76</v>
      </c>
      <c r="B34" s="33"/>
      <c r="C34" s="28" t="s">
        <v>77</v>
      </c>
      <c r="D34" s="60">
        <v>20</v>
      </c>
      <c r="E34" s="60">
        <v>0</v>
      </c>
      <c r="F34" s="35" t="s">
        <v>92</v>
      </c>
      <c r="G34" s="35" t="s">
        <v>93</v>
      </c>
      <c r="H34" s="220">
        <v>42</v>
      </c>
      <c r="I34" s="33" t="s">
        <v>37</v>
      </c>
      <c r="J34" s="70">
        <v>1200</v>
      </c>
      <c r="K34" s="52">
        <v>0</v>
      </c>
      <c r="L34" s="52">
        <v>0</v>
      </c>
      <c r="M34" s="52">
        <v>0</v>
      </c>
      <c r="N34" s="61">
        <f t="shared" si="4"/>
        <v>24000</v>
      </c>
      <c r="O34" s="53">
        <v>0</v>
      </c>
      <c r="P34" s="53">
        <v>0</v>
      </c>
      <c r="Q34" s="71">
        <v>0</v>
      </c>
      <c r="R34" s="71">
        <f t="shared" si="5"/>
        <v>0</v>
      </c>
      <c r="S34" s="53">
        <v>0</v>
      </c>
      <c r="T34" s="34">
        <f>(M34*S34)</f>
        <v>0</v>
      </c>
      <c r="U34" s="34">
        <f>N34+R34+T34</f>
        <v>24000</v>
      </c>
      <c r="V34" s="34">
        <v>0</v>
      </c>
      <c r="W34" s="34">
        <v>0</v>
      </c>
      <c r="X34" s="34">
        <v>0</v>
      </c>
      <c r="Y34" s="52">
        <v>0</v>
      </c>
      <c r="Z34" s="46">
        <v>0</v>
      </c>
      <c r="AA34" s="46"/>
      <c r="AB34" s="34">
        <v>0</v>
      </c>
      <c r="AC34" s="56">
        <f>AB34+U34</f>
        <v>24000</v>
      </c>
      <c r="AD34" s="72"/>
      <c r="AE34" s="48"/>
      <c r="AF34" s="57" t="str">
        <f>A34</f>
        <v>605-PR</v>
      </c>
      <c r="AG34" s="74"/>
    </row>
    <row r="35" spans="1:33" s="31" customFormat="1" ht="30.75" customHeight="1" x14ac:dyDescent="0.2">
      <c r="A35" s="33" t="s">
        <v>76</v>
      </c>
      <c r="B35" s="33"/>
      <c r="C35" s="28" t="s">
        <v>77</v>
      </c>
      <c r="D35" s="28" t="s">
        <v>103</v>
      </c>
      <c r="E35" s="35" t="s">
        <v>104</v>
      </c>
      <c r="F35" s="35" t="s">
        <v>105</v>
      </c>
      <c r="G35" s="35" t="s">
        <v>105</v>
      </c>
      <c r="H35" s="220"/>
      <c r="I35" s="33" t="s">
        <v>37</v>
      </c>
      <c r="J35" s="70">
        <v>0</v>
      </c>
      <c r="K35" s="52">
        <v>18</v>
      </c>
      <c r="L35" s="75">
        <v>0</v>
      </c>
      <c r="M35" s="52">
        <f t="shared" ref="M35:M41" si="6">K35+L35</f>
        <v>18</v>
      </c>
      <c r="N35" s="34">
        <v>0</v>
      </c>
      <c r="O35" s="53">
        <f>SUM(M35)</f>
        <v>18</v>
      </c>
      <c r="P35" s="53">
        <v>161</v>
      </c>
      <c r="Q35" s="71">
        <v>0</v>
      </c>
      <c r="R35" s="71">
        <f t="shared" ref="R35:R41" si="7">SUM(O35*P35)</f>
        <v>2898</v>
      </c>
      <c r="S35" s="53">
        <v>0</v>
      </c>
      <c r="T35" s="34">
        <v>0</v>
      </c>
      <c r="U35" s="34">
        <f>N35+R35+T35</f>
        <v>2898</v>
      </c>
      <c r="V35" s="34">
        <f>SUM(M35*200)</f>
        <v>3600</v>
      </c>
      <c r="W35" s="34">
        <v>0</v>
      </c>
      <c r="X35" s="34">
        <v>0</v>
      </c>
      <c r="Y35" s="52">
        <v>0</v>
      </c>
      <c r="Z35" s="46">
        <v>0</v>
      </c>
      <c r="AA35" s="46"/>
      <c r="AB35" s="34">
        <f>V35+Y35+Z35</f>
        <v>3600</v>
      </c>
      <c r="AC35" s="56">
        <f>AB35+U35</f>
        <v>6498</v>
      </c>
      <c r="AD35" s="72"/>
      <c r="AE35" s="48"/>
      <c r="AF35" s="57" t="str">
        <f>A35</f>
        <v>605-PR</v>
      </c>
      <c r="AG35" s="74" t="s">
        <v>107</v>
      </c>
    </row>
    <row r="36" spans="1:33" s="31" customFormat="1" ht="27.75" customHeight="1" x14ac:dyDescent="0.2">
      <c r="A36" s="33" t="s">
        <v>76</v>
      </c>
      <c r="B36" s="33"/>
      <c r="C36" s="28" t="s">
        <v>77</v>
      </c>
      <c r="D36" s="28" t="s">
        <v>103</v>
      </c>
      <c r="E36" s="35" t="s">
        <v>104</v>
      </c>
      <c r="F36" s="35" t="s">
        <v>105</v>
      </c>
      <c r="G36" s="35" t="s">
        <v>105</v>
      </c>
      <c r="H36" s="220"/>
      <c r="I36" s="33" t="s">
        <v>37</v>
      </c>
      <c r="J36" s="70">
        <v>0</v>
      </c>
      <c r="K36" s="52">
        <v>0</v>
      </c>
      <c r="L36" s="75">
        <v>30</v>
      </c>
      <c r="M36" s="52">
        <f t="shared" si="6"/>
        <v>30</v>
      </c>
      <c r="N36" s="34">
        <v>0</v>
      </c>
      <c r="O36" s="53">
        <f>SUM(M36)</f>
        <v>30</v>
      </c>
      <c r="P36" s="53">
        <v>161</v>
      </c>
      <c r="Q36" s="71">
        <v>0</v>
      </c>
      <c r="R36" s="71">
        <f t="shared" si="7"/>
        <v>4830</v>
      </c>
      <c r="S36" s="53">
        <v>0</v>
      </c>
      <c r="T36" s="34">
        <v>0</v>
      </c>
      <c r="U36" s="34">
        <f>N36+R36+T36</f>
        <v>4830</v>
      </c>
      <c r="V36" s="34">
        <f>SUM(M36*200)</f>
        <v>6000</v>
      </c>
      <c r="W36" s="34">
        <v>0</v>
      </c>
      <c r="X36" s="34">
        <v>0</v>
      </c>
      <c r="Y36" s="52">
        <v>0</v>
      </c>
      <c r="Z36" s="46">
        <v>0</v>
      </c>
      <c r="AA36" s="46"/>
      <c r="AB36" s="34">
        <f>V36+Y36+Z36</f>
        <v>6000</v>
      </c>
      <c r="AC36" s="56">
        <f>AB36+U36</f>
        <v>10830</v>
      </c>
      <c r="AD36" s="72"/>
      <c r="AE36" s="48"/>
      <c r="AF36" s="57" t="str">
        <f>A36</f>
        <v>605-PR</v>
      </c>
      <c r="AG36" s="74"/>
    </row>
    <row r="37" spans="1:33" s="31" customFormat="1" ht="29.25" customHeight="1" x14ac:dyDescent="0.2">
      <c r="A37" s="33" t="s">
        <v>76</v>
      </c>
      <c r="B37" s="33"/>
      <c r="C37" s="28" t="s">
        <v>77</v>
      </c>
      <c r="D37" s="28" t="s">
        <v>108</v>
      </c>
      <c r="E37" s="35" t="s">
        <v>109</v>
      </c>
      <c r="F37" s="35" t="s">
        <v>105</v>
      </c>
      <c r="G37" s="35" t="s">
        <v>105</v>
      </c>
      <c r="H37" s="220"/>
      <c r="I37" s="33" t="s">
        <v>37</v>
      </c>
      <c r="J37" s="70">
        <v>0</v>
      </c>
      <c r="K37" s="52">
        <v>83</v>
      </c>
      <c r="L37" s="75">
        <v>0</v>
      </c>
      <c r="M37" s="52">
        <f t="shared" si="6"/>
        <v>83</v>
      </c>
      <c r="N37" s="34">
        <v>0</v>
      </c>
      <c r="O37" s="53">
        <v>83</v>
      </c>
      <c r="P37" s="53">
        <v>161</v>
      </c>
      <c r="Q37" s="71">
        <v>0</v>
      </c>
      <c r="R37" s="71">
        <f t="shared" si="7"/>
        <v>13363</v>
      </c>
      <c r="S37" s="53">
        <v>0</v>
      </c>
      <c r="T37" s="34">
        <v>0</v>
      </c>
      <c r="U37" s="34">
        <f>N37+R37+T37</f>
        <v>13363</v>
      </c>
      <c r="V37" s="34">
        <f>SUM(M37*200)</f>
        <v>16600</v>
      </c>
      <c r="W37" s="34">
        <v>0</v>
      </c>
      <c r="X37" s="34">
        <v>0</v>
      </c>
      <c r="Y37" s="52">
        <v>0</v>
      </c>
      <c r="Z37" s="46">
        <v>0</v>
      </c>
      <c r="AA37" s="46"/>
      <c r="AB37" s="34">
        <f>V37+Y37+Z37</f>
        <v>16600</v>
      </c>
      <c r="AC37" s="56">
        <f>AB37+U37</f>
        <v>29963</v>
      </c>
      <c r="AD37" s="72"/>
      <c r="AE37" s="48"/>
      <c r="AF37" s="57" t="str">
        <f>A37</f>
        <v>605-PR</v>
      </c>
      <c r="AG37" s="74"/>
    </row>
    <row r="38" spans="1:33" s="31" customFormat="1" ht="27" customHeight="1" x14ac:dyDescent="0.2">
      <c r="A38" s="33" t="s">
        <v>76</v>
      </c>
      <c r="B38" s="33"/>
      <c r="C38" s="28" t="s">
        <v>77</v>
      </c>
      <c r="D38" s="28" t="s">
        <v>108</v>
      </c>
      <c r="E38" s="35" t="s">
        <v>109</v>
      </c>
      <c r="F38" s="35" t="s">
        <v>105</v>
      </c>
      <c r="G38" s="35" t="s">
        <v>105</v>
      </c>
      <c r="H38" s="220"/>
      <c r="I38" s="33" t="s">
        <v>37</v>
      </c>
      <c r="J38" s="70">
        <v>0</v>
      </c>
      <c r="K38" s="52">
        <v>14</v>
      </c>
      <c r="L38" s="75">
        <v>0</v>
      </c>
      <c r="M38" s="52">
        <f t="shared" si="6"/>
        <v>14</v>
      </c>
      <c r="N38" s="34">
        <v>0</v>
      </c>
      <c r="O38" s="53">
        <v>14</v>
      </c>
      <c r="P38" s="53">
        <v>161</v>
      </c>
      <c r="Q38" s="71">
        <v>0</v>
      </c>
      <c r="R38" s="71">
        <f t="shared" si="7"/>
        <v>2254</v>
      </c>
      <c r="S38" s="53">
        <v>0</v>
      </c>
      <c r="T38" s="34">
        <v>0</v>
      </c>
      <c r="U38" s="34">
        <f>N38+R38+T38</f>
        <v>2254</v>
      </c>
      <c r="V38" s="34">
        <f>SUM(M38*200)</f>
        <v>2800</v>
      </c>
      <c r="W38" s="34">
        <v>0</v>
      </c>
      <c r="X38" s="34">
        <v>0</v>
      </c>
      <c r="Y38" s="52">
        <v>0</v>
      </c>
      <c r="Z38" s="46">
        <v>0</v>
      </c>
      <c r="AA38" s="46"/>
      <c r="AB38" s="34">
        <f>V38+Y38+Z38</f>
        <v>2800</v>
      </c>
      <c r="AC38" s="56">
        <f>AB38+U38</f>
        <v>5054</v>
      </c>
      <c r="AD38" s="72"/>
      <c r="AE38" s="48"/>
      <c r="AF38" s="57" t="str">
        <f>A38</f>
        <v>605-PR</v>
      </c>
      <c r="AG38" s="74"/>
    </row>
    <row r="39" spans="1:33" s="31" customFormat="1" ht="28" customHeight="1" x14ac:dyDescent="0.2">
      <c r="A39" s="33" t="s">
        <v>76</v>
      </c>
      <c r="B39" s="33"/>
      <c r="C39" s="28" t="s">
        <v>77</v>
      </c>
      <c r="D39" s="28" t="s">
        <v>108</v>
      </c>
      <c r="E39" s="35" t="s">
        <v>109</v>
      </c>
      <c r="F39" s="35" t="s">
        <v>105</v>
      </c>
      <c r="G39" s="35" t="s">
        <v>105</v>
      </c>
      <c r="H39" s="220"/>
      <c r="I39" s="33" t="s">
        <v>37</v>
      </c>
      <c r="J39" s="70">
        <v>0</v>
      </c>
      <c r="K39" s="52">
        <v>0</v>
      </c>
      <c r="L39" s="75">
        <v>84</v>
      </c>
      <c r="M39" s="52">
        <f t="shared" si="6"/>
        <v>84</v>
      </c>
      <c r="N39" s="34">
        <v>0</v>
      </c>
      <c r="O39" s="53">
        <v>84</v>
      </c>
      <c r="P39" s="53">
        <v>161</v>
      </c>
      <c r="Q39" s="71">
        <v>0</v>
      </c>
      <c r="R39" s="71">
        <f t="shared" si="7"/>
        <v>13524</v>
      </c>
      <c r="S39" s="53">
        <v>0</v>
      </c>
      <c r="T39" s="34">
        <v>0</v>
      </c>
      <c r="U39" s="34">
        <f>N39+R39+T39</f>
        <v>13524</v>
      </c>
      <c r="V39" s="34">
        <f>SUM(M39*200)</f>
        <v>16800</v>
      </c>
      <c r="W39" s="34">
        <v>0</v>
      </c>
      <c r="X39" s="34">
        <v>0</v>
      </c>
      <c r="Y39" s="52">
        <v>0</v>
      </c>
      <c r="Z39" s="46">
        <v>0</v>
      </c>
      <c r="AA39" s="46"/>
      <c r="AB39" s="34">
        <f>V39+Y39+Z39</f>
        <v>16800</v>
      </c>
      <c r="AC39" s="56">
        <f>AB39+U39</f>
        <v>30324</v>
      </c>
      <c r="AD39" s="72"/>
      <c r="AE39" s="48"/>
      <c r="AF39" s="57" t="str">
        <f>A39</f>
        <v>605-PR</v>
      </c>
      <c r="AG39" s="74"/>
    </row>
    <row r="40" spans="1:33" s="31" customFormat="1" ht="27" customHeight="1" x14ac:dyDescent="0.2">
      <c r="A40" s="33" t="s">
        <v>76</v>
      </c>
      <c r="B40" s="33"/>
      <c r="C40" s="28" t="s">
        <v>77</v>
      </c>
      <c r="D40" s="28" t="s">
        <v>108</v>
      </c>
      <c r="E40" s="35" t="s">
        <v>110</v>
      </c>
      <c r="F40" s="35" t="s">
        <v>105</v>
      </c>
      <c r="G40" s="35" t="s">
        <v>105</v>
      </c>
      <c r="H40" s="220"/>
      <c r="I40" s="33" t="s">
        <v>37</v>
      </c>
      <c r="J40" s="70">
        <v>0</v>
      </c>
      <c r="K40" s="52">
        <v>0</v>
      </c>
      <c r="L40" s="75">
        <v>14</v>
      </c>
      <c r="M40" s="52">
        <f t="shared" si="6"/>
        <v>14</v>
      </c>
      <c r="N40" s="34">
        <v>0</v>
      </c>
      <c r="O40" s="53">
        <v>14</v>
      </c>
      <c r="P40" s="53">
        <v>161</v>
      </c>
      <c r="Q40" s="71">
        <v>0</v>
      </c>
      <c r="R40" s="71">
        <f t="shared" si="7"/>
        <v>2254</v>
      </c>
      <c r="S40" s="53">
        <v>0</v>
      </c>
      <c r="T40" s="34">
        <v>0</v>
      </c>
      <c r="U40" s="34">
        <f>N40+R40+T40</f>
        <v>2254</v>
      </c>
      <c r="V40" s="34">
        <f>SUM(M40*200)</f>
        <v>2800</v>
      </c>
      <c r="W40" s="34">
        <v>0</v>
      </c>
      <c r="X40" s="34">
        <v>0</v>
      </c>
      <c r="Y40" s="52">
        <v>0</v>
      </c>
      <c r="Z40" s="46">
        <v>0</v>
      </c>
      <c r="AA40" s="46"/>
      <c r="AB40" s="34">
        <f>V40+Y40+Z40</f>
        <v>2800</v>
      </c>
      <c r="AC40" s="56">
        <f>AB40+U40</f>
        <v>5054</v>
      </c>
      <c r="AD40" s="72"/>
      <c r="AE40" s="48"/>
      <c r="AF40" s="57" t="str">
        <f>A40</f>
        <v>605-PR</v>
      </c>
      <c r="AG40" s="74"/>
    </row>
    <row r="41" spans="1:33" s="31" customFormat="1" ht="31.5" customHeight="1" x14ac:dyDescent="0.2">
      <c r="A41" s="33" t="s">
        <v>76</v>
      </c>
      <c r="B41" s="33"/>
      <c r="C41" s="28" t="s">
        <v>77</v>
      </c>
      <c r="D41" s="28" t="s">
        <v>108</v>
      </c>
      <c r="E41" s="35" t="s">
        <v>111</v>
      </c>
      <c r="F41" s="35" t="s">
        <v>105</v>
      </c>
      <c r="G41" s="35" t="s">
        <v>105</v>
      </c>
      <c r="H41" s="220"/>
      <c r="I41" s="33" t="s">
        <v>37</v>
      </c>
      <c r="J41" s="70">
        <v>0</v>
      </c>
      <c r="K41" s="52">
        <v>0</v>
      </c>
      <c r="L41" s="75">
        <v>15</v>
      </c>
      <c r="M41" s="52">
        <f t="shared" si="6"/>
        <v>15</v>
      </c>
      <c r="N41" s="34">
        <v>0</v>
      </c>
      <c r="O41" s="53">
        <f>SUM(M41)</f>
        <v>15</v>
      </c>
      <c r="P41" s="53">
        <v>161</v>
      </c>
      <c r="Q41" s="71">
        <v>0</v>
      </c>
      <c r="R41" s="71">
        <f t="shared" si="7"/>
        <v>2415</v>
      </c>
      <c r="S41" s="53">
        <v>0</v>
      </c>
      <c r="T41" s="34">
        <v>0</v>
      </c>
      <c r="U41" s="34">
        <f>N41+R41+T41</f>
        <v>2415</v>
      </c>
      <c r="V41" s="34">
        <f>SUM(M41*200)</f>
        <v>3000</v>
      </c>
      <c r="W41" s="34">
        <v>0</v>
      </c>
      <c r="X41" s="34">
        <v>0</v>
      </c>
      <c r="Y41" s="52">
        <v>0</v>
      </c>
      <c r="Z41" s="46">
        <v>0</v>
      </c>
      <c r="AA41" s="46"/>
      <c r="AB41" s="34">
        <f>V41+Y41+Z41</f>
        <v>3000</v>
      </c>
      <c r="AC41" s="56">
        <f>AB41+U41</f>
        <v>5415</v>
      </c>
      <c r="AD41" s="72"/>
      <c r="AE41" s="48"/>
      <c r="AF41" s="57" t="str">
        <f>A41</f>
        <v>605-PR</v>
      </c>
      <c r="AG41" s="74"/>
    </row>
    <row r="42" spans="1:33" s="31" customFormat="1" ht="29.25" customHeight="1" x14ac:dyDescent="0.2">
      <c r="A42" s="33" t="s">
        <v>76</v>
      </c>
      <c r="B42" s="33"/>
      <c r="C42" s="198" t="s">
        <v>77</v>
      </c>
      <c r="D42" s="198" t="s">
        <v>112</v>
      </c>
      <c r="E42" s="110" t="s">
        <v>112</v>
      </c>
      <c r="F42" s="110" t="s">
        <v>112</v>
      </c>
      <c r="G42" s="35" t="s">
        <v>113</v>
      </c>
      <c r="H42" s="52" t="s">
        <v>112</v>
      </c>
      <c r="I42" s="203" t="s">
        <v>112</v>
      </c>
      <c r="J42" s="204" t="s">
        <v>112</v>
      </c>
      <c r="K42" s="52">
        <v>0</v>
      </c>
      <c r="L42" s="52">
        <v>0</v>
      </c>
      <c r="M42" s="52">
        <v>0</v>
      </c>
      <c r="N42" s="61">
        <v>0</v>
      </c>
      <c r="O42" s="53">
        <v>0</v>
      </c>
      <c r="P42" s="53">
        <v>0</v>
      </c>
      <c r="Q42" s="71"/>
      <c r="R42" s="71">
        <v>0</v>
      </c>
      <c r="S42" s="53">
        <v>0</v>
      </c>
      <c r="T42" s="34">
        <v>84000</v>
      </c>
      <c r="U42" s="34">
        <f>N42+R42+T42</f>
        <v>84000</v>
      </c>
      <c r="V42" s="34">
        <v>0</v>
      </c>
      <c r="W42" s="34">
        <v>0</v>
      </c>
      <c r="X42" s="34">
        <v>0</v>
      </c>
      <c r="Y42" s="52">
        <v>0</v>
      </c>
      <c r="Z42" s="46">
        <v>0</v>
      </c>
      <c r="AA42" s="46"/>
      <c r="AB42" s="34">
        <v>0</v>
      </c>
      <c r="AC42" s="56">
        <f>AB42+U42</f>
        <v>84000</v>
      </c>
      <c r="AD42" s="205"/>
      <c r="AE42" s="48"/>
      <c r="AF42" s="206" t="str">
        <f>A42</f>
        <v>605-PR</v>
      </c>
      <c r="AG42" s="74"/>
    </row>
    <row r="43" spans="1:33" s="31" customFormat="1" ht="31.5" customHeight="1" x14ac:dyDescent="0.2">
      <c r="A43" s="33" t="s">
        <v>76</v>
      </c>
      <c r="B43" s="33"/>
      <c r="C43" s="28" t="s">
        <v>77</v>
      </c>
      <c r="D43" s="28" t="s">
        <v>112</v>
      </c>
      <c r="E43" s="35" t="s">
        <v>112</v>
      </c>
      <c r="F43" s="35" t="s">
        <v>112</v>
      </c>
      <c r="G43" s="35" t="s">
        <v>114</v>
      </c>
      <c r="H43" s="220" t="s">
        <v>112</v>
      </c>
      <c r="I43" s="33" t="s">
        <v>112</v>
      </c>
      <c r="J43" s="70" t="s">
        <v>112</v>
      </c>
      <c r="K43" s="52">
        <v>0</v>
      </c>
      <c r="L43" s="52">
        <v>0</v>
      </c>
      <c r="M43" s="52">
        <v>0</v>
      </c>
      <c r="N43" s="61">
        <v>0</v>
      </c>
      <c r="O43" s="53">
        <v>0</v>
      </c>
      <c r="P43" s="53">
        <v>0</v>
      </c>
      <c r="Q43" s="71"/>
      <c r="R43" s="71">
        <v>0</v>
      </c>
      <c r="S43" s="53">
        <v>0</v>
      </c>
      <c r="T43" s="34">
        <v>31960</v>
      </c>
      <c r="U43" s="34">
        <f>N43+R43+T43</f>
        <v>31960</v>
      </c>
      <c r="V43" s="34">
        <v>0</v>
      </c>
      <c r="W43" s="34">
        <v>0</v>
      </c>
      <c r="X43" s="34">
        <v>0</v>
      </c>
      <c r="Y43" s="52">
        <v>0</v>
      </c>
      <c r="Z43" s="46">
        <v>0</v>
      </c>
      <c r="AA43" s="46"/>
      <c r="AB43" s="34">
        <v>0</v>
      </c>
      <c r="AC43" s="56">
        <f>AB43+U43</f>
        <v>31960</v>
      </c>
      <c r="AD43" s="72"/>
      <c r="AE43" s="48"/>
      <c r="AF43" s="57" t="str">
        <f>A43</f>
        <v>605-PR</v>
      </c>
      <c r="AG43" s="74"/>
    </row>
    <row r="44" spans="1:33" s="31" customFormat="1" ht="48" customHeight="1" x14ac:dyDescent="0.2">
      <c r="A44" s="33" t="s">
        <v>76</v>
      </c>
      <c r="B44" s="33"/>
      <c r="C44" s="28" t="s">
        <v>77</v>
      </c>
      <c r="D44" s="28" t="s">
        <v>112</v>
      </c>
      <c r="E44" s="35" t="s">
        <v>112</v>
      </c>
      <c r="F44" s="35" t="s">
        <v>112</v>
      </c>
      <c r="G44" s="35" t="s">
        <v>115</v>
      </c>
      <c r="H44" s="220" t="s">
        <v>112</v>
      </c>
      <c r="I44" s="33" t="s">
        <v>112</v>
      </c>
      <c r="J44" s="70" t="s">
        <v>112</v>
      </c>
      <c r="K44" s="52">
        <v>0</v>
      </c>
      <c r="L44" s="52">
        <v>0</v>
      </c>
      <c r="M44" s="52">
        <v>0</v>
      </c>
      <c r="N44" s="61">
        <v>0</v>
      </c>
      <c r="O44" s="53">
        <v>0</v>
      </c>
      <c r="P44" s="53">
        <v>0</v>
      </c>
      <c r="Q44" s="71"/>
      <c r="R44" s="71">
        <v>0</v>
      </c>
      <c r="S44" s="53">
        <v>0</v>
      </c>
      <c r="T44" s="34">
        <v>94500</v>
      </c>
      <c r="U44" s="34">
        <f>N44+R44+T44</f>
        <v>94500</v>
      </c>
      <c r="V44" s="34">
        <v>0</v>
      </c>
      <c r="W44" s="34">
        <v>0</v>
      </c>
      <c r="X44" s="34">
        <v>0</v>
      </c>
      <c r="Y44" s="52">
        <v>0</v>
      </c>
      <c r="Z44" s="46">
        <v>0</v>
      </c>
      <c r="AA44" s="46"/>
      <c r="AB44" s="34">
        <v>0</v>
      </c>
      <c r="AC44" s="56">
        <f>AB44+U44</f>
        <v>94500</v>
      </c>
      <c r="AD44" s="72"/>
      <c r="AE44" s="48"/>
      <c r="AF44" s="57" t="str">
        <f>A44</f>
        <v>605-PR</v>
      </c>
      <c r="AG44" s="74"/>
    </row>
    <row r="45" spans="1:33" s="31" customFormat="1" ht="24.75" customHeight="1" x14ac:dyDescent="0.2">
      <c r="A45" s="33" t="s">
        <v>76</v>
      </c>
      <c r="B45" s="33"/>
      <c r="C45" s="28" t="s">
        <v>77</v>
      </c>
      <c r="D45" s="28" t="s">
        <v>112</v>
      </c>
      <c r="E45" s="35" t="s">
        <v>112</v>
      </c>
      <c r="F45" s="35" t="s">
        <v>112</v>
      </c>
      <c r="G45" s="35" t="s">
        <v>116</v>
      </c>
      <c r="H45" s="220" t="s">
        <v>112</v>
      </c>
      <c r="I45" s="33" t="s">
        <v>112</v>
      </c>
      <c r="J45" s="70" t="s">
        <v>112</v>
      </c>
      <c r="K45" s="52">
        <v>0</v>
      </c>
      <c r="L45" s="52">
        <v>0</v>
      </c>
      <c r="M45" s="52">
        <v>0</v>
      </c>
      <c r="N45" s="61">
        <v>0</v>
      </c>
      <c r="O45" s="53">
        <v>0</v>
      </c>
      <c r="P45" s="53">
        <v>0</v>
      </c>
      <c r="Q45" s="71"/>
      <c r="R45" s="71">
        <v>0</v>
      </c>
      <c r="S45" s="53">
        <v>0</v>
      </c>
      <c r="T45" s="34">
        <v>39055</v>
      </c>
      <c r="U45" s="34">
        <f>N45+R45+T45</f>
        <v>39055</v>
      </c>
      <c r="V45" s="34">
        <v>0</v>
      </c>
      <c r="W45" s="34">
        <v>0</v>
      </c>
      <c r="X45" s="34">
        <v>0</v>
      </c>
      <c r="Y45" s="52">
        <v>0</v>
      </c>
      <c r="Z45" s="46">
        <v>0</v>
      </c>
      <c r="AA45" s="46"/>
      <c r="AB45" s="34">
        <v>0</v>
      </c>
      <c r="AC45" s="56">
        <f>AB45+U45</f>
        <v>39055</v>
      </c>
      <c r="AD45" s="72"/>
      <c r="AE45" s="48"/>
      <c r="AF45" s="57" t="str">
        <f>A45</f>
        <v>605-PR</v>
      </c>
      <c r="AG45" s="74"/>
    </row>
    <row r="46" spans="1:33" s="31" customFormat="1" ht="34.5" customHeight="1" x14ac:dyDescent="0.2">
      <c r="A46" s="33" t="s">
        <v>76</v>
      </c>
      <c r="B46" s="33"/>
      <c r="C46" s="28" t="s">
        <v>77</v>
      </c>
      <c r="D46" s="28" t="s">
        <v>50</v>
      </c>
      <c r="E46" s="35" t="s">
        <v>104</v>
      </c>
      <c r="F46" s="35" t="s">
        <v>105</v>
      </c>
      <c r="G46" s="35" t="s">
        <v>105</v>
      </c>
      <c r="H46" s="220"/>
      <c r="I46" s="33" t="s">
        <v>37</v>
      </c>
      <c r="J46" s="70">
        <v>0</v>
      </c>
      <c r="K46" s="52">
        <v>0</v>
      </c>
      <c r="L46" s="75">
        <v>25</v>
      </c>
      <c r="M46" s="52">
        <f>K46+L46</f>
        <v>25</v>
      </c>
      <c r="N46" s="34">
        <v>0</v>
      </c>
      <c r="O46" s="53">
        <v>25</v>
      </c>
      <c r="P46" s="53">
        <v>161</v>
      </c>
      <c r="Q46" s="71">
        <v>0</v>
      </c>
      <c r="R46" s="71">
        <f>SUM(O46*P46)</f>
        <v>4025</v>
      </c>
      <c r="S46" s="53">
        <v>0</v>
      </c>
      <c r="T46" s="34">
        <v>0</v>
      </c>
      <c r="U46" s="34">
        <f>N46+R46+T46</f>
        <v>4025</v>
      </c>
      <c r="V46" s="34">
        <f>SUM(M46*200)</f>
        <v>5000</v>
      </c>
      <c r="W46" s="34">
        <v>0</v>
      </c>
      <c r="X46" s="34">
        <v>0</v>
      </c>
      <c r="Y46" s="52">
        <v>0</v>
      </c>
      <c r="Z46" s="46">
        <v>0</v>
      </c>
      <c r="AA46" s="46"/>
      <c r="AB46" s="34">
        <f>V46+Y46+Z46</f>
        <v>5000</v>
      </c>
      <c r="AC46" s="56">
        <f>AB46+U46</f>
        <v>9025</v>
      </c>
      <c r="AD46" s="72"/>
      <c r="AE46" s="48"/>
      <c r="AF46" s="57" t="str">
        <f>A46</f>
        <v>605-PR</v>
      </c>
      <c r="AG46" s="74" t="s">
        <v>117</v>
      </c>
    </row>
    <row r="47" spans="1:33" s="31" customFormat="1" ht="38.25" customHeight="1" x14ac:dyDescent="0.2">
      <c r="A47" s="33" t="s">
        <v>76</v>
      </c>
      <c r="B47" s="33"/>
      <c r="C47" s="28" t="s">
        <v>77</v>
      </c>
      <c r="D47" s="28" t="s">
        <v>50</v>
      </c>
      <c r="E47" s="35" t="s">
        <v>104</v>
      </c>
      <c r="F47" s="35" t="s">
        <v>105</v>
      </c>
      <c r="G47" s="35" t="s">
        <v>105</v>
      </c>
      <c r="H47" s="220"/>
      <c r="I47" s="33" t="s">
        <v>37</v>
      </c>
      <c r="J47" s="70">
        <v>0</v>
      </c>
      <c r="K47" s="52">
        <v>30</v>
      </c>
      <c r="L47" s="75">
        <v>0</v>
      </c>
      <c r="M47" s="52">
        <f>K47+L47</f>
        <v>30</v>
      </c>
      <c r="N47" s="34">
        <v>0</v>
      </c>
      <c r="O47" s="53">
        <v>30</v>
      </c>
      <c r="P47" s="53">
        <v>161</v>
      </c>
      <c r="Q47" s="71">
        <v>0</v>
      </c>
      <c r="R47" s="71">
        <f>SUM(O47*P47)</f>
        <v>4830</v>
      </c>
      <c r="S47" s="53">
        <v>0</v>
      </c>
      <c r="T47" s="34">
        <v>0</v>
      </c>
      <c r="U47" s="34">
        <f>N47+R47+T47</f>
        <v>4830</v>
      </c>
      <c r="V47" s="34">
        <f>SUM(M47*200)</f>
        <v>6000</v>
      </c>
      <c r="W47" s="34">
        <v>0</v>
      </c>
      <c r="X47" s="34">
        <v>0</v>
      </c>
      <c r="Y47" s="52">
        <v>0</v>
      </c>
      <c r="Z47" s="46">
        <v>0</v>
      </c>
      <c r="AA47" s="46"/>
      <c r="AB47" s="34">
        <f>V47+Y47+Z47</f>
        <v>6000</v>
      </c>
      <c r="AC47" s="56">
        <f>AB47+U47</f>
        <v>10830</v>
      </c>
      <c r="AD47" s="72"/>
      <c r="AE47" s="48"/>
      <c r="AF47" s="57" t="str">
        <f>A47</f>
        <v>605-PR</v>
      </c>
      <c r="AG47" s="74" t="s">
        <v>117</v>
      </c>
    </row>
    <row r="48" spans="1:33" s="87" customFormat="1" ht="37.5" customHeight="1" x14ac:dyDescent="0.2">
      <c r="A48" s="207" t="s">
        <v>118</v>
      </c>
      <c r="B48" s="207" t="s">
        <v>119</v>
      </c>
      <c r="C48" s="76" t="s">
        <v>33</v>
      </c>
      <c r="D48" s="76" t="s">
        <v>112</v>
      </c>
      <c r="E48" s="77" t="s">
        <v>112</v>
      </c>
      <c r="F48" s="77" t="s">
        <v>112</v>
      </c>
      <c r="G48" s="77" t="s">
        <v>113</v>
      </c>
      <c r="H48" s="247">
        <v>0</v>
      </c>
      <c r="I48" s="78" t="s">
        <v>37</v>
      </c>
      <c r="J48" s="79">
        <v>0</v>
      </c>
      <c r="K48" s="80">
        <v>0</v>
      </c>
      <c r="L48" s="80">
        <v>0</v>
      </c>
      <c r="M48" s="80">
        <f>K48+L48</f>
        <v>0</v>
      </c>
      <c r="N48" s="81">
        <f>(J48*M48)</f>
        <v>0</v>
      </c>
      <c r="O48" s="82">
        <v>0</v>
      </c>
      <c r="P48" s="82">
        <v>0</v>
      </c>
      <c r="Q48" s="83">
        <v>0</v>
      </c>
      <c r="R48" s="83">
        <v>0</v>
      </c>
      <c r="S48" s="82">
        <v>0</v>
      </c>
      <c r="T48" s="81">
        <v>0</v>
      </c>
      <c r="U48" s="81">
        <f>N48+R48+T48</f>
        <v>0</v>
      </c>
      <c r="V48" s="81">
        <v>0</v>
      </c>
      <c r="W48" s="81">
        <v>0</v>
      </c>
      <c r="X48" s="81">
        <v>0</v>
      </c>
      <c r="Y48" s="80">
        <f>SUM(X48*W48)</f>
        <v>0</v>
      </c>
      <c r="Z48" s="85">
        <v>0</v>
      </c>
      <c r="AA48" s="85"/>
      <c r="AB48" s="81">
        <f>V48+Y48+Z48</f>
        <v>0</v>
      </c>
      <c r="AC48" s="56">
        <f>AB48+U48</f>
        <v>0</v>
      </c>
      <c r="AD48" s="208"/>
      <c r="AE48" s="48">
        <f t="shared" ref="AE48" si="8">SUM(AC48:AC50)</f>
        <v>0</v>
      </c>
      <c r="AF48" s="86" t="s">
        <v>120</v>
      </c>
      <c r="AG48" s="88"/>
    </row>
    <row r="49" spans="1:33" s="87" customFormat="1" ht="35.25" customHeight="1" x14ac:dyDescent="0.2">
      <c r="A49" s="207" t="s">
        <v>118</v>
      </c>
      <c r="B49" s="207" t="s">
        <v>119</v>
      </c>
      <c r="C49" s="76" t="s">
        <v>33</v>
      </c>
      <c r="D49" s="76" t="s">
        <v>112</v>
      </c>
      <c r="E49" s="77" t="s">
        <v>112</v>
      </c>
      <c r="F49" s="77" t="s">
        <v>112</v>
      </c>
      <c r="G49" s="59" t="s">
        <v>114</v>
      </c>
      <c r="H49" s="247">
        <v>0</v>
      </c>
      <c r="I49" s="78" t="s">
        <v>37</v>
      </c>
      <c r="J49" s="79">
        <v>0</v>
      </c>
      <c r="K49" s="80">
        <v>0</v>
      </c>
      <c r="L49" s="80">
        <v>0</v>
      </c>
      <c r="M49" s="80">
        <v>0</v>
      </c>
      <c r="N49" s="81">
        <v>0</v>
      </c>
      <c r="O49" s="82">
        <v>0</v>
      </c>
      <c r="P49" s="82">
        <v>0</v>
      </c>
      <c r="Q49" s="83">
        <v>0</v>
      </c>
      <c r="R49" s="83">
        <v>0</v>
      </c>
      <c r="S49" s="82">
        <v>0</v>
      </c>
      <c r="T49" s="81">
        <v>0</v>
      </c>
      <c r="U49" s="81">
        <f>N49+R49+T49</f>
        <v>0</v>
      </c>
      <c r="V49" s="81">
        <v>0</v>
      </c>
      <c r="W49" s="81">
        <v>0</v>
      </c>
      <c r="X49" s="81">
        <v>0</v>
      </c>
      <c r="Y49" s="80">
        <v>0</v>
      </c>
      <c r="Z49" s="85">
        <v>0</v>
      </c>
      <c r="AA49" s="85"/>
      <c r="AB49" s="81">
        <v>0</v>
      </c>
      <c r="AC49" s="56">
        <f>AB49+U49</f>
        <v>0</v>
      </c>
      <c r="AD49" s="208"/>
      <c r="AE49" s="48" t="s">
        <v>32</v>
      </c>
      <c r="AF49" s="86" t="s">
        <v>120</v>
      </c>
      <c r="AG49" s="88"/>
    </row>
    <row r="50" spans="1:33" s="31" customFormat="1" ht="81" customHeight="1" x14ac:dyDescent="0.2">
      <c r="A50" s="92" t="s">
        <v>118</v>
      </c>
      <c r="B50" s="207" t="s">
        <v>119</v>
      </c>
      <c r="C50" s="88" t="s">
        <v>33</v>
      </c>
      <c r="D50" s="88" t="s">
        <v>50</v>
      </c>
      <c r="E50" s="89" t="s">
        <v>121</v>
      </c>
      <c r="F50" s="89" t="s">
        <v>122</v>
      </c>
      <c r="G50" s="89" t="s">
        <v>123</v>
      </c>
      <c r="H50" s="220">
        <v>45</v>
      </c>
      <c r="I50" s="90" t="s">
        <v>37</v>
      </c>
      <c r="J50" s="51">
        <v>1200</v>
      </c>
      <c r="K50" s="52">
        <v>0</v>
      </c>
      <c r="L50" s="52">
        <v>0</v>
      </c>
      <c r="M50" s="52">
        <f>K50+L50</f>
        <v>0</v>
      </c>
      <c r="N50" s="34">
        <f t="shared" ref="N50:N68" si="9">(J50*M50)</f>
        <v>0</v>
      </c>
      <c r="O50" s="53">
        <v>0</v>
      </c>
      <c r="P50" s="53">
        <v>0</v>
      </c>
      <c r="Q50" s="71">
        <v>0.4</v>
      </c>
      <c r="R50" s="71">
        <f>SUM(P50*Q50*O50)</f>
        <v>0</v>
      </c>
      <c r="S50" s="53">
        <v>0</v>
      </c>
      <c r="T50" s="34">
        <v>0</v>
      </c>
      <c r="U50" s="34">
        <f>N50+R50+T50</f>
        <v>0</v>
      </c>
      <c r="V50" s="34">
        <f>M50*200</f>
        <v>0</v>
      </c>
      <c r="W50" s="34">
        <v>0</v>
      </c>
      <c r="X50" s="34">
        <v>410</v>
      </c>
      <c r="Y50" s="52">
        <f t="shared" ref="Y50:Y68" si="10">SUM(X50*W50)</f>
        <v>0</v>
      </c>
      <c r="Z50" s="46">
        <v>0</v>
      </c>
      <c r="AA50" s="46"/>
      <c r="AB50" s="34">
        <f>V50+Y50+Z50</f>
        <v>0</v>
      </c>
      <c r="AC50" s="56">
        <f>AB50+U50</f>
        <v>0</v>
      </c>
      <c r="AD50" s="48">
        <f>SUM(M50)</f>
        <v>0</v>
      </c>
      <c r="AE50" s="48" t="s">
        <v>32</v>
      </c>
      <c r="AF50" s="91" t="s">
        <v>120</v>
      </c>
      <c r="AG50" s="74"/>
    </row>
    <row r="51" spans="1:33" s="31" customFormat="1" ht="54" customHeight="1" x14ac:dyDescent="0.2">
      <c r="A51" s="92" t="s">
        <v>124</v>
      </c>
      <c r="B51" s="92" t="s">
        <v>32</v>
      </c>
      <c r="C51" s="28" t="s">
        <v>33</v>
      </c>
      <c r="D51" s="28" t="s">
        <v>108</v>
      </c>
      <c r="E51" s="35" t="s">
        <v>125</v>
      </c>
      <c r="F51" s="35" t="s">
        <v>126</v>
      </c>
      <c r="G51" s="35" t="s">
        <v>127</v>
      </c>
      <c r="H51" s="220">
        <v>45</v>
      </c>
      <c r="I51" s="33" t="s">
        <v>37</v>
      </c>
      <c r="J51" s="51">
        <v>1200</v>
      </c>
      <c r="K51" s="52">
        <v>0</v>
      </c>
      <c r="L51" s="52">
        <v>15</v>
      </c>
      <c r="M51" s="52">
        <f>K51+L51</f>
        <v>15</v>
      </c>
      <c r="N51" s="34">
        <f t="shared" si="9"/>
        <v>18000</v>
      </c>
      <c r="O51" s="53">
        <v>0</v>
      </c>
      <c r="P51" s="53">
        <v>0</v>
      </c>
      <c r="Q51" s="71">
        <v>0</v>
      </c>
      <c r="R51" s="71">
        <v>0</v>
      </c>
      <c r="S51" s="53">
        <v>0</v>
      </c>
      <c r="T51" s="34">
        <f>(M51*S51)</f>
        <v>0</v>
      </c>
      <c r="U51" s="34">
        <f>N51+R51+T51</f>
        <v>18000</v>
      </c>
      <c r="V51" s="34">
        <f>M51*200</f>
        <v>3000</v>
      </c>
      <c r="W51" s="34">
        <v>72</v>
      </c>
      <c r="X51" s="34">
        <v>460</v>
      </c>
      <c r="Y51" s="52">
        <f t="shared" si="10"/>
        <v>33120</v>
      </c>
      <c r="Z51" s="46">
        <v>0</v>
      </c>
      <c r="AA51" s="46"/>
      <c r="AB51" s="34">
        <f>V51+Y51+Z51</f>
        <v>36120</v>
      </c>
      <c r="AC51" s="56">
        <f>AB51+U51</f>
        <v>54120</v>
      </c>
      <c r="AD51" s="48">
        <f>SUM(M51:M58)</f>
        <v>47</v>
      </c>
      <c r="AE51" s="48">
        <f>SUM(AC51:AC58)</f>
        <v>133050</v>
      </c>
      <c r="AF51" s="91" t="str">
        <f>A51</f>
        <v>606-PR</v>
      </c>
      <c r="AG51" s="74"/>
    </row>
    <row r="52" spans="1:33" s="31" customFormat="1" ht="27.75" customHeight="1" x14ac:dyDescent="0.2">
      <c r="A52" s="92" t="s">
        <v>124</v>
      </c>
      <c r="B52" s="92"/>
      <c r="C52" s="88" t="s">
        <v>33</v>
      </c>
      <c r="D52" s="88" t="s">
        <v>108</v>
      </c>
      <c r="E52" s="107" t="s">
        <v>125</v>
      </c>
      <c r="F52" s="99" t="s">
        <v>122</v>
      </c>
      <c r="G52" s="99" t="s">
        <v>123</v>
      </c>
      <c r="H52" s="220">
        <v>45</v>
      </c>
      <c r="I52" s="90" t="s">
        <v>37</v>
      </c>
      <c r="J52" s="51">
        <v>1200</v>
      </c>
      <c r="K52" s="52">
        <v>0</v>
      </c>
      <c r="L52" s="52">
        <v>15</v>
      </c>
      <c r="M52" s="52">
        <f>K52+L52</f>
        <v>15</v>
      </c>
      <c r="N52" s="34">
        <f t="shared" si="9"/>
        <v>18000</v>
      </c>
      <c r="O52" s="53">
        <v>0</v>
      </c>
      <c r="P52" s="53">
        <v>0</v>
      </c>
      <c r="Q52" s="71">
        <v>0</v>
      </c>
      <c r="R52" s="71">
        <v>0</v>
      </c>
      <c r="S52" s="53">
        <v>0</v>
      </c>
      <c r="T52" s="34">
        <f>(M52*S52)</f>
        <v>0</v>
      </c>
      <c r="U52" s="34">
        <f>N52+R52+T52</f>
        <v>18000</v>
      </c>
      <c r="V52" s="34">
        <f>M52*200</f>
        <v>3000</v>
      </c>
      <c r="W52" s="34">
        <v>0</v>
      </c>
      <c r="X52" s="34">
        <v>0</v>
      </c>
      <c r="Y52" s="52">
        <f t="shared" si="10"/>
        <v>0</v>
      </c>
      <c r="Z52" s="46">
        <v>0</v>
      </c>
      <c r="AA52" s="46"/>
      <c r="AB52" s="34">
        <f>V52+Y52+Z52</f>
        <v>3000</v>
      </c>
      <c r="AC52" s="56">
        <f>AB52+U52</f>
        <v>21000</v>
      </c>
      <c r="AD52" s="48"/>
      <c r="AE52" s="48"/>
      <c r="AF52" s="91" t="str">
        <f>A52</f>
        <v>606-PR</v>
      </c>
      <c r="AG52" s="74"/>
    </row>
    <row r="53" spans="1:33" s="31" customFormat="1" ht="45" customHeight="1" x14ac:dyDescent="0.2">
      <c r="A53" s="92" t="s">
        <v>124</v>
      </c>
      <c r="B53" s="92"/>
      <c r="C53" s="88" t="s">
        <v>33</v>
      </c>
      <c r="D53" s="88" t="s">
        <v>112</v>
      </c>
      <c r="E53" s="89" t="s">
        <v>112</v>
      </c>
      <c r="F53" s="89" t="s">
        <v>112</v>
      </c>
      <c r="G53" s="89" t="s">
        <v>113</v>
      </c>
      <c r="H53" s="220">
        <v>0</v>
      </c>
      <c r="I53" s="90" t="s">
        <v>37</v>
      </c>
      <c r="J53" s="51">
        <v>0</v>
      </c>
      <c r="K53" s="52">
        <v>0</v>
      </c>
      <c r="L53" s="52">
        <v>0</v>
      </c>
      <c r="M53" s="52">
        <f>K53+L53</f>
        <v>0</v>
      </c>
      <c r="N53" s="34">
        <f t="shared" si="9"/>
        <v>0</v>
      </c>
      <c r="O53" s="53">
        <v>0</v>
      </c>
      <c r="P53" s="53">
        <v>0</v>
      </c>
      <c r="Q53" s="71">
        <v>0</v>
      </c>
      <c r="R53" s="71">
        <v>0</v>
      </c>
      <c r="S53" s="53">
        <v>0</v>
      </c>
      <c r="T53" s="34">
        <v>10500</v>
      </c>
      <c r="U53" s="34">
        <f>N53+R53+T53</f>
        <v>10500</v>
      </c>
      <c r="V53" s="34">
        <v>0</v>
      </c>
      <c r="W53" s="34">
        <v>0</v>
      </c>
      <c r="X53" s="34">
        <v>0</v>
      </c>
      <c r="Y53" s="52">
        <f t="shared" si="10"/>
        <v>0</v>
      </c>
      <c r="Z53" s="46">
        <v>0</v>
      </c>
      <c r="AA53" s="46"/>
      <c r="AB53" s="34">
        <f>V53+Y53+Z53</f>
        <v>0</v>
      </c>
      <c r="AC53" s="56">
        <f>AB53+U53</f>
        <v>10500</v>
      </c>
      <c r="AD53" s="48"/>
      <c r="AE53" s="48"/>
      <c r="AF53" s="91" t="str">
        <f>A53</f>
        <v>606-PR</v>
      </c>
      <c r="AG53" s="74"/>
    </row>
    <row r="54" spans="1:33" s="31" customFormat="1" ht="24" customHeight="1" x14ac:dyDescent="0.2">
      <c r="A54" s="92" t="s">
        <v>124</v>
      </c>
      <c r="B54" s="92"/>
      <c r="C54" s="88" t="s">
        <v>33</v>
      </c>
      <c r="D54" s="88" t="s">
        <v>112</v>
      </c>
      <c r="E54" s="89" t="s">
        <v>112</v>
      </c>
      <c r="F54" s="89" t="s">
        <v>112</v>
      </c>
      <c r="G54" s="35" t="s">
        <v>114</v>
      </c>
      <c r="H54" s="220">
        <v>0</v>
      </c>
      <c r="I54" s="90" t="s">
        <v>37</v>
      </c>
      <c r="J54" s="51">
        <v>0</v>
      </c>
      <c r="K54" s="52">
        <v>0</v>
      </c>
      <c r="L54" s="52">
        <v>0</v>
      </c>
      <c r="M54" s="52">
        <v>0</v>
      </c>
      <c r="N54" s="34">
        <f t="shared" si="9"/>
        <v>0</v>
      </c>
      <c r="O54" s="53">
        <v>0</v>
      </c>
      <c r="P54" s="53">
        <v>0</v>
      </c>
      <c r="Q54" s="71">
        <v>0</v>
      </c>
      <c r="R54" s="71">
        <v>0</v>
      </c>
      <c r="S54" s="53">
        <v>0</v>
      </c>
      <c r="T54" s="34">
        <v>0</v>
      </c>
      <c r="U54" s="34">
        <f>N54+R54+T54</f>
        <v>0</v>
      </c>
      <c r="V54" s="34">
        <v>0</v>
      </c>
      <c r="W54" s="34">
        <v>0</v>
      </c>
      <c r="X54" s="34">
        <v>0</v>
      </c>
      <c r="Y54" s="52">
        <f t="shared" si="10"/>
        <v>0</v>
      </c>
      <c r="Z54" s="46">
        <v>0</v>
      </c>
      <c r="AA54" s="46"/>
      <c r="AB54" s="34">
        <v>0</v>
      </c>
      <c r="AC54" s="56">
        <f>AB54+U54</f>
        <v>0</v>
      </c>
      <c r="AD54" s="48"/>
      <c r="AE54" s="48"/>
      <c r="AF54" s="91" t="str">
        <f>A54</f>
        <v>606-PR</v>
      </c>
      <c r="AG54" s="74"/>
    </row>
    <row r="55" spans="1:33" s="31" customFormat="1" ht="27.75" customHeight="1" x14ac:dyDescent="0.2">
      <c r="A55" s="92" t="s">
        <v>124</v>
      </c>
      <c r="B55" s="92"/>
      <c r="C55" s="88" t="s">
        <v>33</v>
      </c>
      <c r="D55" s="88" t="s">
        <v>112</v>
      </c>
      <c r="E55" s="89" t="s">
        <v>112</v>
      </c>
      <c r="F55" s="89" t="s">
        <v>112</v>
      </c>
      <c r="G55" s="89" t="s">
        <v>115</v>
      </c>
      <c r="H55" s="220">
        <v>0</v>
      </c>
      <c r="I55" s="90" t="s">
        <v>37</v>
      </c>
      <c r="J55" s="51">
        <v>0</v>
      </c>
      <c r="K55" s="52">
        <v>0</v>
      </c>
      <c r="L55" s="52">
        <v>0</v>
      </c>
      <c r="M55" s="52">
        <v>0</v>
      </c>
      <c r="N55" s="34">
        <f t="shared" si="9"/>
        <v>0</v>
      </c>
      <c r="O55" s="53">
        <v>0</v>
      </c>
      <c r="P55" s="53">
        <v>0</v>
      </c>
      <c r="Q55" s="71">
        <v>0</v>
      </c>
      <c r="R55" s="71">
        <v>0</v>
      </c>
      <c r="S55" s="53">
        <v>0</v>
      </c>
      <c r="T55" s="34">
        <v>10500</v>
      </c>
      <c r="U55" s="34">
        <f>N55+R55+T55</f>
        <v>10500</v>
      </c>
      <c r="V55" s="34">
        <v>0</v>
      </c>
      <c r="W55" s="34">
        <v>0</v>
      </c>
      <c r="X55" s="34">
        <v>0</v>
      </c>
      <c r="Y55" s="52">
        <f t="shared" si="10"/>
        <v>0</v>
      </c>
      <c r="Z55" s="46">
        <v>0</v>
      </c>
      <c r="AA55" s="46"/>
      <c r="AB55" s="34">
        <v>0</v>
      </c>
      <c r="AC55" s="56">
        <f>AB55+U55</f>
        <v>10500</v>
      </c>
      <c r="AD55" s="48"/>
      <c r="AE55" s="48"/>
      <c r="AF55" s="91" t="str">
        <f>A55</f>
        <v>606-PR</v>
      </c>
      <c r="AG55" s="74"/>
    </row>
    <row r="56" spans="1:33" s="31" customFormat="1" ht="44" customHeight="1" x14ac:dyDescent="0.2">
      <c r="A56" s="92" t="s">
        <v>124</v>
      </c>
      <c r="B56"/>
      <c r="C56" s="88" t="s">
        <v>33</v>
      </c>
      <c r="D56" s="88" t="s">
        <v>112</v>
      </c>
      <c r="E56" s="89" t="s">
        <v>112</v>
      </c>
      <c r="F56" s="89" t="s">
        <v>112</v>
      </c>
      <c r="G56" s="35" t="s">
        <v>128</v>
      </c>
      <c r="H56" s="220">
        <v>0</v>
      </c>
      <c r="I56" s="90" t="s">
        <v>37</v>
      </c>
      <c r="J56" s="51">
        <v>0</v>
      </c>
      <c r="K56" s="52">
        <v>0</v>
      </c>
      <c r="L56" s="52">
        <v>0</v>
      </c>
      <c r="M56" s="52">
        <v>0</v>
      </c>
      <c r="N56" s="34">
        <f t="shared" si="9"/>
        <v>0</v>
      </c>
      <c r="O56" s="53">
        <v>0</v>
      </c>
      <c r="P56" s="53">
        <v>0</v>
      </c>
      <c r="Q56" s="71">
        <v>0</v>
      </c>
      <c r="R56" s="71">
        <v>0</v>
      </c>
      <c r="S56" s="53">
        <v>0</v>
      </c>
      <c r="T56" s="34">
        <v>7390</v>
      </c>
      <c r="U56" s="34">
        <f>N56+R56+T56</f>
        <v>7390</v>
      </c>
      <c r="V56" s="34">
        <v>0</v>
      </c>
      <c r="W56" s="34">
        <v>0</v>
      </c>
      <c r="X56" s="34">
        <v>0</v>
      </c>
      <c r="Y56" s="52">
        <f t="shared" si="10"/>
        <v>0</v>
      </c>
      <c r="Z56" s="46">
        <v>0</v>
      </c>
      <c r="AA56" s="46"/>
      <c r="AB56" s="34">
        <v>0</v>
      </c>
      <c r="AC56" s="56">
        <f>AB56+U56</f>
        <v>7390</v>
      </c>
      <c r="AD56" s="48"/>
      <c r="AE56" s="48"/>
      <c r="AF56" s="91" t="str">
        <f>A56</f>
        <v>606-PR</v>
      </c>
      <c r="AG56" s="74"/>
    </row>
    <row r="57" spans="1:33" s="31" customFormat="1" ht="56" customHeight="1" x14ac:dyDescent="0.2">
      <c r="A57" s="92" t="s">
        <v>124</v>
      </c>
      <c r="B57" s="92"/>
      <c r="C57" s="88" t="s">
        <v>33</v>
      </c>
      <c r="D57" s="88" t="s">
        <v>50</v>
      </c>
      <c r="E57" s="89" t="s">
        <v>129</v>
      </c>
      <c r="F57" s="89" t="s">
        <v>122</v>
      </c>
      <c r="G57" s="89" t="s">
        <v>123</v>
      </c>
      <c r="H57" s="220">
        <v>45</v>
      </c>
      <c r="I57" s="90" t="s">
        <v>37</v>
      </c>
      <c r="J57" s="51">
        <v>1200</v>
      </c>
      <c r="K57" s="52">
        <v>17</v>
      </c>
      <c r="L57" s="52">
        <v>0</v>
      </c>
      <c r="M57" s="52">
        <f>K57+L57</f>
        <v>17</v>
      </c>
      <c r="N57" s="34">
        <f t="shared" si="9"/>
        <v>20400</v>
      </c>
      <c r="O57" s="53">
        <v>0</v>
      </c>
      <c r="P57" s="53">
        <v>0</v>
      </c>
      <c r="Q57" s="71">
        <v>0</v>
      </c>
      <c r="R57" s="71">
        <v>0</v>
      </c>
      <c r="S57" s="53">
        <v>0</v>
      </c>
      <c r="T57" s="34">
        <f>(M57*S57)</f>
        <v>0</v>
      </c>
      <c r="U57" s="34">
        <f>N57+R57+T57</f>
        <v>20400</v>
      </c>
      <c r="V57" s="34">
        <f>M57*200</f>
        <v>3400</v>
      </c>
      <c r="W57" s="34">
        <v>14</v>
      </c>
      <c r="X57" s="34">
        <v>410</v>
      </c>
      <c r="Y57" s="52">
        <f t="shared" si="10"/>
        <v>5740</v>
      </c>
      <c r="Z57" s="46">
        <v>0</v>
      </c>
      <c r="AA57" s="46"/>
      <c r="AB57" s="34">
        <f>V57+Y57+Z57</f>
        <v>9140</v>
      </c>
      <c r="AC57" s="56">
        <f>AB57+U57</f>
        <v>29540</v>
      </c>
      <c r="AD57" s="48"/>
      <c r="AE57" s="48"/>
      <c r="AF57" s="91" t="str">
        <f>A57</f>
        <v>606-PR</v>
      </c>
      <c r="AG57" s="74"/>
    </row>
    <row r="58" spans="1:33" s="31" customFormat="1" ht="50" customHeight="1" x14ac:dyDescent="0.2">
      <c r="A58" s="93" t="s">
        <v>124</v>
      </c>
      <c r="B58" s="93"/>
      <c r="C58" s="94" t="s">
        <v>33</v>
      </c>
      <c r="D58" s="94" t="s">
        <v>34</v>
      </c>
      <c r="E58" s="95" t="s">
        <v>35</v>
      </c>
      <c r="F58" s="95" t="s">
        <v>122</v>
      </c>
      <c r="G58" s="95" t="s">
        <v>123</v>
      </c>
      <c r="H58" s="245">
        <v>45</v>
      </c>
      <c r="I58" s="96" t="s">
        <v>37</v>
      </c>
      <c r="J58" s="39">
        <v>1200</v>
      </c>
      <c r="K58" s="40">
        <v>0</v>
      </c>
      <c r="L58" s="40">
        <v>0</v>
      </c>
      <c r="M58" s="40">
        <f>K58+L58</f>
        <v>0</v>
      </c>
      <c r="N58" s="41">
        <f t="shared" si="9"/>
        <v>0</v>
      </c>
      <c r="O58" s="42">
        <v>0</v>
      </c>
      <c r="P58" s="42">
        <v>0</v>
      </c>
      <c r="Q58" s="67">
        <v>0</v>
      </c>
      <c r="R58" s="67">
        <v>0</v>
      </c>
      <c r="S58" s="42">
        <v>0</v>
      </c>
      <c r="T58" s="41">
        <f>(M58*S58)</f>
        <v>0</v>
      </c>
      <c r="U58" s="41">
        <f>N58+R58+T58</f>
        <v>0</v>
      </c>
      <c r="V58" s="41">
        <f>M58*200</f>
        <v>0</v>
      </c>
      <c r="W58" s="41">
        <v>0</v>
      </c>
      <c r="X58" s="41">
        <v>0</v>
      </c>
      <c r="Y58" s="40">
        <f t="shared" si="10"/>
        <v>0</v>
      </c>
      <c r="Z58" s="45">
        <v>0</v>
      </c>
      <c r="AA58" s="45"/>
      <c r="AB58" s="41">
        <f>V58+Y58+Z58</f>
        <v>0</v>
      </c>
      <c r="AC58" s="47">
        <f>AB58+U58</f>
        <v>0</v>
      </c>
      <c r="AD58" s="199"/>
      <c r="AE58" s="199"/>
      <c r="AF58" s="97" t="str">
        <f>A58</f>
        <v>606-PR</v>
      </c>
      <c r="AG58" s="74"/>
    </row>
    <row r="59" spans="1:33" s="31" customFormat="1" ht="38.25" customHeight="1" x14ac:dyDescent="0.2">
      <c r="A59" s="92" t="s">
        <v>130</v>
      </c>
      <c r="B59" s="207" t="s">
        <v>131</v>
      </c>
      <c r="C59" s="88" t="s">
        <v>33</v>
      </c>
      <c r="D59" s="88" t="s">
        <v>112</v>
      </c>
      <c r="E59" s="89" t="s">
        <v>112</v>
      </c>
      <c r="F59" s="89" t="s">
        <v>112</v>
      </c>
      <c r="G59" s="89" t="s">
        <v>113</v>
      </c>
      <c r="H59" s="220">
        <v>0</v>
      </c>
      <c r="I59" s="90" t="s">
        <v>37</v>
      </c>
      <c r="J59" s="51">
        <v>0</v>
      </c>
      <c r="K59" s="52">
        <v>0</v>
      </c>
      <c r="L59" s="52">
        <v>0</v>
      </c>
      <c r="M59" s="52">
        <f>K59+L59</f>
        <v>0</v>
      </c>
      <c r="N59" s="34">
        <f t="shared" si="9"/>
        <v>0</v>
      </c>
      <c r="O59" s="53">
        <v>0</v>
      </c>
      <c r="P59" s="53">
        <v>0</v>
      </c>
      <c r="Q59" s="71">
        <v>0</v>
      </c>
      <c r="R59" s="71">
        <v>0</v>
      </c>
      <c r="S59" s="53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52">
        <f t="shared" si="10"/>
        <v>0</v>
      </c>
      <c r="Z59" s="46">
        <v>0</v>
      </c>
      <c r="AA59" s="46"/>
      <c r="AB59" s="34">
        <f>V59+Y59+Z59</f>
        <v>0</v>
      </c>
      <c r="AC59" s="56">
        <f>AB59+U59</f>
        <v>0</v>
      </c>
      <c r="AD59" s="48"/>
      <c r="AE59" s="48">
        <f t="shared" ref="AE59" si="11">SUM(AC59:AC64)</f>
        <v>0</v>
      </c>
      <c r="AF59" s="91" t="str">
        <f>A59</f>
        <v>607-B</v>
      </c>
      <c r="AG59" s="74"/>
    </row>
    <row r="60" spans="1:33" s="31" customFormat="1" ht="36" customHeight="1" x14ac:dyDescent="0.2">
      <c r="A60" s="92" t="s">
        <v>130</v>
      </c>
      <c r="B60" s="207" t="s">
        <v>131</v>
      </c>
      <c r="C60" s="88" t="s">
        <v>33</v>
      </c>
      <c r="D60" s="88" t="s">
        <v>112</v>
      </c>
      <c r="E60" s="89" t="s">
        <v>112</v>
      </c>
      <c r="F60" s="89" t="s">
        <v>112</v>
      </c>
      <c r="G60" s="35" t="s">
        <v>114</v>
      </c>
      <c r="H60" s="220">
        <v>0</v>
      </c>
      <c r="I60" s="90" t="s">
        <v>37</v>
      </c>
      <c r="J60" s="51">
        <v>0</v>
      </c>
      <c r="K60" s="52">
        <v>0</v>
      </c>
      <c r="L60" s="52">
        <v>0</v>
      </c>
      <c r="M60" s="52">
        <v>0</v>
      </c>
      <c r="N60" s="34">
        <f t="shared" si="9"/>
        <v>0</v>
      </c>
      <c r="O60" s="53">
        <v>0</v>
      </c>
      <c r="P60" s="53">
        <v>0</v>
      </c>
      <c r="Q60" s="71">
        <v>0</v>
      </c>
      <c r="R60" s="71">
        <v>0</v>
      </c>
      <c r="S60" s="53">
        <v>0</v>
      </c>
      <c r="T60" s="34">
        <v>0</v>
      </c>
      <c r="U60" s="34">
        <f>N60+R60+T60</f>
        <v>0</v>
      </c>
      <c r="V60" s="34">
        <v>0</v>
      </c>
      <c r="W60" s="34">
        <v>0</v>
      </c>
      <c r="X60" s="34">
        <v>0</v>
      </c>
      <c r="Y60" s="52">
        <f t="shared" si="10"/>
        <v>0</v>
      </c>
      <c r="Z60" s="46">
        <v>0</v>
      </c>
      <c r="AA60" s="46"/>
      <c r="AB60" s="34">
        <v>0</v>
      </c>
      <c r="AC60" s="56">
        <f>AB60+U60</f>
        <v>0</v>
      </c>
      <c r="AD60" s="48"/>
      <c r="AE60" s="48" t="s">
        <v>32</v>
      </c>
      <c r="AF60" s="91" t="str">
        <f>A60</f>
        <v>607-B</v>
      </c>
      <c r="AG60" s="74"/>
    </row>
    <row r="61" spans="1:33" s="31" customFormat="1" ht="36" customHeight="1" x14ac:dyDescent="0.2">
      <c r="A61" s="92" t="s">
        <v>130</v>
      </c>
      <c r="B61" s="207" t="s">
        <v>131</v>
      </c>
      <c r="C61" s="88" t="s">
        <v>33</v>
      </c>
      <c r="D61" s="88" t="s">
        <v>112</v>
      </c>
      <c r="E61" s="89" t="s">
        <v>112</v>
      </c>
      <c r="F61" s="89" t="s">
        <v>112</v>
      </c>
      <c r="G61" s="89" t="s">
        <v>115</v>
      </c>
      <c r="H61" s="220">
        <v>0</v>
      </c>
      <c r="I61" s="90" t="s">
        <v>37</v>
      </c>
      <c r="J61" s="51">
        <v>0</v>
      </c>
      <c r="K61" s="52">
        <v>0</v>
      </c>
      <c r="L61" s="52">
        <v>0</v>
      </c>
      <c r="M61" s="52">
        <v>0</v>
      </c>
      <c r="N61" s="34">
        <f t="shared" si="9"/>
        <v>0</v>
      </c>
      <c r="O61" s="53">
        <v>0</v>
      </c>
      <c r="P61" s="53">
        <v>0</v>
      </c>
      <c r="Q61" s="71">
        <v>0</v>
      </c>
      <c r="R61" s="71">
        <v>0</v>
      </c>
      <c r="S61" s="53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52">
        <f t="shared" si="10"/>
        <v>0</v>
      </c>
      <c r="Z61" s="46">
        <v>0</v>
      </c>
      <c r="AA61" s="46"/>
      <c r="AB61" s="34">
        <v>0</v>
      </c>
      <c r="AC61" s="56">
        <f>AB61+U61</f>
        <v>0</v>
      </c>
      <c r="AD61" s="48"/>
      <c r="AE61" s="48" t="s">
        <v>32</v>
      </c>
      <c r="AF61" s="91" t="str">
        <f>A61</f>
        <v>607-B</v>
      </c>
      <c r="AG61" s="74"/>
    </row>
    <row r="62" spans="1:33" s="31" customFormat="1" ht="36.75" customHeight="1" x14ac:dyDescent="0.2">
      <c r="A62" s="92" t="s">
        <v>130</v>
      </c>
      <c r="B62" s="207" t="s">
        <v>131</v>
      </c>
      <c r="C62" s="88" t="s">
        <v>33</v>
      </c>
      <c r="D62" s="88" t="s">
        <v>112</v>
      </c>
      <c r="E62" s="89" t="s">
        <v>112</v>
      </c>
      <c r="F62" s="89" t="s">
        <v>112</v>
      </c>
      <c r="G62" s="35" t="s">
        <v>116</v>
      </c>
      <c r="H62" s="220">
        <v>0</v>
      </c>
      <c r="I62" s="90" t="s">
        <v>37</v>
      </c>
      <c r="J62" s="51">
        <v>0</v>
      </c>
      <c r="K62" s="52">
        <v>0</v>
      </c>
      <c r="L62" s="52">
        <v>0</v>
      </c>
      <c r="M62" s="52">
        <v>0</v>
      </c>
      <c r="N62" s="34">
        <f t="shared" si="9"/>
        <v>0</v>
      </c>
      <c r="O62" s="53">
        <v>0</v>
      </c>
      <c r="P62" s="53">
        <v>0</v>
      </c>
      <c r="Q62" s="71">
        <v>0</v>
      </c>
      <c r="R62" s="71">
        <v>0</v>
      </c>
      <c r="S62" s="53">
        <v>0</v>
      </c>
      <c r="T62" s="34">
        <v>0</v>
      </c>
      <c r="U62" s="34">
        <f>N62+R62+T62</f>
        <v>0</v>
      </c>
      <c r="V62" s="34">
        <v>0</v>
      </c>
      <c r="W62" s="34">
        <v>0</v>
      </c>
      <c r="X62" s="34">
        <v>0</v>
      </c>
      <c r="Y62" s="52">
        <f t="shared" si="10"/>
        <v>0</v>
      </c>
      <c r="Z62" s="46">
        <v>0</v>
      </c>
      <c r="AA62" s="46"/>
      <c r="AB62" s="34">
        <v>0</v>
      </c>
      <c r="AC62" s="56">
        <f>AB62+U62</f>
        <v>0</v>
      </c>
      <c r="AD62" s="48"/>
      <c r="AE62" s="48" t="s">
        <v>32</v>
      </c>
      <c r="AF62" s="91" t="str">
        <f>A62</f>
        <v>607-B</v>
      </c>
      <c r="AG62" s="74"/>
    </row>
    <row r="63" spans="1:33" s="31" customFormat="1" ht="37" customHeight="1" x14ac:dyDescent="0.2">
      <c r="A63" s="92" t="s">
        <v>130</v>
      </c>
      <c r="B63" s="207" t="s">
        <v>131</v>
      </c>
      <c r="C63" s="88" t="s">
        <v>33</v>
      </c>
      <c r="D63" s="88" t="s">
        <v>50</v>
      </c>
      <c r="E63" s="89" t="s">
        <v>35</v>
      </c>
      <c r="F63" s="89" t="s">
        <v>85</v>
      </c>
      <c r="G63" s="35" t="s">
        <v>132</v>
      </c>
      <c r="H63" s="220">
        <v>45</v>
      </c>
      <c r="I63" s="90" t="s">
        <v>37</v>
      </c>
      <c r="J63" s="51">
        <v>1200</v>
      </c>
      <c r="K63" s="52">
        <v>0</v>
      </c>
      <c r="L63" s="52">
        <v>0</v>
      </c>
      <c r="M63" s="52">
        <f t="shared" ref="M63:M68" si="12">K63+L63</f>
        <v>0</v>
      </c>
      <c r="N63" s="34">
        <f t="shared" si="9"/>
        <v>0</v>
      </c>
      <c r="O63" s="53">
        <v>0</v>
      </c>
      <c r="P63" s="53">
        <v>0</v>
      </c>
      <c r="Q63" s="71">
        <v>0</v>
      </c>
      <c r="R63" s="71">
        <v>0</v>
      </c>
      <c r="S63" s="53">
        <v>0</v>
      </c>
      <c r="T63" s="34">
        <v>0</v>
      </c>
      <c r="U63" s="34">
        <f>N63+R63+T63</f>
        <v>0</v>
      </c>
      <c r="V63" s="34">
        <f>M63*200</f>
        <v>0</v>
      </c>
      <c r="W63" s="34">
        <v>0</v>
      </c>
      <c r="X63" s="34">
        <v>330</v>
      </c>
      <c r="Y63" s="52">
        <f t="shared" si="10"/>
        <v>0</v>
      </c>
      <c r="Z63" s="46">
        <v>0</v>
      </c>
      <c r="AA63" s="46"/>
      <c r="AB63" s="34">
        <f>V63+Y63+Z63</f>
        <v>0</v>
      </c>
      <c r="AC63" s="56">
        <f>AB63+U63</f>
        <v>0</v>
      </c>
      <c r="AD63" s="48" t="s">
        <v>32</v>
      </c>
      <c r="AE63" s="48" t="s">
        <v>32</v>
      </c>
      <c r="AF63" s="91" t="str">
        <f>A63</f>
        <v>607-B</v>
      </c>
      <c r="AG63" s="74" t="s">
        <v>133</v>
      </c>
    </row>
    <row r="64" spans="1:33" s="31" customFormat="1" ht="39" customHeight="1" x14ac:dyDescent="0.2">
      <c r="A64" s="92" t="s">
        <v>130</v>
      </c>
      <c r="B64" s="207" t="s">
        <v>131</v>
      </c>
      <c r="C64" s="88" t="s">
        <v>33</v>
      </c>
      <c r="D64" s="88" t="s">
        <v>50</v>
      </c>
      <c r="E64" s="89" t="s">
        <v>35</v>
      </c>
      <c r="F64" s="89" t="s">
        <v>134</v>
      </c>
      <c r="G64" s="35" t="s">
        <v>135</v>
      </c>
      <c r="H64" s="220">
        <v>45</v>
      </c>
      <c r="I64" s="90" t="s">
        <v>37</v>
      </c>
      <c r="J64" s="51">
        <v>1200</v>
      </c>
      <c r="K64" s="52">
        <v>0</v>
      </c>
      <c r="L64" s="52">
        <v>0</v>
      </c>
      <c r="M64" s="52">
        <f t="shared" si="12"/>
        <v>0</v>
      </c>
      <c r="N64" s="34">
        <f t="shared" si="9"/>
        <v>0</v>
      </c>
      <c r="O64" s="53">
        <v>0</v>
      </c>
      <c r="P64" s="53">
        <v>0</v>
      </c>
      <c r="Q64" s="71">
        <v>0</v>
      </c>
      <c r="R64" s="71">
        <v>0</v>
      </c>
      <c r="S64" s="53">
        <v>0</v>
      </c>
      <c r="T64" s="34">
        <v>0</v>
      </c>
      <c r="U64" s="34">
        <f>N64+R64+T64</f>
        <v>0</v>
      </c>
      <c r="V64" s="34">
        <f>M64*200</f>
        <v>0</v>
      </c>
      <c r="W64" s="34">
        <v>0</v>
      </c>
      <c r="X64" s="34">
        <v>330</v>
      </c>
      <c r="Y64" s="52">
        <f t="shared" si="10"/>
        <v>0</v>
      </c>
      <c r="Z64" s="46">
        <v>0</v>
      </c>
      <c r="AA64" s="46"/>
      <c r="AB64" s="34">
        <f>V64+Y64+Z64</f>
        <v>0</v>
      </c>
      <c r="AC64" s="56">
        <f>AB64+U64</f>
        <v>0</v>
      </c>
      <c r="AD64" s="48"/>
      <c r="AE64" s="48"/>
      <c r="AF64" s="91" t="str">
        <f>A64</f>
        <v>607-B</v>
      </c>
      <c r="AG64" s="74" t="s">
        <v>133</v>
      </c>
    </row>
    <row r="65" spans="1:33" s="31" customFormat="1" ht="33" customHeight="1" x14ac:dyDescent="0.2">
      <c r="A65" s="33" t="s">
        <v>136</v>
      </c>
      <c r="B65" s="33"/>
      <c r="C65" s="28" t="s">
        <v>33</v>
      </c>
      <c r="D65" s="28" t="s">
        <v>45</v>
      </c>
      <c r="E65" s="89" t="s">
        <v>35</v>
      </c>
      <c r="F65" s="35" t="s">
        <v>137</v>
      </c>
      <c r="G65" s="35" t="s">
        <v>138</v>
      </c>
      <c r="H65" s="220">
        <v>60</v>
      </c>
      <c r="I65" s="33" t="s">
        <v>37</v>
      </c>
      <c r="J65" s="51">
        <v>1200</v>
      </c>
      <c r="K65" s="52">
        <v>0</v>
      </c>
      <c r="L65" s="52">
        <v>20</v>
      </c>
      <c r="M65" s="52">
        <f t="shared" si="12"/>
        <v>20</v>
      </c>
      <c r="N65" s="34">
        <f t="shared" si="9"/>
        <v>24000</v>
      </c>
      <c r="O65" s="53">
        <v>0</v>
      </c>
      <c r="P65" s="53">
        <v>0</v>
      </c>
      <c r="Q65" s="71">
        <v>0</v>
      </c>
      <c r="R65" s="54">
        <v>0</v>
      </c>
      <c r="S65" s="34">
        <v>0</v>
      </c>
      <c r="T65" s="34">
        <v>0</v>
      </c>
      <c r="U65" s="34">
        <f>N65+R65+T65</f>
        <v>24000</v>
      </c>
      <c r="V65" s="34">
        <f>M65*200</f>
        <v>4000</v>
      </c>
      <c r="W65" s="34">
        <v>20</v>
      </c>
      <c r="X65" s="34">
        <v>330</v>
      </c>
      <c r="Y65" s="52">
        <f t="shared" si="10"/>
        <v>6600</v>
      </c>
      <c r="Z65" s="46">
        <v>0</v>
      </c>
      <c r="AA65" s="46"/>
      <c r="AB65" s="34">
        <f>V65+Y65+Z65</f>
        <v>10600</v>
      </c>
      <c r="AC65" s="56">
        <f>AB65+U65</f>
        <v>34600</v>
      </c>
      <c r="AD65" s="48">
        <f>SUM(M65:M78)</f>
        <v>113</v>
      </c>
      <c r="AE65" s="48">
        <f t="shared" ref="AE65" si="13">SUM(AC65:AC78)</f>
        <v>284060</v>
      </c>
      <c r="AF65" s="91" t="str">
        <f>A65</f>
        <v>607-PR</v>
      </c>
      <c r="AG65" s="74"/>
    </row>
    <row r="66" spans="1:33" s="31" customFormat="1" ht="47.25" customHeight="1" x14ac:dyDescent="0.2">
      <c r="A66" s="33" t="s">
        <v>136</v>
      </c>
      <c r="B66" s="33"/>
      <c r="C66" s="28" t="s">
        <v>33</v>
      </c>
      <c r="D66" s="28" t="s">
        <v>45</v>
      </c>
      <c r="E66" s="89" t="s">
        <v>35</v>
      </c>
      <c r="F66" s="35" t="s">
        <v>134</v>
      </c>
      <c r="G66" s="35" t="s">
        <v>135</v>
      </c>
      <c r="H66" s="220">
        <v>45</v>
      </c>
      <c r="I66" s="33" t="s">
        <v>37</v>
      </c>
      <c r="J66" s="51">
        <v>1200</v>
      </c>
      <c r="K66" s="52">
        <v>25</v>
      </c>
      <c r="L66" s="52">
        <v>0</v>
      </c>
      <c r="M66" s="52">
        <f t="shared" si="12"/>
        <v>25</v>
      </c>
      <c r="N66" s="34">
        <f t="shared" si="9"/>
        <v>30000</v>
      </c>
      <c r="O66" s="53">
        <v>0</v>
      </c>
      <c r="P66" s="53">
        <v>0</v>
      </c>
      <c r="Q66" s="71">
        <v>0</v>
      </c>
      <c r="R66" s="54">
        <v>0</v>
      </c>
      <c r="S66" s="34">
        <v>0</v>
      </c>
      <c r="T66" s="34">
        <v>0</v>
      </c>
      <c r="U66" s="34">
        <f>N66+R66+T66</f>
        <v>30000</v>
      </c>
      <c r="V66" s="34">
        <f>M66*200</f>
        <v>5000</v>
      </c>
      <c r="W66" s="34">
        <v>25</v>
      </c>
      <c r="X66" s="34">
        <v>330</v>
      </c>
      <c r="Y66" s="52">
        <f t="shared" si="10"/>
        <v>8250</v>
      </c>
      <c r="Z66" s="46">
        <v>0</v>
      </c>
      <c r="AA66" s="46"/>
      <c r="AB66" s="34">
        <f>V66+Y66+Z66</f>
        <v>13250</v>
      </c>
      <c r="AC66" s="56">
        <f>AB66+U66</f>
        <v>43250</v>
      </c>
      <c r="AD66" s="48" t="s">
        <v>32</v>
      </c>
      <c r="AE66" s="48" t="s">
        <v>32</v>
      </c>
      <c r="AF66" s="91" t="str">
        <f>A66</f>
        <v>607-PR</v>
      </c>
      <c r="AG66" s="74"/>
    </row>
    <row r="67" spans="1:33" s="31" customFormat="1" ht="47.25" customHeight="1" x14ac:dyDescent="0.2">
      <c r="A67" s="33" t="s">
        <v>136</v>
      </c>
      <c r="B67" s="33" t="s">
        <v>615</v>
      </c>
      <c r="C67" s="28" t="s">
        <v>33</v>
      </c>
      <c r="D67" s="28" t="s">
        <v>50</v>
      </c>
      <c r="E67" s="89" t="s">
        <v>35</v>
      </c>
      <c r="F67" s="35" t="s">
        <v>134</v>
      </c>
      <c r="G67" s="35" t="s">
        <v>135</v>
      </c>
      <c r="H67" s="220">
        <v>45</v>
      </c>
      <c r="I67" s="33" t="s">
        <v>37</v>
      </c>
      <c r="J67" s="51">
        <v>1200</v>
      </c>
      <c r="K67" s="52">
        <v>17</v>
      </c>
      <c r="L67" s="52">
        <v>0</v>
      </c>
      <c r="M67" s="52">
        <f t="shared" si="12"/>
        <v>17</v>
      </c>
      <c r="N67" s="34">
        <f t="shared" si="9"/>
        <v>20400</v>
      </c>
      <c r="O67" s="53">
        <v>0</v>
      </c>
      <c r="P67" s="53">
        <v>0</v>
      </c>
      <c r="Q67" s="71">
        <v>0</v>
      </c>
      <c r="R67" s="54">
        <v>0</v>
      </c>
      <c r="S67" s="34">
        <v>0</v>
      </c>
      <c r="T67" s="34">
        <v>0</v>
      </c>
      <c r="U67" s="34">
        <f>N67+R67+T67</f>
        <v>20400</v>
      </c>
      <c r="V67" s="34">
        <f>M67*200</f>
        <v>3400</v>
      </c>
      <c r="W67" s="34">
        <v>17</v>
      </c>
      <c r="X67" s="34">
        <v>330</v>
      </c>
      <c r="Y67" s="52">
        <f t="shared" si="10"/>
        <v>5610</v>
      </c>
      <c r="Z67" s="46">
        <v>0</v>
      </c>
      <c r="AA67" s="34">
        <v>13250</v>
      </c>
      <c r="AB67" s="34">
        <f>V67+Y67+Z67</f>
        <v>9010</v>
      </c>
      <c r="AC67" s="56">
        <f>AB67+U67</f>
        <v>29410</v>
      </c>
      <c r="AD67" s="48" t="s">
        <v>32</v>
      </c>
      <c r="AE67"/>
      <c r="AF67" s="91" t="s">
        <v>136</v>
      </c>
      <c r="AG67" s="74"/>
    </row>
    <row r="68" spans="1:33" s="31" customFormat="1" ht="47.25" customHeight="1" x14ac:dyDescent="0.2">
      <c r="A68" s="33" t="s">
        <v>136</v>
      </c>
      <c r="B68" s="33" t="s">
        <v>620</v>
      </c>
      <c r="C68" s="28" t="s">
        <v>33</v>
      </c>
      <c r="D68" s="28" t="s">
        <v>50</v>
      </c>
      <c r="E68" s="89" t="s">
        <v>35</v>
      </c>
      <c r="F68" s="35" t="s">
        <v>85</v>
      </c>
      <c r="G68" s="35" t="s">
        <v>132</v>
      </c>
      <c r="H68" s="220">
        <v>45</v>
      </c>
      <c r="I68" s="33" t="s">
        <v>37</v>
      </c>
      <c r="J68" s="51">
        <v>1200</v>
      </c>
      <c r="K68" s="52">
        <v>0</v>
      </c>
      <c r="L68" s="52">
        <v>17</v>
      </c>
      <c r="M68" s="52">
        <f t="shared" si="12"/>
        <v>17</v>
      </c>
      <c r="N68" s="34">
        <f t="shared" si="9"/>
        <v>20400</v>
      </c>
      <c r="O68" s="53">
        <v>0</v>
      </c>
      <c r="P68" s="53">
        <v>0</v>
      </c>
      <c r="Q68" s="71">
        <v>0</v>
      </c>
      <c r="R68" s="54">
        <v>0</v>
      </c>
      <c r="S68" s="34">
        <v>0</v>
      </c>
      <c r="T68" s="34">
        <v>0</v>
      </c>
      <c r="U68" s="34">
        <v>20400</v>
      </c>
      <c r="V68" s="34">
        <v>3400</v>
      </c>
      <c r="W68" s="34">
        <v>17</v>
      </c>
      <c r="X68" s="34">
        <v>330</v>
      </c>
      <c r="Y68" s="52">
        <f t="shared" si="10"/>
        <v>5610</v>
      </c>
      <c r="Z68" s="46">
        <v>0</v>
      </c>
      <c r="AA68" s="34">
        <v>9010</v>
      </c>
      <c r="AB68" s="34">
        <f>V68+Y68+Z68</f>
        <v>9010</v>
      </c>
      <c r="AC68" s="56">
        <f>AB68+U68</f>
        <v>29410</v>
      </c>
      <c r="AD68"/>
      <c r="AE68" s="91" t="s">
        <v>32</v>
      </c>
      <c r="AF68" s="91" t="s">
        <v>136</v>
      </c>
      <c r="AG68" s="74"/>
    </row>
    <row r="69" spans="1:33" s="31" customFormat="1" ht="27" customHeight="1" x14ac:dyDescent="0.2">
      <c r="A69" s="33" t="s">
        <v>136</v>
      </c>
      <c r="B69" s="33"/>
      <c r="C69" s="28" t="s">
        <v>33</v>
      </c>
      <c r="D69" s="28" t="s">
        <v>112</v>
      </c>
      <c r="E69" s="35" t="s">
        <v>112</v>
      </c>
      <c r="F69" s="35" t="s">
        <v>112</v>
      </c>
      <c r="G69" s="35" t="s">
        <v>113</v>
      </c>
      <c r="H69" s="220" t="s">
        <v>112</v>
      </c>
      <c r="I69" s="33" t="s">
        <v>112</v>
      </c>
      <c r="J69" s="51">
        <v>0</v>
      </c>
      <c r="K69" s="52">
        <v>0</v>
      </c>
      <c r="L69" s="52">
        <v>0</v>
      </c>
      <c r="M69" s="52">
        <v>0</v>
      </c>
      <c r="N69" s="34">
        <v>0</v>
      </c>
      <c r="O69" s="53">
        <v>0</v>
      </c>
      <c r="P69" s="53">
        <v>0</v>
      </c>
      <c r="Q69" s="71">
        <v>0</v>
      </c>
      <c r="R69" s="54">
        <v>0</v>
      </c>
      <c r="S69" s="34">
        <v>0</v>
      </c>
      <c r="T69" s="34">
        <v>21000</v>
      </c>
      <c r="U69" s="34">
        <f>N69+R69+T69</f>
        <v>21000</v>
      </c>
      <c r="V69" s="34">
        <v>0</v>
      </c>
      <c r="W69" s="34">
        <v>0</v>
      </c>
      <c r="X69" s="34">
        <v>0</v>
      </c>
      <c r="Y69" s="52">
        <v>0</v>
      </c>
      <c r="Z69" s="46">
        <v>0</v>
      </c>
      <c r="AA69" s="46"/>
      <c r="AB69" s="34">
        <v>0</v>
      </c>
      <c r="AC69" s="56">
        <f>AB69+U69</f>
        <v>21000</v>
      </c>
      <c r="AD69" s="48" t="s">
        <v>32</v>
      </c>
      <c r="AE69" s="48" t="s">
        <v>32</v>
      </c>
      <c r="AF69" s="91" t="str">
        <f>A69</f>
        <v>607-PR</v>
      </c>
      <c r="AG69" s="74"/>
    </row>
    <row r="70" spans="1:33" s="31" customFormat="1" ht="27" customHeight="1" x14ac:dyDescent="0.2">
      <c r="A70" s="33" t="s">
        <v>136</v>
      </c>
      <c r="B70" s="33" t="s">
        <v>616</v>
      </c>
      <c r="C70" s="28" t="s">
        <v>33</v>
      </c>
      <c r="D70" s="28" t="s">
        <v>112</v>
      </c>
      <c r="E70" s="35" t="s">
        <v>112</v>
      </c>
      <c r="F70" s="35" t="s">
        <v>112</v>
      </c>
      <c r="G70" s="35" t="s">
        <v>113</v>
      </c>
      <c r="H70" s="220" t="s">
        <v>112</v>
      </c>
      <c r="I70" s="33" t="s">
        <v>112</v>
      </c>
      <c r="J70" s="51">
        <v>0</v>
      </c>
      <c r="K70" s="52">
        <v>0</v>
      </c>
      <c r="L70" s="52">
        <v>0</v>
      </c>
      <c r="M70" s="52">
        <v>0</v>
      </c>
      <c r="N70" s="34">
        <v>0</v>
      </c>
      <c r="O70" s="53">
        <v>0</v>
      </c>
      <c r="P70" s="53">
        <v>0</v>
      </c>
      <c r="Q70" s="71">
        <v>0</v>
      </c>
      <c r="R70" s="54">
        <v>0</v>
      </c>
      <c r="S70" s="34">
        <v>0</v>
      </c>
      <c r="T70" s="34">
        <v>10500</v>
      </c>
      <c r="U70" s="34">
        <f>N70+R70+T70</f>
        <v>10500</v>
      </c>
      <c r="V70" s="34">
        <v>0</v>
      </c>
      <c r="W70" s="34">
        <v>0</v>
      </c>
      <c r="X70" s="34">
        <v>0</v>
      </c>
      <c r="Y70" s="52">
        <v>0</v>
      </c>
      <c r="Z70" s="46">
        <v>0</v>
      </c>
      <c r="AA70" s="34">
        <v>0</v>
      </c>
      <c r="AB70" s="56">
        <v>0</v>
      </c>
      <c r="AC70" s="56">
        <f>AB70+U70</f>
        <v>10500</v>
      </c>
      <c r="AD70" s="48" t="s">
        <v>32</v>
      </c>
      <c r="AE70" s="48"/>
      <c r="AF70" s="91" t="str">
        <f>A70</f>
        <v>607-PR</v>
      </c>
      <c r="AG70" s="74"/>
    </row>
    <row r="71" spans="1:33" s="31" customFormat="1" ht="36" customHeight="1" x14ac:dyDescent="0.2">
      <c r="A71" s="33" t="s">
        <v>136</v>
      </c>
      <c r="B71" s="33" t="s">
        <v>621</v>
      </c>
      <c r="C71" s="28" t="s">
        <v>33</v>
      </c>
      <c r="D71" s="28" t="s">
        <v>112</v>
      </c>
      <c r="E71" s="35" t="s">
        <v>112</v>
      </c>
      <c r="F71" s="35" t="s">
        <v>112</v>
      </c>
      <c r="G71" s="35" t="s">
        <v>622</v>
      </c>
      <c r="H71" s="220" t="s">
        <v>112</v>
      </c>
      <c r="I71" s="33" t="s">
        <v>112</v>
      </c>
      <c r="J71" s="51">
        <v>0</v>
      </c>
      <c r="K71" s="52">
        <v>0</v>
      </c>
      <c r="L71" s="52">
        <v>0</v>
      </c>
      <c r="M71" s="52">
        <v>0</v>
      </c>
      <c r="N71" s="34">
        <v>0</v>
      </c>
      <c r="O71" s="53">
        <v>0</v>
      </c>
      <c r="P71" s="53">
        <v>0</v>
      </c>
      <c r="Q71" s="71">
        <v>0</v>
      </c>
      <c r="R71" s="54">
        <v>0</v>
      </c>
      <c r="S71" s="34">
        <v>0</v>
      </c>
      <c r="T71" s="34">
        <v>10500</v>
      </c>
      <c r="U71" s="34">
        <v>10500</v>
      </c>
      <c r="V71" s="34">
        <v>0</v>
      </c>
      <c r="W71" s="34">
        <v>0</v>
      </c>
      <c r="X71" s="34">
        <v>0</v>
      </c>
      <c r="Y71" s="52">
        <v>0</v>
      </c>
      <c r="Z71" s="46">
        <v>0</v>
      </c>
      <c r="AA71" s="56">
        <v>0</v>
      </c>
      <c r="AB71" s="56">
        <v>0</v>
      </c>
      <c r="AC71" s="56">
        <f>AB71+U71</f>
        <v>10500</v>
      </c>
      <c r="AD71" s="48"/>
      <c r="AE71"/>
      <c r="AF71" s="91" t="s">
        <v>136</v>
      </c>
      <c r="AG71" s="74"/>
    </row>
    <row r="72" spans="1:33" s="31" customFormat="1" ht="43.5" customHeight="1" x14ac:dyDescent="0.2">
      <c r="A72" s="33" t="s">
        <v>136</v>
      </c>
      <c r="B72" s="33"/>
      <c r="C72" s="28" t="s">
        <v>33</v>
      </c>
      <c r="D72" s="28" t="s">
        <v>112</v>
      </c>
      <c r="E72" s="35" t="s">
        <v>112</v>
      </c>
      <c r="F72" s="35" t="s">
        <v>112</v>
      </c>
      <c r="G72" s="35" t="s">
        <v>114</v>
      </c>
      <c r="H72" s="220" t="s">
        <v>112</v>
      </c>
      <c r="I72" s="33" t="s">
        <v>112</v>
      </c>
      <c r="J72" s="51">
        <v>0</v>
      </c>
      <c r="K72" s="52">
        <v>0</v>
      </c>
      <c r="L72" s="52">
        <v>0</v>
      </c>
      <c r="M72" s="52">
        <v>0</v>
      </c>
      <c r="N72" s="34">
        <v>0</v>
      </c>
      <c r="O72" s="53">
        <v>0</v>
      </c>
      <c r="P72" s="53">
        <v>0</v>
      </c>
      <c r="Q72" s="71">
        <v>0</v>
      </c>
      <c r="R72" s="54">
        <v>0</v>
      </c>
      <c r="S72" s="34">
        <v>0</v>
      </c>
      <c r="T72" s="34">
        <v>9390</v>
      </c>
      <c r="U72" s="34">
        <f>N72+R72+T72</f>
        <v>9390</v>
      </c>
      <c r="V72" s="34">
        <v>0</v>
      </c>
      <c r="W72" s="34">
        <v>0</v>
      </c>
      <c r="X72" s="34">
        <v>0</v>
      </c>
      <c r="Y72" s="52">
        <v>0</v>
      </c>
      <c r="Z72" s="46">
        <v>0</v>
      </c>
      <c r="AA72" s="46"/>
      <c r="AB72" s="34">
        <v>0</v>
      </c>
      <c r="AC72" s="56">
        <f>AB72+U72</f>
        <v>9390</v>
      </c>
      <c r="AD72" s="48" t="s">
        <v>32</v>
      </c>
      <c r="AE72" s="48" t="s">
        <v>32</v>
      </c>
      <c r="AF72" s="91" t="str">
        <f>A72</f>
        <v>607-PR</v>
      </c>
      <c r="AG72" s="74"/>
    </row>
    <row r="73" spans="1:33" s="31" customFormat="1" ht="37.5" customHeight="1" x14ac:dyDescent="0.2">
      <c r="A73" s="33" t="s">
        <v>136</v>
      </c>
      <c r="B73" s="33"/>
      <c r="C73" s="28" t="s">
        <v>33</v>
      </c>
      <c r="D73" s="28" t="s">
        <v>112</v>
      </c>
      <c r="E73" s="35" t="s">
        <v>112</v>
      </c>
      <c r="F73" s="209" t="s">
        <v>112</v>
      </c>
      <c r="G73" s="35" t="s">
        <v>115</v>
      </c>
      <c r="H73" s="220" t="s">
        <v>112</v>
      </c>
      <c r="I73" s="33" t="s">
        <v>112</v>
      </c>
      <c r="J73" s="51">
        <v>0</v>
      </c>
      <c r="K73" s="52">
        <v>0</v>
      </c>
      <c r="L73" s="52">
        <v>0</v>
      </c>
      <c r="M73" s="52">
        <v>0</v>
      </c>
      <c r="N73" s="34">
        <v>0</v>
      </c>
      <c r="O73" s="53">
        <v>0</v>
      </c>
      <c r="P73" s="53">
        <v>0</v>
      </c>
      <c r="Q73" s="71">
        <v>0</v>
      </c>
      <c r="R73" s="54">
        <v>0</v>
      </c>
      <c r="S73" s="34">
        <v>0</v>
      </c>
      <c r="T73" s="34">
        <v>21000</v>
      </c>
      <c r="U73" s="34">
        <f>N73+R73+T73</f>
        <v>21000</v>
      </c>
      <c r="V73" s="34">
        <v>0</v>
      </c>
      <c r="W73" s="34">
        <v>0</v>
      </c>
      <c r="X73" s="34">
        <v>0</v>
      </c>
      <c r="Y73" s="52">
        <v>0</v>
      </c>
      <c r="Z73" s="46">
        <v>0</v>
      </c>
      <c r="AA73" s="46"/>
      <c r="AB73" s="34">
        <v>0</v>
      </c>
      <c r="AC73" s="56">
        <f>AB73+U73</f>
        <v>21000</v>
      </c>
      <c r="AD73" s="48" t="s">
        <v>32</v>
      </c>
      <c r="AE73" s="48" t="s">
        <v>32</v>
      </c>
      <c r="AF73" s="91" t="str">
        <f>A73</f>
        <v>607-PR</v>
      </c>
      <c r="AG73" s="74"/>
    </row>
    <row r="74" spans="1:33" s="31" customFormat="1" ht="31.5" customHeight="1" x14ac:dyDescent="0.2">
      <c r="A74" s="33" t="s">
        <v>136</v>
      </c>
      <c r="B74" s="33"/>
      <c r="C74" s="28" t="s">
        <v>33</v>
      </c>
      <c r="D74" s="28" t="s">
        <v>112</v>
      </c>
      <c r="E74" s="35" t="s">
        <v>112</v>
      </c>
      <c r="F74" s="35" t="s">
        <v>112</v>
      </c>
      <c r="G74" s="35" t="s">
        <v>116</v>
      </c>
      <c r="H74" s="220" t="s">
        <v>112</v>
      </c>
      <c r="I74" s="33" t="s">
        <v>112</v>
      </c>
      <c r="J74" s="51">
        <v>0</v>
      </c>
      <c r="K74" s="52">
        <v>0</v>
      </c>
      <c r="L74" s="52">
        <v>0</v>
      </c>
      <c r="M74" s="52">
        <v>0</v>
      </c>
      <c r="N74" s="34">
        <v>0</v>
      </c>
      <c r="O74" s="53">
        <v>0</v>
      </c>
      <c r="P74" s="53">
        <v>0</v>
      </c>
      <c r="Q74" s="71">
        <v>0</v>
      </c>
      <c r="R74" s="54">
        <v>0</v>
      </c>
      <c r="S74" s="34">
        <v>0</v>
      </c>
      <c r="T74" s="34">
        <v>8390</v>
      </c>
      <c r="U74" s="34">
        <v>8390</v>
      </c>
      <c r="V74" s="34">
        <v>0</v>
      </c>
      <c r="W74" s="34">
        <v>0</v>
      </c>
      <c r="X74" s="34">
        <v>0</v>
      </c>
      <c r="Y74" s="52">
        <v>0</v>
      </c>
      <c r="Z74" s="46">
        <v>0</v>
      </c>
      <c r="AA74" s="46"/>
      <c r="AB74" s="34">
        <v>0</v>
      </c>
      <c r="AC74" s="56">
        <f>AB74+U74</f>
        <v>8390</v>
      </c>
      <c r="AD74" s="48" t="s">
        <v>32</v>
      </c>
      <c r="AE74" s="48" t="s">
        <v>32</v>
      </c>
      <c r="AF74" s="91" t="str">
        <f>A74</f>
        <v>607-PR</v>
      </c>
      <c r="AG74" s="74"/>
    </row>
    <row r="75" spans="1:33" s="31" customFormat="1" ht="31.5" customHeight="1" x14ac:dyDescent="0.2">
      <c r="A75" s="33" t="s">
        <v>136</v>
      </c>
      <c r="B75" s="33" t="s">
        <v>617</v>
      </c>
      <c r="C75" s="28" t="s">
        <v>33</v>
      </c>
      <c r="D75" s="28" t="s">
        <v>112</v>
      </c>
      <c r="E75" s="35" t="s">
        <v>112</v>
      </c>
      <c r="F75" s="35" t="s">
        <v>112</v>
      </c>
      <c r="G75" s="35" t="s">
        <v>618</v>
      </c>
      <c r="H75" s="220" t="s">
        <v>112</v>
      </c>
      <c r="I75" s="33" t="s">
        <v>112</v>
      </c>
      <c r="J75" s="51">
        <v>0</v>
      </c>
      <c r="K75" s="52">
        <v>0</v>
      </c>
      <c r="L75" s="52">
        <v>0</v>
      </c>
      <c r="M75" s="52">
        <v>0</v>
      </c>
      <c r="N75" s="34">
        <v>0</v>
      </c>
      <c r="O75" s="53">
        <v>0</v>
      </c>
      <c r="P75" s="53">
        <v>0</v>
      </c>
      <c r="Q75" s="71">
        <v>0</v>
      </c>
      <c r="R75" s="54">
        <v>0</v>
      </c>
      <c r="S75" s="34">
        <v>0</v>
      </c>
      <c r="T75" s="34">
        <v>3895</v>
      </c>
      <c r="U75" s="34">
        <v>3895</v>
      </c>
      <c r="V75" s="34">
        <v>0</v>
      </c>
      <c r="W75" s="34">
        <v>0</v>
      </c>
      <c r="X75" s="34">
        <v>0</v>
      </c>
      <c r="Y75" s="52">
        <v>0</v>
      </c>
      <c r="Z75" s="46">
        <v>0</v>
      </c>
      <c r="AA75" s="34">
        <v>0</v>
      </c>
      <c r="AB75" s="56">
        <v>0</v>
      </c>
      <c r="AC75" s="56">
        <f>AB75+U75</f>
        <v>3895</v>
      </c>
      <c r="AD75" s="48" t="s">
        <v>32</v>
      </c>
      <c r="AE75"/>
      <c r="AF75" s="91" t="s">
        <v>136</v>
      </c>
      <c r="AG75" s="74"/>
    </row>
    <row r="76" spans="1:33" s="31" customFormat="1" ht="31.5" customHeight="1" x14ac:dyDescent="0.2">
      <c r="A76" s="33" t="s">
        <v>136</v>
      </c>
      <c r="B76" s="33" t="s">
        <v>623</v>
      </c>
      <c r="C76" s="28" t="s">
        <v>33</v>
      </c>
      <c r="D76" s="28" t="s">
        <v>112</v>
      </c>
      <c r="E76" s="35" t="s">
        <v>112</v>
      </c>
      <c r="F76" s="35" t="s">
        <v>112</v>
      </c>
      <c r="G76" s="35" t="s">
        <v>618</v>
      </c>
      <c r="H76" s="220" t="s">
        <v>112</v>
      </c>
      <c r="I76" s="33" t="s">
        <v>112</v>
      </c>
      <c r="J76" s="51">
        <v>0</v>
      </c>
      <c r="K76" s="52">
        <v>0</v>
      </c>
      <c r="L76" s="52">
        <v>0</v>
      </c>
      <c r="M76" s="52">
        <v>0</v>
      </c>
      <c r="N76" s="34">
        <v>0</v>
      </c>
      <c r="O76" s="53">
        <v>0</v>
      </c>
      <c r="P76" s="53">
        <v>0</v>
      </c>
      <c r="Q76" s="71">
        <v>0</v>
      </c>
      <c r="R76" s="54">
        <v>0</v>
      </c>
      <c r="S76" s="34">
        <v>0</v>
      </c>
      <c r="T76" s="34">
        <v>3895</v>
      </c>
      <c r="U76" s="34">
        <v>3895</v>
      </c>
      <c r="V76" s="34">
        <v>0</v>
      </c>
      <c r="W76" s="34">
        <v>0</v>
      </c>
      <c r="X76" s="34">
        <v>0</v>
      </c>
      <c r="Y76" s="52">
        <v>0</v>
      </c>
      <c r="Z76" s="46">
        <v>0</v>
      </c>
      <c r="AA76" s="56">
        <v>0</v>
      </c>
      <c r="AB76" s="56">
        <v>0</v>
      </c>
      <c r="AC76" s="56">
        <f>AB76+U76</f>
        <v>3895</v>
      </c>
      <c r="AD76"/>
      <c r="AE76" s="91" t="s">
        <v>32</v>
      </c>
      <c r="AF76" s="91" t="s">
        <v>136</v>
      </c>
      <c r="AG76" s="74"/>
    </row>
    <row r="77" spans="1:33" s="31" customFormat="1" ht="33" customHeight="1" x14ac:dyDescent="0.2">
      <c r="A77" s="33" t="s">
        <v>136</v>
      </c>
      <c r="B77" s="33"/>
      <c r="C77" s="28" t="s">
        <v>33</v>
      </c>
      <c r="D77" s="28" t="s">
        <v>50</v>
      </c>
      <c r="E77" s="35" t="s">
        <v>139</v>
      </c>
      <c r="F77" s="35" t="s">
        <v>137</v>
      </c>
      <c r="G77" s="35" t="s">
        <v>138</v>
      </c>
      <c r="H77" s="220">
        <v>60</v>
      </c>
      <c r="I77" s="33" t="s">
        <v>37</v>
      </c>
      <c r="J77" s="51">
        <v>1200</v>
      </c>
      <c r="K77" s="52">
        <v>17</v>
      </c>
      <c r="L77" s="52">
        <v>0</v>
      </c>
      <c r="M77" s="52">
        <f t="shared" ref="M77:M149" si="14">K77+L77</f>
        <v>17</v>
      </c>
      <c r="N77" s="34">
        <f t="shared" ref="N77:N149" si="15">(J77*M77)</f>
        <v>20400</v>
      </c>
      <c r="O77" s="34">
        <v>0</v>
      </c>
      <c r="P77" s="34">
        <v>0</v>
      </c>
      <c r="Q77" s="54">
        <v>0</v>
      </c>
      <c r="R77" s="54">
        <v>0</v>
      </c>
      <c r="S77" s="34">
        <v>0</v>
      </c>
      <c r="T77" s="34">
        <v>0</v>
      </c>
      <c r="U77" s="34">
        <f>N77+R77+T77</f>
        <v>20400</v>
      </c>
      <c r="V77" s="34">
        <f>M77*200</f>
        <v>3400</v>
      </c>
      <c r="W77" s="34">
        <v>17</v>
      </c>
      <c r="X77" s="34">
        <v>330</v>
      </c>
      <c r="Y77" s="52">
        <f>SUM(X77*W77)</f>
        <v>5610</v>
      </c>
      <c r="Z77" s="52">
        <v>0</v>
      </c>
      <c r="AA77" s="52"/>
      <c r="AB77" s="34">
        <f>V77+Y77+Z77</f>
        <v>9010</v>
      </c>
      <c r="AC77" s="56">
        <f>AB77+U77</f>
        <v>29410</v>
      </c>
      <c r="AD77" s="48" t="s">
        <v>32</v>
      </c>
      <c r="AE77" s="48" t="s">
        <v>32</v>
      </c>
      <c r="AF77" s="91" t="str">
        <f>A77</f>
        <v>607-PR</v>
      </c>
      <c r="AG77" s="74"/>
    </row>
    <row r="78" spans="1:33" s="31" customFormat="1" ht="33" customHeight="1" x14ac:dyDescent="0.2">
      <c r="A78" s="33" t="s">
        <v>136</v>
      </c>
      <c r="B78" s="33"/>
      <c r="C78" s="28" t="s">
        <v>33</v>
      </c>
      <c r="D78" s="28" t="s">
        <v>50</v>
      </c>
      <c r="E78" s="35" t="s">
        <v>139</v>
      </c>
      <c r="F78" s="111" t="s">
        <v>140</v>
      </c>
      <c r="G78" s="35" t="s">
        <v>141</v>
      </c>
      <c r="H78" s="220">
        <v>45</v>
      </c>
      <c r="I78" s="33" t="s">
        <v>37</v>
      </c>
      <c r="J78" s="51">
        <v>1200</v>
      </c>
      <c r="K78" s="52">
        <v>0</v>
      </c>
      <c r="L78" s="52">
        <v>17</v>
      </c>
      <c r="M78" s="52">
        <f t="shared" si="14"/>
        <v>17</v>
      </c>
      <c r="N78" s="34">
        <f t="shared" si="15"/>
        <v>20400</v>
      </c>
      <c r="O78" s="53">
        <v>0</v>
      </c>
      <c r="P78" s="53">
        <v>0</v>
      </c>
      <c r="Q78" s="71">
        <v>0</v>
      </c>
      <c r="R78" s="54">
        <v>0</v>
      </c>
      <c r="S78" s="34">
        <v>0</v>
      </c>
      <c r="T78" s="34">
        <v>0</v>
      </c>
      <c r="U78" s="34">
        <f>N78+R78+T78</f>
        <v>20400</v>
      </c>
      <c r="V78" s="34">
        <f>M78*200</f>
        <v>3400</v>
      </c>
      <c r="W78" s="34">
        <v>17</v>
      </c>
      <c r="X78" s="34">
        <v>330</v>
      </c>
      <c r="Y78" s="52">
        <f>SUM(X78*W78)</f>
        <v>5610</v>
      </c>
      <c r="Z78" s="46">
        <v>0</v>
      </c>
      <c r="AA78" s="46"/>
      <c r="AB78" s="34">
        <f>V78+Y78+Z78</f>
        <v>9010</v>
      </c>
      <c r="AC78" s="56">
        <f>AB78+U78</f>
        <v>29410</v>
      </c>
      <c r="AD78" s="48"/>
      <c r="AE78" s="48"/>
      <c r="AF78" s="91" t="str">
        <f>A78</f>
        <v>607-PR</v>
      </c>
      <c r="AG78" s="74"/>
    </row>
    <row r="79" spans="1:33" s="31" customFormat="1" ht="43" customHeight="1" x14ac:dyDescent="0.2">
      <c r="A79" s="33" t="s">
        <v>142</v>
      </c>
      <c r="B79" s="207" t="s">
        <v>131</v>
      </c>
      <c r="C79" s="63" t="s">
        <v>33</v>
      </c>
      <c r="D79" s="63" t="s">
        <v>45</v>
      </c>
      <c r="E79" s="37" t="s">
        <v>143</v>
      </c>
      <c r="F79" s="37" t="s">
        <v>144</v>
      </c>
      <c r="G79" s="37" t="s">
        <v>145</v>
      </c>
      <c r="H79" s="245">
        <v>75</v>
      </c>
      <c r="I79" s="62" t="s">
        <v>37</v>
      </c>
      <c r="J79" s="39">
        <v>1200</v>
      </c>
      <c r="K79" s="40">
        <v>0</v>
      </c>
      <c r="L79" s="40">
        <v>0</v>
      </c>
      <c r="M79" s="40">
        <f t="shared" si="14"/>
        <v>0</v>
      </c>
      <c r="N79" s="41">
        <f t="shared" si="15"/>
        <v>0</v>
      </c>
      <c r="O79" s="42">
        <v>0</v>
      </c>
      <c r="P79" s="42">
        <v>0</v>
      </c>
      <c r="Q79" s="67">
        <v>0</v>
      </c>
      <c r="R79" s="43">
        <v>0</v>
      </c>
      <c r="S79" s="41">
        <v>0</v>
      </c>
      <c r="T79" s="41">
        <v>0</v>
      </c>
      <c r="U79" s="41">
        <f>N79+R79+T79</f>
        <v>0</v>
      </c>
      <c r="V79" s="41">
        <f>M79*200</f>
        <v>0</v>
      </c>
      <c r="W79" s="41">
        <v>0</v>
      </c>
      <c r="X79" s="41">
        <v>132</v>
      </c>
      <c r="Y79" s="40">
        <f>SUM(X79*W79)</f>
        <v>0</v>
      </c>
      <c r="Z79" s="45">
        <v>0</v>
      </c>
      <c r="AA79" s="45"/>
      <c r="AB79" s="41">
        <f>V79+Y79+Z79</f>
        <v>0</v>
      </c>
      <c r="AC79" s="47">
        <f>AB79+U79</f>
        <v>0</v>
      </c>
      <c r="AD79" s="48">
        <f>SUM(M79)</f>
        <v>0</v>
      </c>
      <c r="AE79" s="211">
        <f>SUM(AC79)</f>
        <v>0</v>
      </c>
      <c r="AF79" s="91" t="s">
        <v>142</v>
      </c>
      <c r="AG79" s="74" t="s">
        <v>146</v>
      </c>
    </row>
    <row r="80" spans="1:33" s="31" customFormat="1" ht="45.75" customHeight="1" x14ac:dyDescent="0.2">
      <c r="A80" s="186" t="s">
        <v>147</v>
      </c>
      <c r="B80" s="186" t="s">
        <v>762</v>
      </c>
      <c r="C80" s="179" t="s">
        <v>33</v>
      </c>
      <c r="D80" s="179" t="s">
        <v>45</v>
      </c>
      <c r="E80" s="180" t="s">
        <v>148</v>
      </c>
      <c r="F80" s="180" t="s">
        <v>149</v>
      </c>
      <c r="G80" s="180" t="s">
        <v>150</v>
      </c>
      <c r="H80" s="246">
        <v>45</v>
      </c>
      <c r="I80" s="178" t="s">
        <v>48</v>
      </c>
      <c r="J80" s="183">
        <v>585</v>
      </c>
      <c r="K80" s="181">
        <v>0</v>
      </c>
      <c r="L80" s="181">
        <v>20</v>
      </c>
      <c r="M80" s="181">
        <f t="shared" si="14"/>
        <v>20</v>
      </c>
      <c r="N80" s="34">
        <f t="shared" si="15"/>
        <v>11700</v>
      </c>
      <c r="O80" s="53">
        <v>28</v>
      </c>
      <c r="P80" s="53">
        <v>14</v>
      </c>
      <c r="Q80" s="71">
        <v>0.4</v>
      </c>
      <c r="R80" s="71">
        <f t="shared" ref="R80:R137" si="16">SUM(P80*Q80*O80)</f>
        <v>156.80000000000001</v>
      </c>
      <c r="S80" s="53">
        <v>0</v>
      </c>
      <c r="T80" s="34">
        <f>(M80*S80)</f>
        <v>0</v>
      </c>
      <c r="U80" s="34">
        <f>N80+R80+T80</f>
        <v>11856.8</v>
      </c>
      <c r="V80" s="34">
        <f>M80*200</f>
        <v>4000</v>
      </c>
      <c r="W80" s="34">
        <v>1</v>
      </c>
      <c r="X80" s="34">
        <v>160</v>
      </c>
      <c r="Y80" s="52">
        <f>SUM(W80*X80)</f>
        <v>160</v>
      </c>
      <c r="Z80" s="46">
        <v>0</v>
      </c>
      <c r="AA80" s="46"/>
      <c r="AB80" s="34">
        <f>V80+Y80+Z80</f>
        <v>4160</v>
      </c>
      <c r="AC80" s="30">
        <f>AB80+U80</f>
        <v>16016.8</v>
      </c>
      <c r="AD80" s="48">
        <f>SUM(M80:M93)</f>
        <v>205</v>
      </c>
      <c r="AE80" s="48">
        <f>SUM(AC80:AC93)</f>
        <v>178842.6</v>
      </c>
      <c r="AF80" s="91" t="str">
        <f>A80</f>
        <v>610-PR</v>
      </c>
      <c r="AG80" s="74" t="s">
        <v>152</v>
      </c>
    </row>
    <row r="81" spans="1:33" s="31" customFormat="1" ht="46" customHeight="1" x14ac:dyDescent="0.2">
      <c r="A81" s="186" t="s">
        <v>147</v>
      </c>
      <c r="B81" s="186" t="s">
        <v>759</v>
      </c>
      <c r="C81" s="179" t="s">
        <v>33</v>
      </c>
      <c r="D81" s="179" t="s">
        <v>45</v>
      </c>
      <c r="E81" s="180" t="s">
        <v>153</v>
      </c>
      <c r="F81" s="180" t="s">
        <v>149</v>
      </c>
      <c r="G81" s="180" t="s">
        <v>154</v>
      </c>
      <c r="H81" s="220">
        <v>45</v>
      </c>
      <c r="I81" s="33" t="s">
        <v>48</v>
      </c>
      <c r="J81" s="51">
        <v>585</v>
      </c>
      <c r="K81" s="52">
        <v>0</v>
      </c>
      <c r="L81" s="52">
        <v>0</v>
      </c>
      <c r="M81" s="52">
        <f t="shared" si="14"/>
        <v>0</v>
      </c>
      <c r="N81" s="34">
        <f t="shared" si="15"/>
        <v>0</v>
      </c>
      <c r="O81" s="53">
        <v>0</v>
      </c>
      <c r="P81" s="53">
        <v>14</v>
      </c>
      <c r="Q81" s="71">
        <v>0.4</v>
      </c>
      <c r="R81" s="71">
        <f t="shared" si="16"/>
        <v>0</v>
      </c>
      <c r="S81" s="53">
        <v>0</v>
      </c>
      <c r="T81" s="34">
        <f>(M81*S81)</f>
        <v>0</v>
      </c>
      <c r="U81" s="34">
        <f>N81+R81+T81</f>
        <v>0</v>
      </c>
      <c r="V81" s="34">
        <f>M81*200</f>
        <v>0</v>
      </c>
      <c r="W81" s="34">
        <v>0</v>
      </c>
      <c r="X81" s="34">
        <v>160</v>
      </c>
      <c r="Y81" s="52">
        <f>SUM(W81*X81)</f>
        <v>0</v>
      </c>
      <c r="Z81" s="46">
        <v>0</v>
      </c>
      <c r="AA81" s="46"/>
      <c r="AB81" s="34">
        <f>V81+Y81+Z81</f>
        <v>0</v>
      </c>
      <c r="AC81" s="30">
        <f>AB81+U81</f>
        <v>0</v>
      </c>
      <c r="AD81" s="48"/>
      <c r="AE81" s="48"/>
      <c r="AF81" s="91" t="str">
        <f>A81</f>
        <v>610-PR</v>
      </c>
      <c r="AG81" s="74" t="s">
        <v>152</v>
      </c>
    </row>
    <row r="82" spans="1:33" s="31" customFormat="1" ht="46.5" customHeight="1" x14ac:dyDescent="0.2">
      <c r="A82" s="33" t="s">
        <v>147</v>
      </c>
      <c r="B82" s="33"/>
      <c r="C82" s="28" t="s">
        <v>33</v>
      </c>
      <c r="D82" s="28" t="s">
        <v>45</v>
      </c>
      <c r="E82" s="35" t="s">
        <v>156</v>
      </c>
      <c r="F82" s="35" t="s">
        <v>157</v>
      </c>
      <c r="G82" s="35" t="s">
        <v>158</v>
      </c>
      <c r="H82" s="220">
        <v>45</v>
      </c>
      <c r="I82" s="33" t="s">
        <v>48</v>
      </c>
      <c r="J82" s="51">
        <v>585</v>
      </c>
      <c r="K82" s="52">
        <v>0</v>
      </c>
      <c r="L82" s="52">
        <v>20</v>
      </c>
      <c r="M82" s="52">
        <f t="shared" si="14"/>
        <v>20</v>
      </c>
      <c r="N82" s="34">
        <f t="shared" si="15"/>
        <v>11700</v>
      </c>
      <c r="O82" s="53">
        <v>28</v>
      </c>
      <c r="P82" s="53">
        <v>8</v>
      </c>
      <c r="Q82" s="71">
        <v>0.4</v>
      </c>
      <c r="R82" s="54">
        <f t="shared" si="16"/>
        <v>89.600000000000009</v>
      </c>
      <c r="S82" s="34">
        <v>0</v>
      </c>
      <c r="T82" s="34">
        <f>(M82*S82)</f>
        <v>0</v>
      </c>
      <c r="U82" s="34">
        <f>N82+R82+T82</f>
        <v>11789.6</v>
      </c>
      <c r="V82" s="34">
        <f>M82*200</f>
        <v>4000</v>
      </c>
      <c r="W82" s="34">
        <v>1</v>
      </c>
      <c r="X82" s="34">
        <v>160</v>
      </c>
      <c r="Y82" s="52">
        <f>SUM(X82*W82)</f>
        <v>160</v>
      </c>
      <c r="Z82" s="52">
        <v>0</v>
      </c>
      <c r="AA82" s="52"/>
      <c r="AB82" s="34">
        <f>V82+Y82+Z82</f>
        <v>4160</v>
      </c>
      <c r="AC82" s="81">
        <f>AB82+U82</f>
        <v>15949.6</v>
      </c>
      <c r="AD82" s="48"/>
      <c r="AE82" s="48"/>
      <c r="AF82" s="91" t="str">
        <f>A82</f>
        <v>610-PR</v>
      </c>
      <c r="AG82" s="74" t="s">
        <v>160</v>
      </c>
    </row>
    <row r="83" spans="1:33" s="31" customFormat="1" ht="47.25" customHeight="1" x14ac:dyDescent="0.2">
      <c r="A83" s="74" t="s">
        <v>147</v>
      </c>
      <c r="B83" s="74" t="s">
        <v>619</v>
      </c>
      <c r="C83" s="74" t="s">
        <v>33</v>
      </c>
      <c r="D83" s="74" t="s">
        <v>50</v>
      </c>
      <c r="E83" s="35" t="s">
        <v>161</v>
      </c>
      <c r="F83" s="99" t="s">
        <v>162</v>
      </c>
      <c r="G83" s="99" t="s">
        <v>163</v>
      </c>
      <c r="H83" s="248">
        <v>45</v>
      </c>
      <c r="I83" s="74" t="s">
        <v>37</v>
      </c>
      <c r="J83" s="100">
        <v>1200</v>
      </c>
      <c r="K83" s="100">
        <v>0</v>
      </c>
      <c r="L83" s="100">
        <v>0</v>
      </c>
      <c r="M83" s="100">
        <f t="shared" si="14"/>
        <v>0</v>
      </c>
      <c r="N83" s="100">
        <f t="shared" si="15"/>
        <v>0</v>
      </c>
      <c r="O83" s="100">
        <v>0</v>
      </c>
      <c r="P83" s="212">
        <v>10</v>
      </c>
      <c r="Q83" s="213">
        <v>0.4</v>
      </c>
      <c r="R83" s="71">
        <f t="shared" si="16"/>
        <v>0</v>
      </c>
      <c r="S83" s="212">
        <v>0</v>
      </c>
      <c r="T83" s="100">
        <f>(M83*S83)</f>
        <v>0</v>
      </c>
      <c r="U83" s="100">
        <f>N83+R83+T83</f>
        <v>0</v>
      </c>
      <c r="V83" s="100">
        <f>M83*200</f>
        <v>0</v>
      </c>
      <c r="W83" s="100">
        <v>0</v>
      </c>
      <c r="X83" s="100">
        <v>160</v>
      </c>
      <c r="Y83" s="100">
        <f>SUM(X83*W83)</f>
        <v>0</v>
      </c>
      <c r="Z83" s="100">
        <v>0</v>
      </c>
      <c r="AA83" s="214"/>
      <c r="AB83" s="100">
        <f>V83+Y83+Z83</f>
        <v>0</v>
      </c>
      <c r="AC83" s="81">
        <f>AB83+U83</f>
        <v>0</v>
      </c>
      <c r="AD83" s="48"/>
      <c r="AE83" s="48"/>
      <c r="AF83" s="91" t="str">
        <f>A83</f>
        <v>610-PR</v>
      </c>
      <c r="AG83" s="74"/>
    </row>
    <row r="84" spans="1:33" s="31" customFormat="1" ht="45.75" customHeight="1" x14ac:dyDescent="0.2">
      <c r="A84" s="74" t="s">
        <v>147</v>
      </c>
      <c r="B84" s="74"/>
      <c r="C84" s="28" t="s">
        <v>33</v>
      </c>
      <c r="D84" s="28" t="s">
        <v>50</v>
      </c>
      <c r="E84" s="35" t="s">
        <v>165</v>
      </c>
      <c r="F84" s="35" t="s">
        <v>166</v>
      </c>
      <c r="G84" s="89" t="s">
        <v>167</v>
      </c>
      <c r="H84" s="220">
        <v>45</v>
      </c>
      <c r="I84" s="33" t="s">
        <v>48</v>
      </c>
      <c r="J84" s="51">
        <v>585</v>
      </c>
      <c r="K84" s="52">
        <v>17</v>
      </c>
      <c r="L84" s="52">
        <v>0</v>
      </c>
      <c r="M84" s="52">
        <f t="shared" si="14"/>
        <v>17</v>
      </c>
      <c r="N84" s="34">
        <f t="shared" si="15"/>
        <v>9945</v>
      </c>
      <c r="O84" s="53">
        <v>28</v>
      </c>
      <c r="P84" s="53">
        <v>120</v>
      </c>
      <c r="Q84" s="71">
        <v>0.4</v>
      </c>
      <c r="R84" s="71">
        <f t="shared" si="16"/>
        <v>1344</v>
      </c>
      <c r="S84" s="53">
        <v>0</v>
      </c>
      <c r="T84" s="34">
        <f>(M84*S84)</f>
        <v>0</v>
      </c>
      <c r="U84" s="34">
        <f>N84+R84+T84</f>
        <v>11289</v>
      </c>
      <c r="V84" s="53">
        <f>M84*200</f>
        <v>3400</v>
      </c>
      <c r="W84" s="53">
        <v>1</v>
      </c>
      <c r="X84" s="53">
        <v>650</v>
      </c>
      <c r="Y84" s="52">
        <f>SUM(X84*W84)</f>
        <v>650</v>
      </c>
      <c r="Z84" s="46">
        <v>0</v>
      </c>
      <c r="AA84" s="46"/>
      <c r="AB84" s="34">
        <f>V84+Y84+Z84</f>
        <v>4050</v>
      </c>
      <c r="AC84" s="81">
        <f>AB84+U84</f>
        <v>15339</v>
      </c>
      <c r="AD84" s="48"/>
      <c r="AE84" s="48"/>
      <c r="AF84" s="91" t="str">
        <f>A84</f>
        <v>610-PR</v>
      </c>
      <c r="AG84" s="74"/>
    </row>
    <row r="85" spans="1:33" s="31" customFormat="1" ht="45.75" customHeight="1" x14ac:dyDescent="0.2">
      <c r="A85" s="74" t="s">
        <v>147</v>
      </c>
      <c r="B85" s="74" t="s">
        <v>612</v>
      </c>
      <c r="C85" s="28" t="s">
        <v>33</v>
      </c>
      <c r="D85" s="28" t="s">
        <v>50</v>
      </c>
      <c r="E85" s="89" t="s">
        <v>385</v>
      </c>
      <c r="F85" s="35" t="s">
        <v>602</v>
      </c>
      <c r="G85" s="89" t="s">
        <v>603</v>
      </c>
      <c r="H85" s="220">
        <v>45</v>
      </c>
      <c r="I85" s="33" t="s">
        <v>48</v>
      </c>
      <c r="J85" s="51">
        <v>585</v>
      </c>
      <c r="K85" s="52">
        <v>17</v>
      </c>
      <c r="L85" s="52">
        <v>0</v>
      </c>
      <c r="M85" s="52">
        <f t="shared" si="14"/>
        <v>17</v>
      </c>
      <c r="N85" s="34">
        <f t="shared" si="15"/>
        <v>9945</v>
      </c>
      <c r="O85" s="53">
        <v>28</v>
      </c>
      <c r="P85" s="53">
        <v>14</v>
      </c>
      <c r="Q85" s="71">
        <v>0.4</v>
      </c>
      <c r="R85" s="71">
        <f t="shared" si="16"/>
        <v>156.80000000000001</v>
      </c>
      <c r="S85" s="53">
        <v>0</v>
      </c>
      <c r="T85" s="34">
        <v>0</v>
      </c>
      <c r="U85" s="34">
        <f>N85+R85+T85</f>
        <v>10101.799999999999</v>
      </c>
      <c r="V85" s="53">
        <f>M85*200</f>
        <v>3400</v>
      </c>
      <c r="W85" s="53">
        <v>1</v>
      </c>
      <c r="X85" s="53">
        <v>160</v>
      </c>
      <c r="Y85" s="52">
        <f>SUM(X85*W85)</f>
        <v>160</v>
      </c>
      <c r="Z85" s="46">
        <v>0</v>
      </c>
      <c r="AA85" s="34">
        <v>3810</v>
      </c>
      <c r="AB85" s="34">
        <f>V85+Y85+Z85</f>
        <v>3560</v>
      </c>
      <c r="AC85" s="81">
        <f>AB85+U85</f>
        <v>13661.8</v>
      </c>
      <c r="AD85" s="48"/>
      <c r="AE85" s="108"/>
      <c r="AF85" s="91" t="s">
        <v>147</v>
      </c>
      <c r="AG85" s="74"/>
    </row>
    <row r="86" spans="1:33" s="31" customFormat="1" ht="45.75" customHeight="1" x14ac:dyDescent="0.2">
      <c r="A86" s="186" t="s">
        <v>147</v>
      </c>
      <c r="B86" s="186" t="s">
        <v>694</v>
      </c>
      <c r="C86" s="28" t="s">
        <v>33</v>
      </c>
      <c r="D86" s="28" t="s">
        <v>50</v>
      </c>
      <c r="E86" s="89" t="s">
        <v>385</v>
      </c>
      <c r="F86" s="180" t="s">
        <v>693</v>
      </c>
      <c r="G86" s="89" t="s">
        <v>150</v>
      </c>
      <c r="H86" s="220">
        <v>45</v>
      </c>
      <c r="I86" s="33" t="s">
        <v>172</v>
      </c>
      <c r="J86" s="51">
        <v>585</v>
      </c>
      <c r="K86" s="52">
        <v>20</v>
      </c>
      <c r="L86" s="52">
        <v>0</v>
      </c>
      <c r="M86" s="52">
        <f t="shared" si="14"/>
        <v>20</v>
      </c>
      <c r="N86" s="34">
        <f t="shared" si="15"/>
        <v>11700</v>
      </c>
      <c r="O86" s="53">
        <v>28</v>
      </c>
      <c r="P86" s="53">
        <v>14</v>
      </c>
      <c r="Q86" s="71">
        <v>0.4</v>
      </c>
      <c r="R86" s="71">
        <f t="shared" si="16"/>
        <v>156.80000000000001</v>
      </c>
      <c r="S86" s="53">
        <v>0</v>
      </c>
      <c r="T86" s="34">
        <v>0</v>
      </c>
      <c r="U86" s="34">
        <f>N86+R86+T86</f>
        <v>11856.8</v>
      </c>
      <c r="V86" s="53">
        <f>M86*200</f>
        <v>4000</v>
      </c>
      <c r="W86" s="53">
        <v>1</v>
      </c>
      <c r="X86" s="53">
        <v>160</v>
      </c>
      <c r="Y86" s="52">
        <f t="shared" ref="Y86:Y89" si="17">SUM(X86*W86)</f>
        <v>160</v>
      </c>
      <c r="Z86" s="46">
        <v>0</v>
      </c>
      <c r="AA86" s="34"/>
      <c r="AB86" s="34">
        <f>V86+Y86+Z86</f>
        <v>4160</v>
      </c>
      <c r="AC86" s="81">
        <f>AB86+U86</f>
        <v>16016.8</v>
      </c>
      <c r="AD86" s="48"/>
      <c r="AE86" s="108"/>
      <c r="AF86" s="91" t="s">
        <v>147</v>
      </c>
      <c r="AG86" s="74"/>
    </row>
    <row r="87" spans="1:33" s="31" customFormat="1" ht="45.75" customHeight="1" x14ac:dyDescent="0.2">
      <c r="A87" s="186" t="s">
        <v>147</v>
      </c>
      <c r="B87" s="186" t="s">
        <v>764</v>
      </c>
      <c r="C87" s="179" t="s">
        <v>33</v>
      </c>
      <c r="D87" s="179" t="s">
        <v>50</v>
      </c>
      <c r="E87" s="187" t="s">
        <v>385</v>
      </c>
      <c r="F87" s="180" t="s">
        <v>670</v>
      </c>
      <c r="G87" s="187" t="s">
        <v>763</v>
      </c>
      <c r="H87" s="220">
        <v>45</v>
      </c>
      <c r="I87" s="33" t="s">
        <v>172</v>
      </c>
      <c r="J87" s="51">
        <v>585</v>
      </c>
      <c r="K87" s="52">
        <v>0</v>
      </c>
      <c r="L87" s="52">
        <v>20</v>
      </c>
      <c r="M87" s="52">
        <f t="shared" si="14"/>
        <v>20</v>
      </c>
      <c r="N87" s="34">
        <f t="shared" si="15"/>
        <v>11700</v>
      </c>
      <c r="O87" s="53">
        <v>28</v>
      </c>
      <c r="P87" s="53">
        <v>14</v>
      </c>
      <c r="Q87" s="71">
        <v>0.4</v>
      </c>
      <c r="R87" s="71">
        <f t="shared" si="16"/>
        <v>156.80000000000001</v>
      </c>
      <c r="S87" s="53">
        <v>0</v>
      </c>
      <c r="T87" s="34">
        <v>0</v>
      </c>
      <c r="U87" s="34">
        <f>N87+R87+T87</f>
        <v>11856.8</v>
      </c>
      <c r="V87" s="53">
        <f>M87*200</f>
        <v>4000</v>
      </c>
      <c r="W87" s="53">
        <v>1</v>
      </c>
      <c r="X87" s="53">
        <v>160</v>
      </c>
      <c r="Y87" s="52">
        <f t="shared" si="17"/>
        <v>160</v>
      </c>
      <c r="Z87" s="46">
        <v>0</v>
      </c>
      <c r="AA87" s="34"/>
      <c r="AB87" s="34">
        <f>V87+Y87+Z87</f>
        <v>4160</v>
      </c>
      <c r="AC87" s="81">
        <f>AB87+U87</f>
        <v>16016.8</v>
      </c>
      <c r="AD87" s="48"/>
      <c r="AE87" s="108"/>
      <c r="AF87" s="91"/>
      <c r="AG87" s="74"/>
    </row>
    <row r="88" spans="1:33" s="31" customFormat="1" ht="45.75" customHeight="1" x14ac:dyDescent="0.2">
      <c r="A88" s="74" t="s">
        <v>147</v>
      </c>
      <c r="B88" s="74" t="s">
        <v>612</v>
      </c>
      <c r="C88" s="28" t="s">
        <v>33</v>
      </c>
      <c r="D88" s="28" t="s">
        <v>50</v>
      </c>
      <c r="E88" s="89" t="s">
        <v>385</v>
      </c>
      <c r="F88" s="35" t="s">
        <v>78</v>
      </c>
      <c r="G88" s="89" t="s">
        <v>150</v>
      </c>
      <c r="H88" s="220">
        <v>45</v>
      </c>
      <c r="I88" s="33" t="s">
        <v>172</v>
      </c>
      <c r="J88" s="51">
        <v>585</v>
      </c>
      <c r="K88" s="52">
        <v>0</v>
      </c>
      <c r="L88" s="52">
        <v>20</v>
      </c>
      <c r="M88" s="52">
        <f t="shared" si="14"/>
        <v>20</v>
      </c>
      <c r="N88" s="34">
        <f t="shared" si="15"/>
        <v>11700</v>
      </c>
      <c r="O88" s="53">
        <v>28</v>
      </c>
      <c r="P88" s="53">
        <v>14</v>
      </c>
      <c r="Q88" s="71">
        <v>0.4</v>
      </c>
      <c r="R88" s="71">
        <f t="shared" si="16"/>
        <v>156.80000000000001</v>
      </c>
      <c r="S88" s="53">
        <v>0</v>
      </c>
      <c r="T88" s="34">
        <v>0</v>
      </c>
      <c r="U88" s="34">
        <f>N88+R88+T88</f>
        <v>11856.8</v>
      </c>
      <c r="V88" s="53">
        <f>M88*200</f>
        <v>4000</v>
      </c>
      <c r="W88" s="53">
        <v>1</v>
      </c>
      <c r="X88" s="53">
        <v>160</v>
      </c>
      <c r="Y88" s="52">
        <f t="shared" si="17"/>
        <v>160</v>
      </c>
      <c r="Z88" s="46">
        <v>0</v>
      </c>
      <c r="AA88" s="34"/>
      <c r="AB88" s="34">
        <f>V88+Y88+Z88</f>
        <v>4160</v>
      </c>
      <c r="AC88" s="81">
        <f>AB88+U88</f>
        <v>16016.8</v>
      </c>
      <c r="AD88" s="48"/>
      <c r="AE88" s="108"/>
      <c r="AF88" s="91" t="s">
        <v>147</v>
      </c>
      <c r="AG88" s="74"/>
    </row>
    <row r="89" spans="1:33" s="31" customFormat="1" ht="45.75" customHeight="1" x14ac:dyDescent="0.2">
      <c r="A89" s="186" t="s">
        <v>147</v>
      </c>
      <c r="B89" s="186" t="s">
        <v>696</v>
      </c>
      <c r="C89" s="28" t="s">
        <v>33</v>
      </c>
      <c r="D89" s="28" t="s">
        <v>45</v>
      </c>
      <c r="E89" s="89" t="s">
        <v>148</v>
      </c>
      <c r="F89" s="180" t="s">
        <v>695</v>
      </c>
      <c r="G89" s="89" t="s">
        <v>154</v>
      </c>
      <c r="H89" s="220">
        <v>45</v>
      </c>
      <c r="I89" s="33" t="s">
        <v>37</v>
      </c>
      <c r="J89" s="51">
        <v>753</v>
      </c>
      <c r="K89" s="52">
        <v>20</v>
      </c>
      <c r="L89" s="52">
        <v>0</v>
      </c>
      <c r="M89" s="52">
        <f t="shared" si="14"/>
        <v>20</v>
      </c>
      <c r="N89" s="34">
        <f t="shared" si="15"/>
        <v>15060</v>
      </c>
      <c r="O89" s="53">
        <v>0</v>
      </c>
      <c r="P89" s="53">
        <v>14</v>
      </c>
      <c r="Q89" s="71">
        <v>0.4</v>
      </c>
      <c r="R89" s="71">
        <f t="shared" si="16"/>
        <v>0</v>
      </c>
      <c r="S89" s="53">
        <v>0</v>
      </c>
      <c r="T89" s="34">
        <v>0</v>
      </c>
      <c r="U89" s="34">
        <f>N89+R89+T89</f>
        <v>15060</v>
      </c>
      <c r="V89" s="53">
        <f>M89*200</f>
        <v>4000</v>
      </c>
      <c r="W89" s="53">
        <v>14</v>
      </c>
      <c r="X89" s="53">
        <v>160</v>
      </c>
      <c r="Y89" s="52">
        <f t="shared" si="17"/>
        <v>2240</v>
      </c>
      <c r="Z89" s="46">
        <v>0</v>
      </c>
      <c r="AA89" s="34"/>
      <c r="AB89" s="34">
        <f>V89+Y89+Z89</f>
        <v>6240</v>
      </c>
      <c r="AC89" s="81">
        <f>AB89+U89</f>
        <v>21300</v>
      </c>
      <c r="AD89" s="48"/>
      <c r="AE89" s="108"/>
      <c r="AF89" s="91" t="s">
        <v>147</v>
      </c>
      <c r="AG89" s="74"/>
    </row>
    <row r="90" spans="1:33" s="31" customFormat="1" ht="45.75" customHeight="1" x14ac:dyDescent="0.2">
      <c r="A90" s="74" t="s">
        <v>147</v>
      </c>
      <c r="B90" s="74"/>
      <c r="C90" s="28" t="s">
        <v>33</v>
      </c>
      <c r="D90" s="28" t="s">
        <v>50</v>
      </c>
      <c r="E90" s="89" t="s">
        <v>121</v>
      </c>
      <c r="F90" s="35" t="s">
        <v>166</v>
      </c>
      <c r="G90" s="89" t="s">
        <v>167</v>
      </c>
      <c r="H90" s="220">
        <v>45</v>
      </c>
      <c r="I90" s="33" t="s">
        <v>48</v>
      </c>
      <c r="J90" s="51">
        <v>585</v>
      </c>
      <c r="K90" s="52">
        <v>17</v>
      </c>
      <c r="L90" s="52">
        <v>0</v>
      </c>
      <c r="M90" s="52">
        <f t="shared" si="14"/>
        <v>17</v>
      </c>
      <c r="N90" s="34">
        <f t="shared" si="15"/>
        <v>9945</v>
      </c>
      <c r="O90" s="53">
        <v>28</v>
      </c>
      <c r="P90" s="53">
        <v>88</v>
      </c>
      <c r="Q90" s="71">
        <v>0.4</v>
      </c>
      <c r="R90" s="71">
        <f t="shared" si="16"/>
        <v>985.60000000000014</v>
      </c>
      <c r="S90" s="53">
        <v>0</v>
      </c>
      <c r="T90" s="34">
        <f>(M90*S90)</f>
        <v>0</v>
      </c>
      <c r="U90" s="34">
        <f>N90+R90+T90</f>
        <v>10930.6</v>
      </c>
      <c r="V90" s="53">
        <f>M90*200</f>
        <v>3400</v>
      </c>
      <c r="W90" s="53">
        <v>1</v>
      </c>
      <c r="X90" s="53">
        <v>410</v>
      </c>
      <c r="Y90" s="52">
        <f>SUM(X90*W90)</f>
        <v>410</v>
      </c>
      <c r="Z90" s="46">
        <v>0</v>
      </c>
      <c r="AA90" s="46"/>
      <c r="AB90" s="34">
        <f>V90+Y90+Z90</f>
        <v>3810</v>
      </c>
      <c r="AC90" s="81">
        <f>AB90+U90</f>
        <v>14740.6</v>
      </c>
      <c r="AD90" s="48"/>
      <c r="AE90" s="48"/>
      <c r="AF90" s="91" t="str">
        <f>A90</f>
        <v>610-PR</v>
      </c>
      <c r="AG90" s="74"/>
    </row>
    <row r="91" spans="1:33" s="31" customFormat="1" ht="58" customHeight="1" x14ac:dyDescent="0.2">
      <c r="A91" s="74" t="s">
        <v>147</v>
      </c>
      <c r="B91" s="74"/>
      <c r="C91" s="28" t="s">
        <v>33</v>
      </c>
      <c r="D91" s="28" t="s">
        <v>34</v>
      </c>
      <c r="E91" s="35" t="s">
        <v>170</v>
      </c>
      <c r="F91" s="99" t="s">
        <v>78</v>
      </c>
      <c r="G91" s="99" t="s">
        <v>171</v>
      </c>
      <c r="H91" s="220">
        <v>45</v>
      </c>
      <c r="I91" s="33" t="s">
        <v>172</v>
      </c>
      <c r="J91" s="51">
        <v>585</v>
      </c>
      <c r="K91" s="52">
        <v>17</v>
      </c>
      <c r="L91" s="52">
        <v>0</v>
      </c>
      <c r="M91" s="52">
        <f t="shared" si="14"/>
        <v>17</v>
      </c>
      <c r="N91" s="34">
        <f t="shared" si="15"/>
        <v>9945</v>
      </c>
      <c r="O91" s="53">
        <v>14</v>
      </c>
      <c r="P91" s="53">
        <v>236</v>
      </c>
      <c r="Q91" s="71">
        <v>0.4</v>
      </c>
      <c r="R91" s="71">
        <f t="shared" si="16"/>
        <v>1321.6000000000001</v>
      </c>
      <c r="S91" s="53">
        <v>0</v>
      </c>
      <c r="T91" s="34">
        <f>(M91*S91)</f>
        <v>0</v>
      </c>
      <c r="U91" s="34">
        <f>N91+R91+T91</f>
        <v>11266.6</v>
      </c>
      <c r="V91" s="34">
        <f>M91*200</f>
        <v>3400</v>
      </c>
      <c r="W91" s="34">
        <v>1</v>
      </c>
      <c r="X91" s="34">
        <v>660</v>
      </c>
      <c r="Y91" s="52">
        <f>SUM(W91*X91)</f>
        <v>660</v>
      </c>
      <c r="Z91" s="46">
        <v>0</v>
      </c>
      <c r="AA91" s="46"/>
      <c r="AB91" s="34">
        <f>V91+Y91+Z91</f>
        <v>4060</v>
      </c>
      <c r="AC91" s="30">
        <f>AB91+U91</f>
        <v>15326.6</v>
      </c>
      <c r="AD91" s="108"/>
      <c r="AE91" s="108"/>
      <c r="AF91" s="91" t="str">
        <f>A91</f>
        <v>610-PR</v>
      </c>
      <c r="AG91" s="74"/>
    </row>
    <row r="92" spans="1:33" s="31" customFormat="1" ht="100" customHeight="1" x14ac:dyDescent="0.2">
      <c r="A92" s="74" t="s">
        <v>147</v>
      </c>
      <c r="B92" s="74"/>
      <c r="C92" s="74" t="s">
        <v>33</v>
      </c>
      <c r="D92" s="74" t="s">
        <v>34</v>
      </c>
      <c r="E92" s="89" t="s">
        <v>35</v>
      </c>
      <c r="F92" s="99" t="s">
        <v>174</v>
      </c>
      <c r="G92" s="99" t="s">
        <v>175</v>
      </c>
      <c r="H92" s="248">
        <v>45</v>
      </c>
      <c r="I92" s="74" t="s">
        <v>172</v>
      </c>
      <c r="J92" s="100">
        <v>585</v>
      </c>
      <c r="K92" s="100">
        <v>0</v>
      </c>
      <c r="L92" s="100">
        <v>17</v>
      </c>
      <c r="M92" s="100">
        <f t="shared" si="14"/>
        <v>17</v>
      </c>
      <c r="N92" s="100">
        <f t="shared" si="15"/>
        <v>9945</v>
      </c>
      <c r="O92" s="100">
        <v>14</v>
      </c>
      <c r="P92" s="212">
        <v>88</v>
      </c>
      <c r="Q92" s="213">
        <v>0.4</v>
      </c>
      <c r="R92" s="71">
        <f t="shared" si="16"/>
        <v>492.80000000000007</v>
      </c>
      <c r="S92" s="212">
        <v>0</v>
      </c>
      <c r="T92" s="100">
        <f>(M92*S92)</f>
        <v>0</v>
      </c>
      <c r="U92" s="100">
        <f>N92+R92+T92</f>
        <v>10437.799999999999</v>
      </c>
      <c r="V92" s="100">
        <f>M92*200</f>
        <v>3400</v>
      </c>
      <c r="W92" s="100">
        <v>14</v>
      </c>
      <c r="X92" s="100">
        <v>330</v>
      </c>
      <c r="Y92" s="100">
        <f t="shared" ref="Y92:Y142" si="18">SUM(X92*W92)</f>
        <v>4620</v>
      </c>
      <c r="Z92" s="100">
        <v>0</v>
      </c>
      <c r="AA92" s="214"/>
      <c r="AB92" s="100">
        <f>V92+Y92+Z92</f>
        <v>8020</v>
      </c>
      <c r="AC92" s="81">
        <f>AB92+U92</f>
        <v>18457.8</v>
      </c>
      <c r="AD92" s="48"/>
      <c r="AE92" s="48"/>
      <c r="AF92" s="91" t="str">
        <f>A92</f>
        <v>610-PR</v>
      </c>
      <c r="AG92" s="74"/>
    </row>
    <row r="93" spans="1:33" s="31" customFormat="1" ht="62" customHeight="1" x14ac:dyDescent="0.2">
      <c r="A93" s="102" t="s">
        <v>147</v>
      </c>
      <c r="B93" s="101" t="s">
        <v>32</v>
      </c>
      <c r="C93" s="102" t="s">
        <v>33</v>
      </c>
      <c r="D93" s="102" t="s">
        <v>34</v>
      </c>
      <c r="E93" s="95" t="s">
        <v>177</v>
      </c>
      <c r="F93" s="103" t="s">
        <v>157</v>
      </c>
      <c r="G93" s="103" t="s">
        <v>158</v>
      </c>
      <c r="H93" s="249">
        <v>45</v>
      </c>
      <c r="I93" s="102" t="s">
        <v>48</v>
      </c>
      <c r="J93" s="104">
        <v>585</v>
      </c>
      <c r="K93" s="104">
        <v>0</v>
      </c>
      <c r="L93" s="104">
        <v>0</v>
      </c>
      <c r="M93" s="104">
        <f t="shared" si="14"/>
        <v>0</v>
      </c>
      <c r="N93" s="104">
        <f t="shared" si="15"/>
        <v>0</v>
      </c>
      <c r="O93" s="104">
        <v>0</v>
      </c>
      <c r="P93" s="105">
        <v>88</v>
      </c>
      <c r="Q93" s="106">
        <v>0.4</v>
      </c>
      <c r="R93" s="67">
        <f t="shared" si="16"/>
        <v>0</v>
      </c>
      <c r="S93" s="105">
        <v>0</v>
      </c>
      <c r="T93" s="104">
        <f>(M93*S93)</f>
        <v>0</v>
      </c>
      <c r="U93" s="104">
        <f>N93+R93+T93</f>
        <v>0</v>
      </c>
      <c r="V93" s="104">
        <f>M93*200</f>
        <v>0</v>
      </c>
      <c r="W93" s="104">
        <v>0</v>
      </c>
      <c r="X93" s="104">
        <v>420</v>
      </c>
      <c r="Y93" s="104">
        <f t="shared" si="18"/>
        <v>0</v>
      </c>
      <c r="Z93" s="104">
        <v>0</v>
      </c>
      <c r="AA93" s="215"/>
      <c r="AB93" s="104">
        <f>V93+Y93+Z93</f>
        <v>0</v>
      </c>
      <c r="AC93" s="41">
        <f>AB93+U93</f>
        <v>0</v>
      </c>
      <c r="AD93" s="199"/>
      <c r="AE93" s="199"/>
      <c r="AF93" s="97" t="str">
        <f>A93</f>
        <v>610-PR</v>
      </c>
      <c r="AG93" s="74" t="s">
        <v>179</v>
      </c>
    </row>
    <row r="94" spans="1:33" s="31" customFormat="1" ht="35.25" customHeight="1" x14ac:dyDescent="0.2">
      <c r="A94" s="33" t="s">
        <v>180</v>
      </c>
      <c r="B94" s="33" t="s">
        <v>636</v>
      </c>
      <c r="C94" s="28" t="s">
        <v>77</v>
      </c>
      <c r="D94" s="28" t="s">
        <v>103</v>
      </c>
      <c r="E94" s="35" t="s">
        <v>181</v>
      </c>
      <c r="F94" s="35" t="s">
        <v>182</v>
      </c>
      <c r="G94" s="35" t="s">
        <v>81</v>
      </c>
      <c r="H94" s="220">
        <v>42</v>
      </c>
      <c r="I94" s="33" t="s">
        <v>48</v>
      </c>
      <c r="J94" s="51">
        <v>585</v>
      </c>
      <c r="K94" s="52">
        <v>15</v>
      </c>
      <c r="L94" s="52">
        <v>0</v>
      </c>
      <c r="M94" s="52">
        <f t="shared" si="14"/>
        <v>15</v>
      </c>
      <c r="N94" s="34">
        <f t="shared" si="15"/>
        <v>8775</v>
      </c>
      <c r="O94" s="53">
        <v>28</v>
      </c>
      <c r="P94" s="53">
        <v>36</v>
      </c>
      <c r="Q94" s="71">
        <v>0.4</v>
      </c>
      <c r="R94" s="71">
        <f t="shared" si="16"/>
        <v>403.2</v>
      </c>
      <c r="S94" s="53">
        <v>0</v>
      </c>
      <c r="T94" s="34">
        <f>(M94*S94)</f>
        <v>0</v>
      </c>
      <c r="U94" s="34">
        <f>N94+R94+T94</f>
        <v>9178.2000000000007</v>
      </c>
      <c r="V94" s="53">
        <f>M94*200</f>
        <v>3000</v>
      </c>
      <c r="W94" s="53">
        <v>1</v>
      </c>
      <c r="X94" s="53">
        <v>210</v>
      </c>
      <c r="Y94" s="52">
        <f t="shared" si="18"/>
        <v>210</v>
      </c>
      <c r="Z94" s="46">
        <v>0</v>
      </c>
      <c r="AA94" s="46"/>
      <c r="AB94" s="34">
        <f>V94+Y94+Z94</f>
        <v>3210</v>
      </c>
      <c r="AC94" s="34">
        <f>AB94+U94</f>
        <v>12388.2</v>
      </c>
      <c r="AD94" s="48">
        <f>SUM(M94:M109)</f>
        <v>246</v>
      </c>
      <c r="AE94" s="48">
        <f>SUM(AC94:AC109)</f>
        <v>207014.19999999998</v>
      </c>
      <c r="AF94" s="57" t="str">
        <f>A94</f>
        <v>611-PR</v>
      </c>
      <c r="AG94" s="74" t="s">
        <v>184</v>
      </c>
    </row>
    <row r="95" spans="1:33" s="31" customFormat="1" ht="60" customHeight="1" x14ac:dyDescent="0.2">
      <c r="A95" s="33" t="s">
        <v>180</v>
      </c>
      <c r="B95" s="33" t="s">
        <v>32</v>
      </c>
      <c r="C95" s="28" t="s">
        <v>77</v>
      </c>
      <c r="D95" s="28" t="s">
        <v>103</v>
      </c>
      <c r="E95" s="35" t="s">
        <v>185</v>
      </c>
      <c r="F95" s="35" t="s">
        <v>186</v>
      </c>
      <c r="G95" s="35" t="s">
        <v>81</v>
      </c>
      <c r="H95" s="220">
        <v>42</v>
      </c>
      <c r="I95" s="33" t="s">
        <v>48</v>
      </c>
      <c r="J95" s="51">
        <v>585</v>
      </c>
      <c r="K95" s="52">
        <v>15</v>
      </c>
      <c r="L95" s="52">
        <v>0</v>
      </c>
      <c r="M95" s="52">
        <f t="shared" si="14"/>
        <v>15</v>
      </c>
      <c r="N95" s="34">
        <f t="shared" si="15"/>
        <v>8775</v>
      </c>
      <c r="O95" s="53">
        <v>14</v>
      </c>
      <c r="P95" s="53">
        <v>55</v>
      </c>
      <c r="Q95" s="71">
        <v>0.4</v>
      </c>
      <c r="R95" s="71">
        <f t="shared" si="16"/>
        <v>308</v>
      </c>
      <c r="S95" s="53">
        <v>0</v>
      </c>
      <c r="T95" s="34">
        <f>(M95*S95)</f>
        <v>0</v>
      </c>
      <c r="U95" s="34">
        <f>N95+R95+T95</f>
        <v>9083</v>
      </c>
      <c r="V95" s="53">
        <f>M95*200</f>
        <v>3000</v>
      </c>
      <c r="W95" s="53">
        <v>1</v>
      </c>
      <c r="X95" s="53">
        <v>176</v>
      </c>
      <c r="Y95" s="52">
        <f t="shared" si="18"/>
        <v>176</v>
      </c>
      <c r="Z95" s="46">
        <v>0</v>
      </c>
      <c r="AA95" s="46"/>
      <c r="AB95" s="34">
        <f>V95+Y95+Z95</f>
        <v>3176</v>
      </c>
      <c r="AC95" s="34">
        <f>AB95+U95</f>
        <v>12259</v>
      </c>
      <c r="AD95" s="48"/>
      <c r="AE95" s="48"/>
      <c r="AF95" s="57" t="str">
        <f>A95</f>
        <v>611-PR</v>
      </c>
      <c r="AG95" s="74" t="s">
        <v>188</v>
      </c>
    </row>
    <row r="96" spans="1:33" s="31" customFormat="1" ht="45" customHeight="1" x14ac:dyDescent="0.2">
      <c r="A96" s="33" t="s">
        <v>180</v>
      </c>
      <c r="B96" s="33"/>
      <c r="C96" s="28" t="s">
        <v>77</v>
      </c>
      <c r="D96" s="28" t="s">
        <v>103</v>
      </c>
      <c r="E96" s="35" t="s">
        <v>189</v>
      </c>
      <c r="F96" s="35" t="s">
        <v>190</v>
      </c>
      <c r="G96" s="35" t="s">
        <v>84</v>
      </c>
      <c r="H96" s="220">
        <v>42</v>
      </c>
      <c r="I96" s="33" t="s">
        <v>48</v>
      </c>
      <c r="J96" s="51">
        <v>585</v>
      </c>
      <c r="K96" s="52">
        <v>0</v>
      </c>
      <c r="L96" s="52">
        <v>18</v>
      </c>
      <c r="M96" s="52">
        <f t="shared" si="14"/>
        <v>18</v>
      </c>
      <c r="N96" s="34">
        <f t="shared" si="15"/>
        <v>10530</v>
      </c>
      <c r="O96" s="53">
        <v>28</v>
      </c>
      <c r="P96" s="53">
        <v>23</v>
      </c>
      <c r="Q96" s="71">
        <v>0.4</v>
      </c>
      <c r="R96" s="71">
        <f t="shared" si="16"/>
        <v>257.60000000000002</v>
      </c>
      <c r="S96" s="53">
        <v>0</v>
      </c>
      <c r="T96" s="34">
        <f>(M96*S96)</f>
        <v>0</v>
      </c>
      <c r="U96" s="34">
        <f>N96+R96+T96</f>
        <v>10787.6</v>
      </c>
      <c r="V96" s="53">
        <f>M96*200</f>
        <v>3600</v>
      </c>
      <c r="W96" s="53">
        <v>1</v>
      </c>
      <c r="X96" s="53">
        <v>187</v>
      </c>
      <c r="Y96" s="52">
        <f t="shared" si="18"/>
        <v>187</v>
      </c>
      <c r="Z96" s="46">
        <v>0</v>
      </c>
      <c r="AA96" s="46"/>
      <c r="AB96" s="34">
        <f>V96+Y96+Z96</f>
        <v>3787</v>
      </c>
      <c r="AC96" s="34">
        <f>AB96+U96</f>
        <v>14574.6</v>
      </c>
      <c r="AD96" s="48"/>
      <c r="AE96" s="48"/>
      <c r="AF96" s="57" t="str">
        <f>A96</f>
        <v>611-PR</v>
      </c>
      <c r="AG96" s="74"/>
    </row>
    <row r="97" spans="1:33" s="31" customFormat="1" ht="33.75" customHeight="1" x14ac:dyDescent="0.2">
      <c r="A97" s="33" t="s">
        <v>180</v>
      </c>
      <c r="B97" s="33" t="s">
        <v>32</v>
      </c>
      <c r="C97" s="28" t="s">
        <v>77</v>
      </c>
      <c r="D97" s="28" t="s">
        <v>103</v>
      </c>
      <c r="E97" s="35" t="s">
        <v>192</v>
      </c>
      <c r="F97" s="35" t="s">
        <v>193</v>
      </c>
      <c r="G97" s="35" t="s">
        <v>81</v>
      </c>
      <c r="H97" s="220">
        <v>42</v>
      </c>
      <c r="I97" s="33" t="s">
        <v>48</v>
      </c>
      <c r="J97" s="51">
        <v>585</v>
      </c>
      <c r="K97" s="52">
        <v>0</v>
      </c>
      <c r="L97" s="52">
        <v>15</v>
      </c>
      <c r="M97" s="52">
        <f t="shared" si="14"/>
        <v>15</v>
      </c>
      <c r="N97" s="34">
        <f t="shared" si="15"/>
        <v>8775</v>
      </c>
      <c r="O97" s="53">
        <v>28</v>
      </c>
      <c r="P97" s="53">
        <v>20</v>
      </c>
      <c r="Q97" s="71">
        <v>0.4</v>
      </c>
      <c r="R97" s="71">
        <f t="shared" si="16"/>
        <v>224</v>
      </c>
      <c r="S97" s="53">
        <v>0</v>
      </c>
      <c r="T97" s="34">
        <f>(M97*S97)</f>
        <v>0</v>
      </c>
      <c r="U97" s="34">
        <f>N97+R97+T97</f>
        <v>8999</v>
      </c>
      <c r="V97" s="53">
        <f>M97*200</f>
        <v>3000</v>
      </c>
      <c r="W97" s="53">
        <v>1</v>
      </c>
      <c r="X97" s="53">
        <v>165</v>
      </c>
      <c r="Y97" s="52">
        <f t="shared" si="18"/>
        <v>165</v>
      </c>
      <c r="Z97" s="46">
        <v>0</v>
      </c>
      <c r="AA97" s="46"/>
      <c r="AB97" s="34">
        <f>V97+Y97+Z97</f>
        <v>3165</v>
      </c>
      <c r="AC97" s="34">
        <f>AB97+U97</f>
        <v>12164</v>
      </c>
      <c r="AD97" s="108"/>
      <c r="AE97" s="109"/>
      <c r="AF97" s="57" t="str">
        <f>A97</f>
        <v>611-PR</v>
      </c>
      <c r="AG97" s="74" t="s">
        <v>195</v>
      </c>
    </row>
    <row r="98" spans="1:33" s="31" customFormat="1" ht="39" customHeight="1" x14ac:dyDescent="0.2">
      <c r="A98" s="33" t="s">
        <v>180</v>
      </c>
      <c r="B98" s="33" t="s">
        <v>635</v>
      </c>
      <c r="C98" s="28" t="s">
        <v>77</v>
      </c>
      <c r="D98" s="28" t="s">
        <v>103</v>
      </c>
      <c r="E98" s="35" t="s">
        <v>192</v>
      </c>
      <c r="F98" s="35" t="s">
        <v>196</v>
      </c>
      <c r="G98" s="35" t="s">
        <v>634</v>
      </c>
      <c r="H98" s="220">
        <v>42</v>
      </c>
      <c r="I98" s="33" t="s">
        <v>48</v>
      </c>
      <c r="J98" s="51">
        <v>585</v>
      </c>
      <c r="K98" s="52">
        <v>0</v>
      </c>
      <c r="L98" s="52">
        <v>15</v>
      </c>
      <c r="M98" s="52">
        <f t="shared" si="14"/>
        <v>15</v>
      </c>
      <c r="N98" s="34">
        <f t="shared" si="15"/>
        <v>8775</v>
      </c>
      <c r="O98" s="53">
        <v>28</v>
      </c>
      <c r="P98" s="53">
        <v>20</v>
      </c>
      <c r="Q98" s="71">
        <v>0.4</v>
      </c>
      <c r="R98" s="71">
        <f t="shared" si="16"/>
        <v>224</v>
      </c>
      <c r="S98" s="53">
        <v>0</v>
      </c>
      <c r="T98" s="34">
        <f>(M98*S98)</f>
        <v>0</v>
      </c>
      <c r="U98" s="34">
        <f>N98+R98+T98</f>
        <v>8999</v>
      </c>
      <c r="V98" s="53">
        <f>M98*200</f>
        <v>3000</v>
      </c>
      <c r="W98" s="53">
        <v>1</v>
      </c>
      <c r="X98" s="53">
        <v>165</v>
      </c>
      <c r="Y98" s="52">
        <f t="shared" si="18"/>
        <v>165</v>
      </c>
      <c r="Z98" s="46">
        <v>0</v>
      </c>
      <c r="AA98" s="46"/>
      <c r="AB98" s="34">
        <f>V98+Y98+Z98</f>
        <v>3165</v>
      </c>
      <c r="AC98" s="34">
        <f>AB98+U98</f>
        <v>12164</v>
      </c>
      <c r="AD98" s="48"/>
      <c r="AE98" s="48"/>
      <c r="AF98" s="57" t="str">
        <f>A98</f>
        <v>611-PR</v>
      </c>
      <c r="AG98" s="74" t="s">
        <v>195</v>
      </c>
    </row>
    <row r="99" spans="1:33" s="31" customFormat="1" ht="39" customHeight="1" x14ac:dyDescent="0.2">
      <c r="A99" s="178" t="s">
        <v>180</v>
      </c>
      <c r="B99" s="178" t="s">
        <v>755</v>
      </c>
      <c r="C99" s="179" t="s">
        <v>77</v>
      </c>
      <c r="D99" s="179" t="s">
        <v>45</v>
      </c>
      <c r="E99" s="180" t="s">
        <v>313</v>
      </c>
      <c r="F99" s="180" t="s">
        <v>78</v>
      </c>
      <c r="G99" s="180" t="s">
        <v>734</v>
      </c>
      <c r="H99" s="220">
        <v>42</v>
      </c>
      <c r="I99" s="33" t="s">
        <v>37</v>
      </c>
      <c r="J99" s="51">
        <v>753</v>
      </c>
      <c r="K99" s="52">
        <v>0</v>
      </c>
      <c r="L99" s="52">
        <v>15</v>
      </c>
      <c r="M99" s="52">
        <f t="shared" si="14"/>
        <v>15</v>
      </c>
      <c r="N99" s="34">
        <f t="shared" si="15"/>
        <v>11295</v>
      </c>
      <c r="O99" s="53">
        <v>0</v>
      </c>
      <c r="P99" s="53">
        <v>20</v>
      </c>
      <c r="Q99" s="71">
        <v>0.4</v>
      </c>
      <c r="R99" s="71">
        <f t="shared" si="16"/>
        <v>0</v>
      </c>
      <c r="S99" s="53">
        <v>0</v>
      </c>
      <c r="T99" s="34">
        <f>(M99*S99)</f>
        <v>0</v>
      </c>
      <c r="U99" s="34">
        <f>N99+R99+T99</f>
        <v>11295</v>
      </c>
      <c r="V99" s="53">
        <f>M99*200</f>
        <v>3000</v>
      </c>
      <c r="W99" s="53">
        <v>14</v>
      </c>
      <c r="X99" s="53">
        <v>325</v>
      </c>
      <c r="Y99" s="52">
        <f t="shared" si="18"/>
        <v>4550</v>
      </c>
      <c r="Z99" s="46">
        <v>0</v>
      </c>
      <c r="AA99" s="46"/>
      <c r="AB99" s="34">
        <f>V99+Y99+Z99</f>
        <v>7550</v>
      </c>
      <c r="AC99" s="34">
        <f>AB99+U99</f>
        <v>18845</v>
      </c>
      <c r="AD99" s="48"/>
      <c r="AE99" s="48"/>
      <c r="AF99" s="57" t="str">
        <f>A99</f>
        <v>611-PR</v>
      </c>
      <c r="AG99" s="74"/>
    </row>
    <row r="100" spans="1:33" s="31" customFormat="1" ht="33.75" customHeight="1" x14ac:dyDescent="0.2">
      <c r="A100" s="33" t="s">
        <v>180</v>
      </c>
      <c r="B100" s="33" t="s">
        <v>32</v>
      </c>
      <c r="C100" s="28" t="s">
        <v>77</v>
      </c>
      <c r="D100" s="28" t="s">
        <v>103</v>
      </c>
      <c r="E100" s="35" t="s">
        <v>199</v>
      </c>
      <c r="F100" s="35" t="s">
        <v>200</v>
      </c>
      <c r="G100" s="35" t="s">
        <v>99</v>
      </c>
      <c r="H100" s="220">
        <v>42</v>
      </c>
      <c r="I100" s="33" t="s">
        <v>48</v>
      </c>
      <c r="J100" s="51">
        <v>585</v>
      </c>
      <c r="K100" s="52">
        <v>0</v>
      </c>
      <c r="L100" s="52">
        <v>15</v>
      </c>
      <c r="M100" s="52">
        <f t="shared" si="14"/>
        <v>15</v>
      </c>
      <c r="N100" s="34">
        <f t="shared" si="15"/>
        <v>8775</v>
      </c>
      <c r="O100" s="53">
        <v>28</v>
      </c>
      <c r="P100" s="53">
        <v>42</v>
      </c>
      <c r="Q100" s="71">
        <v>0.4</v>
      </c>
      <c r="R100" s="71">
        <f t="shared" si="16"/>
        <v>470.40000000000003</v>
      </c>
      <c r="S100" s="53">
        <v>0</v>
      </c>
      <c r="T100" s="34">
        <f>(M100*S100)</f>
        <v>0</v>
      </c>
      <c r="U100" s="34">
        <f>N100+R100+T100</f>
        <v>9245.4</v>
      </c>
      <c r="V100" s="53">
        <f>M100*200</f>
        <v>3000</v>
      </c>
      <c r="W100" s="53">
        <v>1</v>
      </c>
      <c r="X100" s="53">
        <v>250</v>
      </c>
      <c r="Y100" s="52">
        <f t="shared" si="18"/>
        <v>250</v>
      </c>
      <c r="Z100" s="46">
        <v>0</v>
      </c>
      <c r="AA100" s="46"/>
      <c r="AB100" s="34">
        <f>V100+Y100+Z100</f>
        <v>3250</v>
      </c>
      <c r="AC100" s="34">
        <f>AB100+U100</f>
        <v>12495.4</v>
      </c>
      <c r="AD100" s="48"/>
      <c r="AE100" s="48"/>
      <c r="AF100" s="57" t="str">
        <f>A100</f>
        <v>611-PR</v>
      </c>
      <c r="AG100" s="74" t="s">
        <v>201</v>
      </c>
    </row>
    <row r="101" spans="1:33" s="31" customFormat="1" ht="25.5" customHeight="1" x14ac:dyDescent="0.2">
      <c r="A101" s="33" t="s">
        <v>180</v>
      </c>
      <c r="B101" s="33"/>
      <c r="C101" s="28" t="s">
        <v>77</v>
      </c>
      <c r="D101" s="28" t="s">
        <v>103</v>
      </c>
      <c r="E101" s="35" t="s">
        <v>192</v>
      </c>
      <c r="F101" s="35" t="s">
        <v>202</v>
      </c>
      <c r="G101" s="35" t="s">
        <v>99</v>
      </c>
      <c r="H101" s="220">
        <v>42</v>
      </c>
      <c r="I101" s="33" t="s">
        <v>48</v>
      </c>
      <c r="J101" s="51">
        <v>585</v>
      </c>
      <c r="K101" s="52">
        <v>0</v>
      </c>
      <c r="L101" s="52">
        <v>15</v>
      </c>
      <c r="M101" s="52">
        <f t="shared" si="14"/>
        <v>15</v>
      </c>
      <c r="N101" s="34">
        <f t="shared" si="15"/>
        <v>8775</v>
      </c>
      <c r="O101" s="53">
        <v>28</v>
      </c>
      <c r="P101" s="53">
        <v>20</v>
      </c>
      <c r="Q101" s="71">
        <v>0.4</v>
      </c>
      <c r="R101" s="71">
        <f t="shared" si="16"/>
        <v>224</v>
      </c>
      <c r="S101" s="53">
        <v>0</v>
      </c>
      <c r="T101" s="34">
        <f>(M101*S101)</f>
        <v>0</v>
      </c>
      <c r="U101" s="34">
        <f>N101+R101+T101</f>
        <v>8999</v>
      </c>
      <c r="V101" s="53">
        <f>M101*200</f>
        <v>3000</v>
      </c>
      <c r="W101" s="53">
        <v>1</v>
      </c>
      <c r="X101" s="53">
        <v>165</v>
      </c>
      <c r="Y101" s="52">
        <f t="shared" si="18"/>
        <v>165</v>
      </c>
      <c r="Z101" s="46">
        <v>0</v>
      </c>
      <c r="AA101" s="46"/>
      <c r="AB101" s="34">
        <f>V101+Y101+Z101</f>
        <v>3165</v>
      </c>
      <c r="AC101" s="34">
        <f>AB101+U101</f>
        <v>12164</v>
      </c>
      <c r="AD101" s="48"/>
      <c r="AE101" s="48"/>
      <c r="AF101" s="57" t="str">
        <f>A101</f>
        <v>611-PR</v>
      </c>
      <c r="AG101" s="74"/>
    </row>
    <row r="102" spans="1:33" s="31" customFormat="1" ht="41.25" customHeight="1" x14ac:dyDescent="0.2">
      <c r="A102" s="33" t="s">
        <v>180</v>
      </c>
      <c r="B102" s="33"/>
      <c r="C102" s="28" t="s">
        <v>77</v>
      </c>
      <c r="D102" s="28" t="s">
        <v>108</v>
      </c>
      <c r="E102" s="35" t="s">
        <v>204</v>
      </c>
      <c r="F102" s="35" t="s">
        <v>205</v>
      </c>
      <c r="G102" s="35" t="s">
        <v>81</v>
      </c>
      <c r="H102" s="220">
        <v>42</v>
      </c>
      <c r="I102" s="33" t="s">
        <v>48</v>
      </c>
      <c r="J102" s="51">
        <v>585</v>
      </c>
      <c r="K102" s="52">
        <v>18</v>
      </c>
      <c r="L102" s="52">
        <v>0</v>
      </c>
      <c r="M102" s="52">
        <f t="shared" si="14"/>
        <v>18</v>
      </c>
      <c r="N102" s="34">
        <f t="shared" si="15"/>
        <v>10530</v>
      </c>
      <c r="O102" s="53">
        <v>28</v>
      </c>
      <c r="P102" s="53">
        <v>53</v>
      </c>
      <c r="Q102" s="71">
        <v>0.4</v>
      </c>
      <c r="R102" s="71">
        <f t="shared" si="16"/>
        <v>593.60000000000014</v>
      </c>
      <c r="S102" s="53">
        <v>0</v>
      </c>
      <c r="T102" s="34">
        <f>(M102*S102)</f>
        <v>0</v>
      </c>
      <c r="U102" s="34">
        <f>N102+R102+T102</f>
        <v>11123.6</v>
      </c>
      <c r="V102" s="53">
        <f>M102*200</f>
        <v>3600</v>
      </c>
      <c r="W102" s="53">
        <v>1</v>
      </c>
      <c r="X102" s="53">
        <v>225</v>
      </c>
      <c r="Y102" s="52">
        <f t="shared" si="18"/>
        <v>225</v>
      </c>
      <c r="Z102" s="46">
        <v>0</v>
      </c>
      <c r="AA102" s="46"/>
      <c r="AB102" s="34">
        <f>V102+Y102+Z102</f>
        <v>3825</v>
      </c>
      <c r="AC102" s="34">
        <f>AB102+U102</f>
        <v>14948.6</v>
      </c>
      <c r="AD102" s="48"/>
      <c r="AE102" s="48"/>
      <c r="AF102" s="57" t="str">
        <f>A102</f>
        <v>611-PR</v>
      </c>
      <c r="AG102" s="74"/>
    </row>
    <row r="103" spans="1:33" s="31" customFormat="1" ht="31.5" customHeight="1" x14ac:dyDescent="0.2">
      <c r="A103" s="33" t="s">
        <v>180</v>
      </c>
      <c r="B103" s="33"/>
      <c r="C103" s="28" t="s">
        <v>77</v>
      </c>
      <c r="D103" s="28" t="s">
        <v>108</v>
      </c>
      <c r="E103" s="35" t="s">
        <v>207</v>
      </c>
      <c r="F103" s="35" t="s">
        <v>208</v>
      </c>
      <c r="G103" s="35" t="s">
        <v>81</v>
      </c>
      <c r="H103" s="220">
        <v>42</v>
      </c>
      <c r="I103" s="33" t="s">
        <v>48</v>
      </c>
      <c r="J103" s="51">
        <v>585</v>
      </c>
      <c r="K103" s="52">
        <v>0</v>
      </c>
      <c r="L103" s="52">
        <v>18</v>
      </c>
      <c r="M103" s="52">
        <f t="shared" si="14"/>
        <v>18</v>
      </c>
      <c r="N103" s="34">
        <f t="shared" si="15"/>
        <v>10530</v>
      </c>
      <c r="O103" s="53">
        <v>28</v>
      </c>
      <c r="P103" s="53">
        <v>12</v>
      </c>
      <c r="Q103" s="71">
        <v>0.4</v>
      </c>
      <c r="R103" s="71">
        <f t="shared" si="16"/>
        <v>134.40000000000003</v>
      </c>
      <c r="S103" s="53">
        <v>0</v>
      </c>
      <c r="T103" s="34">
        <f>(M103*S103)</f>
        <v>0</v>
      </c>
      <c r="U103" s="34">
        <f>N103+R103+T103</f>
        <v>10664.4</v>
      </c>
      <c r="V103" s="53">
        <f>M103*200</f>
        <v>3600</v>
      </c>
      <c r="W103" s="53">
        <v>1</v>
      </c>
      <c r="X103" s="53">
        <v>205</v>
      </c>
      <c r="Y103" s="52">
        <f t="shared" si="18"/>
        <v>205</v>
      </c>
      <c r="Z103" s="46">
        <v>0</v>
      </c>
      <c r="AA103" s="46"/>
      <c r="AB103" s="34">
        <f>V103+Y103+Z103</f>
        <v>3805</v>
      </c>
      <c r="AC103" s="34">
        <f>AB103+U103</f>
        <v>14469.4</v>
      </c>
      <c r="AD103" s="48"/>
      <c r="AE103" s="48"/>
      <c r="AF103" s="57" t="str">
        <f>A103</f>
        <v>611-PR</v>
      </c>
      <c r="AG103" s="74"/>
    </row>
    <row r="104" spans="1:33" s="31" customFormat="1" ht="31.5" customHeight="1" x14ac:dyDescent="0.2">
      <c r="A104" s="178" t="s">
        <v>180</v>
      </c>
      <c r="B104" s="178" t="s">
        <v>751</v>
      </c>
      <c r="C104" s="179" t="s">
        <v>77</v>
      </c>
      <c r="D104" s="179" t="s">
        <v>108</v>
      </c>
      <c r="E104" s="180" t="s">
        <v>210</v>
      </c>
      <c r="F104" s="180" t="s">
        <v>205</v>
      </c>
      <c r="G104" s="180" t="s">
        <v>81</v>
      </c>
      <c r="H104" s="220">
        <v>42</v>
      </c>
      <c r="I104" s="33" t="s">
        <v>48</v>
      </c>
      <c r="J104" s="51">
        <v>585</v>
      </c>
      <c r="K104" s="52">
        <v>0</v>
      </c>
      <c r="L104" s="52">
        <v>20</v>
      </c>
      <c r="M104" s="52">
        <f t="shared" si="14"/>
        <v>20</v>
      </c>
      <c r="N104" s="34">
        <f t="shared" si="15"/>
        <v>11700</v>
      </c>
      <c r="O104" s="53">
        <v>28</v>
      </c>
      <c r="P104" s="53">
        <v>47</v>
      </c>
      <c r="Q104" s="71">
        <v>0.4</v>
      </c>
      <c r="R104" s="71">
        <f t="shared" si="16"/>
        <v>526.4</v>
      </c>
      <c r="S104" s="53">
        <v>0</v>
      </c>
      <c r="T104" s="34">
        <f>(M104*S104)</f>
        <v>0</v>
      </c>
      <c r="U104" s="34">
        <f>N104+R104+T104</f>
        <v>12226.4</v>
      </c>
      <c r="V104" s="53">
        <f>M104*200</f>
        <v>4000</v>
      </c>
      <c r="W104" s="53">
        <v>1</v>
      </c>
      <c r="X104" s="53">
        <v>175</v>
      </c>
      <c r="Y104" s="52">
        <f t="shared" si="18"/>
        <v>175</v>
      </c>
      <c r="Z104" s="46">
        <v>0</v>
      </c>
      <c r="AA104" s="46"/>
      <c r="AB104" s="34">
        <f>V104+Y104+Z104</f>
        <v>4175</v>
      </c>
      <c r="AC104" s="34">
        <f>AB104+U104</f>
        <v>16401.400000000001</v>
      </c>
      <c r="AD104" s="48"/>
      <c r="AE104" s="48"/>
      <c r="AF104" s="57" t="str">
        <f>A104</f>
        <v>611-PR</v>
      </c>
      <c r="AG104" s="74"/>
    </row>
    <row r="105" spans="1:33" s="31" customFormat="1" ht="57" customHeight="1" x14ac:dyDescent="0.2">
      <c r="A105" s="178" t="s">
        <v>180</v>
      </c>
      <c r="B105" s="178" t="s">
        <v>673</v>
      </c>
      <c r="C105" s="179" t="s">
        <v>77</v>
      </c>
      <c r="D105" s="179" t="s">
        <v>108</v>
      </c>
      <c r="E105" s="180" t="s">
        <v>302</v>
      </c>
      <c r="F105" s="180" t="s">
        <v>671</v>
      </c>
      <c r="G105" s="180" t="s">
        <v>672</v>
      </c>
      <c r="H105" s="220">
        <v>42</v>
      </c>
      <c r="I105" s="178" t="s">
        <v>172</v>
      </c>
      <c r="J105" s="51">
        <v>585</v>
      </c>
      <c r="K105" s="181">
        <v>0</v>
      </c>
      <c r="L105" s="181">
        <v>15</v>
      </c>
      <c r="M105" s="52">
        <f t="shared" si="14"/>
        <v>15</v>
      </c>
      <c r="N105" s="34">
        <f t="shared" si="15"/>
        <v>8775</v>
      </c>
      <c r="O105" s="53">
        <v>14</v>
      </c>
      <c r="P105" s="53">
        <v>34</v>
      </c>
      <c r="Q105" s="71">
        <v>0.4</v>
      </c>
      <c r="R105" s="71">
        <f t="shared" si="16"/>
        <v>190.40000000000003</v>
      </c>
      <c r="S105" s="53">
        <v>0</v>
      </c>
      <c r="T105" s="34">
        <f>(M105*S105)</f>
        <v>0</v>
      </c>
      <c r="U105" s="34">
        <f>N105+R105+T105</f>
        <v>8965.4</v>
      </c>
      <c r="V105" s="53">
        <f>M105*200</f>
        <v>3000</v>
      </c>
      <c r="W105" s="53">
        <v>1</v>
      </c>
      <c r="X105" s="53">
        <v>250</v>
      </c>
      <c r="Y105" s="52">
        <f t="shared" si="18"/>
        <v>250</v>
      </c>
      <c r="Z105" s="46">
        <v>0</v>
      </c>
      <c r="AA105" s="46"/>
      <c r="AB105" s="34">
        <f>V105+Y105+Z105</f>
        <v>3250</v>
      </c>
      <c r="AC105" s="34">
        <f>AB105+U105</f>
        <v>12215.4</v>
      </c>
      <c r="AD105" s="48"/>
      <c r="AE105" s="48"/>
      <c r="AF105" s="57" t="str">
        <f>A105</f>
        <v>611-PR</v>
      </c>
      <c r="AG105" s="74"/>
    </row>
    <row r="106" spans="1:33" s="31" customFormat="1" ht="33.75" customHeight="1" x14ac:dyDescent="0.2">
      <c r="A106" s="33" t="s">
        <v>180</v>
      </c>
      <c r="B106" s="33"/>
      <c r="C106" s="28" t="s">
        <v>77</v>
      </c>
      <c r="D106" s="28" t="s">
        <v>108</v>
      </c>
      <c r="E106" s="35" t="s">
        <v>207</v>
      </c>
      <c r="F106" s="35" t="s">
        <v>208</v>
      </c>
      <c r="G106" s="35" t="s">
        <v>81</v>
      </c>
      <c r="H106" s="220">
        <v>42</v>
      </c>
      <c r="I106" s="33" t="s">
        <v>48</v>
      </c>
      <c r="J106" s="51">
        <v>585</v>
      </c>
      <c r="K106" s="52">
        <v>18</v>
      </c>
      <c r="L106" s="52">
        <v>0</v>
      </c>
      <c r="M106" s="52">
        <f t="shared" si="14"/>
        <v>18</v>
      </c>
      <c r="N106" s="34">
        <f t="shared" si="15"/>
        <v>10530</v>
      </c>
      <c r="O106" s="53">
        <v>28</v>
      </c>
      <c r="P106" s="53">
        <v>12</v>
      </c>
      <c r="Q106" s="71">
        <v>0.4</v>
      </c>
      <c r="R106" s="71">
        <f t="shared" si="16"/>
        <v>134.40000000000003</v>
      </c>
      <c r="S106" s="53">
        <v>0</v>
      </c>
      <c r="T106" s="34">
        <f>(M106*S106)</f>
        <v>0</v>
      </c>
      <c r="U106" s="34">
        <f>N106+R106+T106</f>
        <v>10664.4</v>
      </c>
      <c r="V106" s="53">
        <f>M106*200</f>
        <v>3600</v>
      </c>
      <c r="W106" s="53">
        <v>1</v>
      </c>
      <c r="X106" s="53">
        <v>205</v>
      </c>
      <c r="Y106" s="52">
        <f t="shared" si="18"/>
        <v>205</v>
      </c>
      <c r="Z106" s="46">
        <v>0</v>
      </c>
      <c r="AA106" s="46"/>
      <c r="AB106" s="34">
        <f>V106+Y106+Z106</f>
        <v>3805</v>
      </c>
      <c r="AC106" s="34">
        <f>AB106+U106</f>
        <v>14469.4</v>
      </c>
      <c r="AD106" s="48"/>
      <c r="AE106" s="48"/>
      <c r="AF106" s="57" t="str">
        <f>A106</f>
        <v>611-PR</v>
      </c>
      <c r="AG106" s="74"/>
    </row>
    <row r="107" spans="1:33" ht="36" customHeight="1" x14ac:dyDescent="0.2">
      <c r="A107" s="178" t="s">
        <v>180</v>
      </c>
      <c r="B107" s="178" t="s">
        <v>669</v>
      </c>
      <c r="C107" s="179" t="s">
        <v>77</v>
      </c>
      <c r="D107" s="179" t="s">
        <v>108</v>
      </c>
      <c r="E107" s="180" t="s">
        <v>111</v>
      </c>
      <c r="F107" s="180" t="s">
        <v>670</v>
      </c>
      <c r="G107" s="180" t="s">
        <v>212</v>
      </c>
      <c r="H107" s="220">
        <v>42</v>
      </c>
      <c r="I107" s="33" t="s">
        <v>48</v>
      </c>
      <c r="J107" s="51">
        <v>585</v>
      </c>
      <c r="K107" s="181">
        <v>0</v>
      </c>
      <c r="L107" s="181">
        <v>15</v>
      </c>
      <c r="M107" s="52">
        <f t="shared" si="14"/>
        <v>15</v>
      </c>
      <c r="N107" s="34">
        <f t="shared" si="15"/>
        <v>8775</v>
      </c>
      <c r="O107" s="53">
        <v>28</v>
      </c>
      <c r="P107" s="53">
        <v>27</v>
      </c>
      <c r="Q107" s="71">
        <v>0.4</v>
      </c>
      <c r="R107" s="71">
        <f t="shared" si="16"/>
        <v>302.40000000000003</v>
      </c>
      <c r="S107" s="53">
        <v>0</v>
      </c>
      <c r="T107" s="34">
        <f>(M107*S107)</f>
        <v>0</v>
      </c>
      <c r="U107" s="34">
        <f>N107+R107+T107</f>
        <v>9077.4</v>
      </c>
      <c r="V107" s="53">
        <f>M107*200</f>
        <v>3000</v>
      </c>
      <c r="W107" s="53">
        <v>1</v>
      </c>
      <c r="X107" s="53">
        <v>175</v>
      </c>
      <c r="Y107" s="52">
        <f t="shared" si="18"/>
        <v>175</v>
      </c>
      <c r="Z107" s="46">
        <v>0</v>
      </c>
      <c r="AA107" s="46"/>
      <c r="AB107" s="34">
        <f>V107+Y107+Z107</f>
        <v>3175</v>
      </c>
      <c r="AC107" s="34">
        <f>AB107+U107</f>
        <v>12252.4</v>
      </c>
      <c r="AD107" s="48"/>
      <c r="AE107" s="48"/>
      <c r="AF107" s="57" t="str">
        <f>A107</f>
        <v>611-PR</v>
      </c>
      <c r="AG107" s="74"/>
    </row>
    <row r="108" spans="1:33" s="31" customFormat="1" ht="33.75" customHeight="1" x14ac:dyDescent="0.2">
      <c r="A108" s="33" t="s">
        <v>180</v>
      </c>
      <c r="B108" s="33"/>
      <c r="C108" s="28" t="s">
        <v>77</v>
      </c>
      <c r="D108" s="28" t="s">
        <v>108</v>
      </c>
      <c r="E108" s="35" t="s">
        <v>213</v>
      </c>
      <c r="F108" s="35" t="s">
        <v>214</v>
      </c>
      <c r="G108" s="35" t="s">
        <v>99</v>
      </c>
      <c r="H108" s="220">
        <v>42</v>
      </c>
      <c r="I108" s="33" t="s">
        <v>48</v>
      </c>
      <c r="J108" s="51">
        <v>585</v>
      </c>
      <c r="K108" s="52">
        <v>0</v>
      </c>
      <c r="L108" s="52">
        <v>19</v>
      </c>
      <c r="M108" s="52">
        <f t="shared" si="14"/>
        <v>19</v>
      </c>
      <c r="N108" s="34">
        <f t="shared" si="15"/>
        <v>11115</v>
      </c>
      <c r="O108" s="53">
        <v>28</v>
      </c>
      <c r="P108" s="53">
        <v>12</v>
      </c>
      <c r="Q108" s="71">
        <v>0.4</v>
      </c>
      <c r="R108" s="71">
        <f t="shared" si="16"/>
        <v>134.40000000000003</v>
      </c>
      <c r="S108" s="53">
        <v>0</v>
      </c>
      <c r="T108" s="34">
        <f>(M108*S108)</f>
        <v>0</v>
      </c>
      <c r="U108" s="34">
        <f>N108+R108+T108</f>
        <v>11249.4</v>
      </c>
      <c r="V108" s="53">
        <f>M108*200</f>
        <v>3800</v>
      </c>
      <c r="W108" s="53">
        <v>1</v>
      </c>
      <c r="X108" s="53">
        <v>154</v>
      </c>
      <c r="Y108" s="52">
        <f t="shared" si="18"/>
        <v>154</v>
      </c>
      <c r="Z108" s="46">
        <v>0</v>
      </c>
      <c r="AA108" s="46"/>
      <c r="AB108" s="34">
        <f>V108+Y108+Z108</f>
        <v>3954</v>
      </c>
      <c r="AC108" s="34">
        <f>AB108+U108</f>
        <v>15203.4</v>
      </c>
      <c r="AD108" s="48"/>
      <c r="AE108" s="48"/>
      <c r="AF108" s="57" t="str">
        <f>A108</f>
        <v>611-PR</v>
      </c>
      <c r="AG108" s="74"/>
    </row>
    <row r="109" spans="1:33" s="31" customFormat="1" ht="40.5" customHeight="1" x14ac:dyDescent="0.2">
      <c r="A109" s="178" t="s">
        <v>180</v>
      </c>
      <c r="B109" s="178" t="s">
        <v>743</v>
      </c>
      <c r="C109" s="179" t="s">
        <v>77</v>
      </c>
      <c r="D109" s="179" t="s">
        <v>45</v>
      </c>
      <c r="E109" s="180" t="s">
        <v>216</v>
      </c>
      <c r="F109" s="180" t="s">
        <v>85</v>
      </c>
      <c r="G109" s="180" t="s">
        <v>86</v>
      </c>
      <c r="H109" s="220">
        <v>42</v>
      </c>
      <c r="I109" s="33" t="s">
        <v>172</v>
      </c>
      <c r="J109" s="51">
        <v>585</v>
      </c>
      <c r="K109" s="52">
        <v>0</v>
      </c>
      <c r="L109" s="52">
        <v>0</v>
      </c>
      <c r="M109" s="52">
        <f t="shared" si="14"/>
        <v>0</v>
      </c>
      <c r="N109" s="34">
        <f t="shared" si="15"/>
        <v>0</v>
      </c>
      <c r="O109" s="53">
        <v>0</v>
      </c>
      <c r="P109" s="53">
        <v>110</v>
      </c>
      <c r="Q109" s="71">
        <v>0.4</v>
      </c>
      <c r="R109" s="71">
        <f t="shared" si="16"/>
        <v>0</v>
      </c>
      <c r="S109" s="53">
        <v>0</v>
      </c>
      <c r="T109" s="34">
        <f>(M109*S109)</f>
        <v>0</v>
      </c>
      <c r="U109" s="34">
        <f>N109+R109+T109</f>
        <v>0</v>
      </c>
      <c r="V109" s="53">
        <f>M109*200</f>
        <v>0</v>
      </c>
      <c r="W109" s="53">
        <v>0</v>
      </c>
      <c r="X109" s="53">
        <v>750</v>
      </c>
      <c r="Y109" s="52">
        <f t="shared" si="18"/>
        <v>0</v>
      </c>
      <c r="Z109" s="46">
        <v>0</v>
      </c>
      <c r="AA109" s="46"/>
      <c r="AB109" s="34">
        <f>V109+Y109+Z109</f>
        <v>0</v>
      </c>
      <c r="AC109" s="34">
        <f>AB109+U109</f>
        <v>0</v>
      </c>
      <c r="AD109" s="48"/>
      <c r="AE109" s="48"/>
      <c r="AF109" s="57" t="str">
        <f>A109</f>
        <v>611-PR</v>
      </c>
      <c r="AG109" s="74" t="s">
        <v>218</v>
      </c>
    </row>
    <row r="110" spans="1:33" s="31" customFormat="1" ht="52" customHeight="1" x14ac:dyDescent="0.2">
      <c r="A110" s="33" t="s">
        <v>219</v>
      </c>
      <c r="B110" s="33" t="s">
        <v>43</v>
      </c>
      <c r="C110" s="28" t="s">
        <v>33</v>
      </c>
      <c r="D110" s="28" t="s">
        <v>45</v>
      </c>
      <c r="E110" s="35" t="s">
        <v>65</v>
      </c>
      <c r="F110" s="35" t="s">
        <v>220</v>
      </c>
      <c r="G110" s="35" t="s">
        <v>221</v>
      </c>
      <c r="H110" s="220">
        <v>45</v>
      </c>
      <c r="I110" s="33" t="s">
        <v>48</v>
      </c>
      <c r="J110" s="51">
        <v>585</v>
      </c>
      <c r="K110" s="52">
        <v>17</v>
      </c>
      <c r="L110" s="52">
        <v>0</v>
      </c>
      <c r="M110" s="52">
        <f t="shared" si="14"/>
        <v>17</v>
      </c>
      <c r="N110" s="34">
        <f t="shared" si="15"/>
        <v>9945</v>
      </c>
      <c r="O110" s="53">
        <v>28</v>
      </c>
      <c r="P110" s="53">
        <v>100</v>
      </c>
      <c r="Q110" s="71">
        <v>0.4</v>
      </c>
      <c r="R110" s="71">
        <f t="shared" si="16"/>
        <v>1120</v>
      </c>
      <c r="S110" s="53">
        <v>300</v>
      </c>
      <c r="T110" s="34">
        <f>(M110*S110)</f>
        <v>5100</v>
      </c>
      <c r="U110" s="34">
        <f>N110+R110+T110</f>
        <v>16165</v>
      </c>
      <c r="V110" s="53">
        <f>M110*200</f>
        <v>3400</v>
      </c>
      <c r="W110" s="53">
        <v>1</v>
      </c>
      <c r="X110" s="53">
        <v>503</v>
      </c>
      <c r="Y110" s="52">
        <f t="shared" si="18"/>
        <v>503</v>
      </c>
      <c r="Z110" s="46">
        <v>0</v>
      </c>
      <c r="AA110" s="46"/>
      <c r="AB110" s="34">
        <f>V110+Y110+Z110</f>
        <v>3903</v>
      </c>
      <c r="AC110" s="34">
        <f>AB110+U110</f>
        <v>20068</v>
      </c>
      <c r="AD110" s="48">
        <f>SUM(M110:M110)</f>
        <v>17</v>
      </c>
      <c r="AE110" s="48">
        <f>SUM(AC110:AC110)</f>
        <v>20068</v>
      </c>
      <c r="AF110" s="91" t="str">
        <f>A110</f>
        <v>612-A</v>
      </c>
      <c r="AG110" s="74" t="s">
        <v>223</v>
      </c>
    </row>
    <row r="111" spans="1:33" s="31" customFormat="1" ht="51" customHeight="1" x14ac:dyDescent="0.2">
      <c r="A111" s="33" t="s">
        <v>224</v>
      </c>
      <c r="B111" s="33"/>
      <c r="C111" s="28" t="s">
        <v>33</v>
      </c>
      <c r="D111" s="28" t="s">
        <v>108</v>
      </c>
      <c r="E111" s="35" t="s">
        <v>125</v>
      </c>
      <c r="F111" s="35" t="s">
        <v>85</v>
      </c>
      <c r="G111" s="35" t="s">
        <v>132</v>
      </c>
      <c r="H111" s="220">
        <v>45</v>
      </c>
      <c r="I111" s="33" t="s">
        <v>37</v>
      </c>
      <c r="J111" s="51">
        <v>1200</v>
      </c>
      <c r="K111" s="52">
        <v>0</v>
      </c>
      <c r="L111" s="52">
        <v>20</v>
      </c>
      <c r="M111" s="52">
        <f t="shared" si="14"/>
        <v>20</v>
      </c>
      <c r="N111" s="34">
        <f t="shared" si="15"/>
        <v>24000</v>
      </c>
      <c r="O111" s="53">
        <v>0</v>
      </c>
      <c r="P111" s="53">
        <v>0</v>
      </c>
      <c r="Q111" s="71">
        <v>0.4</v>
      </c>
      <c r="R111" s="54">
        <f t="shared" si="16"/>
        <v>0</v>
      </c>
      <c r="S111" s="34">
        <v>0</v>
      </c>
      <c r="T111" s="34">
        <f>(M111*S111)</f>
        <v>0</v>
      </c>
      <c r="U111" s="34">
        <f>N111+R111+T111</f>
        <v>24000</v>
      </c>
      <c r="V111" s="34">
        <f>M111*200</f>
        <v>4000</v>
      </c>
      <c r="W111" s="34">
        <v>14</v>
      </c>
      <c r="X111" s="34">
        <v>460</v>
      </c>
      <c r="Y111" s="52">
        <f t="shared" si="18"/>
        <v>6440</v>
      </c>
      <c r="Z111" s="52">
        <v>0</v>
      </c>
      <c r="AA111" s="52"/>
      <c r="AB111" s="34">
        <f>V111+Y111+Z111</f>
        <v>10440</v>
      </c>
      <c r="AC111" s="34">
        <f>AB111+U111</f>
        <v>34440</v>
      </c>
      <c r="AD111" s="48">
        <f>SUM(M111:M123)</f>
        <v>215</v>
      </c>
      <c r="AE111" s="48">
        <f>SUM(AC111:AC123)</f>
        <v>313140.40000000002</v>
      </c>
      <c r="AF111" s="91" t="str">
        <f>A111</f>
        <v>612-PR</v>
      </c>
      <c r="AG111" s="74"/>
    </row>
    <row r="112" spans="1:33" s="31" customFormat="1" ht="46" customHeight="1" x14ac:dyDescent="0.2">
      <c r="A112" s="33" t="s">
        <v>224</v>
      </c>
      <c r="B112" s="33" t="s">
        <v>637</v>
      </c>
      <c r="C112" s="28" t="s">
        <v>33</v>
      </c>
      <c r="D112" s="28" t="s">
        <v>108</v>
      </c>
      <c r="E112" s="35" t="s">
        <v>210</v>
      </c>
      <c r="F112" s="35" t="s">
        <v>220</v>
      </c>
      <c r="G112" s="35" t="s">
        <v>132</v>
      </c>
      <c r="H112" s="220">
        <v>45</v>
      </c>
      <c r="I112" s="33" t="s">
        <v>48</v>
      </c>
      <c r="J112" s="51">
        <v>585</v>
      </c>
      <c r="K112" s="52">
        <v>0</v>
      </c>
      <c r="L112" s="52">
        <v>0</v>
      </c>
      <c r="M112" s="52">
        <f t="shared" si="14"/>
        <v>0</v>
      </c>
      <c r="N112" s="34">
        <f t="shared" si="15"/>
        <v>0</v>
      </c>
      <c r="O112" s="53">
        <v>0</v>
      </c>
      <c r="P112" s="53">
        <v>181</v>
      </c>
      <c r="Q112" s="71">
        <v>0.4</v>
      </c>
      <c r="R112" s="54">
        <f t="shared" si="16"/>
        <v>0</v>
      </c>
      <c r="S112" s="34">
        <v>0</v>
      </c>
      <c r="T112" s="34">
        <f>(M112*S112)</f>
        <v>0</v>
      </c>
      <c r="U112" s="34">
        <f>N112+R112+T112</f>
        <v>0</v>
      </c>
      <c r="V112" s="34">
        <f>M112*200</f>
        <v>0</v>
      </c>
      <c r="W112" s="34">
        <v>0</v>
      </c>
      <c r="X112" s="34">
        <v>509</v>
      </c>
      <c r="Y112" s="52">
        <f t="shared" si="18"/>
        <v>0</v>
      </c>
      <c r="Z112" s="52">
        <v>0</v>
      </c>
      <c r="AA112" s="52"/>
      <c r="AB112" s="34">
        <f>V112+Y112+Z112</f>
        <v>0</v>
      </c>
      <c r="AC112" s="34">
        <f>AB112+U112</f>
        <v>0</v>
      </c>
      <c r="AD112" s="48" t="s">
        <v>32</v>
      </c>
      <c r="AE112" s="48" t="s">
        <v>32</v>
      </c>
      <c r="AF112" s="91" t="str">
        <f>A112</f>
        <v>612-PR</v>
      </c>
      <c r="AG112" s="74" t="s">
        <v>225</v>
      </c>
    </row>
    <row r="113" spans="1:33" s="31" customFormat="1" ht="38.25" customHeight="1" x14ac:dyDescent="0.2">
      <c r="A113" s="33" t="s">
        <v>224</v>
      </c>
      <c r="B113" s="33"/>
      <c r="C113" s="28" t="s">
        <v>33</v>
      </c>
      <c r="D113" s="28" t="s">
        <v>45</v>
      </c>
      <c r="E113" s="35" t="s">
        <v>143</v>
      </c>
      <c r="F113" s="35" t="s">
        <v>226</v>
      </c>
      <c r="G113" s="35" t="s">
        <v>132</v>
      </c>
      <c r="H113" s="220">
        <v>45</v>
      </c>
      <c r="I113" s="33" t="s">
        <v>37</v>
      </c>
      <c r="J113" s="51">
        <v>1200</v>
      </c>
      <c r="K113" s="52">
        <v>0</v>
      </c>
      <c r="L113" s="52">
        <v>17</v>
      </c>
      <c r="M113" s="52">
        <f t="shared" si="14"/>
        <v>17</v>
      </c>
      <c r="N113" s="34">
        <f t="shared" si="15"/>
        <v>20400</v>
      </c>
      <c r="O113" s="53">
        <v>0</v>
      </c>
      <c r="P113" s="53">
        <v>0</v>
      </c>
      <c r="Q113" s="71">
        <v>0.4</v>
      </c>
      <c r="R113" s="71">
        <f t="shared" si="16"/>
        <v>0</v>
      </c>
      <c r="S113" s="53">
        <v>0</v>
      </c>
      <c r="T113" s="34">
        <f>(M113*S113)</f>
        <v>0</v>
      </c>
      <c r="U113" s="34">
        <f>N113+R113+T113</f>
        <v>20400</v>
      </c>
      <c r="V113" s="34">
        <f>M113*200</f>
        <v>3400</v>
      </c>
      <c r="W113" s="34">
        <v>14</v>
      </c>
      <c r="X113" s="34">
        <v>160</v>
      </c>
      <c r="Y113" s="52">
        <f t="shared" si="18"/>
        <v>2240</v>
      </c>
      <c r="Z113" s="46">
        <v>0</v>
      </c>
      <c r="AA113" s="46"/>
      <c r="AB113" s="34">
        <f>V113+Y113+Z113</f>
        <v>5640</v>
      </c>
      <c r="AC113" s="34">
        <f>AB113+U113</f>
        <v>26040</v>
      </c>
      <c r="AD113" s="48" t="s">
        <v>32</v>
      </c>
      <c r="AE113" s="48" t="s">
        <v>32</v>
      </c>
      <c r="AF113" s="91" t="str">
        <f>A113</f>
        <v>612-PR</v>
      </c>
      <c r="AG113" s="74" t="s">
        <v>227</v>
      </c>
    </row>
    <row r="114" spans="1:33" s="31" customFormat="1" ht="52" customHeight="1" x14ac:dyDescent="0.2">
      <c r="A114" s="33" t="s">
        <v>224</v>
      </c>
      <c r="B114" s="33"/>
      <c r="C114" s="28" t="s">
        <v>33</v>
      </c>
      <c r="D114" s="28" t="s">
        <v>45</v>
      </c>
      <c r="E114" s="35" t="s">
        <v>228</v>
      </c>
      <c r="F114" s="35" t="s">
        <v>85</v>
      </c>
      <c r="G114" s="35" t="s">
        <v>221</v>
      </c>
      <c r="H114" s="220">
        <v>45</v>
      </c>
      <c r="I114" s="33" t="s">
        <v>37</v>
      </c>
      <c r="J114" s="51">
        <v>1200</v>
      </c>
      <c r="K114" s="52">
        <v>17</v>
      </c>
      <c r="L114" s="52">
        <v>0</v>
      </c>
      <c r="M114" s="52">
        <f t="shared" si="14"/>
        <v>17</v>
      </c>
      <c r="N114" s="34">
        <f t="shared" si="15"/>
        <v>20400</v>
      </c>
      <c r="O114" s="53">
        <v>0</v>
      </c>
      <c r="P114" s="53">
        <v>0</v>
      </c>
      <c r="Q114" s="71">
        <v>0.4</v>
      </c>
      <c r="R114" s="71">
        <f t="shared" si="16"/>
        <v>0</v>
      </c>
      <c r="S114" s="53">
        <v>0</v>
      </c>
      <c r="T114" s="34">
        <f>(M114*S114)</f>
        <v>0</v>
      </c>
      <c r="U114" s="34">
        <f>N114+R114+T114</f>
        <v>20400</v>
      </c>
      <c r="V114" s="34">
        <f>M114*200</f>
        <v>3400</v>
      </c>
      <c r="W114" s="34">
        <v>14</v>
      </c>
      <c r="X114" s="34">
        <v>425</v>
      </c>
      <c r="Y114" s="52">
        <f t="shared" si="18"/>
        <v>5950</v>
      </c>
      <c r="Z114" s="46">
        <v>0</v>
      </c>
      <c r="AA114" s="46"/>
      <c r="AB114" s="34">
        <f>V114+Y114+Z114</f>
        <v>9350</v>
      </c>
      <c r="AC114" s="34">
        <f>AB114+U114</f>
        <v>29750</v>
      </c>
      <c r="AD114" s="48"/>
      <c r="AE114" s="48"/>
      <c r="AF114" s="91" t="str">
        <f>A114</f>
        <v>612-PR</v>
      </c>
      <c r="AG114" s="74" t="s">
        <v>229</v>
      </c>
    </row>
    <row r="115" spans="1:33" s="31" customFormat="1" ht="36" customHeight="1" x14ac:dyDescent="0.2">
      <c r="A115" s="33" t="s">
        <v>224</v>
      </c>
      <c r="B115" s="33"/>
      <c r="C115" s="28" t="s">
        <v>33</v>
      </c>
      <c r="D115" s="28" t="s">
        <v>45</v>
      </c>
      <c r="E115" s="35" t="s">
        <v>65</v>
      </c>
      <c r="F115" s="35" t="s">
        <v>220</v>
      </c>
      <c r="G115" s="35" t="s">
        <v>221</v>
      </c>
      <c r="H115" s="220">
        <v>45</v>
      </c>
      <c r="I115" s="33" t="s">
        <v>48</v>
      </c>
      <c r="J115" s="51">
        <v>585</v>
      </c>
      <c r="K115" s="52">
        <v>0</v>
      </c>
      <c r="L115" s="52">
        <v>17</v>
      </c>
      <c r="M115" s="52">
        <f t="shared" si="14"/>
        <v>17</v>
      </c>
      <c r="N115" s="34">
        <f t="shared" si="15"/>
        <v>9945</v>
      </c>
      <c r="O115" s="53">
        <v>28</v>
      </c>
      <c r="P115" s="53">
        <v>100</v>
      </c>
      <c r="Q115" s="71">
        <v>0.4</v>
      </c>
      <c r="R115" s="71">
        <f t="shared" si="16"/>
        <v>1120</v>
      </c>
      <c r="S115" s="53">
        <v>300</v>
      </c>
      <c r="T115" s="34">
        <f>(M115*S115)</f>
        <v>5100</v>
      </c>
      <c r="U115" s="34">
        <f>N115+R115+T115</f>
        <v>16165</v>
      </c>
      <c r="V115" s="53">
        <f>M115*200</f>
        <v>3400</v>
      </c>
      <c r="W115" s="53">
        <v>1</v>
      </c>
      <c r="X115" s="53">
        <v>503</v>
      </c>
      <c r="Y115" s="52">
        <f t="shared" si="18"/>
        <v>503</v>
      </c>
      <c r="Z115" s="216">
        <v>0</v>
      </c>
      <c r="AA115" s="46"/>
      <c r="AB115" s="34">
        <f>V115+Y115+Z115</f>
        <v>3903</v>
      </c>
      <c r="AC115" s="34">
        <f>AB115+U115</f>
        <v>20068</v>
      </c>
      <c r="AD115" s="48"/>
      <c r="AE115" s="48"/>
      <c r="AF115" s="91" t="str">
        <f>A115</f>
        <v>612-PR</v>
      </c>
      <c r="AG115" s="74" t="s">
        <v>227</v>
      </c>
    </row>
    <row r="116" spans="1:33" s="31" customFormat="1" ht="36" customHeight="1" x14ac:dyDescent="0.2">
      <c r="A116" s="33" t="s">
        <v>224</v>
      </c>
      <c r="B116" s="33"/>
      <c r="C116" s="28" t="s">
        <v>33</v>
      </c>
      <c r="D116" s="28" t="s">
        <v>45</v>
      </c>
      <c r="E116" s="35" t="s">
        <v>156</v>
      </c>
      <c r="F116" s="35" t="s">
        <v>85</v>
      </c>
      <c r="G116" s="35" t="s">
        <v>132</v>
      </c>
      <c r="H116" s="220">
        <v>45</v>
      </c>
      <c r="I116" s="33" t="s">
        <v>172</v>
      </c>
      <c r="J116" s="51">
        <v>585</v>
      </c>
      <c r="K116" s="52">
        <v>0</v>
      </c>
      <c r="L116" s="52">
        <v>20</v>
      </c>
      <c r="M116" s="52">
        <f t="shared" si="14"/>
        <v>20</v>
      </c>
      <c r="N116" s="34">
        <f t="shared" si="15"/>
        <v>11700</v>
      </c>
      <c r="O116" s="53">
        <v>28</v>
      </c>
      <c r="P116" s="53">
        <v>8</v>
      </c>
      <c r="Q116" s="71">
        <v>0.4</v>
      </c>
      <c r="R116" s="54">
        <f t="shared" si="16"/>
        <v>89.600000000000009</v>
      </c>
      <c r="S116" s="34">
        <v>300</v>
      </c>
      <c r="T116" s="34">
        <f>(M116*S116)</f>
        <v>6000</v>
      </c>
      <c r="U116" s="34">
        <f>N116+R116+T116</f>
        <v>17789.599999999999</v>
      </c>
      <c r="V116" s="34">
        <f>M116*200</f>
        <v>4000</v>
      </c>
      <c r="W116" s="34">
        <v>1</v>
      </c>
      <c r="X116" s="34">
        <v>160</v>
      </c>
      <c r="Y116" s="52">
        <f t="shared" si="18"/>
        <v>160</v>
      </c>
      <c r="Z116" s="217">
        <v>0</v>
      </c>
      <c r="AA116" s="52"/>
      <c r="AB116" s="34">
        <f>V116+Y116+Z116</f>
        <v>4160</v>
      </c>
      <c r="AC116" s="34">
        <f>AB116+U116</f>
        <v>21949.599999999999</v>
      </c>
      <c r="AD116" s="48"/>
      <c r="AE116" s="48"/>
      <c r="AF116" s="91" t="str">
        <f>A116</f>
        <v>612-PR</v>
      </c>
      <c r="AG116" s="74"/>
    </row>
    <row r="117" spans="1:33" s="31" customFormat="1" ht="36" customHeight="1" x14ac:dyDescent="0.2">
      <c r="A117" s="33" t="s">
        <v>224</v>
      </c>
      <c r="B117" s="33" t="s">
        <v>600</v>
      </c>
      <c r="C117" s="28" t="s">
        <v>33</v>
      </c>
      <c r="D117" s="28" t="s">
        <v>45</v>
      </c>
      <c r="E117" s="35" t="s">
        <v>216</v>
      </c>
      <c r="F117" s="35" t="s">
        <v>85</v>
      </c>
      <c r="G117" s="35" t="s">
        <v>132</v>
      </c>
      <c r="H117" s="220">
        <v>45</v>
      </c>
      <c r="I117" s="33" t="s">
        <v>172</v>
      </c>
      <c r="J117" s="51">
        <v>585</v>
      </c>
      <c r="K117" s="52">
        <v>0</v>
      </c>
      <c r="L117" s="52">
        <v>20</v>
      </c>
      <c r="M117" s="52">
        <v>20</v>
      </c>
      <c r="N117" s="34">
        <v>11700</v>
      </c>
      <c r="O117" s="53">
        <v>28</v>
      </c>
      <c r="P117" s="53">
        <v>80</v>
      </c>
      <c r="Q117" s="71">
        <v>0.4</v>
      </c>
      <c r="R117" s="54">
        <f t="shared" si="16"/>
        <v>896</v>
      </c>
      <c r="S117" s="34">
        <v>300</v>
      </c>
      <c r="T117" s="34">
        <v>6000</v>
      </c>
      <c r="U117" s="34">
        <f>N117+R117+T117</f>
        <v>18596</v>
      </c>
      <c r="V117" s="34">
        <v>4000</v>
      </c>
      <c r="W117" s="34">
        <v>1</v>
      </c>
      <c r="X117" s="34">
        <v>709</v>
      </c>
      <c r="Y117" s="52">
        <f t="shared" si="18"/>
        <v>709</v>
      </c>
      <c r="Z117" s="217">
        <v>0</v>
      </c>
      <c r="AA117" s="34">
        <v>4160</v>
      </c>
      <c r="AB117" s="34">
        <f>V117+Y117+Z117</f>
        <v>4709</v>
      </c>
      <c r="AC117" s="34">
        <f>AB117+U117</f>
        <v>23305</v>
      </c>
      <c r="AD117" s="48"/>
      <c r="AE117" s="91" t="s">
        <v>32</v>
      </c>
      <c r="AF117" s="91" t="str">
        <f>A117</f>
        <v>612-PR</v>
      </c>
      <c r="AG117" s="74"/>
    </row>
    <row r="118" spans="1:33" s="31" customFormat="1" ht="36" customHeight="1" x14ac:dyDescent="0.2">
      <c r="A118" s="33" t="s">
        <v>224</v>
      </c>
      <c r="B118" s="33"/>
      <c r="C118" s="28" t="s">
        <v>33</v>
      </c>
      <c r="D118" s="28" t="s">
        <v>45</v>
      </c>
      <c r="E118" s="35" t="s">
        <v>148</v>
      </c>
      <c r="F118" s="35" t="s">
        <v>220</v>
      </c>
      <c r="G118" s="35" t="s">
        <v>221</v>
      </c>
      <c r="H118" s="220">
        <v>45</v>
      </c>
      <c r="I118" s="33" t="s">
        <v>48</v>
      </c>
      <c r="J118" s="51">
        <v>585</v>
      </c>
      <c r="K118" s="52">
        <v>0</v>
      </c>
      <c r="L118" s="52">
        <v>19</v>
      </c>
      <c r="M118" s="52">
        <f t="shared" si="14"/>
        <v>19</v>
      </c>
      <c r="N118" s="34">
        <f t="shared" si="15"/>
        <v>11115</v>
      </c>
      <c r="O118" s="53">
        <v>28</v>
      </c>
      <c r="P118" s="53">
        <v>14</v>
      </c>
      <c r="Q118" s="71">
        <v>0.4</v>
      </c>
      <c r="R118" s="71">
        <f t="shared" si="16"/>
        <v>156.80000000000001</v>
      </c>
      <c r="S118" s="53">
        <v>300</v>
      </c>
      <c r="T118" s="34">
        <f>(M118*S118)</f>
        <v>5700</v>
      </c>
      <c r="U118" s="34">
        <f>N118+R118+T118</f>
        <v>16971.8</v>
      </c>
      <c r="V118" s="53">
        <f>M118*200</f>
        <v>3800</v>
      </c>
      <c r="W118" s="53">
        <v>1</v>
      </c>
      <c r="X118" s="34">
        <v>160</v>
      </c>
      <c r="Y118" s="52">
        <f t="shared" si="18"/>
        <v>160</v>
      </c>
      <c r="Z118" s="216">
        <v>0</v>
      </c>
      <c r="AA118" s="46"/>
      <c r="AB118" s="34">
        <f>V118+Y118+Z118</f>
        <v>3960</v>
      </c>
      <c r="AC118" s="34">
        <f>AB118+U118</f>
        <v>20931.8</v>
      </c>
      <c r="AD118" s="48"/>
      <c r="AE118" s="48"/>
      <c r="AF118" s="91" t="str">
        <f>A118</f>
        <v>612-PR</v>
      </c>
      <c r="AG118" s="74" t="s">
        <v>233</v>
      </c>
    </row>
    <row r="119" spans="1:33" s="31" customFormat="1" ht="42" customHeight="1" x14ac:dyDescent="0.2">
      <c r="A119" s="33" t="s">
        <v>224</v>
      </c>
      <c r="B119" s="33"/>
      <c r="C119" s="28" t="s">
        <v>33</v>
      </c>
      <c r="D119" s="28" t="s">
        <v>50</v>
      </c>
      <c r="E119" s="35" t="s">
        <v>161</v>
      </c>
      <c r="F119" s="35" t="s">
        <v>234</v>
      </c>
      <c r="G119" s="35" t="s">
        <v>221</v>
      </c>
      <c r="H119" s="220">
        <v>45</v>
      </c>
      <c r="I119" s="33" t="s">
        <v>235</v>
      </c>
      <c r="J119" s="51">
        <v>765</v>
      </c>
      <c r="K119" s="52">
        <v>0</v>
      </c>
      <c r="L119" s="52">
        <v>17</v>
      </c>
      <c r="M119" s="52">
        <f t="shared" si="14"/>
        <v>17</v>
      </c>
      <c r="N119" s="34">
        <f t="shared" si="15"/>
        <v>13005</v>
      </c>
      <c r="O119" s="53">
        <v>14</v>
      </c>
      <c r="P119" s="53">
        <v>10</v>
      </c>
      <c r="Q119" s="71">
        <v>0.4</v>
      </c>
      <c r="R119" s="54">
        <f t="shared" si="16"/>
        <v>56</v>
      </c>
      <c r="S119" s="34">
        <v>300</v>
      </c>
      <c r="T119" s="34">
        <f>(M119*S119)</f>
        <v>5100</v>
      </c>
      <c r="U119" s="34">
        <f>N119+R119+T119</f>
        <v>18161</v>
      </c>
      <c r="V119" s="34">
        <f>M119*200</f>
        <v>3400</v>
      </c>
      <c r="W119" s="34">
        <v>14</v>
      </c>
      <c r="X119" s="34">
        <v>160</v>
      </c>
      <c r="Y119" s="52">
        <f t="shared" si="18"/>
        <v>2240</v>
      </c>
      <c r="Z119" s="52">
        <v>0</v>
      </c>
      <c r="AA119" s="52"/>
      <c r="AB119" s="34">
        <f>V119+Y119+Z119</f>
        <v>5640</v>
      </c>
      <c r="AC119" s="34">
        <f>AB119+U119</f>
        <v>23801</v>
      </c>
      <c r="AD119" s="48"/>
      <c r="AE119" s="48"/>
      <c r="AF119" s="91" t="str">
        <f>A119</f>
        <v>612-PR</v>
      </c>
      <c r="AG119" s="74" t="s">
        <v>237</v>
      </c>
    </row>
    <row r="120" spans="1:33" s="31" customFormat="1" ht="40.5" customHeight="1" x14ac:dyDescent="0.2">
      <c r="A120" s="33" t="s">
        <v>224</v>
      </c>
      <c r="B120" s="33"/>
      <c r="C120" s="28" t="s">
        <v>33</v>
      </c>
      <c r="D120" s="28" t="s">
        <v>34</v>
      </c>
      <c r="E120" s="89" t="s">
        <v>35</v>
      </c>
      <c r="F120" s="35" t="s">
        <v>226</v>
      </c>
      <c r="G120" s="35" t="s">
        <v>221</v>
      </c>
      <c r="H120" s="220">
        <v>45</v>
      </c>
      <c r="I120" s="33" t="s">
        <v>37</v>
      </c>
      <c r="J120" s="51">
        <v>1200</v>
      </c>
      <c r="K120" s="52">
        <v>17</v>
      </c>
      <c r="L120" s="52">
        <v>0</v>
      </c>
      <c r="M120" s="52">
        <f t="shared" si="14"/>
        <v>17</v>
      </c>
      <c r="N120" s="34">
        <f t="shared" si="15"/>
        <v>20400</v>
      </c>
      <c r="O120" s="53">
        <v>0</v>
      </c>
      <c r="P120" s="53">
        <v>88</v>
      </c>
      <c r="Q120" s="71">
        <v>0.4</v>
      </c>
      <c r="R120" s="54">
        <f t="shared" si="16"/>
        <v>0</v>
      </c>
      <c r="S120" s="34">
        <v>0</v>
      </c>
      <c r="T120" s="34">
        <f>(M120*S120)</f>
        <v>0</v>
      </c>
      <c r="U120" s="34">
        <f>N120+R120+T120</f>
        <v>20400</v>
      </c>
      <c r="V120" s="34">
        <f>M120*200</f>
        <v>3400</v>
      </c>
      <c r="W120" s="34">
        <v>9</v>
      </c>
      <c r="X120" s="34">
        <v>330</v>
      </c>
      <c r="Y120" s="52">
        <f t="shared" si="18"/>
        <v>2970</v>
      </c>
      <c r="Z120" s="46">
        <v>0</v>
      </c>
      <c r="AA120" s="46"/>
      <c r="AB120" s="34">
        <f>V120+Y120+Z120</f>
        <v>6370</v>
      </c>
      <c r="AC120" s="34">
        <f>AB120+U120</f>
        <v>26770</v>
      </c>
      <c r="AD120" s="48"/>
      <c r="AE120" s="48"/>
      <c r="AF120" s="91" t="str">
        <f>A120</f>
        <v>612-PR</v>
      </c>
      <c r="AG120" s="74"/>
    </row>
    <row r="121" spans="1:33" s="31" customFormat="1" ht="38" customHeight="1" x14ac:dyDescent="0.2">
      <c r="A121" s="178" t="s">
        <v>224</v>
      </c>
      <c r="B121" s="178" t="s">
        <v>756</v>
      </c>
      <c r="C121" s="179" t="s">
        <v>33</v>
      </c>
      <c r="D121" s="179" t="s">
        <v>34</v>
      </c>
      <c r="E121" s="187" t="s">
        <v>35</v>
      </c>
      <c r="F121" s="180" t="s">
        <v>85</v>
      </c>
      <c r="G121" s="180" t="s">
        <v>132</v>
      </c>
      <c r="H121" s="246">
        <v>45</v>
      </c>
      <c r="I121" s="178" t="s">
        <v>37</v>
      </c>
      <c r="J121" s="183">
        <v>1200</v>
      </c>
      <c r="K121" s="181">
        <v>17</v>
      </c>
      <c r="L121" s="181">
        <v>0</v>
      </c>
      <c r="M121" s="181">
        <f t="shared" si="14"/>
        <v>17</v>
      </c>
      <c r="N121" s="55">
        <f t="shared" si="15"/>
        <v>20400</v>
      </c>
      <c r="O121" s="182">
        <v>0</v>
      </c>
      <c r="P121" s="182">
        <v>88</v>
      </c>
      <c r="Q121" s="184">
        <v>0.4</v>
      </c>
      <c r="R121" s="185">
        <f t="shared" si="16"/>
        <v>0</v>
      </c>
      <c r="S121" s="55">
        <v>0</v>
      </c>
      <c r="T121" s="55">
        <f>(M121*S121)</f>
        <v>0</v>
      </c>
      <c r="U121" s="55">
        <f>N121+R121+T121</f>
        <v>20400</v>
      </c>
      <c r="V121" s="55">
        <f>M121*200</f>
        <v>3400</v>
      </c>
      <c r="W121" s="55">
        <v>14</v>
      </c>
      <c r="X121" s="55">
        <v>330</v>
      </c>
      <c r="Y121" s="181">
        <f t="shared" si="18"/>
        <v>4620</v>
      </c>
      <c r="Z121" s="189">
        <v>0</v>
      </c>
      <c r="AA121" s="189"/>
      <c r="AB121" s="55">
        <f>V121+Y121+Z121</f>
        <v>8020</v>
      </c>
      <c r="AC121" s="55">
        <f>AB121+U121</f>
        <v>28420</v>
      </c>
      <c r="AD121" s="242"/>
      <c r="AE121" s="242"/>
      <c r="AF121" s="244" t="str">
        <f>A121</f>
        <v>612-PR</v>
      </c>
      <c r="AG121" s="74"/>
    </row>
    <row r="122" spans="1:33" s="31" customFormat="1" ht="38" customHeight="1" x14ac:dyDescent="0.2">
      <c r="A122" s="178" t="s">
        <v>224</v>
      </c>
      <c r="B122" s="178" t="s">
        <v>761</v>
      </c>
      <c r="C122" s="179" t="s">
        <v>33</v>
      </c>
      <c r="D122" s="179" t="s">
        <v>272</v>
      </c>
      <c r="E122" s="187" t="s">
        <v>273</v>
      </c>
      <c r="F122" s="180" t="s">
        <v>85</v>
      </c>
      <c r="G122" s="180" t="s">
        <v>132</v>
      </c>
      <c r="H122" s="246">
        <v>45</v>
      </c>
      <c r="I122" s="178" t="s">
        <v>37</v>
      </c>
      <c r="J122" s="183">
        <v>1200</v>
      </c>
      <c r="K122" s="181">
        <v>0</v>
      </c>
      <c r="L122" s="181">
        <v>17</v>
      </c>
      <c r="M122" s="181">
        <f t="shared" si="14"/>
        <v>17</v>
      </c>
      <c r="N122" s="55">
        <f t="shared" si="15"/>
        <v>20400</v>
      </c>
      <c r="O122" s="182">
        <v>0</v>
      </c>
      <c r="P122" s="182">
        <v>0</v>
      </c>
      <c r="Q122" s="184">
        <v>0.4</v>
      </c>
      <c r="R122" s="185">
        <f t="shared" si="16"/>
        <v>0</v>
      </c>
      <c r="S122" s="55">
        <v>0</v>
      </c>
      <c r="T122" s="55">
        <f>(M122*S122)</f>
        <v>0</v>
      </c>
      <c r="U122" s="55">
        <f>N122+R122+T122</f>
        <v>20400</v>
      </c>
      <c r="V122" s="55">
        <f>M122*200</f>
        <v>3400</v>
      </c>
      <c r="W122" s="55">
        <v>14</v>
      </c>
      <c r="X122" s="55">
        <v>550</v>
      </c>
      <c r="Y122" s="181">
        <f t="shared" si="18"/>
        <v>7700</v>
      </c>
      <c r="Z122" s="189">
        <v>0</v>
      </c>
      <c r="AA122" s="189"/>
      <c r="AB122" s="55">
        <f>V122+Y122+Z122</f>
        <v>11100</v>
      </c>
      <c r="AC122" s="55">
        <f>AB122+U122</f>
        <v>31500</v>
      </c>
      <c r="AD122" s="242"/>
      <c r="AE122" s="242"/>
      <c r="AF122" s="244" t="str">
        <f>A122</f>
        <v>612-PR</v>
      </c>
      <c r="AG122" s="74"/>
    </row>
    <row r="123" spans="1:33" s="31" customFormat="1" ht="35.25" customHeight="1" x14ac:dyDescent="0.2">
      <c r="A123" s="33" t="s">
        <v>224</v>
      </c>
      <c r="B123" s="33"/>
      <c r="C123" s="28" t="s">
        <v>33</v>
      </c>
      <c r="D123" s="28" t="s">
        <v>34</v>
      </c>
      <c r="E123" s="35" t="s">
        <v>170</v>
      </c>
      <c r="F123" s="35" t="s">
        <v>85</v>
      </c>
      <c r="G123" s="35" t="s">
        <v>221</v>
      </c>
      <c r="H123" s="220">
        <v>45</v>
      </c>
      <c r="I123" s="33" t="s">
        <v>37</v>
      </c>
      <c r="J123" s="51">
        <v>1200</v>
      </c>
      <c r="K123" s="52">
        <v>17</v>
      </c>
      <c r="L123" s="52">
        <v>0</v>
      </c>
      <c r="M123" s="52">
        <f t="shared" si="14"/>
        <v>17</v>
      </c>
      <c r="N123" s="34">
        <f t="shared" si="15"/>
        <v>20400</v>
      </c>
      <c r="O123" s="53">
        <v>0</v>
      </c>
      <c r="P123" s="53">
        <v>256</v>
      </c>
      <c r="Q123" s="71">
        <v>0.4</v>
      </c>
      <c r="R123" s="54">
        <f t="shared" si="16"/>
        <v>0</v>
      </c>
      <c r="S123" s="34">
        <v>0</v>
      </c>
      <c r="T123" s="34">
        <f>(M123*S123)</f>
        <v>0</v>
      </c>
      <c r="U123" s="34">
        <f>N123+R123+T123</f>
        <v>20400</v>
      </c>
      <c r="V123" s="34">
        <f>M123*200</f>
        <v>3400</v>
      </c>
      <c r="W123" s="34">
        <v>11</v>
      </c>
      <c r="X123" s="34">
        <v>215</v>
      </c>
      <c r="Y123" s="52">
        <f t="shared" si="18"/>
        <v>2365</v>
      </c>
      <c r="Z123" s="46">
        <v>0</v>
      </c>
      <c r="AA123" s="46"/>
      <c r="AB123" s="34">
        <f>V123+Y123+Z123</f>
        <v>5765</v>
      </c>
      <c r="AC123" s="34">
        <f>AB123+U123</f>
        <v>26165</v>
      </c>
      <c r="AD123" s="48"/>
      <c r="AE123" s="48"/>
      <c r="AF123" s="91" t="str">
        <f>A123</f>
        <v>612-PR</v>
      </c>
      <c r="AG123" s="74" t="s">
        <v>238</v>
      </c>
    </row>
    <row r="124" spans="1:33" s="31" customFormat="1" ht="41.25" customHeight="1" x14ac:dyDescent="0.2">
      <c r="A124" s="62" t="s">
        <v>239</v>
      </c>
      <c r="B124" s="62"/>
      <c r="C124" s="63" t="s">
        <v>33</v>
      </c>
      <c r="D124" s="63" t="s">
        <v>108</v>
      </c>
      <c r="E124" s="37" t="s">
        <v>240</v>
      </c>
      <c r="F124" s="37" t="s">
        <v>205</v>
      </c>
      <c r="G124" s="37" t="s">
        <v>241</v>
      </c>
      <c r="H124" s="245">
        <v>60</v>
      </c>
      <c r="I124" s="62" t="s">
        <v>48</v>
      </c>
      <c r="J124" s="39">
        <v>585</v>
      </c>
      <c r="K124" s="40">
        <v>0</v>
      </c>
      <c r="L124" s="40">
        <v>0</v>
      </c>
      <c r="M124" s="40">
        <f t="shared" si="14"/>
        <v>0</v>
      </c>
      <c r="N124" s="41">
        <f t="shared" si="15"/>
        <v>0</v>
      </c>
      <c r="O124" s="42">
        <v>0</v>
      </c>
      <c r="P124" s="42">
        <v>148</v>
      </c>
      <c r="Q124" s="67">
        <v>0.4</v>
      </c>
      <c r="R124" s="43">
        <f t="shared" si="16"/>
        <v>0</v>
      </c>
      <c r="S124" s="42">
        <v>0</v>
      </c>
      <c r="T124" s="41">
        <v>0</v>
      </c>
      <c r="U124" s="41">
        <f>N124+R124+T124</f>
        <v>0</v>
      </c>
      <c r="V124" s="41">
        <f>M124*200</f>
        <v>0</v>
      </c>
      <c r="W124" s="41">
        <v>0</v>
      </c>
      <c r="X124" s="41">
        <v>509</v>
      </c>
      <c r="Y124" s="40">
        <f t="shared" si="18"/>
        <v>0</v>
      </c>
      <c r="Z124" s="45">
        <v>0</v>
      </c>
      <c r="AA124" s="46"/>
      <c r="AB124" s="41">
        <f>V124+Y124+Z124</f>
        <v>0</v>
      </c>
      <c r="AC124" s="41">
        <f>AB124+U124</f>
        <v>0</v>
      </c>
      <c r="AD124" s="48">
        <f>SUM(M124:M131)</f>
        <v>82</v>
      </c>
      <c r="AE124" s="48">
        <f t="shared" ref="AE124" si="19">SUM(AC124:AC131)</f>
        <v>71896.399999999994</v>
      </c>
      <c r="AF124" s="97" t="str">
        <f>A124</f>
        <v>613-PR</v>
      </c>
      <c r="AG124" s="101" t="s">
        <v>243</v>
      </c>
    </row>
    <row r="125" spans="1:33" s="31" customFormat="1" ht="46" customHeight="1" x14ac:dyDescent="0.2">
      <c r="A125" s="62" t="s">
        <v>239</v>
      </c>
      <c r="B125" s="62"/>
      <c r="C125" s="63" t="s">
        <v>33</v>
      </c>
      <c r="D125" s="63" t="s">
        <v>108</v>
      </c>
      <c r="E125" s="37" t="s">
        <v>210</v>
      </c>
      <c r="F125" s="37" t="s">
        <v>244</v>
      </c>
      <c r="G125" s="37" t="s">
        <v>241</v>
      </c>
      <c r="H125" s="245">
        <v>60</v>
      </c>
      <c r="I125" s="62" t="s">
        <v>48</v>
      </c>
      <c r="J125" s="39">
        <v>585</v>
      </c>
      <c r="K125" s="40">
        <v>0</v>
      </c>
      <c r="L125" s="40">
        <v>0</v>
      </c>
      <c r="M125" s="40">
        <f t="shared" si="14"/>
        <v>0</v>
      </c>
      <c r="N125" s="41">
        <f t="shared" si="15"/>
        <v>0</v>
      </c>
      <c r="O125" s="42">
        <v>0</v>
      </c>
      <c r="P125" s="42">
        <v>181</v>
      </c>
      <c r="Q125" s="67">
        <v>0.4</v>
      </c>
      <c r="R125" s="43">
        <f t="shared" si="16"/>
        <v>0</v>
      </c>
      <c r="S125" s="42">
        <v>0</v>
      </c>
      <c r="T125" s="41">
        <v>0</v>
      </c>
      <c r="U125" s="41">
        <f>N125+R125+T125</f>
        <v>0</v>
      </c>
      <c r="V125" s="41">
        <f>M125*200</f>
        <v>0</v>
      </c>
      <c r="W125" s="41">
        <v>0</v>
      </c>
      <c r="X125" s="41">
        <v>509</v>
      </c>
      <c r="Y125" s="40">
        <f t="shared" si="18"/>
        <v>0</v>
      </c>
      <c r="Z125" s="45">
        <v>0</v>
      </c>
      <c r="AA125" s="45"/>
      <c r="AB125" s="41">
        <f>V125+Y125+Z125</f>
        <v>0</v>
      </c>
      <c r="AC125" s="41">
        <f>AB125+U125</f>
        <v>0</v>
      </c>
      <c r="AD125" s="48" t="s">
        <v>32</v>
      </c>
      <c r="AE125" s="48" t="s">
        <v>32</v>
      </c>
      <c r="AF125" s="91" t="str">
        <f>A125</f>
        <v>613-PR</v>
      </c>
      <c r="AG125" s="74"/>
    </row>
    <row r="126" spans="1:33" s="31" customFormat="1" ht="37.5" customHeight="1" x14ac:dyDescent="0.2">
      <c r="A126" s="33" t="s">
        <v>239</v>
      </c>
      <c r="B126" s="33"/>
      <c r="C126" s="28" t="s">
        <v>33</v>
      </c>
      <c r="D126" s="28" t="s">
        <v>45</v>
      </c>
      <c r="E126" s="35" t="s">
        <v>246</v>
      </c>
      <c r="F126" s="35" t="s">
        <v>196</v>
      </c>
      <c r="G126" s="35" t="s">
        <v>241</v>
      </c>
      <c r="H126" s="220">
        <v>60</v>
      </c>
      <c r="I126" s="33" t="s">
        <v>48</v>
      </c>
      <c r="J126" s="51">
        <v>585</v>
      </c>
      <c r="K126" s="52">
        <v>22</v>
      </c>
      <c r="L126" s="52">
        <v>0</v>
      </c>
      <c r="M126" s="52">
        <f t="shared" si="14"/>
        <v>22</v>
      </c>
      <c r="N126" s="34">
        <f t="shared" si="15"/>
        <v>12870</v>
      </c>
      <c r="O126" s="53">
        <v>36</v>
      </c>
      <c r="P126" s="53">
        <v>22</v>
      </c>
      <c r="Q126" s="71">
        <v>0.4</v>
      </c>
      <c r="R126" s="54">
        <f t="shared" si="16"/>
        <v>316.8</v>
      </c>
      <c r="S126" s="34">
        <v>0</v>
      </c>
      <c r="T126" s="34">
        <v>0</v>
      </c>
      <c r="U126" s="34">
        <f>N126+R126+T126</f>
        <v>13186.8</v>
      </c>
      <c r="V126" s="34">
        <f>M126*200</f>
        <v>4400</v>
      </c>
      <c r="W126" s="34">
        <v>6</v>
      </c>
      <c r="X126" s="34">
        <v>160</v>
      </c>
      <c r="Y126" s="52">
        <f t="shared" si="18"/>
        <v>960</v>
      </c>
      <c r="Z126" s="46">
        <v>0</v>
      </c>
      <c r="AA126" s="46"/>
      <c r="AB126" s="34">
        <f>V126+Y126+Z126</f>
        <v>5360</v>
      </c>
      <c r="AC126" s="34">
        <f>AB126+U126</f>
        <v>18546.8</v>
      </c>
      <c r="AD126" s="48" t="s">
        <v>32</v>
      </c>
      <c r="AE126" s="48" t="s">
        <v>32</v>
      </c>
      <c r="AF126" s="91" t="str">
        <f>A126</f>
        <v>613-PR</v>
      </c>
      <c r="AG126" s="74"/>
    </row>
    <row r="127" spans="1:33" s="31" customFormat="1" ht="35.25" customHeight="1" x14ac:dyDescent="0.2">
      <c r="A127" s="33" t="s">
        <v>239</v>
      </c>
      <c r="B127" s="33" t="s">
        <v>598</v>
      </c>
      <c r="C127" s="28" t="s">
        <v>33</v>
      </c>
      <c r="D127" s="28" t="s">
        <v>45</v>
      </c>
      <c r="E127" s="35" t="s">
        <v>156</v>
      </c>
      <c r="F127" s="35" t="s">
        <v>196</v>
      </c>
      <c r="G127" s="35" t="s">
        <v>241</v>
      </c>
      <c r="H127" s="220">
        <v>60</v>
      </c>
      <c r="I127" s="33" t="s">
        <v>48</v>
      </c>
      <c r="J127" s="51">
        <v>585</v>
      </c>
      <c r="K127" s="52">
        <v>0</v>
      </c>
      <c r="L127" s="52">
        <v>0</v>
      </c>
      <c r="M127" s="52">
        <f t="shared" si="14"/>
        <v>0</v>
      </c>
      <c r="N127" s="34">
        <f t="shared" si="15"/>
        <v>0</v>
      </c>
      <c r="O127" s="53">
        <v>0</v>
      </c>
      <c r="P127" s="53">
        <v>8</v>
      </c>
      <c r="Q127" s="71">
        <v>0.4</v>
      </c>
      <c r="R127" s="54">
        <f t="shared" si="16"/>
        <v>0</v>
      </c>
      <c r="S127" s="34">
        <v>0</v>
      </c>
      <c r="T127" s="34">
        <v>0</v>
      </c>
      <c r="U127" s="34">
        <f>N127+R127+T127</f>
        <v>0</v>
      </c>
      <c r="V127" s="34">
        <f>M127*200</f>
        <v>0</v>
      </c>
      <c r="W127" s="34">
        <v>0</v>
      </c>
      <c r="X127" s="34">
        <v>160</v>
      </c>
      <c r="Y127" s="52">
        <f t="shared" si="18"/>
        <v>0</v>
      </c>
      <c r="Z127" s="46">
        <v>0</v>
      </c>
      <c r="AA127" s="46"/>
      <c r="AB127" s="34">
        <f>V127+Y127+Z127</f>
        <v>0</v>
      </c>
      <c r="AC127" s="34">
        <f>AB127+U127</f>
        <v>0</v>
      </c>
      <c r="AD127" s="48"/>
      <c r="AE127" s="48"/>
      <c r="AF127" s="91" t="str">
        <f>A127</f>
        <v>613-PR</v>
      </c>
      <c r="AG127" s="74"/>
    </row>
    <row r="128" spans="1:33" s="31" customFormat="1" ht="36.75" customHeight="1" x14ac:dyDescent="0.2">
      <c r="A128" s="62" t="s">
        <v>239</v>
      </c>
      <c r="B128" s="62"/>
      <c r="C128" s="63" t="s">
        <v>33</v>
      </c>
      <c r="D128" s="63" t="s">
        <v>45</v>
      </c>
      <c r="E128" s="37" t="s">
        <v>249</v>
      </c>
      <c r="F128" s="37" t="s">
        <v>196</v>
      </c>
      <c r="G128" s="37" t="s">
        <v>241</v>
      </c>
      <c r="H128" s="245">
        <v>60</v>
      </c>
      <c r="I128" s="62" t="s">
        <v>48</v>
      </c>
      <c r="J128" s="39">
        <v>585</v>
      </c>
      <c r="K128" s="40">
        <v>0</v>
      </c>
      <c r="L128" s="40">
        <v>0</v>
      </c>
      <c r="M128" s="40">
        <f t="shared" si="14"/>
        <v>0</v>
      </c>
      <c r="N128" s="41">
        <f t="shared" si="15"/>
        <v>0</v>
      </c>
      <c r="O128" s="42">
        <v>0</v>
      </c>
      <c r="P128" s="42">
        <v>0</v>
      </c>
      <c r="Q128" s="67">
        <v>0.4</v>
      </c>
      <c r="R128" s="43">
        <f t="shared" si="16"/>
        <v>0</v>
      </c>
      <c r="S128" s="41">
        <v>0</v>
      </c>
      <c r="T128" s="41">
        <v>0</v>
      </c>
      <c r="U128" s="41">
        <f>N128+R128+T128</f>
        <v>0</v>
      </c>
      <c r="V128" s="41">
        <f>M128*200</f>
        <v>0</v>
      </c>
      <c r="W128" s="41">
        <v>0</v>
      </c>
      <c r="X128" s="41">
        <v>385</v>
      </c>
      <c r="Y128" s="40">
        <f t="shared" si="18"/>
        <v>0</v>
      </c>
      <c r="Z128" s="45">
        <v>0</v>
      </c>
      <c r="AA128" s="46"/>
      <c r="AB128" s="41">
        <f>V128+Y128+Z128</f>
        <v>0</v>
      </c>
      <c r="AC128" s="41">
        <f>AB128+U128</f>
        <v>0</v>
      </c>
      <c r="AD128" s="199"/>
      <c r="AE128" s="199"/>
      <c r="AF128" s="97" t="str">
        <f>A128</f>
        <v>613-PR</v>
      </c>
      <c r="AG128" s="101" t="s">
        <v>251</v>
      </c>
    </row>
    <row r="129" spans="1:33" s="31" customFormat="1" ht="36.75" customHeight="1" x14ac:dyDescent="0.2">
      <c r="A129" s="33" t="s">
        <v>239</v>
      </c>
      <c r="B129" s="33"/>
      <c r="C129" s="28" t="s">
        <v>33</v>
      </c>
      <c r="D129" s="28" t="s">
        <v>45</v>
      </c>
      <c r="E129" s="35" t="s">
        <v>69</v>
      </c>
      <c r="F129" s="35" t="s">
        <v>252</v>
      </c>
      <c r="G129" s="35" t="s">
        <v>241</v>
      </c>
      <c r="H129" s="220">
        <v>60</v>
      </c>
      <c r="I129" s="33" t="s">
        <v>48</v>
      </c>
      <c r="J129" s="51">
        <v>585</v>
      </c>
      <c r="K129" s="52">
        <v>0</v>
      </c>
      <c r="L129" s="52">
        <v>17</v>
      </c>
      <c r="M129" s="52">
        <f t="shared" si="14"/>
        <v>17</v>
      </c>
      <c r="N129" s="34">
        <f t="shared" si="15"/>
        <v>9945</v>
      </c>
      <c r="O129" s="53">
        <v>36</v>
      </c>
      <c r="P129" s="53">
        <v>72</v>
      </c>
      <c r="Q129" s="71">
        <v>0.4</v>
      </c>
      <c r="R129" s="54">
        <f t="shared" si="16"/>
        <v>1036.8</v>
      </c>
      <c r="S129" s="34">
        <v>0</v>
      </c>
      <c r="T129" s="34">
        <f>(M129*S129)</f>
        <v>0</v>
      </c>
      <c r="U129" s="34">
        <f>N129+R129+T129</f>
        <v>10981.8</v>
      </c>
      <c r="V129" s="34">
        <f>M129*200</f>
        <v>3400</v>
      </c>
      <c r="W129" s="34">
        <v>6</v>
      </c>
      <c r="X129" s="34">
        <v>260</v>
      </c>
      <c r="Y129" s="52">
        <f t="shared" si="18"/>
        <v>1560</v>
      </c>
      <c r="Z129" s="46">
        <v>0</v>
      </c>
      <c r="AA129" s="46"/>
      <c r="AB129" s="34">
        <f>V129+Y129+Z129</f>
        <v>4960</v>
      </c>
      <c r="AC129" s="34">
        <f>AB129+U129</f>
        <v>15941.8</v>
      </c>
      <c r="AD129" s="48"/>
      <c r="AE129" s="48"/>
      <c r="AF129" s="91" t="str">
        <f>A129</f>
        <v>613-PR</v>
      </c>
      <c r="AG129" s="74"/>
    </row>
    <row r="130" spans="1:33" s="31" customFormat="1" ht="36.75" customHeight="1" x14ac:dyDescent="0.2">
      <c r="A130" s="33" t="s">
        <v>239</v>
      </c>
      <c r="B130" s="33"/>
      <c r="C130" s="28" t="s">
        <v>33</v>
      </c>
      <c r="D130" s="28" t="s">
        <v>45</v>
      </c>
      <c r="E130" s="35" t="s">
        <v>153</v>
      </c>
      <c r="F130" s="35" t="s">
        <v>196</v>
      </c>
      <c r="G130" s="35" t="s">
        <v>253</v>
      </c>
      <c r="H130" s="220">
        <v>45</v>
      </c>
      <c r="I130" s="33" t="s">
        <v>48</v>
      </c>
      <c r="J130" s="51">
        <v>585</v>
      </c>
      <c r="K130" s="52">
        <v>0</v>
      </c>
      <c r="L130" s="52">
        <v>18</v>
      </c>
      <c r="M130" s="52">
        <f t="shared" si="14"/>
        <v>18</v>
      </c>
      <c r="N130" s="34">
        <f t="shared" si="15"/>
        <v>10530</v>
      </c>
      <c r="O130" s="53">
        <v>28</v>
      </c>
      <c r="P130" s="53">
        <v>31</v>
      </c>
      <c r="Q130" s="71">
        <v>0.4</v>
      </c>
      <c r="R130" s="54">
        <f t="shared" si="16"/>
        <v>347.2</v>
      </c>
      <c r="S130" s="34">
        <v>0</v>
      </c>
      <c r="T130" s="34">
        <f>(M130*S130)</f>
        <v>0</v>
      </c>
      <c r="U130" s="34">
        <f>N130+R130+T130</f>
        <v>10877.2</v>
      </c>
      <c r="V130" s="34">
        <f>M130*200</f>
        <v>3600</v>
      </c>
      <c r="W130" s="34">
        <v>4</v>
      </c>
      <c r="X130" s="34">
        <v>160</v>
      </c>
      <c r="Y130" s="52">
        <f t="shared" si="18"/>
        <v>640</v>
      </c>
      <c r="Z130" s="52">
        <v>0</v>
      </c>
      <c r="AA130" s="52"/>
      <c r="AB130" s="34">
        <f>V130+Y130+Z130</f>
        <v>4240</v>
      </c>
      <c r="AC130" s="34">
        <f>AB130+U130</f>
        <v>15117.2</v>
      </c>
      <c r="AD130" s="48"/>
      <c r="AE130" s="48"/>
      <c r="AF130" s="91" t="str">
        <f>A130</f>
        <v>613-PR</v>
      </c>
      <c r="AG130" s="74"/>
    </row>
    <row r="131" spans="1:33" s="31" customFormat="1" ht="37.5" customHeight="1" x14ac:dyDescent="0.2">
      <c r="A131" s="33" t="s">
        <v>239</v>
      </c>
      <c r="B131" s="33"/>
      <c r="C131" s="28" t="s">
        <v>33</v>
      </c>
      <c r="D131" s="28" t="s">
        <v>34</v>
      </c>
      <c r="E131" s="35" t="s">
        <v>177</v>
      </c>
      <c r="F131" s="35" t="s">
        <v>196</v>
      </c>
      <c r="G131" s="35" t="s">
        <v>253</v>
      </c>
      <c r="H131" s="220">
        <v>45</v>
      </c>
      <c r="I131" s="33" t="s">
        <v>48</v>
      </c>
      <c r="J131" s="51">
        <v>585</v>
      </c>
      <c r="K131" s="52">
        <v>0</v>
      </c>
      <c r="L131" s="52">
        <v>25</v>
      </c>
      <c r="M131" s="52">
        <f t="shared" si="14"/>
        <v>25</v>
      </c>
      <c r="N131" s="34">
        <f t="shared" si="15"/>
        <v>14625</v>
      </c>
      <c r="O131" s="53">
        <v>28</v>
      </c>
      <c r="P131" s="53">
        <v>88</v>
      </c>
      <c r="Q131" s="71">
        <v>0.4</v>
      </c>
      <c r="R131" s="54">
        <f t="shared" si="16"/>
        <v>985.60000000000014</v>
      </c>
      <c r="S131" s="34">
        <v>0</v>
      </c>
      <c r="T131" s="34">
        <f>(M131*S131)</f>
        <v>0</v>
      </c>
      <c r="U131" s="34">
        <f>N131+R131+T131</f>
        <v>15610.6</v>
      </c>
      <c r="V131" s="34">
        <f>M131*200</f>
        <v>5000</v>
      </c>
      <c r="W131" s="34">
        <v>4</v>
      </c>
      <c r="X131" s="34">
        <v>420</v>
      </c>
      <c r="Y131" s="52">
        <f t="shared" si="18"/>
        <v>1680</v>
      </c>
      <c r="Z131" s="46">
        <v>0</v>
      </c>
      <c r="AA131" s="46"/>
      <c r="AB131" s="34">
        <f>V131+Y131+Z131</f>
        <v>6680</v>
      </c>
      <c r="AC131" s="34">
        <f>AB131+U131</f>
        <v>22290.6</v>
      </c>
      <c r="AD131" s="48"/>
      <c r="AE131" s="48"/>
      <c r="AF131" s="91" t="str">
        <f>A131</f>
        <v>613-PR</v>
      </c>
      <c r="AG131" s="74" t="s">
        <v>256</v>
      </c>
    </row>
    <row r="132" spans="1:33" s="31" customFormat="1" ht="35.25" customHeight="1" x14ac:dyDescent="0.2">
      <c r="A132" s="33" t="s">
        <v>257</v>
      </c>
      <c r="B132" s="33"/>
      <c r="C132" s="28" t="s">
        <v>33</v>
      </c>
      <c r="D132" s="28" t="s">
        <v>45</v>
      </c>
      <c r="E132" s="35" t="s">
        <v>246</v>
      </c>
      <c r="F132" s="35" t="s">
        <v>47</v>
      </c>
      <c r="G132" s="35" t="s">
        <v>258</v>
      </c>
      <c r="H132" s="220">
        <v>45</v>
      </c>
      <c r="I132" s="33" t="s">
        <v>48</v>
      </c>
      <c r="J132" s="51">
        <v>585</v>
      </c>
      <c r="K132" s="52">
        <v>19</v>
      </c>
      <c r="L132" s="52">
        <v>0</v>
      </c>
      <c r="M132" s="52">
        <f t="shared" si="14"/>
        <v>19</v>
      </c>
      <c r="N132" s="34">
        <f t="shared" si="15"/>
        <v>11115</v>
      </c>
      <c r="O132" s="53">
        <v>28</v>
      </c>
      <c r="P132" s="53">
        <v>22</v>
      </c>
      <c r="Q132" s="71">
        <v>0.4</v>
      </c>
      <c r="R132" s="71">
        <f t="shared" si="16"/>
        <v>246.40000000000003</v>
      </c>
      <c r="S132" s="53">
        <v>385</v>
      </c>
      <c r="T132" s="34">
        <f>(M132*S132)</f>
        <v>7315</v>
      </c>
      <c r="U132" s="34">
        <f>N132+R132+T132</f>
        <v>18676.400000000001</v>
      </c>
      <c r="V132" s="34">
        <f>M132*200</f>
        <v>3800</v>
      </c>
      <c r="W132" s="34">
        <v>1</v>
      </c>
      <c r="X132" s="34">
        <v>160</v>
      </c>
      <c r="Y132" s="52">
        <f t="shared" si="18"/>
        <v>160</v>
      </c>
      <c r="Z132" s="46">
        <v>0</v>
      </c>
      <c r="AA132" s="46"/>
      <c r="AB132" s="34">
        <f>V132+Y132+Z132</f>
        <v>3960</v>
      </c>
      <c r="AC132" s="34">
        <f>AB132+U132</f>
        <v>22636.400000000001</v>
      </c>
      <c r="AD132" s="48">
        <f>SUM(M132:M142)</f>
        <v>190</v>
      </c>
      <c r="AE132" s="48">
        <f>SUM(AC132:AC142)</f>
        <v>268257</v>
      </c>
      <c r="AF132" s="91" t="str">
        <f>A132</f>
        <v>615-PR</v>
      </c>
      <c r="AG132" s="74"/>
    </row>
    <row r="133" spans="1:33" s="31" customFormat="1" ht="38.25" customHeight="1" x14ac:dyDescent="0.2">
      <c r="A133" s="33" t="s">
        <v>257</v>
      </c>
      <c r="B133" s="33"/>
      <c r="C133" s="28" t="s">
        <v>33</v>
      </c>
      <c r="D133" s="28" t="s">
        <v>45</v>
      </c>
      <c r="E133" s="35" t="s">
        <v>228</v>
      </c>
      <c r="F133" s="35" t="s">
        <v>140</v>
      </c>
      <c r="G133" s="35" t="s">
        <v>141</v>
      </c>
      <c r="H133" s="220">
        <v>45</v>
      </c>
      <c r="I133" s="33" t="s">
        <v>37</v>
      </c>
      <c r="J133" s="51">
        <v>1200</v>
      </c>
      <c r="K133" s="52">
        <v>17</v>
      </c>
      <c r="L133" s="52">
        <v>0</v>
      </c>
      <c r="M133" s="52">
        <f t="shared" si="14"/>
        <v>17</v>
      </c>
      <c r="N133" s="34">
        <f t="shared" si="15"/>
        <v>20400</v>
      </c>
      <c r="O133" s="53">
        <v>0</v>
      </c>
      <c r="P133" s="53">
        <v>0</v>
      </c>
      <c r="Q133" s="71">
        <v>0.4</v>
      </c>
      <c r="R133" s="71">
        <f t="shared" si="16"/>
        <v>0</v>
      </c>
      <c r="S133" s="53">
        <v>0</v>
      </c>
      <c r="T133" s="34">
        <f>(M133*S133)</f>
        <v>0</v>
      </c>
      <c r="U133" s="34">
        <f>N133+R133+T133</f>
        <v>20400</v>
      </c>
      <c r="V133" s="34">
        <f>M133*200</f>
        <v>3400</v>
      </c>
      <c r="W133" s="34">
        <v>14</v>
      </c>
      <c r="X133" s="34">
        <v>425</v>
      </c>
      <c r="Y133" s="52">
        <f t="shared" si="18"/>
        <v>5950</v>
      </c>
      <c r="Z133" s="46">
        <v>0</v>
      </c>
      <c r="AA133" s="46"/>
      <c r="AB133" s="34">
        <f>V133+Y133+Z133</f>
        <v>9350</v>
      </c>
      <c r="AC133" s="34">
        <f>AB133+U133</f>
        <v>29750</v>
      </c>
      <c r="AD133" s="48"/>
      <c r="AE133" s="48"/>
      <c r="AF133" s="91" t="str">
        <f>A133</f>
        <v>615-PR</v>
      </c>
      <c r="AG133" s="74"/>
    </row>
    <row r="134" spans="1:33" s="31" customFormat="1" ht="37" customHeight="1" x14ac:dyDescent="0.2">
      <c r="A134" s="33" t="s">
        <v>257</v>
      </c>
      <c r="B134" s="33" t="s">
        <v>595</v>
      </c>
      <c r="C134" s="28" t="s">
        <v>33</v>
      </c>
      <c r="D134" s="28" t="s">
        <v>45</v>
      </c>
      <c r="E134" s="35" t="s">
        <v>143</v>
      </c>
      <c r="F134" s="35" t="s">
        <v>102</v>
      </c>
      <c r="G134" s="35" t="s">
        <v>135</v>
      </c>
      <c r="H134" s="220">
        <v>45</v>
      </c>
      <c r="I134" s="33" t="s">
        <v>37</v>
      </c>
      <c r="J134" s="51">
        <v>1200</v>
      </c>
      <c r="K134" s="52">
        <v>17</v>
      </c>
      <c r="L134" s="52">
        <v>0</v>
      </c>
      <c r="M134" s="52">
        <f t="shared" si="14"/>
        <v>17</v>
      </c>
      <c r="N134" s="34">
        <f t="shared" si="15"/>
        <v>20400</v>
      </c>
      <c r="O134" s="53">
        <v>0</v>
      </c>
      <c r="P134" s="53">
        <v>0</v>
      </c>
      <c r="Q134" s="71">
        <v>0.4</v>
      </c>
      <c r="R134" s="71">
        <f t="shared" si="16"/>
        <v>0</v>
      </c>
      <c r="S134" s="53">
        <v>0</v>
      </c>
      <c r="T134" s="34">
        <f>(M134*S134)</f>
        <v>0</v>
      </c>
      <c r="U134" s="34">
        <f>N134+R134+T134</f>
        <v>20400</v>
      </c>
      <c r="V134" s="34">
        <f>M134*200</f>
        <v>3400</v>
      </c>
      <c r="W134" s="34">
        <v>14</v>
      </c>
      <c r="X134" s="34">
        <v>160</v>
      </c>
      <c r="Y134" s="52">
        <f t="shared" si="18"/>
        <v>2240</v>
      </c>
      <c r="Z134" s="46">
        <v>0</v>
      </c>
      <c r="AA134" s="46"/>
      <c r="AB134" s="34">
        <f>V134+Y134+Z134</f>
        <v>5640</v>
      </c>
      <c r="AC134" s="34">
        <f>AB134+U134</f>
        <v>26040</v>
      </c>
      <c r="AD134" s="48"/>
      <c r="AE134" s="48"/>
      <c r="AF134" s="91" t="str">
        <f>A134</f>
        <v>615-PR</v>
      </c>
      <c r="AG134" s="74"/>
    </row>
    <row r="135" spans="1:33" s="31" customFormat="1" ht="44" customHeight="1" x14ac:dyDescent="0.2">
      <c r="A135" s="33" t="s">
        <v>257</v>
      </c>
      <c r="B135" s="33" t="s">
        <v>597</v>
      </c>
      <c r="C135" s="28" t="s">
        <v>33</v>
      </c>
      <c r="D135" s="28" t="s">
        <v>45</v>
      </c>
      <c r="E135" s="35" t="s">
        <v>249</v>
      </c>
      <c r="F135" s="35" t="s">
        <v>52</v>
      </c>
      <c r="G135" s="35" t="s">
        <v>258</v>
      </c>
      <c r="H135" s="220">
        <v>45</v>
      </c>
      <c r="I135" s="33" t="s">
        <v>172</v>
      </c>
      <c r="J135" s="51">
        <v>585</v>
      </c>
      <c r="K135" s="52">
        <v>17</v>
      </c>
      <c r="L135" s="52">
        <v>0</v>
      </c>
      <c r="M135" s="52">
        <f t="shared" si="14"/>
        <v>17</v>
      </c>
      <c r="N135" s="34">
        <f t="shared" si="15"/>
        <v>9945</v>
      </c>
      <c r="O135" s="53">
        <v>28</v>
      </c>
      <c r="P135" s="53">
        <v>110</v>
      </c>
      <c r="Q135" s="71">
        <v>0.4</v>
      </c>
      <c r="R135" s="71">
        <f t="shared" si="16"/>
        <v>1232</v>
      </c>
      <c r="S135" s="53">
        <v>385</v>
      </c>
      <c r="T135" s="34">
        <f>(M135*S135)</f>
        <v>6545</v>
      </c>
      <c r="U135" s="34">
        <f>N135+R135+T135</f>
        <v>17722</v>
      </c>
      <c r="V135" s="34">
        <f>M135*200</f>
        <v>3400</v>
      </c>
      <c r="W135" s="34">
        <v>1</v>
      </c>
      <c r="X135" s="34">
        <v>385</v>
      </c>
      <c r="Y135" s="52">
        <f t="shared" si="18"/>
        <v>385</v>
      </c>
      <c r="Z135" s="46">
        <v>0</v>
      </c>
      <c r="AA135" s="46"/>
      <c r="AB135" s="34">
        <f>V135+Y135+Z135</f>
        <v>3785</v>
      </c>
      <c r="AC135" s="34">
        <f>AB135+U135</f>
        <v>21507</v>
      </c>
      <c r="AD135" s="48"/>
      <c r="AE135" s="48"/>
      <c r="AF135" s="91" t="str">
        <f>A135</f>
        <v>615-PR</v>
      </c>
      <c r="AG135" s="74" t="s">
        <v>260</v>
      </c>
    </row>
    <row r="136" spans="1:33" s="31" customFormat="1" ht="40" customHeight="1" x14ac:dyDescent="0.2">
      <c r="A136" s="33" t="s">
        <v>257</v>
      </c>
      <c r="B136" s="33"/>
      <c r="C136" s="28" t="s">
        <v>33</v>
      </c>
      <c r="D136" s="28" t="s">
        <v>45</v>
      </c>
      <c r="E136" s="35" t="s">
        <v>261</v>
      </c>
      <c r="F136" s="35" t="s">
        <v>102</v>
      </c>
      <c r="G136" s="35" t="s">
        <v>258</v>
      </c>
      <c r="H136" s="220">
        <v>45</v>
      </c>
      <c r="I136" s="33" t="s">
        <v>172</v>
      </c>
      <c r="J136" s="51">
        <v>585</v>
      </c>
      <c r="K136" s="52">
        <v>0</v>
      </c>
      <c r="L136" s="52">
        <v>17</v>
      </c>
      <c r="M136" s="52">
        <f t="shared" si="14"/>
        <v>17</v>
      </c>
      <c r="N136" s="34">
        <f t="shared" si="15"/>
        <v>9945</v>
      </c>
      <c r="O136" s="53">
        <v>14</v>
      </c>
      <c r="P136" s="53">
        <v>121</v>
      </c>
      <c r="Q136" s="71">
        <v>0.4</v>
      </c>
      <c r="R136" s="71">
        <f t="shared" si="16"/>
        <v>677.60000000000014</v>
      </c>
      <c r="S136" s="53">
        <v>385</v>
      </c>
      <c r="T136" s="34">
        <f>(M136*S136)</f>
        <v>6545</v>
      </c>
      <c r="U136" s="34">
        <f>N136+R136+T136</f>
        <v>17167.599999999999</v>
      </c>
      <c r="V136" s="34">
        <f>M136*200</f>
        <v>3400</v>
      </c>
      <c r="W136" s="34">
        <v>1</v>
      </c>
      <c r="X136" s="34">
        <v>681</v>
      </c>
      <c r="Y136" s="52">
        <f t="shared" si="18"/>
        <v>681</v>
      </c>
      <c r="Z136" s="46">
        <v>0</v>
      </c>
      <c r="AA136" s="46"/>
      <c r="AB136" s="34">
        <f>V136+Y136+Z136</f>
        <v>4081</v>
      </c>
      <c r="AC136" s="34">
        <f>AB136+U136</f>
        <v>21248.6</v>
      </c>
      <c r="AD136" s="48"/>
      <c r="AE136" s="48"/>
      <c r="AF136" s="91" t="str">
        <f>A136</f>
        <v>615-PR</v>
      </c>
      <c r="AG136" s="74" t="s">
        <v>262</v>
      </c>
    </row>
    <row r="137" spans="1:33" s="31" customFormat="1" ht="42" customHeight="1" x14ac:dyDescent="0.2">
      <c r="A137" s="33" t="s">
        <v>257</v>
      </c>
      <c r="B137" s="33"/>
      <c r="C137" s="28" t="s">
        <v>33</v>
      </c>
      <c r="D137" s="28" t="s">
        <v>45</v>
      </c>
      <c r="E137" s="35" t="s">
        <v>261</v>
      </c>
      <c r="F137" s="35" t="s">
        <v>102</v>
      </c>
      <c r="G137" s="35" t="s">
        <v>258</v>
      </c>
      <c r="H137" s="220">
        <v>45</v>
      </c>
      <c r="I137" s="33" t="s">
        <v>172</v>
      </c>
      <c r="J137" s="51">
        <v>585</v>
      </c>
      <c r="K137" s="52">
        <v>17</v>
      </c>
      <c r="L137" s="52">
        <v>0</v>
      </c>
      <c r="M137" s="52">
        <f t="shared" si="14"/>
        <v>17</v>
      </c>
      <c r="N137" s="34">
        <f t="shared" si="15"/>
        <v>9945</v>
      </c>
      <c r="O137" s="53">
        <v>14</v>
      </c>
      <c r="P137" s="53">
        <v>121</v>
      </c>
      <c r="Q137" s="71">
        <v>0.4</v>
      </c>
      <c r="R137" s="71">
        <f t="shared" si="16"/>
        <v>677.60000000000014</v>
      </c>
      <c r="S137" s="53">
        <v>385</v>
      </c>
      <c r="T137" s="34">
        <f>(M137*S137)</f>
        <v>6545</v>
      </c>
      <c r="U137" s="34">
        <f>N137+R137+T137</f>
        <v>17167.599999999999</v>
      </c>
      <c r="V137" s="34">
        <f>M137*200</f>
        <v>3400</v>
      </c>
      <c r="W137" s="34">
        <v>1</v>
      </c>
      <c r="X137" s="34">
        <v>681</v>
      </c>
      <c r="Y137" s="52">
        <f t="shared" si="18"/>
        <v>681</v>
      </c>
      <c r="Z137" s="46">
        <v>0</v>
      </c>
      <c r="AA137" s="46"/>
      <c r="AB137" s="34">
        <f>V137+Y137+Z137</f>
        <v>4081</v>
      </c>
      <c r="AC137" s="34">
        <f>AB137+U137</f>
        <v>21248.6</v>
      </c>
      <c r="AD137" s="48"/>
      <c r="AE137" s="48"/>
      <c r="AF137" s="91" t="str">
        <f>A137</f>
        <v>615-PR</v>
      </c>
      <c r="AG137" s="74" t="s">
        <v>263</v>
      </c>
    </row>
    <row r="138" spans="1:33" s="31" customFormat="1" ht="35.25" customHeight="1" x14ac:dyDescent="0.2">
      <c r="A138" s="33" t="s">
        <v>257</v>
      </c>
      <c r="B138" s="33"/>
      <c r="C138" s="28" t="s">
        <v>33</v>
      </c>
      <c r="D138" s="28" t="s">
        <v>45</v>
      </c>
      <c r="E138" s="35" t="s">
        <v>143</v>
      </c>
      <c r="F138" s="35" t="s">
        <v>264</v>
      </c>
      <c r="G138" s="35" t="s">
        <v>265</v>
      </c>
      <c r="H138" s="220">
        <v>45</v>
      </c>
      <c r="I138" s="33" t="s">
        <v>37</v>
      </c>
      <c r="J138" s="51">
        <v>1200</v>
      </c>
      <c r="K138" s="52">
        <v>0</v>
      </c>
      <c r="L138" s="52">
        <v>17</v>
      </c>
      <c r="M138" s="52">
        <f t="shared" si="14"/>
        <v>17</v>
      </c>
      <c r="N138" s="34">
        <f t="shared" si="15"/>
        <v>20400</v>
      </c>
      <c r="O138" s="53">
        <v>0</v>
      </c>
      <c r="P138" s="53">
        <v>0</v>
      </c>
      <c r="Q138" s="71">
        <v>0</v>
      </c>
      <c r="R138" s="54">
        <v>0</v>
      </c>
      <c r="S138" s="34">
        <v>0</v>
      </c>
      <c r="T138" s="34">
        <v>0</v>
      </c>
      <c r="U138" s="34">
        <f>N138+R138+T138</f>
        <v>20400</v>
      </c>
      <c r="V138" s="34">
        <f>M138*200</f>
        <v>3400</v>
      </c>
      <c r="W138" s="34">
        <v>14</v>
      </c>
      <c r="X138" s="34">
        <v>160</v>
      </c>
      <c r="Y138" s="52">
        <f t="shared" si="18"/>
        <v>2240</v>
      </c>
      <c r="Z138" s="46">
        <v>0</v>
      </c>
      <c r="AA138" s="46"/>
      <c r="AB138" s="34">
        <f>V138+Y138+Z138</f>
        <v>5640</v>
      </c>
      <c r="AC138" s="30">
        <f>AB138+U138</f>
        <v>26040</v>
      </c>
      <c r="AD138" s="48"/>
      <c r="AE138" s="48"/>
      <c r="AF138" s="91" t="str">
        <f>A138</f>
        <v>615-PR</v>
      </c>
      <c r="AG138" s="74"/>
    </row>
    <row r="139" spans="1:33" s="31" customFormat="1" ht="48.75" customHeight="1" x14ac:dyDescent="0.2">
      <c r="A139" s="33" t="s">
        <v>257</v>
      </c>
      <c r="B139" s="33"/>
      <c r="C139" s="28" t="s">
        <v>33</v>
      </c>
      <c r="D139" s="28" t="s">
        <v>45</v>
      </c>
      <c r="E139" s="35" t="s">
        <v>143</v>
      </c>
      <c r="F139" s="35" t="s">
        <v>102</v>
      </c>
      <c r="G139" s="35" t="s">
        <v>258</v>
      </c>
      <c r="H139" s="220">
        <v>45</v>
      </c>
      <c r="I139" s="33" t="s">
        <v>37</v>
      </c>
      <c r="J139" s="51">
        <v>1200</v>
      </c>
      <c r="K139" s="52">
        <v>17</v>
      </c>
      <c r="L139" s="52">
        <v>0</v>
      </c>
      <c r="M139" s="52">
        <f t="shared" si="14"/>
        <v>17</v>
      </c>
      <c r="N139" s="34">
        <f t="shared" si="15"/>
        <v>20400</v>
      </c>
      <c r="O139" s="53">
        <v>0</v>
      </c>
      <c r="P139" s="53">
        <v>0</v>
      </c>
      <c r="Q139" s="71">
        <v>0.4</v>
      </c>
      <c r="R139" s="71">
        <f t="shared" ref="R139:R170" si="20">SUM(P139*Q139*O139)</f>
        <v>0</v>
      </c>
      <c r="S139" s="53">
        <v>0</v>
      </c>
      <c r="T139" s="34">
        <f>(M139*S139)</f>
        <v>0</v>
      </c>
      <c r="U139" s="34">
        <f>N139+R139+T139</f>
        <v>20400</v>
      </c>
      <c r="V139" s="34">
        <f>M139*200</f>
        <v>3400</v>
      </c>
      <c r="W139" s="34">
        <v>14</v>
      </c>
      <c r="X139" s="34">
        <v>160</v>
      </c>
      <c r="Y139" s="52">
        <f t="shared" si="18"/>
        <v>2240</v>
      </c>
      <c r="Z139" s="46">
        <v>0</v>
      </c>
      <c r="AA139" s="46"/>
      <c r="AB139" s="34">
        <f>V139+Y139+Z139</f>
        <v>5640</v>
      </c>
      <c r="AC139" s="34">
        <f>AB139+U139</f>
        <v>26040</v>
      </c>
      <c r="AD139" s="48"/>
      <c r="AE139" s="48"/>
      <c r="AF139" s="91" t="str">
        <f>A139</f>
        <v>615-PR</v>
      </c>
      <c r="AG139" s="74"/>
    </row>
    <row r="140" spans="1:33" s="31" customFormat="1" ht="48.75" customHeight="1" x14ac:dyDescent="0.2">
      <c r="A140" s="178" t="s">
        <v>257</v>
      </c>
      <c r="B140" s="178"/>
      <c r="C140" s="179" t="s">
        <v>33</v>
      </c>
      <c r="D140" s="179" t="s">
        <v>45</v>
      </c>
      <c r="E140" s="180" t="s">
        <v>69</v>
      </c>
      <c r="F140" s="180" t="s">
        <v>78</v>
      </c>
      <c r="G140" s="180" t="s">
        <v>258</v>
      </c>
      <c r="H140" s="246">
        <v>45</v>
      </c>
      <c r="I140" s="178" t="s">
        <v>48</v>
      </c>
      <c r="J140" s="183">
        <v>585</v>
      </c>
      <c r="K140" s="181">
        <v>0</v>
      </c>
      <c r="L140" s="181">
        <v>20</v>
      </c>
      <c r="M140" s="181">
        <f t="shared" si="14"/>
        <v>20</v>
      </c>
      <c r="N140" s="55">
        <f t="shared" si="15"/>
        <v>11700</v>
      </c>
      <c r="O140" s="182">
        <v>28</v>
      </c>
      <c r="P140" s="182">
        <v>72</v>
      </c>
      <c r="Q140" s="184">
        <v>0.4</v>
      </c>
      <c r="R140" s="184">
        <f t="shared" si="20"/>
        <v>806.4</v>
      </c>
      <c r="S140" s="182">
        <v>385</v>
      </c>
      <c r="T140" s="55">
        <f>(M140*S140)</f>
        <v>7700</v>
      </c>
      <c r="U140" s="55">
        <f>N140+R140+T140</f>
        <v>20206.400000000001</v>
      </c>
      <c r="V140" s="55">
        <f>M140*200</f>
        <v>4000</v>
      </c>
      <c r="W140" s="55">
        <v>1</v>
      </c>
      <c r="X140" s="55">
        <v>260</v>
      </c>
      <c r="Y140" s="181">
        <f t="shared" si="18"/>
        <v>260</v>
      </c>
      <c r="Z140" s="189">
        <v>0</v>
      </c>
      <c r="AA140" s="189"/>
      <c r="AB140" s="55">
        <f>V140+Y140+Z140</f>
        <v>4260</v>
      </c>
      <c r="AC140" s="55">
        <f>AB140+U140</f>
        <v>24466.400000000001</v>
      </c>
      <c r="AD140" s="48"/>
      <c r="AE140" s="48"/>
      <c r="AF140" s="91"/>
      <c r="AG140" s="74"/>
    </row>
    <row r="141" spans="1:33" s="31" customFormat="1" ht="49.5" customHeight="1" x14ac:dyDescent="0.2">
      <c r="A141" s="33" t="s">
        <v>257</v>
      </c>
      <c r="B141" s="33"/>
      <c r="C141" s="28" t="s">
        <v>33</v>
      </c>
      <c r="D141" s="28" t="s">
        <v>45</v>
      </c>
      <c r="E141" s="35" t="s">
        <v>143</v>
      </c>
      <c r="F141" s="35" t="s">
        <v>140</v>
      </c>
      <c r="G141" s="35" t="s">
        <v>141</v>
      </c>
      <c r="H141" s="220">
        <v>45</v>
      </c>
      <c r="I141" s="33" t="s">
        <v>37</v>
      </c>
      <c r="J141" s="51">
        <v>1200</v>
      </c>
      <c r="K141" s="52">
        <v>0</v>
      </c>
      <c r="L141" s="52">
        <v>17</v>
      </c>
      <c r="M141" s="52">
        <f t="shared" si="14"/>
        <v>17</v>
      </c>
      <c r="N141" s="34">
        <f t="shared" si="15"/>
        <v>20400</v>
      </c>
      <c r="O141" s="53">
        <v>0</v>
      </c>
      <c r="P141" s="53">
        <v>0</v>
      </c>
      <c r="Q141" s="71">
        <v>0.4</v>
      </c>
      <c r="R141" s="71">
        <f t="shared" si="20"/>
        <v>0</v>
      </c>
      <c r="S141" s="53">
        <v>0</v>
      </c>
      <c r="T141" s="34">
        <f>(M141*S141)</f>
        <v>0</v>
      </c>
      <c r="U141" s="34">
        <f>N141+R141+T141</f>
        <v>20400</v>
      </c>
      <c r="V141" s="34">
        <f>M141*200</f>
        <v>3400</v>
      </c>
      <c r="W141" s="34">
        <v>14</v>
      </c>
      <c r="X141" s="34">
        <v>160</v>
      </c>
      <c r="Y141" s="52">
        <f t="shared" si="18"/>
        <v>2240</v>
      </c>
      <c r="Z141" s="46">
        <v>0</v>
      </c>
      <c r="AA141" s="46"/>
      <c r="AB141" s="34">
        <f>V141+Y141+Z141</f>
        <v>5640</v>
      </c>
      <c r="AC141" s="34">
        <f>AB141+U141</f>
        <v>26040</v>
      </c>
      <c r="AD141" s="48"/>
      <c r="AE141" s="48"/>
      <c r="AF141" s="91" t="str">
        <f>A141</f>
        <v>615-PR</v>
      </c>
      <c r="AG141" s="74"/>
    </row>
    <row r="142" spans="1:33" s="31" customFormat="1" ht="42.75" customHeight="1" x14ac:dyDescent="0.2">
      <c r="A142" s="33" t="s">
        <v>257</v>
      </c>
      <c r="B142" s="33"/>
      <c r="C142" s="28" t="s">
        <v>33</v>
      </c>
      <c r="D142" s="28" t="s">
        <v>45</v>
      </c>
      <c r="E142" s="35" t="s">
        <v>143</v>
      </c>
      <c r="F142" s="35" t="s">
        <v>266</v>
      </c>
      <c r="G142" s="35" t="s">
        <v>267</v>
      </c>
      <c r="H142" s="220">
        <v>45</v>
      </c>
      <c r="I142" s="33" t="s">
        <v>37</v>
      </c>
      <c r="J142" s="51">
        <v>1200</v>
      </c>
      <c r="K142" s="52">
        <v>0</v>
      </c>
      <c r="L142" s="52">
        <v>15</v>
      </c>
      <c r="M142" s="52">
        <f t="shared" si="14"/>
        <v>15</v>
      </c>
      <c r="N142" s="34">
        <f t="shared" si="15"/>
        <v>18000</v>
      </c>
      <c r="O142" s="53">
        <v>0</v>
      </c>
      <c r="P142" s="53">
        <v>0</v>
      </c>
      <c r="Q142" s="71">
        <v>0.4</v>
      </c>
      <c r="R142" s="71">
        <f t="shared" si="20"/>
        <v>0</v>
      </c>
      <c r="S142" s="53">
        <v>0</v>
      </c>
      <c r="T142" s="34">
        <f>(M142*S142)</f>
        <v>0</v>
      </c>
      <c r="U142" s="34">
        <f>N142+R142+T142</f>
        <v>18000</v>
      </c>
      <c r="V142" s="34">
        <f>M142*200</f>
        <v>3000</v>
      </c>
      <c r="W142" s="34">
        <v>14</v>
      </c>
      <c r="X142" s="34">
        <v>160</v>
      </c>
      <c r="Y142" s="52">
        <f t="shared" si="18"/>
        <v>2240</v>
      </c>
      <c r="Z142" s="46">
        <v>0</v>
      </c>
      <c r="AA142" s="46"/>
      <c r="AB142" s="34">
        <f>V142+Y142+Z142</f>
        <v>5240</v>
      </c>
      <c r="AC142" s="34">
        <f>AB142+U142</f>
        <v>23240</v>
      </c>
      <c r="AD142" s="48"/>
      <c r="AE142" s="48"/>
      <c r="AF142" s="91" t="str">
        <f>A142</f>
        <v>615-PR</v>
      </c>
      <c r="AG142" s="74"/>
    </row>
    <row r="143" spans="1:33" s="31" customFormat="1" ht="41.25" customHeight="1" x14ac:dyDescent="0.2">
      <c r="A143" s="33" t="s">
        <v>268</v>
      </c>
      <c r="B143" s="33"/>
      <c r="C143" s="28" t="s">
        <v>33</v>
      </c>
      <c r="D143" s="28" t="s">
        <v>45</v>
      </c>
      <c r="E143" s="35" t="s">
        <v>143</v>
      </c>
      <c r="F143" s="35" t="s">
        <v>122</v>
      </c>
      <c r="G143" s="35" t="s">
        <v>123</v>
      </c>
      <c r="H143" s="220">
        <v>45</v>
      </c>
      <c r="I143" s="33" t="s">
        <v>37</v>
      </c>
      <c r="J143" s="51">
        <v>1200</v>
      </c>
      <c r="K143" s="52">
        <v>0</v>
      </c>
      <c r="L143" s="52">
        <v>17</v>
      </c>
      <c r="M143" s="52">
        <f t="shared" si="14"/>
        <v>17</v>
      </c>
      <c r="N143" s="34">
        <f t="shared" si="15"/>
        <v>20400</v>
      </c>
      <c r="O143" s="53">
        <v>0</v>
      </c>
      <c r="P143" s="53">
        <v>0</v>
      </c>
      <c r="Q143" s="71">
        <v>0.4</v>
      </c>
      <c r="R143" s="71">
        <f t="shared" si="20"/>
        <v>0</v>
      </c>
      <c r="S143" s="53">
        <v>0</v>
      </c>
      <c r="T143" s="34">
        <f>(M143*S143)</f>
        <v>0</v>
      </c>
      <c r="U143" s="34">
        <f>N143+R143+T143</f>
        <v>20400</v>
      </c>
      <c r="V143" s="34">
        <f>M143*200</f>
        <v>3400</v>
      </c>
      <c r="W143" s="34">
        <v>14</v>
      </c>
      <c r="X143" s="34">
        <v>330</v>
      </c>
      <c r="Y143" s="52">
        <f>SUM(W143*X143)</f>
        <v>4620</v>
      </c>
      <c r="Z143" s="46">
        <v>0</v>
      </c>
      <c r="AA143" s="46"/>
      <c r="AB143" s="34">
        <f>V143+Y143+Z143</f>
        <v>8020</v>
      </c>
      <c r="AC143" s="30">
        <f>AB143+U143</f>
        <v>28420</v>
      </c>
      <c r="AD143" s="48">
        <f>SUM(M143:M146)</f>
        <v>69</v>
      </c>
      <c r="AE143" s="48">
        <f>SUM(AC143:AC146)</f>
        <v>115520</v>
      </c>
      <c r="AF143" s="91" t="str">
        <f>A143</f>
        <v>616-PR</v>
      </c>
      <c r="AG143" s="74"/>
    </row>
    <row r="144" spans="1:33" s="36" customFormat="1" ht="60" customHeight="1" x14ac:dyDescent="0.2">
      <c r="A144" s="33" t="s">
        <v>268</v>
      </c>
      <c r="B144" s="33" t="s">
        <v>32</v>
      </c>
      <c r="C144" s="28" t="s">
        <v>33</v>
      </c>
      <c r="D144" s="28" t="s">
        <v>34</v>
      </c>
      <c r="E144" s="89" t="s">
        <v>35</v>
      </c>
      <c r="F144" s="35" t="s">
        <v>78</v>
      </c>
      <c r="G144" s="35" t="s">
        <v>269</v>
      </c>
      <c r="H144" s="220">
        <v>45</v>
      </c>
      <c r="I144" s="33" t="s">
        <v>37</v>
      </c>
      <c r="J144" s="51">
        <v>1200</v>
      </c>
      <c r="K144" s="52">
        <v>0</v>
      </c>
      <c r="L144" s="52">
        <v>17</v>
      </c>
      <c r="M144" s="52">
        <f t="shared" si="14"/>
        <v>17</v>
      </c>
      <c r="N144" s="34">
        <f t="shared" si="15"/>
        <v>20400</v>
      </c>
      <c r="O144" s="34">
        <v>0</v>
      </c>
      <c r="P144" s="34">
        <v>0</v>
      </c>
      <c r="Q144" s="54">
        <v>0.4</v>
      </c>
      <c r="R144" s="54">
        <f t="shared" si="20"/>
        <v>0</v>
      </c>
      <c r="S144" s="34">
        <v>0</v>
      </c>
      <c r="T144" s="34">
        <f>(M144*S144)</f>
        <v>0</v>
      </c>
      <c r="U144" s="34">
        <f>N144+R144+T144</f>
        <v>20400</v>
      </c>
      <c r="V144" s="34">
        <f>M144*200</f>
        <v>3400</v>
      </c>
      <c r="W144" s="34">
        <v>9</v>
      </c>
      <c r="X144" s="34">
        <v>330</v>
      </c>
      <c r="Y144" s="52">
        <f t="shared" ref="Y144:Y156" si="21">SUM(X144*W144)</f>
        <v>2970</v>
      </c>
      <c r="Z144" s="52">
        <v>0</v>
      </c>
      <c r="AA144" s="52"/>
      <c r="AB144" s="34">
        <f>V144+Y144+Z144</f>
        <v>6370</v>
      </c>
      <c r="AC144" s="34">
        <f>AB144+U144</f>
        <v>26770</v>
      </c>
      <c r="AD144" s="48" t="s">
        <v>32</v>
      </c>
      <c r="AE144" s="48" t="s">
        <v>32</v>
      </c>
      <c r="AF144" s="91" t="str">
        <f>A144</f>
        <v>616-PR</v>
      </c>
      <c r="AG144" s="74" t="s">
        <v>270</v>
      </c>
    </row>
    <row r="145" spans="1:33" s="36" customFormat="1" ht="39.75" customHeight="1" x14ac:dyDescent="0.2">
      <c r="A145" s="33" t="s">
        <v>268</v>
      </c>
      <c r="B145" s="33"/>
      <c r="C145" s="28" t="s">
        <v>33</v>
      </c>
      <c r="D145" s="28" t="s">
        <v>34</v>
      </c>
      <c r="E145" s="89" t="s">
        <v>35</v>
      </c>
      <c r="F145" s="89" t="s">
        <v>122</v>
      </c>
      <c r="G145" s="35" t="s">
        <v>123</v>
      </c>
      <c r="H145" s="220">
        <v>45</v>
      </c>
      <c r="I145" s="90" t="s">
        <v>37</v>
      </c>
      <c r="J145" s="51">
        <v>1200</v>
      </c>
      <c r="K145" s="52">
        <v>18</v>
      </c>
      <c r="L145" s="52">
        <v>0</v>
      </c>
      <c r="M145" s="52">
        <f t="shared" si="14"/>
        <v>18</v>
      </c>
      <c r="N145" s="34">
        <f t="shared" si="15"/>
        <v>21600</v>
      </c>
      <c r="O145" s="34">
        <v>0</v>
      </c>
      <c r="P145" s="34">
        <v>0</v>
      </c>
      <c r="Q145" s="54">
        <v>0.4</v>
      </c>
      <c r="R145" s="54">
        <f t="shared" si="20"/>
        <v>0</v>
      </c>
      <c r="S145" s="34">
        <v>0</v>
      </c>
      <c r="T145" s="34">
        <f>(M145*S145)</f>
        <v>0</v>
      </c>
      <c r="U145" s="34">
        <f>N145+R145+T145</f>
        <v>21600</v>
      </c>
      <c r="V145" s="34">
        <f>M145*200</f>
        <v>3600</v>
      </c>
      <c r="W145" s="34">
        <v>11</v>
      </c>
      <c r="X145" s="34">
        <v>330</v>
      </c>
      <c r="Y145" s="52">
        <f t="shared" si="21"/>
        <v>3630</v>
      </c>
      <c r="Z145" s="52">
        <v>0</v>
      </c>
      <c r="AA145" s="52"/>
      <c r="AB145" s="34">
        <f>V145+Y145+Z145</f>
        <v>7230</v>
      </c>
      <c r="AC145" s="81">
        <f>AB145+U145</f>
        <v>28830</v>
      </c>
      <c r="AD145" s="48"/>
      <c r="AE145" s="48"/>
      <c r="AF145" s="91" t="str">
        <f>A145</f>
        <v>616-PR</v>
      </c>
      <c r="AG145" s="74"/>
    </row>
    <row r="146" spans="1:33" s="114" customFormat="1" ht="63" customHeight="1" x14ac:dyDescent="0.2">
      <c r="A146" s="33" t="s">
        <v>268</v>
      </c>
      <c r="B146" s="33" t="s">
        <v>608</v>
      </c>
      <c r="C146" s="88" t="s">
        <v>33</v>
      </c>
      <c r="D146" s="28" t="s">
        <v>272</v>
      </c>
      <c r="E146" s="89" t="s">
        <v>273</v>
      </c>
      <c r="F146" s="89" t="s">
        <v>122</v>
      </c>
      <c r="G146" s="35" t="s">
        <v>123</v>
      </c>
      <c r="H146" s="220">
        <v>45</v>
      </c>
      <c r="I146" s="90" t="s">
        <v>37</v>
      </c>
      <c r="J146" s="51">
        <v>1200</v>
      </c>
      <c r="K146" s="52">
        <v>0</v>
      </c>
      <c r="L146" s="52">
        <v>17</v>
      </c>
      <c r="M146" s="52">
        <f t="shared" si="14"/>
        <v>17</v>
      </c>
      <c r="N146" s="34">
        <f t="shared" si="15"/>
        <v>20400</v>
      </c>
      <c r="O146" s="34">
        <v>0</v>
      </c>
      <c r="P146" s="34">
        <v>0</v>
      </c>
      <c r="Q146" s="54">
        <v>0.4</v>
      </c>
      <c r="R146" s="54">
        <f t="shared" si="20"/>
        <v>0</v>
      </c>
      <c r="S146" s="34">
        <v>0</v>
      </c>
      <c r="T146" s="34">
        <f>(M146*S146)</f>
        <v>0</v>
      </c>
      <c r="U146" s="34">
        <f>N146+R146+T146</f>
        <v>20400</v>
      </c>
      <c r="V146" s="34">
        <f>M146*200</f>
        <v>3400</v>
      </c>
      <c r="W146" s="34">
        <v>14</v>
      </c>
      <c r="X146" s="34">
        <v>550</v>
      </c>
      <c r="Y146" s="52">
        <f t="shared" si="21"/>
        <v>7700</v>
      </c>
      <c r="Z146" s="52">
        <v>0</v>
      </c>
      <c r="AA146" s="52"/>
      <c r="AB146" s="34">
        <f>V146+Y146+Z146</f>
        <v>11100</v>
      </c>
      <c r="AC146" s="34">
        <f>AB146+U146</f>
        <v>31500</v>
      </c>
      <c r="AD146" s="48"/>
      <c r="AE146" s="48"/>
      <c r="AF146" s="91" t="str">
        <f>A146</f>
        <v>616-PR</v>
      </c>
      <c r="AG146" s="88"/>
    </row>
    <row r="147" spans="1:33" s="114" customFormat="1" ht="36.75" customHeight="1" x14ac:dyDescent="0.2">
      <c r="A147" s="33" t="s">
        <v>274</v>
      </c>
      <c r="B147" s="33" t="s">
        <v>32</v>
      </c>
      <c r="C147" s="88" t="s">
        <v>33</v>
      </c>
      <c r="D147" s="88" t="s">
        <v>108</v>
      </c>
      <c r="E147" s="89" t="s">
        <v>275</v>
      </c>
      <c r="F147" s="89" t="s">
        <v>276</v>
      </c>
      <c r="G147" s="89" t="s">
        <v>138</v>
      </c>
      <c r="H147" s="220">
        <v>60</v>
      </c>
      <c r="I147" s="90" t="s">
        <v>48</v>
      </c>
      <c r="J147" s="51">
        <v>585</v>
      </c>
      <c r="K147" s="52">
        <v>0</v>
      </c>
      <c r="L147" s="52">
        <v>21</v>
      </c>
      <c r="M147" s="52">
        <f t="shared" si="14"/>
        <v>21</v>
      </c>
      <c r="N147" s="34">
        <f t="shared" si="15"/>
        <v>12285</v>
      </c>
      <c r="O147" s="34">
        <v>28</v>
      </c>
      <c r="P147" s="34">
        <v>138</v>
      </c>
      <c r="Q147" s="54">
        <v>0.4</v>
      </c>
      <c r="R147" s="54">
        <f t="shared" si="20"/>
        <v>1545.6000000000001</v>
      </c>
      <c r="S147" s="34">
        <v>300</v>
      </c>
      <c r="T147" s="34">
        <f>(M147*S147)</f>
        <v>6300</v>
      </c>
      <c r="U147" s="34">
        <f>N147+R147+T147</f>
        <v>20130.599999999999</v>
      </c>
      <c r="V147" s="34">
        <f>M147*200</f>
        <v>4200</v>
      </c>
      <c r="W147" s="34">
        <v>1</v>
      </c>
      <c r="X147" s="34">
        <v>625</v>
      </c>
      <c r="Y147" s="52">
        <f t="shared" si="21"/>
        <v>625</v>
      </c>
      <c r="Z147" s="52">
        <v>0</v>
      </c>
      <c r="AA147" s="52"/>
      <c r="AB147" s="34">
        <f>V147+Y147+Z147</f>
        <v>4825</v>
      </c>
      <c r="AC147" s="34">
        <f>AB147+U147</f>
        <v>24955.599999999999</v>
      </c>
      <c r="AD147" s="48">
        <f>SUM(M147:M151)</f>
        <v>77</v>
      </c>
      <c r="AE147" s="48">
        <f>SUM(AC147:AC151)</f>
        <v>96516</v>
      </c>
      <c r="AF147" s="91" t="s">
        <v>274</v>
      </c>
      <c r="AG147" s="88" t="s">
        <v>277</v>
      </c>
    </row>
    <row r="148" spans="1:33" s="114" customFormat="1" ht="33.75" customHeight="1" x14ac:dyDescent="0.2">
      <c r="A148" s="33" t="s">
        <v>274</v>
      </c>
      <c r="B148" s="33"/>
      <c r="C148" s="88" t="s">
        <v>33</v>
      </c>
      <c r="D148" s="88" t="s">
        <v>108</v>
      </c>
      <c r="E148" s="89" t="s">
        <v>275</v>
      </c>
      <c r="F148" s="89" t="s">
        <v>276</v>
      </c>
      <c r="G148" s="89" t="s">
        <v>138</v>
      </c>
      <c r="H148" s="220">
        <v>60</v>
      </c>
      <c r="I148" s="90" t="s">
        <v>48</v>
      </c>
      <c r="J148" s="51">
        <v>585</v>
      </c>
      <c r="K148" s="52">
        <v>19</v>
      </c>
      <c r="L148" s="52">
        <v>0</v>
      </c>
      <c r="M148" s="52">
        <f t="shared" si="14"/>
        <v>19</v>
      </c>
      <c r="N148" s="34">
        <f t="shared" si="15"/>
        <v>11115</v>
      </c>
      <c r="O148" s="34">
        <v>28</v>
      </c>
      <c r="P148" s="34">
        <v>138</v>
      </c>
      <c r="Q148" s="54">
        <v>0.4</v>
      </c>
      <c r="R148" s="54">
        <f t="shared" si="20"/>
        <v>1545.6000000000001</v>
      </c>
      <c r="S148" s="34">
        <v>300</v>
      </c>
      <c r="T148" s="34">
        <f>(M148*S148)</f>
        <v>5700</v>
      </c>
      <c r="U148" s="34">
        <f>N148+R148+T148</f>
        <v>18360.599999999999</v>
      </c>
      <c r="V148" s="34">
        <f>M148*200</f>
        <v>3800</v>
      </c>
      <c r="W148" s="34">
        <v>1</v>
      </c>
      <c r="X148" s="34">
        <v>625</v>
      </c>
      <c r="Y148" s="52">
        <f t="shared" si="21"/>
        <v>625</v>
      </c>
      <c r="Z148" s="52">
        <v>0</v>
      </c>
      <c r="AA148" s="52"/>
      <c r="AB148" s="34">
        <f>V148+Y148+Z148</f>
        <v>4425</v>
      </c>
      <c r="AC148" s="34">
        <f>AB148+U148</f>
        <v>22785.599999999999</v>
      </c>
      <c r="AD148" s="48" t="s">
        <v>32</v>
      </c>
      <c r="AE148" s="48" t="s">
        <v>32</v>
      </c>
      <c r="AF148" s="91" t="s">
        <v>274</v>
      </c>
      <c r="AG148" s="88"/>
    </row>
    <row r="149" spans="1:33" s="114" customFormat="1" ht="35.25" customHeight="1" x14ac:dyDescent="0.2">
      <c r="A149" s="62" t="s">
        <v>274</v>
      </c>
      <c r="B149" s="218"/>
      <c r="C149" s="63" t="s">
        <v>33</v>
      </c>
      <c r="D149" s="63" t="s">
        <v>45</v>
      </c>
      <c r="E149" s="37" t="s">
        <v>261</v>
      </c>
      <c r="F149" s="37" t="s">
        <v>279</v>
      </c>
      <c r="G149" s="37" t="s">
        <v>138</v>
      </c>
      <c r="H149" s="245">
        <v>60</v>
      </c>
      <c r="I149" s="62" t="s">
        <v>172</v>
      </c>
      <c r="J149" s="39">
        <v>585</v>
      </c>
      <c r="K149" s="40">
        <v>0</v>
      </c>
      <c r="L149" s="40">
        <v>0</v>
      </c>
      <c r="M149" s="40">
        <f t="shared" si="14"/>
        <v>0</v>
      </c>
      <c r="N149" s="41">
        <f t="shared" si="15"/>
        <v>0</v>
      </c>
      <c r="O149" s="41">
        <v>0</v>
      </c>
      <c r="P149" s="41">
        <v>121</v>
      </c>
      <c r="Q149" s="43">
        <v>0.4</v>
      </c>
      <c r="R149" s="43">
        <f t="shared" si="20"/>
        <v>0</v>
      </c>
      <c r="S149" s="41">
        <v>300</v>
      </c>
      <c r="T149" s="41">
        <f>(M149*S149)</f>
        <v>0</v>
      </c>
      <c r="U149" s="41">
        <f>N149+R149+T149</f>
        <v>0</v>
      </c>
      <c r="V149" s="41">
        <f>M149*200</f>
        <v>0</v>
      </c>
      <c r="W149" s="41">
        <v>0</v>
      </c>
      <c r="X149" s="41">
        <v>600</v>
      </c>
      <c r="Y149" s="40">
        <f t="shared" si="21"/>
        <v>0</v>
      </c>
      <c r="Z149" s="40">
        <v>0</v>
      </c>
      <c r="AA149" s="52"/>
      <c r="AB149" s="41">
        <f>V149+Y149+Z149</f>
        <v>0</v>
      </c>
      <c r="AC149" s="41">
        <f>AB149+U149</f>
        <v>0</v>
      </c>
      <c r="AD149" s="48" t="s">
        <v>32</v>
      </c>
      <c r="AE149" s="48" t="s">
        <v>32</v>
      </c>
      <c r="AF149" s="91" t="str">
        <f>A149</f>
        <v>617-PR</v>
      </c>
      <c r="AG149" s="88" t="s">
        <v>281</v>
      </c>
    </row>
    <row r="150" spans="1:33" s="114" customFormat="1" ht="30" customHeight="1" x14ac:dyDescent="0.2">
      <c r="A150" s="33" t="s">
        <v>274</v>
      </c>
      <c r="B150" s="62" t="s">
        <v>32</v>
      </c>
      <c r="C150" s="88" t="s">
        <v>33</v>
      </c>
      <c r="D150" s="88" t="s">
        <v>50</v>
      </c>
      <c r="E150" s="89" t="s">
        <v>161</v>
      </c>
      <c r="F150" s="89" t="s">
        <v>137</v>
      </c>
      <c r="G150" s="89" t="s">
        <v>138</v>
      </c>
      <c r="H150" s="220">
        <v>60</v>
      </c>
      <c r="I150" s="90" t="s">
        <v>172</v>
      </c>
      <c r="J150" s="51">
        <v>585</v>
      </c>
      <c r="K150" s="52">
        <v>0</v>
      </c>
      <c r="L150" s="52">
        <v>17</v>
      </c>
      <c r="M150" s="52">
        <f t="shared" ref="M150:M172" si="22">K150+L150</f>
        <v>17</v>
      </c>
      <c r="N150" s="34">
        <f t="shared" ref="N150:N170" si="23">(J150*M150)</f>
        <v>9945</v>
      </c>
      <c r="O150" s="34">
        <v>28</v>
      </c>
      <c r="P150" s="34">
        <v>14</v>
      </c>
      <c r="Q150" s="54">
        <v>0.4</v>
      </c>
      <c r="R150" s="54">
        <f t="shared" si="20"/>
        <v>156.80000000000001</v>
      </c>
      <c r="S150" s="34">
        <v>300</v>
      </c>
      <c r="T150" s="34">
        <f>(M150*S150)</f>
        <v>5100</v>
      </c>
      <c r="U150" s="34">
        <f>N150+R150+T150</f>
        <v>15201.8</v>
      </c>
      <c r="V150" s="34">
        <f>M150*200</f>
        <v>3400</v>
      </c>
      <c r="W150" s="34">
        <v>1</v>
      </c>
      <c r="X150" s="34">
        <v>325</v>
      </c>
      <c r="Y150" s="52">
        <f t="shared" si="21"/>
        <v>325</v>
      </c>
      <c r="Z150" s="52">
        <v>0</v>
      </c>
      <c r="AA150" s="52"/>
      <c r="AB150" s="34">
        <f>V150+Y150+Z150</f>
        <v>3725</v>
      </c>
      <c r="AC150" s="34">
        <f>AB150+U150</f>
        <v>18926.8</v>
      </c>
      <c r="AD150" s="48"/>
      <c r="AE150" s="48"/>
      <c r="AF150" s="91" t="s">
        <v>274</v>
      </c>
      <c r="AG150" s="88"/>
    </row>
    <row r="151" spans="1:33" s="31" customFormat="1" ht="51" customHeight="1" x14ac:dyDescent="0.2">
      <c r="A151" s="33" t="s">
        <v>274</v>
      </c>
      <c r="B151" s="33"/>
      <c r="C151" s="88" t="s">
        <v>33</v>
      </c>
      <c r="D151" s="88" t="s">
        <v>34</v>
      </c>
      <c r="E151" s="89" t="s">
        <v>35</v>
      </c>
      <c r="F151" s="89" t="s">
        <v>137</v>
      </c>
      <c r="G151" s="89" t="s">
        <v>138</v>
      </c>
      <c r="H151" s="220">
        <v>60</v>
      </c>
      <c r="I151" s="90" t="s">
        <v>37</v>
      </c>
      <c r="J151" s="51">
        <v>1200</v>
      </c>
      <c r="K151" s="52">
        <v>20</v>
      </c>
      <c r="L151" s="52">
        <v>0</v>
      </c>
      <c r="M151" s="52">
        <f t="shared" si="22"/>
        <v>20</v>
      </c>
      <c r="N151" s="34">
        <f t="shared" si="23"/>
        <v>24000</v>
      </c>
      <c r="O151" s="34">
        <v>0</v>
      </c>
      <c r="P151" s="34">
        <v>0</v>
      </c>
      <c r="Q151" s="54">
        <v>0.4</v>
      </c>
      <c r="R151" s="54">
        <f t="shared" si="20"/>
        <v>0</v>
      </c>
      <c r="S151" s="34">
        <v>0</v>
      </c>
      <c r="T151" s="34">
        <f>(M151*S151)</f>
        <v>0</v>
      </c>
      <c r="U151" s="34">
        <f>N151+R151+T151</f>
        <v>24000</v>
      </c>
      <c r="V151" s="34">
        <f>M151*200</f>
        <v>4000</v>
      </c>
      <c r="W151" s="34">
        <v>14</v>
      </c>
      <c r="X151" s="34">
        <v>132</v>
      </c>
      <c r="Y151" s="52">
        <f t="shared" si="21"/>
        <v>1848</v>
      </c>
      <c r="Z151" s="52">
        <v>0</v>
      </c>
      <c r="AA151" s="52"/>
      <c r="AB151" s="34">
        <f>V151+Y151+Z151</f>
        <v>5848</v>
      </c>
      <c r="AC151" s="34">
        <f>AB151+U151</f>
        <v>29848</v>
      </c>
      <c r="AD151" s="48"/>
      <c r="AE151" s="48"/>
      <c r="AF151" s="91" t="s">
        <v>274</v>
      </c>
      <c r="AG151" s="74"/>
    </row>
    <row r="152" spans="1:33" s="114" customFormat="1" ht="32.25" customHeight="1" x14ac:dyDescent="0.2">
      <c r="A152" s="92" t="s">
        <v>283</v>
      </c>
      <c r="B152" s="92"/>
      <c r="C152" s="88" t="s">
        <v>33</v>
      </c>
      <c r="D152" s="88" t="s">
        <v>108</v>
      </c>
      <c r="E152" s="89" t="s">
        <v>284</v>
      </c>
      <c r="F152" s="89" t="s">
        <v>285</v>
      </c>
      <c r="G152" s="89" t="s">
        <v>138</v>
      </c>
      <c r="H152" s="220">
        <v>60</v>
      </c>
      <c r="I152" s="90" t="s">
        <v>172</v>
      </c>
      <c r="J152" s="51">
        <v>585</v>
      </c>
      <c r="K152" s="52">
        <v>0</v>
      </c>
      <c r="L152" s="52">
        <v>19</v>
      </c>
      <c r="M152" s="52">
        <f t="shared" si="22"/>
        <v>19</v>
      </c>
      <c r="N152" s="34">
        <f t="shared" si="23"/>
        <v>11115</v>
      </c>
      <c r="O152" s="34">
        <v>29</v>
      </c>
      <c r="P152" s="34">
        <v>154</v>
      </c>
      <c r="Q152" s="54">
        <v>0.4</v>
      </c>
      <c r="R152" s="54">
        <f t="shared" si="20"/>
        <v>1786.4</v>
      </c>
      <c r="S152" s="34">
        <v>300</v>
      </c>
      <c r="T152" s="34">
        <f>(M152*S152)</f>
        <v>5700</v>
      </c>
      <c r="U152" s="34">
        <f>N152+R152+T152</f>
        <v>18601.400000000001</v>
      </c>
      <c r="V152" s="34">
        <f>M152*200</f>
        <v>3800</v>
      </c>
      <c r="W152" s="34">
        <v>0</v>
      </c>
      <c r="X152" s="34">
        <v>0</v>
      </c>
      <c r="Y152" s="52">
        <f t="shared" si="21"/>
        <v>0</v>
      </c>
      <c r="Z152" s="52">
        <v>0</v>
      </c>
      <c r="AA152" s="52"/>
      <c r="AB152" s="34">
        <f>V152+Y152+Z152</f>
        <v>3800</v>
      </c>
      <c r="AC152" s="34">
        <f>AB152+U152</f>
        <v>22401.4</v>
      </c>
      <c r="AD152" s="48">
        <f>SUM(M152:M153)</f>
        <v>36</v>
      </c>
      <c r="AE152" s="48">
        <f>SUM(AC152:AC153)</f>
        <v>41979.199999999997</v>
      </c>
      <c r="AF152" s="91" t="str">
        <f>A152</f>
        <v>617-SH</v>
      </c>
      <c r="AG152" s="88" t="s">
        <v>287</v>
      </c>
    </row>
    <row r="153" spans="1:33" s="114" customFormat="1" ht="30.75" customHeight="1" x14ac:dyDescent="0.2">
      <c r="A153" s="33" t="s">
        <v>283</v>
      </c>
      <c r="B153" s="33"/>
      <c r="C153" s="28" t="s">
        <v>33</v>
      </c>
      <c r="D153" s="28" t="s">
        <v>34</v>
      </c>
      <c r="E153" s="35" t="s">
        <v>170</v>
      </c>
      <c r="F153" s="35" t="s">
        <v>137</v>
      </c>
      <c r="G153" s="89" t="s">
        <v>138</v>
      </c>
      <c r="H153" s="220">
        <v>60</v>
      </c>
      <c r="I153" s="33" t="s">
        <v>172</v>
      </c>
      <c r="J153" s="51">
        <v>585</v>
      </c>
      <c r="K153" s="52">
        <v>0</v>
      </c>
      <c r="L153" s="52">
        <v>17</v>
      </c>
      <c r="M153" s="52">
        <f t="shared" si="22"/>
        <v>17</v>
      </c>
      <c r="N153" s="34">
        <f t="shared" si="23"/>
        <v>9945</v>
      </c>
      <c r="O153" s="34">
        <v>12</v>
      </c>
      <c r="P153" s="34">
        <v>236</v>
      </c>
      <c r="Q153" s="54">
        <v>0.4</v>
      </c>
      <c r="R153" s="54">
        <f t="shared" si="20"/>
        <v>1132.8000000000002</v>
      </c>
      <c r="S153" s="34">
        <v>300</v>
      </c>
      <c r="T153" s="34">
        <f>(M153*S153)</f>
        <v>5100</v>
      </c>
      <c r="U153" s="34">
        <f>N153+R153+T153</f>
        <v>16177.8</v>
      </c>
      <c r="V153" s="34">
        <f>M153*200</f>
        <v>3400</v>
      </c>
      <c r="W153" s="34">
        <v>0</v>
      </c>
      <c r="X153" s="34">
        <v>0</v>
      </c>
      <c r="Y153" s="52">
        <f t="shared" si="21"/>
        <v>0</v>
      </c>
      <c r="Z153" s="52">
        <v>0</v>
      </c>
      <c r="AA153" s="52"/>
      <c r="AB153" s="34">
        <f>V153+Y153+Z153</f>
        <v>3400</v>
      </c>
      <c r="AC153" s="34">
        <f>AB153+U153</f>
        <v>19577.8</v>
      </c>
      <c r="AD153" s="48"/>
      <c r="AE153" s="48"/>
      <c r="AF153" s="91" t="str">
        <f>A153</f>
        <v>617-SH</v>
      </c>
      <c r="AG153" s="88"/>
    </row>
    <row r="154" spans="1:33" s="114" customFormat="1" ht="31.5" customHeight="1" x14ac:dyDescent="0.2">
      <c r="A154" s="33" t="s">
        <v>289</v>
      </c>
      <c r="B154" s="33" t="s">
        <v>660</v>
      </c>
      <c r="C154" s="28" t="s">
        <v>33</v>
      </c>
      <c r="D154" s="28" t="s">
        <v>34</v>
      </c>
      <c r="E154" s="35" t="s">
        <v>170</v>
      </c>
      <c r="F154" s="35" t="s">
        <v>291</v>
      </c>
      <c r="G154" s="35" t="s">
        <v>292</v>
      </c>
      <c r="H154" s="220">
        <v>45</v>
      </c>
      <c r="I154" s="33" t="s">
        <v>48</v>
      </c>
      <c r="J154" s="51">
        <v>585</v>
      </c>
      <c r="K154" s="52">
        <v>0</v>
      </c>
      <c r="L154" s="52">
        <v>20</v>
      </c>
      <c r="M154" s="52">
        <f t="shared" si="22"/>
        <v>20</v>
      </c>
      <c r="N154" s="34">
        <f t="shared" si="23"/>
        <v>11700</v>
      </c>
      <c r="O154" s="34">
        <v>28</v>
      </c>
      <c r="P154" s="34">
        <v>10</v>
      </c>
      <c r="Q154" s="54">
        <v>0.4</v>
      </c>
      <c r="R154" s="54">
        <f t="shared" si="20"/>
        <v>112</v>
      </c>
      <c r="S154" s="34">
        <v>125</v>
      </c>
      <c r="T154" s="34">
        <f>(M154*S154)</f>
        <v>2500</v>
      </c>
      <c r="U154" s="34">
        <f>N154+R154+T154</f>
        <v>14312</v>
      </c>
      <c r="V154" s="34">
        <f>M154*200</f>
        <v>4000</v>
      </c>
      <c r="W154" s="34">
        <v>1</v>
      </c>
      <c r="X154" s="34">
        <v>215</v>
      </c>
      <c r="Y154" s="52">
        <f t="shared" si="21"/>
        <v>215</v>
      </c>
      <c r="Z154" s="52">
        <v>0</v>
      </c>
      <c r="AA154" s="52"/>
      <c r="AB154" s="34">
        <f>V154+Y154+Z154</f>
        <v>4215</v>
      </c>
      <c r="AC154" s="34">
        <f>AB154+U154</f>
        <v>18527</v>
      </c>
      <c r="AD154" s="48">
        <f>SUM(M154:M156)</f>
        <v>61</v>
      </c>
      <c r="AE154" s="48">
        <f>SUM(AC154:AC156)</f>
        <v>61181.4</v>
      </c>
      <c r="AF154" s="91" t="str">
        <f>A154</f>
        <v>618-PR</v>
      </c>
      <c r="AG154" s="88" t="s">
        <v>294</v>
      </c>
    </row>
    <row r="155" spans="1:33" s="114" customFormat="1" ht="31.5" customHeight="1" x14ac:dyDescent="0.2">
      <c r="A155" s="178" t="s">
        <v>289</v>
      </c>
      <c r="B155" s="178" t="s">
        <v>740</v>
      </c>
      <c r="C155" s="179" t="s">
        <v>33</v>
      </c>
      <c r="D155" s="179" t="s">
        <v>34</v>
      </c>
      <c r="E155" s="180" t="s">
        <v>741</v>
      </c>
      <c r="F155" s="180" t="s">
        <v>742</v>
      </c>
      <c r="G155" s="180" t="s">
        <v>292</v>
      </c>
      <c r="H155" s="246">
        <v>45</v>
      </c>
      <c r="I155" s="178" t="s">
        <v>48</v>
      </c>
      <c r="J155" s="183">
        <v>585</v>
      </c>
      <c r="K155" s="181">
        <v>0</v>
      </c>
      <c r="L155" s="181">
        <v>17</v>
      </c>
      <c r="M155" s="181">
        <f t="shared" si="22"/>
        <v>17</v>
      </c>
      <c r="N155" s="55">
        <f t="shared" si="23"/>
        <v>9945</v>
      </c>
      <c r="O155" s="55">
        <v>28</v>
      </c>
      <c r="P155" s="55">
        <v>187</v>
      </c>
      <c r="Q155" s="185">
        <v>0.4</v>
      </c>
      <c r="R155" s="185">
        <f t="shared" si="20"/>
        <v>2094.4</v>
      </c>
      <c r="S155" s="55">
        <v>125</v>
      </c>
      <c r="T155" s="55">
        <f>(M155*S155)</f>
        <v>2125</v>
      </c>
      <c r="U155" s="55">
        <f>N155+R155+T155</f>
        <v>14164.4</v>
      </c>
      <c r="V155" s="55">
        <f>M155*200</f>
        <v>3400</v>
      </c>
      <c r="W155" s="55">
        <v>1</v>
      </c>
      <c r="X155" s="55">
        <v>350</v>
      </c>
      <c r="Y155" s="181">
        <f t="shared" si="21"/>
        <v>350</v>
      </c>
      <c r="Z155" s="181">
        <v>0</v>
      </c>
      <c r="AA155" s="181"/>
      <c r="AB155" s="55">
        <f>V155+Y155+Z155</f>
        <v>3750</v>
      </c>
      <c r="AC155" s="55">
        <f>AB155+U155</f>
        <v>17914.400000000001</v>
      </c>
      <c r="AD155" s="242"/>
      <c r="AE155" s="242"/>
      <c r="AF155" s="91"/>
      <c r="AG155" s="88"/>
    </row>
    <row r="156" spans="1:33" s="114" customFormat="1" ht="76" customHeight="1" x14ac:dyDescent="0.2">
      <c r="A156" s="178" t="s">
        <v>289</v>
      </c>
      <c r="B156" s="178" t="s">
        <v>757</v>
      </c>
      <c r="C156" s="179" t="s">
        <v>33</v>
      </c>
      <c r="D156" s="179" t="s">
        <v>34</v>
      </c>
      <c r="E156" s="180" t="s">
        <v>295</v>
      </c>
      <c r="F156" s="180" t="s">
        <v>296</v>
      </c>
      <c r="G156" s="180" t="s">
        <v>292</v>
      </c>
      <c r="H156" s="220">
        <v>45</v>
      </c>
      <c r="I156" s="33" t="s">
        <v>48</v>
      </c>
      <c r="J156" s="51">
        <v>585</v>
      </c>
      <c r="K156" s="52">
        <v>0</v>
      </c>
      <c r="L156" s="52">
        <v>24</v>
      </c>
      <c r="M156" s="52">
        <f t="shared" si="22"/>
        <v>24</v>
      </c>
      <c r="N156" s="34">
        <f t="shared" si="23"/>
        <v>14040</v>
      </c>
      <c r="O156" s="34">
        <v>28</v>
      </c>
      <c r="P156" s="34">
        <v>200</v>
      </c>
      <c r="Q156" s="54">
        <v>0.4</v>
      </c>
      <c r="R156" s="54">
        <f t="shared" si="20"/>
        <v>2240</v>
      </c>
      <c r="S156" s="55">
        <v>125</v>
      </c>
      <c r="T156" s="34">
        <f>(M156*S156)</f>
        <v>3000</v>
      </c>
      <c r="U156" s="34">
        <f>N156+R156+T156</f>
        <v>19280</v>
      </c>
      <c r="V156" s="34">
        <f>M156*200</f>
        <v>4800</v>
      </c>
      <c r="W156" s="34">
        <v>1</v>
      </c>
      <c r="X156" s="34">
        <v>660</v>
      </c>
      <c r="Y156" s="52">
        <f t="shared" si="21"/>
        <v>660</v>
      </c>
      <c r="Z156" s="52">
        <v>0</v>
      </c>
      <c r="AA156" s="52"/>
      <c r="AB156" s="34">
        <f>V156+Y156+Z156</f>
        <v>5460</v>
      </c>
      <c r="AC156" s="34">
        <f>AB156+U156</f>
        <v>24740</v>
      </c>
      <c r="AD156" s="48"/>
      <c r="AE156" s="48"/>
      <c r="AF156" s="91" t="str">
        <f>A156</f>
        <v>618-PR</v>
      </c>
      <c r="AG156" s="88"/>
    </row>
    <row r="157" spans="1:33" s="114" customFormat="1" ht="37.5" customHeight="1" x14ac:dyDescent="0.2">
      <c r="A157" s="33" t="s">
        <v>297</v>
      </c>
      <c r="B157" s="33" t="s">
        <v>638</v>
      </c>
      <c r="C157" s="28" t="s">
        <v>77</v>
      </c>
      <c r="D157" s="28" t="s">
        <v>108</v>
      </c>
      <c r="E157" s="35" t="s">
        <v>298</v>
      </c>
      <c r="F157" s="35" t="s">
        <v>299</v>
      </c>
      <c r="G157" s="35" t="s">
        <v>639</v>
      </c>
      <c r="H157" s="220">
        <v>42</v>
      </c>
      <c r="I157" s="33" t="s">
        <v>48</v>
      </c>
      <c r="J157" s="51">
        <v>585</v>
      </c>
      <c r="K157" s="52">
        <v>0</v>
      </c>
      <c r="L157" s="52">
        <v>15</v>
      </c>
      <c r="M157" s="52">
        <f t="shared" si="22"/>
        <v>15</v>
      </c>
      <c r="N157" s="34">
        <f t="shared" si="23"/>
        <v>8775</v>
      </c>
      <c r="O157" s="34">
        <v>28</v>
      </c>
      <c r="P157" s="34">
        <v>16</v>
      </c>
      <c r="Q157" s="54">
        <v>0.4</v>
      </c>
      <c r="R157" s="54">
        <f t="shared" si="20"/>
        <v>179.20000000000002</v>
      </c>
      <c r="S157" s="34">
        <v>0</v>
      </c>
      <c r="T157" s="34">
        <f>(M157*S157)</f>
        <v>0</v>
      </c>
      <c r="U157" s="34">
        <f>N157+R157+T157</f>
        <v>8954.2000000000007</v>
      </c>
      <c r="V157" s="34">
        <f>M157*200</f>
        <v>3000</v>
      </c>
      <c r="W157" s="34">
        <v>0</v>
      </c>
      <c r="X157" s="34">
        <v>0</v>
      </c>
      <c r="Y157" s="52">
        <v>0</v>
      </c>
      <c r="Z157" s="52">
        <v>0</v>
      </c>
      <c r="AA157" s="52"/>
      <c r="AB157" s="34">
        <f>V157+Y157+Z157</f>
        <v>3000</v>
      </c>
      <c r="AC157" s="34">
        <f>AB157+U157</f>
        <v>11954.2</v>
      </c>
      <c r="AD157" s="48">
        <f>SUM(M157+M158)</f>
        <v>33</v>
      </c>
      <c r="AE157" s="48">
        <f>SUM(AC157:AC158)</f>
        <v>26509.800000000003</v>
      </c>
      <c r="AF157" s="57" t="str">
        <f>A157</f>
        <v>626-SH</v>
      </c>
      <c r="AG157" s="88"/>
    </row>
    <row r="158" spans="1:33" s="114" customFormat="1" ht="37.5" customHeight="1" x14ac:dyDescent="0.2">
      <c r="A158" s="33" t="s">
        <v>297</v>
      </c>
      <c r="B158" s="33"/>
      <c r="C158" s="28" t="s">
        <v>77</v>
      </c>
      <c r="D158" s="28" t="s">
        <v>108</v>
      </c>
      <c r="E158" s="35" t="s">
        <v>302</v>
      </c>
      <c r="F158" s="35" t="s">
        <v>303</v>
      </c>
      <c r="G158" s="35" t="s">
        <v>95</v>
      </c>
      <c r="H158" s="220">
        <v>42</v>
      </c>
      <c r="I158" s="33" t="s">
        <v>48</v>
      </c>
      <c r="J158" s="51">
        <v>585</v>
      </c>
      <c r="K158" s="52">
        <v>0</v>
      </c>
      <c r="L158" s="52">
        <v>18</v>
      </c>
      <c r="M158" s="52">
        <f t="shared" si="22"/>
        <v>18</v>
      </c>
      <c r="N158" s="34">
        <f t="shared" si="23"/>
        <v>10530</v>
      </c>
      <c r="O158" s="34">
        <v>28</v>
      </c>
      <c r="P158" s="34">
        <v>38</v>
      </c>
      <c r="Q158" s="54">
        <v>0.4</v>
      </c>
      <c r="R158" s="54">
        <f t="shared" si="20"/>
        <v>425.6</v>
      </c>
      <c r="S158" s="34">
        <v>0</v>
      </c>
      <c r="T158" s="34">
        <f>(M158*S158)</f>
        <v>0</v>
      </c>
      <c r="U158" s="34">
        <f>N158+R158+T158</f>
        <v>10955.6</v>
      </c>
      <c r="V158" s="34">
        <f>M158*200</f>
        <v>3600</v>
      </c>
      <c r="W158" s="34">
        <v>0</v>
      </c>
      <c r="X158" s="34">
        <v>0</v>
      </c>
      <c r="Y158" s="52">
        <f t="shared" ref="Y158:Y172" si="24">SUM(X158*W158)</f>
        <v>0</v>
      </c>
      <c r="Z158" s="52">
        <v>0</v>
      </c>
      <c r="AA158" s="52"/>
      <c r="AB158" s="34">
        <f>V158+Y158+Z158</f>
        <v>3600</v>
      </c>
      <c r="AC158" s="34">
        <f>AB158+U158</f>
        <v>14555.6</v>
      </c>
      <c r="AD158" s="48"/>
      <c r="AE158" s="48"/>
      <c r="AF158" s="57" t="str">
        <f>A158</f>
        <v>626-SH</v>
      </c>
      <c r="AG158" s="88"/>
    </row>
    <row r="159" spans="1:33" s="114" customFormat="1" ht="43.5" customHeight="1" x14ac:dyDescent="0.2">
      <c r="A159" s="33" t="s">
        <v>305</v>
      </c>
      <c r="B159" s="33" t="s">
        <v>32</v>
      </c>
      <c r="C159" s="28" t="s">
        <v>33</v>
      </c>
      <c r="D159" s="28" t="s">
        <v>45</v>
      </c>
      <c r="E159" s="35" t="s">
        <v>148</v>
      </c>
      <c r="F159" s="35" t="s">
        <v>266</v>
      </c>
      <c r="G159" s="35" t="s">
        <v>267</v>
      </c>
      <c r="H159" s="220">
        <v>45</v>
      </c>
      <c r="I159" s="33" t="s">
        <v>37</v>
      </c>
      <c r="J159" s="51">
        <v>1200</v>
      </c>
      <c r="K159" s="52">
        <v>0</v>
      </c>
      <c r="L159" s="52">
        <v>17</v>
      </c>
      <c r="M159" s="52">
        <f t="shared" si="22"/>
        <v>17</v>
      </c>
      <c r="N159" s="34">
        <f t="shared" si="23"/>
        <v>20400</v>
      </c>
      <c r="O159" s="34">
        <v>0</v>
      </c>
      <c r="P159" s="34">
        <v>0</v>
      </c>
      <c r="Q159" s="54">
        <v>0.4</v>
      </c>
      <c r="R159" s="54">
        <f t="shared" si="20"/>
        <v>0</v>
      </c>
      <c r="S159" s="34">
        <v>0</v>
      </c>
      <c r="T159" s="34">
        <f>(M159*S159)</f>
        <v>0</v>
      </c>
      <c r="U159" s="34">
        <f>N159+R159+T159</f>
        <v>20400</v>
      </c>
      <c r="V159" s="34">
        <f>M159*200</f>
        <v>3400</v>
      </c>
      <c r="W159" s="34">
        <v>14</v>
      </c>
      <c r="X159" s="34">
        <v>160</v>
      </c>
      <c r="Y159" s="52">
        <f t="shared" si="24"/>
        <v>2240</v>
      </c>
      <c r="Z159" s="52">
        <v>0</v>
      </c>
      <c r="AA159" s="52"/>
      <c r="AB159" s="34">
        <f>V159+Y159+Z159</f>
        <v>5640</v>
      </c>
      <c r="AC159" s="34">
        <f>AB159+U159</f>
        <v>26040</v>
      </c>
      <c r="AD159" s="48">
        <f>SUM(M159:M166)</f>
        <v>116</v>
      </c>
      <c r="AE159" s="48">
        <f>SUM(AC159:AC166)</f>
        <v>193322</v>
      </c>
      <c r="AF159" s="91" t="str">
        <f>A159</f>
        <v>628-PR</v>
      </c>
      <c r="AG159" s="88" t="s">
        <v>306</v>
      </c>
    </row>
    <row r="160" spans="1:33" s="114" customFormat="1" ht="45.75" customHeight="1" x14ac:dyDescent="0.2">
      <c r="A160" s="33" t="s">
        <v>305</v>
      </c>
      <c r="B160" s="33"/>
      <c r="C160" s="28" t="s">
        <v>33</v>
      </c>
      <c r="D160" s="28" t="s">
        <v>45</v>
      </c>
      <c r="E160" s="35" t="s">
        <v>148</v>
      </c>
      <c r="F160" s="35" t="s">
        <v>140</v>
      </c>
      <c r="G160" s="35" t="s">
        <v>141</v>
      </c>
      <c r="H160" s="220">
        <v>45</v>
      </c>
      <c r="I160" s="33" t="s">
        <v>37</v>
      </c>
      <c r="J160" s="51">
        <v>1200</v>
      </c>
      <c r="K160" s="52">
        <v>0</v>
      </c>
      <c r="L160" s="52">
        <v>17</v>
      </c>
      <c r="M160" s="52">
        <f t="shared" si="22"/>
        <v>17</v>
      </c>
      <c r="N160" s="34">
        <f t="shared" si="23"/>
        <v>20400</v>
      </c>
      <c r="O160" s="34">
        <v>0</v>
      </c>
      <c r="P160" s="34">
        <v>0</v>
      </c>
      <c r="Q160" s="54">
        <v>0.4</v>
      </c>
      <c r="R160" s="54">
        <f t="shared" si="20"/>
        <v>0</v>
      </c>
      <c r="S160" s="34">
        <v>0</v>
      </c>
      <c r="T160" s="34">
        <f>(M160*S160)</f>
        <v>0</v>
      </c>
      <c r="U160" s="34">
        <f>N160+R160+T160</f>
        <v>20400</v>
      </c>
      <c r="V160" s="34">
        <f>M160*200</f>
        <v>3400</v>
      </c>
      <c r="W160" s="34">
        <v>14</v>
      </c>
      <c r="X160" s="34">
        <v>160</v>
      </c>
      <c r="Y160" s="52">
        <f t="shared" si="24"/>
        <v>2240</v>
      </c>
      <c r="Z160" s="52">
        <v>0</v>
      </c>
      <c r="AA160" s="52"/>
      <c r="AB160" s="34">
        <f>V160+Y160+Z160</f>
        <v>5640</v>
      </c>
      <c r="AC160" s="34">
        <f>AB160+U160</f>
        <v>26040</v>
      </c>
      <c r="AD160" s="48"/>
      <c r="AE160" s="48"/>
      <c r="AF160" s="91" t="str">
        <f>A160</f>
        <v>628-PR</v>
      </c>
      <c r="AG160" s="88"/>
    </row>
    <row r="161" spans="1:33" s="114" customFormat="1" ht="58.5" customHeight="1" x14ac:dyDescent="0.2">
      <c r="A161" s="33" t="s">
        <v>305</v>
      </c>
      <c r="B161" s="33"/>
      <c r="C161" s="28" t="s">
        <v>33</v>
      </c>
      <c r="D161" s="28" t="s">
        <v>45</v>
      </c>
      <c r="E161" s="35" t="s">
        <v>69</v>
      </c>
      <c r="F161" s="35" t="s">
        <v>266</v>
      </c>
      <c r="G161" s="35" t="s">
        <v>267</v>
      </c>
      <c r="H161" s="220">
        <v>45</v>
      </c>
      <c r="I161" s="33" t="s">
        <v>37</v>
      </c>
      <c r="J161" s="51">
        <v>1200</v>
      </c>
      <c r="K161" s="52">
        <v>17</v>
      </c>
      <c r="L161" s="52">
        <v>0</v>
      </c>
      <c r="M161" s="52">
        <f t="shared" si="22"/>
        <v>17</v>
      </c>
      <c r="N161" s="34">
        <f t="shared" si="23"/>
        <v>20400</v>
      </c>
      <c r="O161" s="34">
        <v>0</v>
      </c>
      <c r="P161" s="34">
        <v>0</v>
      </c>
      <c r="Q161" s="54">
        <v>0.4</v>
      </c>
      <c r="R161" s="54">
        <f t="shared" si="20"/>
        <v>0</v>
      </c>
      <c r="S161" s="34">
        <v>0</v>
      </c>
      <c r="T161" s="34">
        <f>(M161*S161)</f>
        <v>0</v>
      </c>
      <c r="U161" s="34">
        <f>N161+R161+T161</f>
        <v>20400</v>
      </c>
      <c r="V161" s="34">
        <f>M161*200</f>
        <v>3400</v>
      </c>
      <c r="W161" s="34">
        <v>14</v>
      </c>
      <c r="X161" s="34">
        <v>260</v>
      </c>
      <c r="Y161" s="52">
        <f t="shared" si="24"/>
        <v>3640</v>
      </c>
      <c r="Z161" s="52">
        <v>0</v>
      </c>
      <c r="AA161" s="52"/>
      <c r="AB161" s="34">
        <f>V161+Y161+Z161</f>
        <v>7040</v>
      </c>
      <c r="AC161" s="34">
        <f>AB161+U161</f>
        <v>27440</v>
      </c>
      <c r="AD161" s="48"/>
      <c r="AE161" s="48"/>
      <c r="AF161" s="91" t="str">
        <f>A161</f>
        <v>628-PR</v>
      </c>
      <c r="AG161" s="88"/>
    </row>
    <row r="162" spans="1:33" s="114" customFormat="1" ht="60.75" customHeight="1" x14ac:dyDescent="0.2">
      <c r="A162" s="33" t="s">
        <v>305</v>
      </c>
      <c r="B162" s="33"/>
      <c r="C162" s="28" t="s">
        <v>33</v>
      </c>
      <c r="D162" s="28" t="s">
        <v>34</v>
      </c>
      <c r="E162" s="89" t="s">
        <v>35</v>
      </c>
      <c r="F162" s="35" t="s">
        <v>266</v>
      </c>
      <c r="G162" s="35" t="s">
        <v>267</v>
      </c>
      <c r="H162" s="220">
        <v>45</v>
      </c>
      <c r="I162" s="33" t="s">
        <v>37</v>
      </c>
      <c r="J162" s="51">
        <v>1200</v>
      </c>
      <c r="K162" s="52">
        <v>15</v>
      </c>
      <c r="L162" s="52">
        <v>0</v>
      </c>
      <c r="M162" s="52">
        <f t="shared" si="22"/>
        <v>15</v>
      </c>
      <c r="N162" s="34">
        <f t="shared" si="23"/>
        <v>18000</v>
      </c>
      <c r="O162" s="34">
        <v>0</v>
      </c>
      <c r="P162" s="34">
        <v>0</v>
      </c>
      <c r="Q162" s="54">
        <v>0.4</v>
      </c>
      <c r="R162" s="54">
        <f t="shared" si="20"/>
        <v>0</v>
      </c>
      <c r="S162" s="34">
        <v>0</v>
      </c>
      <c r="T162" s="34">
        <f>(M162*S162)</f>
        <v>0</v>
      </c>
      <c r="U162" s="34">
        <f>N162+R162+T162</f>
        <v>18000</v>
      </c>
      <c r="V162" s="34">
        <f>M162*200</f>
        <v>3000</v>
      </c>
      <c r="W162" s="34">
        <v>14</v>
      </c>
      <c r="X162" s="34">
        <v>536</v>
      </c>
      <c r="Y162" s="52">
        <f t="shared" si="24"/>
        <v>7504</v>
      </c>
      <c r="Z162" s="52">
        <v>0</v>
      </c>
      <c r="AA162" s="52"/>
      <c r="AB162" s="34">
        <f>V162+Y162+Z162</f>
        <v>10504</v>
      </c>
      <c r="AC162" s="34">
        <f>AB162+U162</f>
        <v>28504</v>
      </c>
      <c r="AD162" s="48"/>
      <c r="AE162" s="48"/>
      <c r="AF162" s="91" t="str">
        <f>A162</f>
        <v>628-PR</v>
      </c>
      <c r="AG162" s="88"/>
    </row>
    <row r="163" spans="1:33" s="114" customFormat="1" ht="51.75" customHeight="1" x14ac:dyDescent="0.2">
      <c r="A163" s="33" t="s">
        <v>305</v>
      </c>
      <c r="B163" s="33"/>
      <c r="C163" s="28" t="s">
        <v>33</v>
      </c>
      <c r="D163" s="28" t="s">
        <v>34</v>
      </c>
      <c r="E163" s="89" t="s">
        <v>35</v>
      </c>
      <c r="F163" s="35" t="s">
        <v>266</v>
      </c>
      <c r="G163" s="35" t="s">
        <v>267</v>
      </c>
      <c r="H163" s="220">
        <v>45</v>
      </c>
      <c r="I163" s="33" t="s">
        <v>37</v>
      </c>
      <c r="J163" s="51">
        <v>1200</v>
      </c>
      <c r="K163" s="52">
        <v>15</v>
      </c>
      <c r="L163" s="52">
        <v>0</v>
      </c>
      <c r="M163" s="52">
        <f t="shared" si="22"/>
        <v>15</v>
      </c>
      <c r="N163" s="34">
        <f t="shared" si="23"/>
        <v>18000</v>
      </c>
      <c r="O163" s="34">
        <v>0</v>
      </c>
      <c r="P163" s="34">
        <v>0</v>
      </c>
      <c r="Q163" s="54">
        <v>0.4</v>
      </c>
      <c r="R163" s="54">
        <f t="shared" si="20"/>
        <v>0</v>
      </c>
      <c r="S163" s="34">
        <v>0</v>
      </c>
      <c r="T163" s="34">
        <f>(M163*S163)</f>
        <v>0</v>
      </c>
      <c r="U163" s="34">
        <f>N163+R163+T163</f>
        <v>18000</v>
      </c>
      <c r="V163" s="34">
        <f>M163*200</f>
        <v>3000</v>
      </c>
      <c r="W163" s="34">
        <v>14</v>
      </c>
      <c r="X163" s="34">
        <v>536</v>
      </c>
      <c r="Y163" s="52">
        <f t="shared" si="24"/>
        <v>7504</v>
      </c>
      <c r="Z163" s="52">
        <v>0</v>
      </c>
      <c r="AA163" s="52"/>
      <c r="AB163" s="34">
        <f>V163+Y163+Z163</f>
        <v>10504</v>
      </c>
      <c r="AC163" s="34">
        <f>AB163+U163</f>
        <v>28504</v>
      </c>
      <c r="AD163" s="48"/>
      <c r="AE163" s="48"/>
      <c r="AF163" s="91" t="str">
        <f>A163</f>
        <v>628-PR</v>
      </c>
      <c r="AG163" s="88"/>
    </row>
    <row r="164" spans="1:33" s="114" customFormat="1" ht="43.5" customHeight="1" x14ac:dyDescent="0.2">
      <c r="A164" s="33" t="s">
        <v>305</v>
      </c>
      <c r="B164" s="33"/>
      <c r="C164" s="28" t="s">
        <v>33</v>
      </c>
      <c r="D164" s="28" t="s">
        <v>34</v>
      </c>
      <c r="E164" s="89" t="s">
        <v>35</v>
      </c>
      <c r="F164" s="35" t="s">
        <v>134</v>
      </c>
      <c r="G164" s="35" t="s">
        <v>135</v>
      </c>
      <c r="H164" s="220">
        <v>45</v>
      </c>
      <c r="I164" s="33" t="s">
        <v>37</v>
      </c>
      <c r="J164" s="51">
        <v>1200</v>
      </c>
      <c r="K164" s="52">
        <v>0</v>
      </c>
      <c r="L164" s="52">
        <v>18</v>
      </c>
      <c r="M164" s="52">
        <f t="shared" si="22"/>
        <v>18</v>
      </c>
      <c r="N164" s="34">
        <f t="shared" si="23"/>
        <v>21600</v>
      </c>
      <c r="O164" s="34">
        <v>0</v>
      </c>
      <c r="P164" s="34">
        <v>88</v>
      </c>
      <c r="Q164" s="54">
        <v>0.4</v>
      </c>
      <c r="R164" s="54">
        <f t="shared" si="20"/>
        <v>0</v>
      </c>
      <c r="S164" s="34">
        <v>0</v>
      </c>
      <c r="T164" s="34">
        <f>(M164*S164)</f>
        <v>0</v>
      </c>
      <c r="U164" s="34">
        <f>N164+R164+T164</f>
        <v>21600</v>
      </c>
      <c r="V164" s="34">
        <f>M164*200</f>
        <v>3600</v>
      </c>
      <c r="W164" s="34">
        <v>9</v>
      </c>
      <c r="X164" s="34">
        <v>330</v>
      </c>
      <c r="Y164" s="52">
        <f t="shared" si="24"/>
        <v>2970</v>
      </c>
      <c r="Z164" s="52">
        <v>0</v>
      </c>
      <c r="AA164" s="52"/>
      <c r="AB164" s="34">
        <f>V164+Y164+Z164</f>
        <v>6570</v>
      </c>
      <c r="AC164" s="34">
        <f>AB164+U164</f>
        <v>28170</v>
      </c>
      <c r="AD164" s="48"/>
      <c r="AE164" s="48"/>
      <c r="AF164" s="91" t="str">
        <f>A164</f>
        <v>628-PR</v>
      </c>
      <c r="AG164" s="88"/>
    </row>
    <row r="165" spans="1:33" s="114" customFormat="1" ht="90" customHeight="1" x14ac:dyDescent="0.2">
      <c r="A165" s="33" t="s">
        <v>305</v>
      </c>
      <c r="B165" s="33"/>
      <c r="C165" s="28" t="s">
        <v>33</v>
      </c>
      <c r="D165" s="28" t="s">
        <v>34</v>
      </c>
      <c r="E165" s="89" t="s">
        <v>35</v>
      </c>
      <c r="F165" s="35" t="s">
        <v>266</v>
      </c>
      <c r="G165" s="35" t="s">
        <v>267</v>
      </c>
      <c r="H165" s="220">
        <v>45</v>
      </c>
      <c r="I165" s="33" t="s">
        <v>37</v>
      </c>
      <c r="J165" s="51">
        <v>1200</v>
      </c>
      <c r="K165" s="52">
        <v>0</v>
      </c>
      <c r="L165" s="52">
        <v>17</v>
      </c>
      <c r="M165" s="52">
        <f t="shared" si="22"/>
        <v>17</v>
      </c>
      <c r="N165" s="34">
        <f t="shared" si="23"/>
        <v>20400</v>
      </c>
      <c r="O165" s="34">
        <v>0</v>
      </c>
      <c r="P165" s="34">
        <v>88</v>
      </c>
      <c r="Q165" s="54">
        <v>0.4</v>
      </c>
      <c r="R165" s="54">
        <f t="shared" si="20"/>
        <v>0</v>
      </c>
      <c r="S165" s="34">
        <v>0</v>
      </c>
      <c r="T165" s="34">
        <f>(M165*S165)</f>
        <v>0</v>
      </c>
      <c r="U165" s="34">
        <f>N165+R165+T165</f>
        <v>20400</v>
      </c>
      <c r="V165" s="34">
        <f>M165*200</f>
        <v>3400</v>
      </c>
      <c r="W165" s="34">
        <v>9</v>
      </c>
      <c r="X165" s="34">
        <v>536</v>
      </c>
      <c r="Y165" s="52">
        <f t="shared" si="24"/>
        <v>4824</v>
      </c>
      <c r="Z165" s="52">
        <v>0</v>
      </c>
      <c r="AA165" s="52"/>
      <c r="AB165" s="34">
        <f>V165+Y165+Z165</f>
        <v>8224</v>
      </c>
      <c r="AC165" s="34">
        <f>AB165+U165</f>
        <v>28624</v>
      </c>
      <c r="AD165" s="48"/>
      <c r="AE165" s="48"/>
      <c r="AF165" s="91" t="str">
        <f>A165</f>
        <v>628-PR</v>
      </c>
      <c r="AG165" s="88"/>
    </row>
    <row r="166" spans="1:33" s="114" customFormat="1" ht="72" customHeight="1" x14ac:dyDescent="0.2">
      <c r="A166" s="62" t="s">
        <v>305</v>
      </c>
      <c r="B166" s="62"/>
      <c r="C166" s="63" t="s">
        <v>33</v>
      </c>
      <c r="D166" s="63" t="s">
        <v>34</v>
      </c>
      <c r="E166" s="37" t="s">
        <v>170</v>
      </c>
      <c r="F166" s="37" t="s">
        <v>134</v>
      </c>
      <c r="G166" s="37" t="s">
        <v>135</v>
      </c>
      <c r="H166" s="245">
        <v>45</v>
      </c>
      <c r="I166" s="62" t="s">
        <v>37</v>
      </c>
      <c r="J166" s="39">
        <v>1200</v>
      </c>
      <c r="K166" s="40">
        <v>0</v>
      </c>
      <c r="L166" s="40">
        <v>0</v>
      </c>
      <c r="M166" s="40">
        <f t="shared" si="22"/>
        <v>0</v>
      </c>
      <c r="N166" s="41">
        <f t="shared" si="23"/>
        <v>0</v>
      </c>
      <c r="O166" s="41">
        <v>0</v>
      </c>
      <c r="P166" s="41">
        <v>256</v>
      </c>
      <c r="Q166" s="43">
        <v>0.4</v>
      </c>
      <c r="R166" s="43">
        <f t="shared" si="20"/>
        <v>0</v>
      </c>
      <c r="S166" s="41">
        <v>0</v>
      </c>
      <c r="T166" s="41">
        <f>(M166*S166)</f>
        <v>0</v>
      </c>
      <c r="U166" s="41">
        <f>N166+R166+T166</f>
        <v>0</v>
      </c>
      <c r="V166" s="41">
        <f>M166*200</f>
        <v>0</v>
      </c>
      <c r="W166" s="41">
        <v>0</v>
      </c>
      <c r="X166" s="41">
        <v>215</v>
      </c>
      <c r="Y166" s="40">
        <f t="shared" si="24"/>
        <v>0</v>
      </c>
      <c r="Z166" s="40">
        <v>0</v>
      </c>
      <c r="AA166" s="40"/>
      <c r="AB166" s="41">
        <f>V166+Y166+Z166</f>
        <v>0</v>
      </c>
      <c r="AC166" s="41">
        <f>AB166+U166</f>
        <v>0</v>
      </c>
      <c r="AD166" s="199"/>
      <c r="AE166" s="199"/>
      <c r="AF166" s="91" t="str">
        <f>A166</f>
        <v>628-PR</v>
      </c>
      <c r="AG166" s="88"/>
    </row>
    <row r="167" spans="1:33" s="114" customFormat="1" ht="54" customHeight="1" x14ac:dyDescent="0.2">
      <c r="A167" s="33" t="s">
        <v>307</v>
      </c>
      <c r="B167" s="33" t="s">
        <v>640</v>
      </c>
      <c r="C167" s="28" t="s">
        <v>77</v>
      </c>
      <c r="D167" s="28" t="s">
        <v>103</v>
      </c>
      <c r="E167" s="35" t="s">
        <v>181</v>
      </c>
      <c r="F167" s="35" t="s">
        <v>308</v>
      </c>
      <c r="G167" s="28" t="s">
        <v>309</v>
      </c>
      <c r="H167" s="220">
        <v>56</v>
      </c>
      <c r="I167" s="33" t="s">
        <v>37</v>
      </c>
      <c r="J167" s="51">
        <v>1200</v>
      </c>
      <c r="K167" s="52">
        <v>0</v>
      </c>
      <c r="L167" s="52">
        <v>0</v>
      </c>
      <c r="M167" s="52">
        <f t="shared" si="22"/>
        <v>0</v>
      </c>
      <c r="N167" s="34">
        <f t="shared" si="23"/>
        <v>0</v>
      </c>
      <c r="O167" s="34">
        <v>0</v>
      </c>
      <c r="P167" s="34">
        <v>0</v>
      </c>
      <c r="Q167" s="54">
        <v>0.4</v>
      </c>
      <c r="R167" s="54">
        <f t="shared" si="20"/>
        <v>0</v>
      </c>
      <c r="S167" s="34">
        <v>0</v>
      </c>
      <c r="T167" s="34">
        <f>(M167*S167)</f>
        <v>0</v>
      </c>
      <c r="U167" s="34">
        <f>N167+R167+T167</f>
        <v>0</v>
      </c>
      <c r="V167" s="34">
        <f>M167*200</f>
        <v>0</v>
      </c>
      <c r="W167" s="34">
        <v>0</v>
      </c>
      <c r="X167" s="34">
        <v>175</v>
      </c>
      <c r="Y167" s="52">
        <f t="shared" si="24"/>
        <v>0</v>
      </c>
      <c r="Z167" s="52">
        <v>0</v>
      </c>
      <c r="AA167" s="40"/>
      <c r="AB167" s="34">
        <f>V167+Y167+Z167</f>
        <v>0</v>
      </c>
      <c r="AC167" s="34">
        <f>AB167+U167</f>
        <v>0</v>
      </c>
      <c r="AD167" s="48">
        <f>SUM(M167:M170)</f>
        <v>51</v>
      </c>
      <c r="AE167" s="48">
        <f>SUM(AC167:AC170)</f>
        <v>51255.200000000004</v>
      </c>
      <c r="AF167" s="57" t="str">
        <f>A167</f>
        <v>629-PR</v>
      </c>
      <c r="AG167" s="88"/>
    </row>
    <row r="168" spans="1:33" s="114" customFormat="1" ht="51" customHeight="1" x14ac:dyDescent="0.2">
      <c r="A168" s="33" t="s">
        <v>307</v>
      </c>
      <c r="B168" s="33"/>
      <c r="C168" s="28" t="s">
        <v>77</v>
      </c>
      <c r="D168" s="28" t="s">
        <v>108</v>
      </c>
      <c r="E168" s="35" t="s">
        <v>210</v>
      </c>
      <c r="F168" s="35" t="s">
        <v>308</v>
      </c>
      <c r="G168" s="28" t="s">
        <v>309</v>
      </c>
      <c r="H168" s="220">
        <v>56</v>
      </c>
      <c r="I168" s="33" t="s">
        <v>37</v>
      </c>
      <c r="J168" s="51">
        <v>1200</v>
      </c>
      <c r="K168" s="52">
        <v>0</v>
      </c>
      <c r="L168" s="52">
        <v>15</v>
      </c>
      <c r="M168" s="52">
        <f t="shared" si="22"/>
        <v>15</v>
      </c>
      <c r="N168" s="34">
        <f t="shared" si="23"/>
        <v>18000</v>
      </c>
      <c r="O168" s="34">
        <v>0</v>
      </c>
      <c r="P168" s="34">
        <v>0</v>
      </c>
      <c r="Q168" s="54">
        <v>0.4</v>
      </c>
      <c r="R168" s="54">
        <f t="shared" si="20"/>
        <v>0</v>
      </c>
      <c r="S168" s="34">
        <v>0</v>
      </c>
      <c r="T168" s="34">
        <f>(M168*S168)</f>
        <v>0</v>
      </c>
      <c r="U168" s="34">
        <f>N168+R168+T168</f>
        <v>18000</v>
      </c>
      <c r="V168" s="34">
        <f>M168*200</f>
        <v>3000</v>
      </c>
      <c r="W168" s="34">
        <v>1</v>
      </c>
      <c r="X168" s="34">
        <v>175</v>
      </c>
      <c r="Y168" s="52">
        <f t="shared" si="24"/>
        <v>175</v>
      </c>
      <c r="Z168" s="52">
        <v>0</v>
      </c>
      <c r="AA168" s="52"/>
      <c r="AB168" s="34">
        <f>V168+Y168+Z168</f>
        <v>3175</v>
      </c>
      <c r="AC168" s="34">
        <f>AB168+U168</f>
        <v>21175</v>
      </c>
      <c r="AD168" s="48" t="s">
        <v>32</v>
      </c>
      <c r="AE168" s="48" t="s">
        <v>32</v>
      </c>
      <c r="AF168" s="57" t="str">
        <f>A168</f>
        <v>629-PR</v>
      </c>
      <c r="AG168" s="88"/>
    </row>
    <row r="169" spans="1:33" s="114" customFormat="1" ht="39" customHeight="1" x14ac:dyDescent="0.2">
      <c r="A169" s="229" t="s">
        <v>307</v>
      </c>
      <c r="B169" s="116"/>
      <c r="C169" s="28" t="s">
        <v>77</v>
      </c>
      <c r="D169" s="28" t="s">
        <v>45</v>
      </c>
      <c r="E169" s="35" t="s">
        <v>310</v>
      </c>
      <c r="F169" s="35" t="s">
        <v>285</v>
      </c>
      <c r="G169" s="28" t="s">
        <v>311</v>
      </c>
      <c r="H169" s="220">
        <v>56</v>
      </c>
      <c r="I169" s="33" t="s">
        <v>48</v>
      </c>
      <c r="J169" s="51">
        <v>585</v>
      </c>
      <c r="K169" s="52">
        <v>15</v>
      </c>
      <c r="L169" s="52">
        <v>0</v>
      </c>
      <c r="M169" s="52">
        <f t="shared" si="22"/>
        <v>15</v>
      </c>
      <c r="N169" s="34">
        <f t="shared" si="23"/>
        <v>8775</v>
      </c>
      <c r="O169" s="34">
        <v>36</v>
      </c>
      <c r="P169" s="34">
        <v>27</v>
      </c>
      <c r="Q169" s="54">
        <v>0.4</v>
      </c>
      <c r="R169" s="54">
        <f t="shared" si="20"/>
        <v>388.8</v>
      </c>
      <c r="S169" s="34">
        <v>0</v>
      </c>
      <c r="T169" s="34">
        <f>(M169*S169)</f>
        <v>0</v>
      </c>
      <c r="U169" s="34">
        <f>N169+R169+T169</f>
        <v>9163.7999999999993</v>
      </c>
      <c r="V169" s="34">
        <f>M169*200</f>
        <v>3000</v>
      </c>
      <c r="W169" s="34">
        <v>1</v>
      </c>
      <c r="X169" s="34">
        <v>305</v>
      </c>
      <c r="Y169" s="52">
        <f t="shared" si="24"/>
        <v>305</v>
      </c>
      <c r="Z169" s="52">
        <v>0</v>
      </c>
      <c r="AA169" s="52"/>
      <c r="AB169" s="34">
        <f>V169+Y169+Z169</f>
        <v>3305</v>
      </c>
      <c r="AC169" s="34">
        <f>AB169+U169</f>
        <v>12468.8</v>
      </c>
      <c r="AD169" s="48"/>
      <c r="AE169" s="48"/>
      <c r="AF169" s="57" t="str">
        <f>A169</f>
        <v>629-PR</v>
      </c>
      <c r="AG169" s="88"/>
    </row>
    <row r="170" spans="1:33" s="114" customFormat="1" ht="47.25" customHeight="1" x14ac:dyDescent="0.2">
      <c r="A170" s="178" t="s">
        <v>307</v>
      </c>
      <c r="B170" s="178" t="s">
        <v>674</v>
      </c>
      <c r="C170" s="179" t="s">
        <v>77</v>
      </c>
      <c r="D170" s="179" t="s">
        <v>45</v>
      </c>
      <c r="E170" s="180" t="s">
        <v>313</v>
      </c>
      <c r="F170" s="180" t="s">
        <v>285</v>
      </c>
      <c r="G170" s="179" t="s">
        <v>311</v>
      </c>
      <c r="H170" s="220">
        <v>56</v>
      </c>
      <c r="I170" s="33" t="s">
        <v>48</v>
      </c>
      <c r="J170" s="51">
        <v>585</v>
      </c>
      <c r="K170" s="181">
        <v>0</v>
      </c>
      <c r="L170" s="181">
        <v>21</v>
      </c>
      <c r="M170" s="52">
        <f t="shared" si="22"/>
        <v>21</v>
      </c>
      <c r="N170" s="34">
        <f t="shared" si="23"/>
        <v>12285</v>
      </c>
      <c r="O170" s="34">
        <v>36</v>
      </c>
      <c r="P170" s="34">
        <v>56</v>
      </c>
      <c r="Q170" s="54">
        <v>0.4</v>
      </c>
      <c r="R170" s="54">
        <f t="shared" si="20"/>
        <v>806.40000000000009</v>
      </c>
      <c r="S170" s="34">
        <v>0</v>
      </c>
      <c r="T170" s="34">
        <f>(M170*S170)</f>
        <v>0</v>
      </c>
      <c r="U170" s="34">
        <f>N170+R170+T170</f>
        <v>13091.4</v>
      </c>
      <c r="V170" s="34">
        <f>M170*200</f>
        <v>4200</v>
      </c>
      <c r="W170" s="34">
        <v>1</v>
      </c>
      <c r="X170" s="34">
        <v>320</v>
      </c>
      <c r="Y170" s="52">
        <f t="shared" si="24"/>
        <v>320</v>
      </c>
      <c r="Z170" s="52">
        <v>0</v>
      </c>
      <c r="AA170" s="52"/>
      <c r="AB170" s="34">
        <f>V170+Y170+Z170</f>
        <v>4520</v>
      </c>
      <c r="AC170" s="34">
        <f>AB170+U170</f>
        <v>17611.400000000001</v>
      </c>
      <c r="AD170" s="48"/>
      <c r="AE170" s="48"/>
      <c r="AF170" s="57" t="str">
        <f>A170</f>
        <v>629-PR</v>
      </c>
      <c r="AG170" s="88"/>
    </row>
    <row r="171" spans="1:33" s="114" customFormat="1" ht="59" customHeight="1" x14ac:dyDescent="0.2">
      <c r="A171" s="237" t="s">
        <v>315</v>
      </c>
      <c r="B171" s="231" t="s">
        <v>699</v>
      </c>
      <c r="C171" s="238" t="s">
        <v>317</v>
      </c>
      <c r="D171" s="179" t="s">
        <v>108</v>
      </c>
      <c r="E171" s="180" t="s">
        <v>35</v>
      </c>
      <c r="F171" s="180" t="s">
        <v>318</v>
      </c>
      <c r="G171" s="179" t="s">
        <v>319</v>
      </c>
      <c r="H171" s="246">
        <v>240</v>
      </c>
      <c r="I171" s="178" t="s">
        <v>37</v>
      </c>
      <c r="J171" s="183">
        <v>0</v>
      </c>
      <c r="K171" s="181">
        <v>0</v>
      </c>
      <c r="L171" s="181">
        <v>18</v>
      </c>
      <c r="M171" s="181">
        <f t="shared" si="22"/>
        <v>18</v>
      </c>
      <c r="N171" s="34">
        <v>0</v>
      </c>
      <c r="O171" s="34">
        <v>0</v>
      </c>
      <c r="P171" s="34">
        <v>0</v>
      </c>
      <c r="Q171" s="54">
        <v>0</v>
      </c>
      <c r="R171" s="54">
        <v>0</v>
      </c>
      <c r="S171" s="34">
        <v>0</v>
      </c>
      <c r="T171" s="34">
        <v>0</v>
      </c>
      <c r="U171" s="34">
        <f>N171+R171+T171</f>
        <v>0</v>
      </c>
      <c r="V171" s="34">
        <f>M171*400</f>
        <v>7200</v>
      </c>
      <c r="W171" s="34">
        <v>0</v>
      </c>
      <c r="X171" s="34">
        <v>0</v>
      </c>
      <c r="Y171" s="52">
        <f t="shared" si="24"/>
        <v>0</v>
      </c>
      <c r="Z171" s="52">
        <v>0</v>
      </c>
      <c r="AA171" s="52"/>
      <c r="AB171" s="34">
        <f>V171+Y171+Z171</f>
        <v>7200</v>
      </c>
      <c r="AC171" s="34">
        <f>AB171+U171</f>
        <v>7200</v>
      </c>
      <c r="AD171" s="48">
        <f>SUM(M171:M172)</f>
        <v>28</v>
      </c>
      <c r="AE171" s="48">
        <f>SUM(AC171:AC173)</f>
        <v>11200</v>
      </c>
      <c r="AF171" s="57" t="s">
        <v>320</v>
      </c>
      <c r="AG171" s="88" t="s">
        <v>321</v>
      </c>
    </row>
    <row r="172" spans="1:33" s="114" customFormat="1" ht="51" customHeight="1" x14ac:dyDescent="0.2">
      <c r="A172" s="237" t="s">
        <v>315</v>
      </c>
      <c r="B172" s="231" t="s">
        <v>699</v>
      </c>
      <c r="C172" s="238" t="s">
        <v>317</v>
      </c>
      <c r="D172" s="179" t="s">
        <v>108</v>
      </c>
      <c r="E172" s="180" t="s">
        <v>35</v>
      </c>
      <c r="F172" s="180" t="s">
        <v>322</v>
      </c>
      <c r="G172" s="179" t="s">
        <v>323</v>
      </c>
      <c r="H172" s="246">
        <v>240</v>
      </c>
      <c r="I172" s="178" t="s">
        <v>37</v>
      </c>
      <c r="J172" s="183">
        <v>0</v>
      </c>
      <c r="K172" s="181">
        <v>0</v>
      </c>
      <c r="L172" s="181">
        <v>10</v>
      </c>
      <c r="M172" s="181">
        <f t="shared" si="22"/>
        <v>10</v>
      </c>
      <c r="N172" s="34">
        <v>0</v>
      </c>
      <c r="O172" s="34">
        <v>0</v>
      </c>
      <c r="P172" s="34">
        <v>0</v>
      </c>
      <c r="Q172" s="54">
        <v>0</v>
      </c>
      <c r="R172" s="54">
        <v>0</v>
      </c>
      <c r="S172" s="34">
        <v>0</v>
      </c>
      <c r="T172" s="34">
        <v>0</v>
      </c>
      <c r="U172" s="34">
        <f>N172+R172+T172</f>
        <v>0</v>
      </c>
      <c r="V172" s="34">
        <f>M172*400</f>
        <v>4000</v>
      </c>
      <c r="W172" s="34">
        <v>0</v>
      </c>
      <c r="X172" s="34">
        <v>0</v>
      </c>
      <c r="Y172" s="52">
        <f t="shared" si="24"/>
        <v>0</v>
      </c>
      <c r="Z172" s="52">
        <v>0</v>
      </c>
      <c r="AA172" s="52"/>
      <c r="AB172" s="34">
        <f>V172+Y172+Z172</f>
        <v>4000</v>
      </c>
      <c r="AC172" s="34">
        <f>AB172+U172</f>
        <v>4000</v>
      </c>
      <c r="AD172" s="48"/>
      <c r="AE172" s="48"/>
      <c r="AF172" s="57" t="s">
        <v>320</v>
      </c>
      <c r="AG172" s="88"/>
    </row>
    <row r="173" spans="1:33" s="114" customFormat="1" ht="62" customHeight="1" x14ac:dyDescent="0.2">
      <c r="A173" s="116" t="s">
        <v>315</v>
      </c>
      <c r="B173" s="116" t="s">
        <v>32</v>
      </c>
      <c r="C173" s="117" t="s">
        <v>317</v>
      </c>
      <c r="D173" s="118" t="s">
        <v>317</v>
      </c>
      <c r="E173" s="219">
        <v>6590</v>
      </c>
      <c r="F173" s="119" t="s">
        <v>38</v>
      </c>
      <c r="G173" s="118" t="s">
        <v>324</v>
      </c>
      <c r="H173" s="220">
        <v>0</v>
      </c>
      <c r="I173" s="33">
        <v>0</v>
      </c>
      <c r="J173" s="51">
        <v>0</v>
      </c>
      <c r="K173" s="52">
        <v>0</v>
      </c>
      <c r="L173" s="52">
        <v>0</v>
      </c>
      <c r="M173" s="52">
        <v>0</v>
      </c>
      <c r="N173" s="34">
        <f>(J173*M173)</f>
        <v>0</v>
      </c>
      <c r="O173" s="34">
        <v>0</v>
      </c>
      <c r="P173" s="34">
        <v>0</v>
      </c>
      <c r="Q173" s="54">
        <v>0</v>
      </c>
      <c r="R173" s="5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52">
        <v>0</v>
      </c>
      <c r="Z173" s="52">
        <v>0</v>
      </c>
      <c r="AA173" s="52" t="s">
        <v>325</v>
      </c>
      <c r="AB173" s="34">
        <f>V173+Y173+Z173</f>
        <v>0</v>
      </c>
      <c r="AC173" s="34">
        <f>AB173+U173</f>
        <v>0</v>
      </c>
      <c r="AD173" s="48"/>
      <c r="AE173" s="48"/>
      <c r="AF173" s="57" t="s">
        <v>320</v>
      </c>
      <c r="AG173" s="88"/>
    </row>
    <row r="174" spans="1:33" s="114" customFormat="1" ht="59" customHeight="1" x14ac:dyDescent="0.2">
      <c r="A174" s="231" t="s">
        <v>326</v>
      </c>
      <c r="B174" s="239" t="s">
        <v>699</v>
      </c>
      <c r="C174" s="238" t="s">
        <v>317</v>
      </c>
      <c r="D174" s="179" t="s">
        <v>103</v>
      </c>
      <c r="E174" s="180" t="s">
        <v>35</v>
      </c>
      <c r="F174" s="180" t="s">
        <v>327</v>
      </c>
      <c r="G174" s="179" t="s">
        <v>328</v>
      </c>
      <c r="H174" s="246">
        <v>240</v>
      </c>
      <c r="I174" s="178" t="s">
        <v>37</v>
      </c>
      <c r="J174" s="183">
        <v>0</v>
      </c>
      <c r="K174" s="181">
        <v>0</v>
      </c>
      <c r="L174" s="181">
        <v>18</v>
      </c>
      <c r="M174" s="181">
        <f>K174+L174</f>
        <v>18</v>
      </c>
      <c r="N174" s="34">
        <v>0</v>
      </c>
      <c r="O174" s="34">
        <v>0</v>
      </c>
      <c r="P174" s="34">
        <v>0</v>
      </c>
      <c r="Q174" s="54">
        <v>0</v>
      </c>
      <c r="R174" s="54">
        <v>0</v>
      </c>
      <c r="S174" s="34">
        <v>0</v>
      </c>
      <c r="T174" s="34">
        <v>0</v>
      </c>
      <c r="U174" s="34">
        <f>N174+R174+T174</f>
        <v>0</v>
      </c>
      <c r="V174" s="34">
        <f>M174*400</f>
        <v>7200</v>
      </c>
      <c r="W174" s="34">
        <v>0</v>
      </c>
      <c r="X174" s="34">
        <v>0</v>
      </c>
      <c r="Y174" s="52">
        <f>SUM(X174*W174)</f>
        <v>0</v>
      </c>
      <c r="Z174" s="52">
        <v>0</v>
      </c>
      <c r="AA174" s="52"/>
      <c r="AB174" s="34">
        <f>V174+Y174+Z174</f>
        <v>7200</v>
      </c>
      <c r="AC174" s="34">
        <f>AB174+U174</f>
        <v>7200</v>
      </c>
      <c r="AD174" s="48">
        <f>SUM(M174:M174)</f>
        <v>18</v>
      </c>
      <c r="AE174" s="211">
        <f>SUM(AC174:AC175)</f>
        <v>7200</v>
      </c>
      <c r="AF174" s="57" t="s">
        <v>326</v>
      </c>
      <c r="AG174" s="88" t="s">
        <v>321</v>
      </c>
    </row>
    <row r="175" spans="1:33" s="114" customFormat="1" ht="76" customHeight="1" x14ac:dyDescent="0.2">
      <c r="A175" s="116" t="s">
        <v>326</v>
      </c>
      <c r="B175" s="116" t="s">
        <v>316</v>
      </c>
      <c r="C175" s="117" t="s">
        <v>317</v>
      </c>
      <c r="D175" s="118" t="s">
        <v>317</v>
      </c>
      <c r="E175" s="219">
        <v>4495</v>
      </c>
      <c r="F175" s="119" t="s">
        <v>327</v>
      </c>
      <c r="G175" s="118" t="s">
        <v>329</v>
      </c>
      <c r="H175" s="220">
        <v>0</v>
      </c>
      <c r="I175" s="33">
        <v>0</v>
      </c>
      <c r="J175" s="218"/>
      <c r="K175" s="52">
        <v>0</v>
      </c>
      <c r="L175" s="52">
        <v>0</v>
      </c>
      <c r="M175" s="52">
        <v>0</v>
      </c>
      <c r="N175" s="34">
        <v>0</v>
      </c>
      <c r="O175" s="34">
        <v>0</v>
      </c>
      <c r="P175" s="34">
        <v>0</v>
      </c>
      <c r="Q175" s="54">
        <v>0</v>
      </c>
      <c r="R175" s="5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52">
        <v>0</v>
      </c>
      <c r="Z175" s="52">
        <v>0</v>
      </c>
      <c r="AA175" s="220" t="s">
        <v>329</v>
      </c>
      <c r="AB175" s="34">
        <f>V175+Y175+Z175</f>
        <v>0</v>
      </c>
      <c r="AC175" s="34">
        <f>AB175+U175</f>
        <v>0</v>
      </c>
      <c r="AD175" s="48"/>
      <c r="AE175" s="211"/>
      <c r="AF175" s="57" t="s">
        <v>326</v>
      </c>
      <c r="AG175" s="88"/>
    </row>
    <row r="176" spans="1:33" s="114" customFormat="1" ht="52.5" customHeight="1" x14ac:dyDescent="0.2">
      <c r="A176" s="116" t="s">
        <v>330</v>
      </c>
      <c r="B176" s="116" t="s">
        <v>331</v>
      </c>
      <c r="C176" s="28" t="s">
        <v>77</v>
      </c>
      <c r="D176" s="28" t="s">
        <v>108</v>
      </c>
      <c r="E176" s="35" t="s">
        <v>104</v>
      </c>
      <c r="F176" s="120" t="s">
        <v>112</v>
      </c>
      <c r="G176" s="35" t="s">
        <v>332</v>
      </c>
      <c r="H176" s="220">
        <v>0</v>
      </c>
      <c r="I176" s="33" t="s">
        <v>37</v>
      </c>
      <c r="J176" s="51">
        <v>175</v>
      </c>
      <c r="K176" s="52">
        <v>0</v>
      </c>
      <c r="L176" s="52">
        <v>0</v>
      </c>
      <c r="M176" s="52">
        <f>K176+L176</f>
        <v>0</v>
      </c>
      <c r="N176" s="34">
        <f t="shared" ref="N176:N182" si="25">SUM(M176*175)</f>
        <v>0</v>
      </c>
      <c r="O176" s="34">
        <v>0</v>
      </c>
      <c r="P176" s="34">
        <v>0</v>
      </c>
      <c r="Q176" s="54">
        <v>0.4</v>
      </c>
      <c r="R176" s="54">
        <f>SUM(P176*Q176*O176)</f>
        <v>0</v>
      </c>
      <c r="S176" s="34">
        <v>0</v>
      </c>
      <c r="T176" s="34">
        <f>(M176*S176)</f>
        <v>0</v>
      </c>
      <c r="U176" s="34">
        <f>N176+R176+T176</f>
        <v>0</v>
      </c>
      <c r="V176" s="34">
        <f>SUM(M176*400)</f>
        <v>0</v>
      </c>
      <c r="W176" s="34">
        <v>0</v>
      </c>
      <c r="X176" s="34">
        <v>0</v>
      </c>
      <c r="Y176" s="52">
        <v>0</v>
      </c>
      <c r="Z176" s="52">
        <v>0</v>
      </c>
      <c r="AA176" s="220" t="s">
        <v>333</v>
      </c>
      <c r="AB176" s="34">
        <f>V176+Y176+Z176</f>
        <v>0</v>
      </c>
      <c r="AC176" s="34">
        <f>AB176+U176</f>
        <v>0</v>
      </c>
      <c r="AD176" s="48">
        <f>SUM(L176:L177)</f>
        <v>0</v>
      </c>
      <c r="AE176" s="211">
        <f>SUM(AC176:AC177)</f>
        <v>0</v>
      </c>
      <c r="AF176" s="57" t="str">
        <f>A176</f>
        <v>631-B</v>
      </c>
      <c r="AG176" s="88"/>
    </row>
    <row r="177" spans="1:33" s="114" customFormat="1" ht="55.5" customHeight="1" x14ac:dyDescent="0.2">
      <c r="A177" s="116" t="s">
        <v>330</v>
      </c>
      <c r="B177" s="116" t="s">
        <v>331</v>
      </c>
      <c r="C177" s="28" t="s">
        <v>77</v>
      </c>
      <c r="D177" s="119" t="s">
        <v>317</v>
      </c>
      <c r="E177" s="121">
        <v>2895</v>
      </c>
      <c r="F177" s="121" t="s">
        <v>112</v>
      </c>
      <c r="G177" s="119" t="s">
        <v>334</v>
      </c>
      <c r="H177" s="220" t="s">
        <v>112</v>
      </c>
      <c r="I177" s="33" t="s">
        <v>335</v>
      </c>
      <c r="J177" s="51">
        <v>0</v>
      </c>
      <c r="K177" s="52">
        <v>0</v>
      </c>
      <c r="L177" s="52">
        <v>0</v>
      </c>
      <c r="M177" s="52">
        <v>0</v>
      </c>
      <c r="N177" s="34">
        <f t="shared" si="25"/>
        <v>0</v>
      </c>
      <c r="O177" s="34">
        <v>0</v>
      </c>
      <c r="P177" s="34">
        <v>0</v>
      </c>
      <c r="Q177" s="54">
        <v>0</v>
      </c>
      <c r="R177" s="54">
        <v>0</v>
      </c>
      <c r="S177" s="34">
        <v>0</v>
      </c>
      <c r="T177" s="34">
        <v>0</v>
      </c>
      <c r="U177" s="34">
        <f>N177+R177+T177</f>
        <v>0</v>
      </c>
      <c r="V177" s="34">
        <f>SUM(M177*400)</f>
        <v>0</v>
      </c>
      <c r="W177" s="34">
        <v>0</v>
      </c>
      <c r="X177" s="34">
        <v>0</v>
      </c>
      <c r="Y177" s="52">
        <v>0</v>
      </c>
      <c r="Z177" s="52">
        <v>0</v>
      </c>
      <c r="AA177" s="220" t="s">
        <v>334</v>
      </c>
      <c r="AB177" s="34">
        <f>V177+Y177+Z177</f>
        <v>0</v>
      </c>
      <c r="AC177" s="34">
        <f>AB177+U177</f>
        <v>0</v>
      </c>
      <c r="AD177" s="48"/>
      <c r="AE177" s="211"/>
      <c r="AF177" s="57" t="str">
        <f>A177</f>
        <v>631-B</v>
      </c>
      <c r="AG177" s="88"/>
    </row>
    <row r="178" spans="1:33" s="114" customFormat="1" ht="116" customHeight="1" x14ac:dyDescent="0.2">
      <c r="A178" s="33" t="s">
        <v>336</v>
      </c>
      <c r="B178" s="221" t="s">
        <v>337</v>
      </c>
      <c r="C178" s="28" t="s">
        <v>77</v>
      </c>
      <c r="D178" s="28" t="s">
        <v>103</v>
      </c>
      <c r="E178" s="34" t="s">
        <v>109</v>
      </c>
      <c r="F178" s="122" t="s">
        <v>112</v>
      </c>
      <c r="G178" s="122" t="s">
        <v>112</v>
      </c>
      <c r="H178" s="220" t="s">
        <v>112</v>
      </c>
      <c r="I178" s="123" t="s">
        <v>112</v>
      </c>
      <c r="J178" s="51">
        <v>175</v>
      </c>
      <c r="K178" s="52">
        <v>0</v>
      </c>
      <c r="L178" s="52">
        <v>13</v>
      </c>
      <c r="M178" s="52">
        <f>K178+L178</f>
        <v>13</v>
      </c>
      <c r="N178" s="34">
        <f t="shared" si="25"/>
        <v>2275</v>
      </c>
      <c r="O178" s="34">
        <v>0</v>
      </c>
      <c r="P178" s="34">
        <v>0</v>
      </c>
      <c r="Q178" s="54">
        <v>0.4</v>
      </c>
      <c r="R178" s="54">
        <f>SUM(P178*Q178*O178)</f>
        <v>0</v>
      </c>
      <c r="S178" s="34">
        <v>0</v>
      </c>
      <c r="T178" s="34">
        <f>(M178*S178)</f>
        <v>0</v>
      </c>
      <c r="U178" s="34">
        <f>N178+R178+T178</f>
        <v>2275</v>
      </c>
      <c r="V178" s="34">
        <f>SUM(M178*400)</f>
        <v>5200</v>
      </c>
      <c r="W178" s="34">
        <v>0</v>
      </c>
      <c r="X178" s="34">
        <v>0</v>
      </c>
      <c r="Y178" s="52">
        <v>0</v>
      </c>
      <c r="Z178" s="52"/>
      <c r="AA178" s="222"/>
      <c r="AB178" s="34">
        <f>V178+Y178+Z178</f>
        <v>5200</v>
      </c>
      <c r="AC178" s="34">
        <f>AB178+U178</f>
        <v>7475</v>
      </c>
      <c r="AD178" s="48">
        <f>SUM(M178:M182)</f>
        <v>110</v>
      </c>
      <c r="AE178" s="211">
        <f>SUM(AC178:AC190)</f>
        <v>492211</v>
      </c>
      <c r="AF178" s="57" t="str">
        <f>A178</f>
        <v>631-D-DUR</v>
      </c>
      <c r="AG178" s="88" t="s">
        <v>338</v>
      </c>
    </row>
    <row r="179" spans="1:33" s="114" customFormat="1" ht="35.25" customHeight="1" x14ac:dyDescent="0.2">
      <c r="A179" s="33" t="s">
        <v>336</v>
      </c>
      <c r="B179" s="33"/>
      <c r="C179" s="28" t="s">
        <v>77</v>
      </c>
      <c r="D179" s="28" t="s">
        <v>108</v>
      </c>
      <c r="E179" s="34" t="s">
        <v>109</v>
      </c>
      <c r="F179" s="122" t="s">
        <v>112</v>
      </c>
      <c r="G179" s="122" t="s">
        <v>112</v>
      </c>
      <c r="H179" s="220" t="s">
        <v>112</v>
      </c>
      <c r="I179" s="123" t="s">
        <v>112</v>
      </c>
      <c r="J179" s="51">
        <v>175</v>
      </c>
      <c r="K179" s="52">
        <v>0</v>
      </c>
      <c r="L179" s="52">
        <v>74</v>
      </c>
      <c r="M179" s="52">
        <f>K179+L179</f>
        <v>74</v>
      </c>
      <c r="N179" s="34">
        <f t="shared" si="25"/>
        <v>12950</v>
      </c>
      <c r="O179" s="34">
        <v>0</v>
      </c>
      <c r="P179" s="34">
        <v>0</v>
      </c>
      <c r="Q179" s="54">
        <v>0.4</v>
      </c>
      <c r="R179" s="54">
        <f>SUM(P179*Q179*O179)</f>
        <v>0</v>
      </c>
      <c r="S179" s="34">
        <v>0</v>
      </c>
      <c r="T179" s="34">
        <f>(M179*S179)</f>
        <v>0</v>
      </c>
      <c r="U179" s="34">
        <f>N179+R179+T179</f>
        <v>12950</v>
      </c>
      <c r="V179" s="34">
        <f>SUM(M179*400)</f>
        <v>29600</v>
      </c>
      <c r="W179" s="34">
        <v>0</v>
      </c>
      <c r="X179" s="34">
        <v>0</v>
      </c>
      <c r="Y179" s="52">
        <v>0</v>
      </c>
      <c r="Z179" s="124"/>
      <c r="AA179" s="220"/>
      <c r="AB179" s="34">
        <f>V179+Y179+Z179</f>
        <v>29600</v>
      </c>
      <c r="AC179" s="34">
        <f>AB179+U179</f>
        <v>42550</v>
      </c>
      <c r="AD179" s="223"/>
      <c r="AE179" s="54"/>
      <c r="AF179" s="57" t="str">
        <f>A179</f>
        <v>631-D-DUR</v>
      </c>
      <c r="AG179" s="88"/>
    </row>
    <row r="180" spans="1:33" s="114" customFormat="1" ht="38.25" customHeight="1" x14ac:dyDescent="0.2">
      <c r="A180" s="33" t="s">
        <v>336</v>
      </c>
      <c r="B180" s="33"/>
      <c r="C180" s="28" t="s">
        <v>77</v>
      </c>
      <c r="D180" s="28" t="s">
        <v>45</v>
      </c>
      <c r="E180" s="34" t="s">
        <v>109</v>
      </c>
      <c r="F180" s="122" t="s">
        <v>112</v>
      </c>
      <c r="G180" s="122" t="s">
        <v>112</v>
      </c>
      <c r="H180" s="220" t="s">
        <v>112</v>
      </c>
      <c r="I180" s="123" t="s">
        <v>112</v>
      </c>
      <c r="J180" s="51">
        <v>175</v>
      </c>
      <c r="K180" s="52">
        <v>0</v>
      </c>
      <c r="L180" s="52">
        <v>23</v>
      </c>
      <c r="M180" s="52">
        <f>K180+L180</f>
        <v>23</v>
      </c>
      <c r="N180" s="34">
        <f t="shared" si="25"/>
        <v>4025</v>
      </c>
      <c r="O180" s="34">
        <v>0</v>
      </c>
      <c r="P180" s="34">
        <v>0</v>
      </c>
      <c r="Q180" s="54">
        <v>0.4</v>
      </c>
      <c r="R180" s="54">
        <f>SUM(P180*Q180*O180)</f>
        <v>0</v>
      </c>
      <c r="S180" s="34">
        <v>0</v>
      </c>
      <c r="T180" s="34">
        <v>0</v>
      </c>
      <c r="U180" s="34">
        <f>N180+R180+T180</f>
        <v>4025</v>
      </c>
      <c r="V180" s="34">
        <f>SUM(M180*400)</f>
        <v>9200</v>
      </c>
      <c r="W180" s="34">
        <v>0</v>
      </c>
      <c r="X180" s="34">
        <v>0</v>
      </c>
      <c r="Y180" s="52">
        <v>0</v>
      </c>
      <c r="Z180" s="124"/>
      <c r="AA180" s="220"/>
      <c r="AB180" s="34">
        <f>V180+Y180+Z180</f>
        <v>9200</v>
      </c>
      <c r="AC180" s="34">
        <f>AB180+U180</f>
        <v>13225</v>
      </c>
      <c r="AD180" s="223"/>
      <c r="AE180" s="54"/>
      <c r="AF180" s="57" t="str">
        <f>A180</f>
        <v>631-D-DUR</v>
      </c>
      <c r="AG180" s="88"/>
    </row>
    <row r="181" spans="1:33" s="114" customFormat="1" ht="39.75" customHeight="1" x14ac:dyDescent="0.2">
      <c r="A181" s="33" t="s">
        <v>336</v>
      </c>
      <c r="B181" s="33"/>
      <c r="C181" s="28" t="s">
        <v>77</v>
      </c>
      <c r="D181" s="28" t="s">
        <v>112</v>
      </c>
      <c r="E181" s="125">
        <v>0</v>
      </c>
      <c r="F181" s="50">
        <v>40</v>
      </c>
      <c r="G181" s="126" t="s">
        <v>339</v>
      </c>
      <c r="H181" s="220" t="s">
        <v>112</v>
      </c>
      <c r="I181" s="33" t="s">
        <v>37</v>
      </c>
      <c r="J181" s="51">
        <v>0</v>
      </c>
      <c r="K181" s="52">
        <v>0</v>
      </c>
      <c r="L181" s="52">
        <v>0</v>
      </c>
      <c r="M181" s="52">
        <v>0</v>
      </c>
      <c r="N181" s="34">
        <f t="shared" si="25"/>
        <v>0</v>
      </c>
      <c r="O181" s="34">
        <v>0</v>
      </c>
      <c r="P181" s="34">
        <v>0</v>
      </c>
      <c r="Q181" s="54">
        <v>0</v>
      </c>
      <c r="R181" s="54">
        <v>0</v>
      </c>
      <c r="S181" s="34">
        <v>0</v>
      </c>
      <c r="T181" s="34">
        <v>0</v>
      </c>
      <c r="U181" s="34">
        <f>N181+R181+T181</f>
        <v>0</v>
      </c>
      <c r="V181" s="34">
        <f>SUM(M181*400)</f>
        <v>0</v>
      </c>
      <c r="W181" s="34">
        <v>0</v>
      </c>
      <c r="X181" s="34">
        <v>0</v>
      </c>
      <c r="Y181" s="52">
        <v>0</v>
      </c>
      <c r="Z181" s="52">
        <v>0</v>
      </c>
      <c r="AA181" s="52"/>
      <c r="AB181" s="34">
        <f>V181+Y181+Z181</f>
        <v>0</v>
      </c>
      <c r="AC181" s="34">
        <f>AB181+U181</f>
        <v>0</v>
      </c>
      <c r="AD181" s="48"/>
      <c r="AE181" s="211"/>
      <c r="AF181" s="57" t="str">
        <f>A181</f>
        <v>631-D-DUR</v>
      </c>
      <c r="AG181" s="88"/>
    </row>
    <row r="182" spans="1:33" s="114" customFormat="1" ht="39.75" customHeight="1" x14ac:dyDescent="0.2">
      <c r="A182" s="33" t="s">
        <v>336</v>
      </c>
      <c r="B182" s="33"/>
      <c r="C182" s="28" t="s">
        <v>77</v>
      </c>
      <c r="D182" s="28" t="s">
        <v>112</v>
      </c>
      <c r="E182" s="125">
        <v>0</v>
      </c>
      <c r="F182" s="50">
        <v>20</v>
      </c>
      <c r="G182" s="127" t="s">
        <v>340</v>
      </c>
      <c r="H182" s="220" t="s">
        <v>112</v>
      </c>
      <c r="I182" s="33" t="s">
        <v>37</v>
      </c>
      <c r="J182" s="51">
        <v>0</v>
      </c>
      <c r="K182" s="52">
        <v>0</v>
      </c>
      <c r="L182" s="52">
        <v>0</v>
      </c>
      <c r="M182" s="52">
        <v>0</v>
      </c>
      <c r="N182" s="34">
        <f t="shared" si="25"/>
        <v>0</v>
      </c>
      <c r="O182" s="34">
        <v>0</v>
      </c>
      <c r="P182" s="34">
        <v>0</v>
      </c>
      <c r="Q182" s="54">
        <v>0</v>
      </c>
      <c r="R182" s="54">
        <v>0</v>
      </c>
      <c r="S182" s="34">
        <v>0</v>
      </c>
      <c r="T182" s="34">
        <v>0</v>
      </c>
      <c r="U182" s="34">
        <f>N182+R182+T182</f>
        <v>0</v>
      </c>
      <c r="V182" s="34">
        <f>SUM(M182*400)</f>
        <v>0</v>
      </c>
      <c r="W182" s="34">
        <v>0</v>
      </c>
      <c r="X182" s="34">
        <v>0</v>
      </c>
      <c r="Y182" s="52">
        <v>0</v>
      </c>
      <c r="Z182" s="52">
        <v>0</v>
      </c>
      <c r="AA182" s="52"/>
      <c r="AB182" s="34">
        <f>V182+Y182+Z182</f>
        <v>0</v>
      </c>
      <c r="AC182" s="34">
        <f>AB182+U182</f>
        <v>0</v>
      </c>
      <c r="AD182" s="48"/>
      <c r="AE182" s="211"/>
      <c r="AF182" s="57" t="str">
        <f>A182</f>
        <v>631-D-DUR</v>
      </c>
      <c r="AG182" s="88"/>
    </row>
    <row r="183" spans="1:33" s="114" customFormat="1" ht="39.75" customHeight="1" x14ac:dyDescent="0.2">
      <c r="A183" s="33" t="s">
        <v>336</v>
      </c>
      <c r="B183" s="33"/>
      <c r="C183" s="28" t="s">
        <v>77</v>
      </c>
      <c r="D183" s="118" t="s">
        <v>317</v>
      </c>
      <c r="E183" s="34" t="s">
        <v>109</v>
      </c>
      <c r="F183" s="122" t="s">
        <v>112</v>
      </c>
      <c r="G183" s="122" t="s">
        <v>112</v>
      </c>
      <c r="H183" s="220" t="s">
        <v>112</v>
      </c>
      <c r="I183" s="123" t="s">
        <v>112</v>
      </c>
      <c r="J183" s="51">
        <v>0</v>
      </c>
      <c r="K183" s="52">
        <v>0</v>
      </c>
      <c r="L183" s="52">
        <v>0</v>
      </c>
      <c r="M183" s="52">
        <v>0</v>
      </c>
      <c r="N183" s="34">
        <v>0</v>
      </c>
      <c r="O183" s="34">
        <v>0</v>
      </c>
      <c r="P183" s="34">
        <v>0</v>
      </c>
      <c r="Q183" s="54">
        <v>0</v>
      </c>
      <c r="R183" s="5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224">
        <v>371762</v>
      </c>
      <c r="Z183" s="124"/>
      <c r="AA183" s="220"/>
      <c r="AB183" s="34">
        <f>V183+Y183+Z183</f>
        <v>371762</v>
      </c>
      <c r="AC183" s="34">
        <f>AB183+U183</f>
        <v>371762</v>
      </c>
      <c r="AD183" s="223"/>
      <c r="AE183" s="54"/>
      <c r="AF183" s="57" t="str">
        <f>A183</f>
        <v>631-D-DUR</v>
      </c>
      <c r="AG183" s="88"/>
    </row>
    <row r="184" spans="1:33" s="31" customFormat="1" ht="34.5" customHeight="1" x14ac:dyDescent="0.2">
      <c r="A184" s="33" t="s">
        <v>336</v>
      </c>
      <c r="B184" s="33"/>
      <c r="C184" s="28" t="s">
        <v>77</v>
      </c>
      <c r="D184" s="118" t="s">
        <v>317</v>
      </c>
      <c r="E184" s="125">
        <v>0</v>
      </c>
      <c r="F184" s="50">
        <v>20</v>
      </c>
      <c r="G184" s="127" t="s">
        <v>341</v>
      </c>
      <c r="H184" s="220" t="s">
        <v>112</v>
      </c>
      <c r="I184" s="33" t="s">
        <v>37</v>
      </c>
      <c r="J184" s="51">
        <v>0</v>
      </c>
      <c r="K184" s="52">
        <v>0</v>
      </c>
      <c r="L184" s="52">
        <v>0</v>
      </c>
      <c r="M184" s="52">
        <v>0</v>
      </c>
      <c r="N184" s="34">
        <f t="shared" ref="N184:N193" si="26">SUM(M184*175)</f>
        <v>0</v>
      </c>
      <c r="O184" s="34">
        <v>0</v>
      </c>
      <c r="P184" s="34">
        <v>0</v>
      </c>
      <c r="Q184" s="54">
        <v>0</v>
      </c>
      <c r="R184" s="54">
        <v>0</v>
      </c>
      <c r="S184" s="34">
        <v>0</v>
      </c>
      <c r="T184" s="34">
        <v>0</v>
      </c>
      <c r="U184" s="34">
        <f>N184+R184+T184</f>
        <v>0</v>
      </c>
      <c r="V184" s="34">
        <f>SUM(M184*400)</f>
        <v>0</v>
      </c>
      <c r="W184" s="34">
        <v>0</v>
      </c>
      <c r="X184" s="34">
        <v>0</v>
      </c>
      <c r="Y184" s="52">
        <v>0</v>
      </c>
      <c r="Z184" s="224">
        <v>2140</v>
      </c>
      <c r="AA184" s="220" t="s">
        <v>342</v>
      </c>
      <c r="AB184" s="34">
        <f>V184+Y184+Z184</f>
        <v>2140</v>
      </c>
      <c r="AC184" s="34">
        <f>AB184+U184</f>
        <v>2140</v>
      </c>
      <c r="AD184" s="48"/>
      <c r="AE184" s="211"/>
      <c r="AF184" s="57" t="str">
        <f>A184</f>
        <v>631-D-DUR</v>
      </c>
      <c r="AG184" s="74"/>
    </row>
    <row r="185" spans="1:33" s="31" customFormat="1" ht="28.5" customHeight="1" x14ac:dyDescent="0.2">
      <c r="A185" s="33" t="s">
        <v>336</v>
      </c>
      <c r="B185" s="33"/>
      <c r="C185" s="28" t="s">
        <v>77</v>
      </c>
      <c r="D185" s="118" t="s">
        <v>317</v>
      </c>
      <c r="E185" s="125">
        <v>0</v>
      </c>
      <c r="F185" s="50">
        <v>20</v>
      </c>
      <c r="G185" s="127" t="s">
        <v>343</v>
      </c>
      <c r="H185" s="220" t="s">
        <v>112</v>
      </c>
      <c r="I185" s="33" t="s">
        <v>37</v>
      </c>
      <c r="J185" s="51">
        <v>0</v>
      </c>
      <c r="K185" s="52">
        <v>0</v>
      </c>
      <c r="L185" s="52">
        <v>0</v>
      </c>
      <c r="M185" s="52">
        <v>0</v>
      </c>
      <c r="N185" s="34">
        <f t="shared" si="26"/>
        <v>0</v>
      </c>
      <c r="O185" s="34">
        <v>0</v>
      </c>
      <c r="P185" s="34">
        <v>0</v>
      </c>
      <c r="Q185" s="54">
        <v>0</v>
      </c>
      <c r="R185" s="54">
        <v>0</v>
      </c>
      <c r="S185" s="34">
        <v>0</v>
      </c>
      <c r="T185" s="34">
        <v>0</v>
      </c>
      <c r="U185" s="34">
        <f>N185+R185+T185</f>
        <v>0</v>
      </c>
      <c r="V185" s="34">
        <f>SUM(M185*400)</f>
        <v>0</v>
      </c>
      <c r="W185" s="34">
        <v>0</v>
      </c>
      <c r="X185" s="34">
        <v>0</v>
      </c>
      <c r="Y185" s="52">
        <v>0</v>
      </c>
      <c r="Z185" s="224">
        <v>23744</v>
      </c>
      <c r="AA185" s="220" t="s">
        <v>333</v>
      </c>
      <c r="AB185" s="34">
        <f>V185+Y185+Z185</f>
        <v>23744</v>
      </c>
      <c r="AC185" s="34">
        <f>AB185+U185</f>
        <v>23744</v>
      </c>
      <c r="AD185" s="48"/>
      <c r="AE185" s="211"/>
      <c r="AF185" s="57" t="str">
        <f>A185</f>
        <v>631-D-DUR</v>
      </c>
      <c r="AG185" s="74"/>
    </row>
    <row r="186" spans="1:33" s="31" customFormat="1" ht="33" customHeight="1" x14ac:dyDescent="0.2">
      <c r="A186" s="33" t="s">
        <v>336</v>
      </c>
      <c r="B186" s="33"/>
      <c r="C186" s="28" t="s">
        <v>77</v>
      </c>
      <c r="D186" s="118" t="s">
        <v>317</v>
      </c>
      <c r="E186" s="125">
        <v>0</v>
      </c>
      <c r="F186" s="50">
        <v>20</v>
      </c>
      <c r="G186" s="127" t="s">
        <v>344</v>
      </c>
      <c r="H186" s="220" t="s">
        <v>112</v>
      </c>
      <c r="I186" s="33" t="s">
        <v>37</v>
      </c>
      <c r="J186" s="51">
        <v>0</v>
      </c>
      <c r="K186" s="52">
        <v>0</v>
      </c>
      <c r="L186" s="52">
        <v>0</v>
      </c>
      <c r="M186" s="52">
        <v>0</v>
      </c>
      <c r="N186" s="34">
        <f t="shared" si="26"/>
        <v>0</v>
      </c>
      <c r="O186" s="34">
        <v>0</v>
      </c>
      <c r="P186" s="34">
        <v>0</v>
      </c>
      <c r="Q186" s="54">
        <v>0</v>
      </c>
      <c r="R186" s="54">
        <v>0</v>
      </c>
      <c r="S186" s="34">
        <v>0</v>
      </c>
      <c r="T186" s="34">
        <v>0</v>
      </c>
      <c r="U186" s="34">
        <f>N186+R186+T186</f>
        <v>0</v>
      </c>
      <c r="V186" s="34">
        <f>SUM(M186*400)</f>
        <v>0</v>
      </c>
      <c r="W186" s="34">
        <v>0</v>
      </c>
      <c r="X186" s="34">
        <v>0</v>
      </c>
      <c r="Y186" s="52">
        <v>0</v>
      </c>
      <c r="Z186" s="224">
        <v>3200</v>
      </c>
      <c r="AA186" s="220" t="s">
        <v>345</v>
      </c>
      <c r="AB186" s="34">
        <f>V186+Y186+Z186</f>
        <v>3200</v>
      </c>
      <c r="AC186" s="34">
        <f>AB186+U186</f>
        <v>3200</v>
      </c>
      <c r="AD186" s="48"/>
      <c r="AE186" s="211"/>
      <c r="AF186" s="57" t="str">
        <f>A186</f>
        <v>631-D-DUR</v>
      </c>
      <c r="AG186" s="74"/>
    </row>
    <row r="187" spans="1:33" s="31" customFormat="1" ht="47" customHeight="1" x14ac:dyDescent="0.2">
      <c r="A187" s="33" t="s">
        <v>336</v>
      </c>
      <c r="B187" s="33"/>
      <c r="C187" s="28" t="s">
        <v>77</v>
      </c>
      <c r="D187" s="118" t="s">
        <v>317</v>
      </c>
      <c r="E187" s="125">
        <v>0</v>
      </c>
      <c r="F187" s="50">
        <v>15</v>
      </c>
      <c r="G187" s="127" t="s">
        <v>346</v>
      </c>
      <c r="H187" s="220" t="s">
        <v>112</v>
      </c>
      <c r="I187" s="33" t="s">
        <v>37</v>
      </c>
      <c r="J187" s="51">
        <v>0</v>
      </c>
      <c r="K187" s="52">
        <v>0</v>
      </c>
      <c r="L187" s="52">
        <v>0</v>
      </c>
      <c r="M187" s="52">
        <v>0</v>
      </c>
      <c r="N187" s="34">
        <f t="shared" si="26"/>
        <v>0</v>
      </c>
      <c r="O187" s="34">
        <v>0</v>
      </c>
      <c r="P187" s="34">
        <v>0</v>
      </c>
      <c r="Q187" s="54">
        <v>0</v>
      </c>
      <c r="R187" s="54">
        <v>0</v>
      </c>
      <c r="S187" s="34">
        <v>0</v>
      </c>
      <c r="T187" s="34">
        <v>0</v>
      </c>
      <c r="U187" s="34">
        <f>N187+R187+T187</f>
        <v>0</v>
      </c>
      <c r="V187" s="34">
        <f>SUM(M187*400)</f>
        <v>0</v>
      </c>
      <c r="W187" s="34">
        <v>0</v>
      </c>
      <c r="X187" s="34">
        <v>0</v>
      </c>
      <c r="Y187" s="52">
        <v>0</v>
      </c>
      <c r="Z187" s="224">
        <v>6840</v>
      </c>
      <c r="AA187" s="220" t="s">
        <v>347</v>
      </c>
      <c r="AB187" s="34">
        <f>V187+Y187+Z187</f>
        <v>6840</v>
      </c>
      <c r="AC187" s="34">
        <f>AB187+U187</f>
        <v>6840</v>
      </c>
      <c r="AD187" s="48"/>
      <c r="AE187" s="211"/>
      <c r="AF187" s="57" t="str">
        <f>A187</f>
        <v>631-D-DUR</v>
      </c>
      <c r="AG187" s="74"/>
    </row>
    <row r="188" spans="1:33" s="31" customFormat="1" ht="30.75" customHeight="1" x14ac:dyDescent="0.2">
      <c r="A188" s="33" t="s">
        <v>336</v>
      </c>
      <c r="B188" s="33"/>
      <c r="C188" s="28" t="s">
        <v>77</v>
      </c>
      <c r="D188" s="118" t="s">
        <v>317</v>
      </c>
      <c r="E188" s="121">
        <v>31465</v>
      </c>
      <c r="F188" s="121" t="s">
        <v>112</v>
      </c>
      <c r="G188" s="119" t="s">
        <v>348</v>
      </c>
      <c r="H188" s="220" t="s">
        <v>112</v>
      </c>
      <c r="I188" s="33" t="s">
        <v>37</v>
      </c>
      <c r="J188" s="51">
        <v>0</v>
      </c>
      <c r="K188" s="52">
        <v>0</v>
      </c>
      <c r="L188" s="52">
        <v>0</v>
      </c>
      <c r="M188" s="52">
        <v>0</v>
      </c>
      <c r="N188" s="34">
        <f t="shared" si="26"/>
        <v>0</v>
      </c>
      <c r="O188" s="34">
        <v>0</v>
      </c>
      <c r="P188" s="34">
        <v>0</v>
      </c>
      <c r="Q188" s="54">
        <v>0</v>
      </c>
      <c r="R188" s="54">
        <v>0</v>
      </c>
      <c r="S188" s="34">
        <v>0</v>
      </c>
      <c r="T188" s="34">
        <v>0</v>
      </c>
      <c r="U188" s="34">
        <f>N188+R188+T188</f>
        <v>0</v>
      </c>
      <c r="V188" s="34">
        <f>SUM(M188*400)</f>
        <v>0</v>
      </c>
      <c r="W188" s="34">
        <v>0</v>
      </c>
      <c r="X188" s="34">
        <v>0</v>
      </c>
      <c r="Y188" s="52">
        <v>0</v>
      </c>
      <c r="Z188" s="52">
        <v>0</v>
      </c>
      <c r="AA188" s="220" t="s">
        <v>349</v>
      </c>
      <c r="AB188" s="34">
        <f>V188+Y188+Z188</f>
        <v>0</v>
      </c>
      <c r="AC188" s="34">
        <f>AB188+U188</f>
        <v>0</v>
      </c>
      <c r="AD188" s="48"/>
      <c r="AE188" s="211"/>
      <c r="AF188" s="57" t="str">
        <f>A188</f>
        <v>631-D-DUR</v>
      </c>
      <c r="AG188" s="74"/>
    </row>
    <row r="189" spans="1:33" s="31" customFormat="1" ht="27" customHeight="1" x14ac:dyDescent="0.2">
      <c r="A189" s="33" t="s">
        <v>336</v>
      </c>
      <c r="B189" s="33"/>
      <c r="C189" s="28" t="s">
        <v>77</v>
      </c>
      <c r="D189" s="28" t="s">
        <v>50</v>
      </c>
      <c r="E189" s="34" t="s">
        <v>109</v>
      </c>
      <c r="F189" s="122" t="s">
        <v>112</v>
      </c>
      <c r="G189" s="122" t="s">
        <v>112</v>
      </c>
      <c r="H189" s="220" t="s">
        <v>112</v>
      </c>
      <c r="I189" s="123" t="s">
        <v>112</v>
      </c>
      <c r="J189" s="51">
        <v>175</v>
      </c>
      <c r="K189" s="52">
        <v>0</v>
      </c>
      <c r="L189" s="52">
        <v>15</v>
      </c>
      <c r="M189" s="52">
        <f>K189+L189</f>
        <v>15</v>
      </c>
      <c r="N189" s="34">
        <f t="shared" si="26"/>
        <v>2625</v>
      </c>
      <c r="O189" s="34">
        <v>0</v>
      </c>
      <c r="P189" s="34">
        <v>0</v>
      </c>
      <c r="Q189" s="54">
        <v>0</v>
      </c>
      <c r="R189" s="54">
        <f>SUM(P189*Q189*O189)</f>
        <v>0</v>
      </c>
      <c r="S189" s="34">
        <v>0</v>
      </c>
      <c r="T189" s="34">
        <f>(M189*S189)</f>
        <v>0</v>
      </c>
      <c r="U189" s="34">
        <f>N189+R189+T189</f>
        <v>2625</v>
      </c>
      <c r="V189" s="34">
        <f>SUM(M189*400)</f>
        <v>6000</v>
      </c>
      <c r="W189" s="34">
        <v>0</v>
      </c>
      <c r="X189" s="34">
        <v>0</v>
      </c>
      <c r="Y189" s="52">
        <v>0</v>
      </c>
      <c r="Z189" s="124"/>
      <c r="AA189" s="220"/>
      <c r="AB189" s="34">
        <f>V189+Y189+Z189</f>
        <v>6000</v>
      </c>
      <c r="AC189" s="34">
        <f>AB189+U189</f>
        <v>8625</v>
      </c>
      <c r="AD189" s="223"/>
      <c r="AE189" s="54"/>
      <c r="AF189" s="57" t="str">
        <f>A189</f>
        <v>631-D-DUR</v>
      </c>
      <c r="AG189" s="74"/>
    </row>
    <row r="190" spans="1:33" s="31" customFormat="1" ht="58" customHeight="1" x14ac:dyDescent="0.2">
      <c r="A190" s="33" t="s">
        <v>336</v>
      </c>
      <c r="B190" s="33"/>
      <c r="C190" s="28" t="s">
        <v>77</v>
      </c>
      <c r="D190" s="28" t="s">
        <v>34</v>
      </c>
      <c r="E190" s="34" t="s">
        <v>109</v>
      </c>
      <c r="F190" s="122" t="s">
        <v>112</v>
      </c>
      <c r="G190" s="122" t="s">
        <v>112</v>
      </c>
      <c r="H190" s="220" t="s">
        <v>112</v>
      </c>
      <c r="I190" s="123" t="s">
        <v>112</v>
      </c>
      <c r="J190" s="51">
        <v>175</v>
      </c>
      <c r="K190" s="52">
        <v>0</v>
      </c>
      <c r="L190" s="52">
        <v>22</v>
      </c>
      <c r="M190" s="52">
        <f>K190+L190</f>
        <v>22</v>
      </c>
      <c r="N190" s="34">
        <f t="shared" si="26"/>
        <v>3850</v>
      </c>
      <c r="O190" s="34">
        <v>0</v>
      </c>
      <c r="P190" s="34">
        <v>0</v>
      </c>
      <c r="Q190" s="54">
        <v>0</v>
      </c>
      <c r="R190" s="54">
        <f>SUM(P190*Q190*O190)</f>
        <v>0</v>
      </c>
      <c r="S190" s="34">
        <v>0</v>
      </c>
      <c r="T190" s="34">
        <f>(M190*S190)</f>
        <v>0</v>
      </c>
      <c r="U190" s="34">
        <f>N190+R190+T190</f>
        <v>3850</v>
      </c>
      <c r="V190" s="34">
        <f>SUM(M190*400)</f>
        <v>8800</v>
      </c>
      <c r="W190" s="34">
        <v>0</v>
      </c>
      <c r="X190" s="34">
        <v>0</v>
      </c>
      <c r="Y190" s="52">
        <v>0</v>
      </c>
      <c r="Z190" s="124"/>
      <c r="AA190" s="220"/>
      <c r="AB190" s="34">
        <f>V190+Y190+Z190</f>
        <v>8800</v>
      </c>
      <c r="AC190" s="34">
        <f>AB190+U190</f>
        <v>12650</v>
      </c>
      <c r="AD190" s="223"/>
      <c r="AE190" s="54"/>
      <c r="AF190" s="57" t="str">
        <f>A190</f>
        <v>631-D-DUR</v>
      </c>
      <c r="AG190" s="74"/>
    </row>
    <row r="191" spans="1:33" s="31" customFormat="1" ht="70" customHeight="1" x14ac:dyDescent="0.2">
      <c r="A191" s="33" t="s">
        <v>350</v>
      </c>
      <c r="B191" s="225" t="s">
        <v>351</v>
      </c>
      <c r="C191" s="28" t="s">
        <v>33</v>
      </c>
      <c r="D191" s="28" t="s">
        <v>103</v>
      </c>
      <c r="E191" s="89" t="s">
        <v>35</v>
      </c>
      <c r="F191" s="120" t="s">
        <v>112</v>
      </c>
      <c r="G191" s="35" t="s">
        <v>352</v>
      </c>
      <c r="H191" s="220">
        <v>0</v>
      </c>
      <c r="I191" s="33" t="s">
        <v>37</v>
      </c>
      <c r="J191" s="51">
        <v>175</v>
      </c>
      <c r="K191" s="52">
        <v>0</v>
      </c>
      <c r="L191" s="52">
        <v>0</v>
      </c>
      <c r="M191" s="52">
        <f>K191+L191</f>
        <v>0</v>
      </c>
      <c r="N191" s="34">
        <f t="shared" si="26"/>
        <v>0</v>
      </c>
      <c r="O191" s="34">
        <v>0</v>
      </c>
      <c r="P191" s="34">
        <v>0</v>
      </c>
      <c r="Q191" s="54">
        <v>0.4</v>
      </c>
      <c r="R191" s="54">
        <f>SUM(P191*Q191*O191)</f>
        <v>0</v>
      </c>
      <c r="S191" s="34">
        <v>0</v>
      </c>
      <c r="T191" s="34">
        <f>(M191*S191)</f>
        <v>0</v>
      </c>
      <c r="U191" s="34">
        <f>N191+R191+T191</f>
        <v>0</v>
      </c>
      <c r="V191" s="34">
        <f>SUM(M191*400)</f>
        <v>0</v>
      </c>
      <c r="W191" s="34">
        <v>0</v>
      </c>
      <c r="X191" s="34">
        <v>0</v>
      </c>
      <c r="Y191" s="52">
        <v>0</v>
      </c>
      <c r="Z191" s="52">
        <v>0</v>
      </c>
      <c r="AA191" s="52"/>
      <c r="AB191" s="34">
        <f>V191+Y191+Z191</f>
        <v>0</v>
      </c>
      <c r="AC191" s="34">
        <f>AB191+U191</f>
        <v>0</v>
      </c>
      <c r="AD191" s="48">
        <f>SUM(M191:M195)</f>
        <v>17</v>
      </c>
      <c r="AE191" s="211">
        <f>SUM(AC191:AC199)</f>
        <v>29505</v>
      </c>
      <c r="AF191" s="91" t="str">
        <f>A191</f>
        <v>631-F FLE</v>
      </c>
      <c r="AG191" s="74"/>
    </row>
    <row r="192" spans="1:33" s="31" customFormat="1" ht="39" customHeight="1" x14ac:dyDescent="0.2">
      <c r="A192" s="33" t="s">
        <v>350</v>
      </c>
      <c r="B192" s="33"/>
      <c r="C192" s="28" t="s">
        <v>33</v>
      </c>
      <c r="D192" s="28" t="s">
        <v>108</v>
      </c>
      <c r="E192" s="89" t="s">
        <v>35</v>
      </c>
      <c r="F192" s="120" t="s">
        <v>112</v>
      </c>
      <c r="G192" s="35" t="s">
        <v>352</v>
      </c>
      <c r="H192" s="220">
        <v>0</v>
      </c>
      <c r="I192" s="33" t="s">
        <v>37</v>
      </c>
      <c r="J192" s="51">
        <v>175</v>
      </c>
      <c r="K192" s="52">
        <v>0</v>
      </c>
      <c r="L192" s="52">
        <v>8</v>
      </c>
      <c r="M192" s="52">
        <f>K192+L192</f>
        <v>8</v>
      </c>
      <c r="N192" s="34">
        <f t="shared" si="26"/>
        <v>1400</v>
      </c>
      <c r="O192" s="34">
        <v>0</v>
      </c>
      <c r="P192" s="34">
        <v>0</v>
      </c>
      <c r="Q192" s="54">
        <v>0.4</v>
      </c>
      <c r="R192" s="54">
        <f>SUM(P192*Q192*O192)</f>
        <v>0</v>
      </c>
      <c r="S192" s="34">
        <v>0</v>
      </c>
      <c r="T192" s="34">
        <f>(M192*S192)</f>
        <v>0</v>
      </c>
      <c r="U192" s="34">
        <f>N192+R192+T192</f>
        <v>1400</v>
      </c>
      <c r="V192" s="34">
        <f>SUM(M192*400)</f>
        <v>3200</v>
      </c>
      <c r="W192" s="34">
        <v>0</v>
      </c>
      <c r="X192" s="34">
        <v>0</v>
      </c>
      <c r="Y192" s="52">
        <v>0</v>
      </c>
      <c r="Z192" s="52">
        <v>0</v>
      </c>
      <c r="AA192" s="52"/>
      <c r="AB192" s="34">
        <f>V192+Y192+Z192</f>
        <v>3200</v>
      </c>
      <c r="AC192" s="34">
        <f>AB192+U192</f>
        <v>4600</v>
      </c>
      <c r="AD192" s="48"/>
      <c r="AE192" s="211"/>
      <c r="AF192" s="91" t="str">
        <f>A192</f>
        <v>631-F FLE</v>
      </c>
      <c r="AG192" s="74"/>
    </row>
    <row r="193" spans="1:33" s="31" customFormat="1" ht="40.5" customHeight="1" x14ac:dyDescent="0.2">
      <c r="A193" s="33" t="s">
        <v>350</v>
      </c>
      <c r="B193" s="33"/>
      <c r="C193" s="28" t="s">
        <v>33</v>
      </c>
      <c r="D193" s="28" t="s">
        <v>45</v>
      </c>
      <c r="E193" s="89" t="s">
        <v>35</v>
      </c>
      <c r="F193" s="120" t="s">
        <v>112</v>
      </c>
      <c r="G193" s="35" t="s">
        <v>352</v>
      </c>
      <c r="H193" s="220">
        <v>0</v>
      </c>
      <c r="I193" s="33" t="s">
        <v>37</v>
      </c>
      <c r="J193" s="51">
        <v>175</v>
      </c>
      <c r="K193" s="52">
        <v>0</v>
      </c>
      <c r="L193" s="52">
        <v>9</v>
      </c>
      <c r="M193" s="52">
        <f>K193+L193</f>
        <v>9</v>
      </c>
      <c r="N193" s="34">
        <f t="shared" si="26"/>
        <v>1575</v>
      </c>
      <c r="O193" s="34">
        <v>0</v>
      </c>
      <c r="P193" s="34">
        <v>0</v>
      </c>
      <c r="Q193" s="54">
        <v>0.4</v>
      </c>
      <c r="R193" s="54">
        <f>SUM(P193*Q193*O193)</f>
        <v>0</v>
      </c>
      <c r="S193" s="34">
        <v>0</v>
      </c>
      <c r="T193" s="34">
        <v>0</v>
      </c>
      <c r="U193" s="34">
        <f>N193+R193+T193</f>
        <v>1575</v>
      </c>
      <c r="V193" s="34">
        <f>SUM(M193*400)</f>
        <v>3600</v>
      </c>
      <c r="W193" s="34">
        <v>0</v>
      </c>
      <c r="X193" s="34">
        <v>0</v>
      </c>
      <c r="Y193" s="52">
        <v>0</v>
      </c>
      <c r="Z193" s="52">
        <v>0</v>
      </c>
      <c r="AA193" s="52"/>
      <c r="AB193" s="34">
        <f>V193+Y193+Z193</f>
        <v>3600</v>
      </c>
      <c r="AC193" s="34">
        <f>AB193+U193</f>
        <v>5175</v>
      </c>
      <c r="AD193" s="48"/>
      <c r="AE193" s="211"/>
      <c r="AF193" s="91" t="str">
        <f>A193</f>
        <v>631-F FLE</v>
      </c>
      <c r="AG193" s="74"/>
    </row>
    <row r="194" spans="1:33" s="31" customFormat="1" ht="39.75" customHeight="1" x14ac:dyDescent="0.2">
      <c r="A194" s="33" t="s">
        <v>350</v>
      </c>
      <c r="B194" s="33"/>
      <c r="C194" s="28" t="s">
        <v>33</v>
      </c>
      <c r="D194" s="118" t="s">
        <v>317</v>
      </c>
      <c r="E194" s="89" t="s">
        <v>35</v>
      </c>
      <c r="F194" s="120" t="s">
        <v>112</v>
      </c>
      <c r="G194" s="35" t="s">
        <v>352</v>
      </c>
      <c r="H194" s="220" t="s">
        <v>112</v>
      </c>
      <c r="I194" s="33" t="s">
        <v>37</v>
      </c>
      <c r="J194" s="51">
        <v>0</v>
      </c>
      <c r="K194" s="52">
        <v>0</v>
      </c>
      <c r="L194" s="52">
        <v>0</v>
      </c>
      <c r="M194" s="52">
        <v>0</v>
      </c>
      <c r="N194" s="34">
        <v>0</v>
      </c>
      <c r="O194" s="34">
        <v>0</v>
      </c>
      <c r="P194" s="34">
        <v>0</v>
      </c>
      <c r="Q194" s="54">
        <v>0</v>
      </c>
      <c r="R194" s="5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224">
        <v>0</v>
      </c>
      <c r="Z194" s="52">
        <v>0</v>
      </c>
      <c r="AA194" s="52"/>
      <c r="AB194" s="34">
        <f>V194+Y194+Z194</f>
        <v>0</v>
      </c>
      <c r="AC194" s="34">
        <f>AB194+U194</f>
        <v>0</v>
      </c>
      <c r="AD194" s="48"/>
      <c r="AE194" s="211"/>
      <c r="AF194" s="91"/>
      <c r="AG194" s="74"/>
    </row>
    <row r="195" spans="1:33" s="31" customFormat="1" ht="36.75" customHeight="1" x14ac:dyDescent="0.2">
      <c r="A195" s="33" t="s">
        <v>350</v>
      </c>
      <c r="B195" s="33"/>
      <c r="C195" s="28" t="s">
        <v>33</v>
      </c>
      <c r="D195" s="118" t="s">
        <v>317</v>
      </c>
      <c r="E195" s="60">
        <v>0</v>
      </c>
      <c r="F195" s="60">
        <v>15</v>
      </c>
      <c r="G195" s="127" t="s">
        <v>353</v>
      </c>
      <c r="H195" s="220">
        <v>0</v>
      </c>
      <c r="I195" s="33" t="s">
        <v>37</v>
      </c>
      <c r="J195" s="51">
        <v>175</v>
      </c>
      <c r="K195" s="52">
        <v>0</v>
      </c>
      <c r="L195" s="52">
        <v>0</v>
      </c>
      <c r="M195" s="52">
        <f t="shared" ref="M195:M226" si="27">K195+L195</f>
        <v>0</v>
      </c>
      <c r="N195" s="34">
        <f>SUM(M195*175)</f>
        <v>0</v>
      </c>
      <c r="O195" s="34">
        <v>0</v>
      </c>
      <c r="P195" s="34">
        <v>0</v>
      </c>
      <c r="Q195" s="54">
        <v>0</v>
      </c>
      <c r="R195" s="54">
        <f t="shared" ref="R195:R261" si="28">SUM(P195*Q195*O195)</f>
        <v>0</v>
      </c>
      <c r="S195" s="34">
        <v>0</v>
      </c>
      <c r="T195" s="34">
        <f>(M195*S195)</f>
        <v>0</v>
      </c>
      <c r="U195" s="34">
        <f>N195+R195+T195</f>
        <v>0</v>
      </c>
      <c r="V195" s="34">
        <f>SUM(M195*400)</f>
        <v>0</v>
      </c>
      <c r="W195" s="34">
        <v>0</v>
      </c>
      <c r="X195" s="34">
        <v>0</v>
      </c>
      <c r="Y195" s="52">
        <v>0</v>
      </c>
      <c r="Z195" s="224">
        <v>7770</v>
      </c>
      <c r="AA195" s="220" t="s">
        <v>354</v>
      </c>
      <c r="AB195" s="34">
        <f>V195+Y195+Z195</f>
        <v>7770</v>
      </c>
      <c r="AC195" s="34">
        <f>AB195+U195</f>
        <v>7770</v>
      </c>
      <c r="AD195" s="48"/>
      <c r="AE195" s="211"/>
      <c r="AF195" s="91" t="str">
        <f>A195</f>
        <v>631-F FLE</v>
      </c>
      <c r="AG195" s="74"/>
    </row>
    <row r="196" spans="1:33" s="31" customFormat="1" ht="36.75" customHeight="1" x14ac:dyDescent="0.2">
      <c r="A196" s="33" t="s">
        <v>350</v>
      </c>
      <c r="B196" s="33"/>
      <c r="C196" s="28" t="s">
        <v>33</v>
      </c>
      <c r="D196" s="118" t="s">
        <v>317</v>
      </c>
      <c r="E196" s="60">
        <v>0</v>
      </c>
      <c r="F196" s="60">
        <v>15</v>
      </c>
      <c r="G196" s="127" t="s">
        <v>355</v>
      </c>
      <c r="H196" s="220">
        <v>0</v>
      </c>
      <c r="I196" s="33" t="s">
        <v>37</v>
      </c>
      <c r="J196" s="51">
        <v>175</v>
      </c>
      <c r="K196" s="52">
        <v>0</v>
      </c>
      <c r="L196" s="52">
        <v>0</v>
      </c>
      <c r="M196" s="52">
        <f t="shared" si="27"/>
        <v>0</v>
      </c>
      <c r="N196" s="34">
        <f>SUM(M196*175)</f>
        <v>0</v>
      </c>
      <c r="O196" s="34">
        <v>0</v>
      </c>
      <c r="P196" s="34">
        <v>0</v>
      </c>
      <c r="Q196" s="54">
        <v>0</v>
      </c>
      <c r="R196" s="54">
        <f t="shared" si="28"/>
        <v>0</v>
      </c>
      <c r="S196" s="34">
        <v>0</v>
      </c>
      <c r="T196" s="34">
        <f>(M196*S196)</f>
        <v>0</v>
      </c>
      <c r="U196" s="34">
        <f>N196+R196+T196</f>
        <v>0</v>
      </c>
      <c r="V196" s="34">
        <f>SUM(M196*400)</f>
        <v>0</v>
      </c>
      <c r="W196" s="34">
        <v>0</v>
      </c>
      <c r="X196" s="34">
        <v>0</v>
      </c>
      <c r="Y196" s="52">
        <v>0</v>
      </c>
      <c r="Z196" s="224">
        <v>4485</v>
      </c>
      <c r="AA196" s="220" t="s">
        <v>356</v>
      </c>
      <c r="AB196" s="34">
        <f>V196+Y196+Z196</f>
        <v>4485</v>
      </c>
      <c r="AC196" s="34">
        <f>AB196+U196</f>
        <v>4485</v>
      </c>
      <c r="AD196" s="48"/>
      <c r="AE196" s="211"/>
      <c r="AF196" s="91" t="str">
        <f>A196</f>
        <v>631-F FLE</v>
      </c>
      <c r="AG196" s="74"/>
    </row>
    <row r="197" spans="1:33" s="31" customFormat="1" ht="48" customHeight="1" x14ac:dyDescent="0.2">
      <c r="A197" s="33" t="s">
        <v>350</v>
      </c>
      <c r="B197" s="33"/>
      <c r="C197" s="28" t="s">
        <v>33</v>
      </c>
      <c r="D197" s="118" t="s">
        <v>317</v>
      </c>
      <c r="E197" s="121">
        <v>6990</v>
      </c>
      <c r="F197" s="129" t="s">
        <v>112</v>
      </c>
      <c r="G197" s="118" t="s">
        <v>357</v>
      </c>
      <c r="H197" s="220">
        <v>0</v>
      </c>
      <c r="I197" s="33" t="s">
        <v>37</v>
      </c>
      <c r="J197" s="51">
        <v>0</v>
      </c>
      <c r="K197" s="52">
        <v>0</v>
      </c>
      <c r="L197" s="52">
        <v>0</v>
      </c>
      <c r="M197" s="52">
        <f t="shared" si="27"/>
        <v>0</v>
      </c>
      <c r="N197" s="34">
        <f>SUM(M197*175)</f>
        <v>0</v>
      </c>
      <c r="O197" s="34">
        <v>0</v>
      </c>
      <c r="P197" s="34">
        <v>0</v>
      </c>
      <c r="Q197" s="54">
        <v>0</v>
      </c>
      <c r="R197" s="54">
        <f t="shared" si="28"/>
        <v>0</v>
      </c>
      <c r="S197" s="34">
        <v>0</v>
      </c>
      <c r="T197" s="34">
        <v>0</v>
      </c>
      <c r="U197" s="34">
        <f>N197+R197+T197</f>
        <v>0</v>
      </c>
      <c r="V197" s="34">
        <f>SUM(M197*400)</f>
        <v>0</v>
      </c>
      <c r="W197" s="34">
        <v>0</v>
      </c>
      <c r="X197" s="34">
        <v>0</v>
      </c>
      <c r="Y197" s="52">
        <v>0</v>
      </c>
      <c r="Z197" s="52">
        <v>0</v>
      </c>
      <c r="AA197" s="220" t="s">
        <v>357</v>
      </c>
      <c r="AB197" s="34">
        <f>V197+Y197+Z197</f>
        <v>0</v>
      </c>
      <c r="AC197" s="34">
        <f>AB197+U197</f>
        <v>0</v>
      </c>
      <c r="AD197" s="48"/>
      <c r="AE197" s="211"/>
      <c r="AF197" s="91" t="str">
        <f>A197</f>
        <v>631-F FLE</v>
      </c>
      <c r="AG197" s="74"/>
    </row>
    <row r="198" spans="1:33" s="31" customFormat="1" ht="34.5" customHeight="1" x14ac:dyDescent="0.2">
      <c r="A198" s="33" t="s">
        <v>350</v>
      </c>
      <c r="B198" s="33"/>
      <c r="C198" s="28" t="s">
        <v>33</v>
      </c>
      <c r="D198" s="28" t="s">
        <v>50</v>
      </c>
      <c r="E198" s="89" t="s">
        <v>35</v>
      </c>
      <c r="F198" s="120" t="s">
        <v>112</v>
      </c>
      <c r="G198" s="35" t="s">
        <v>352</v>
      </c>
      <c r="H198" s="220">
        <v>0</v>
      </c>
      <c r="I198" s="33" t="s">
        <v>37</v>
      </c>
      <c r="J198" s="51">
        <v>175</v>
      </c>
      <c r="K198" s="52">
        <v>0</v>
      </c>
      <c r="L198" s="52">
        <v>5</v>
      </c>
      <c r="M198" s="52">
        <f t="shared" si="27"/>
        <v>5</v>
      </c>
      <c r="N198" s="34">
        <f>SUM(M198*175)</f>
        <v>875</v>
      </c>
      <c r="O198" s="34">
        <v>0</v>
      </c>
      <c r="P198" s="34">
        <v>0</v>
      </c>
      <c r="Q198" s="54">
        <v>0</v>
      </c>
      <c r="R198" s="54">
        <f t="shared" si="28"/>
        <v>0</v>
      </c>
      <c r="S198" s="34">
        <v>0</v>
      </c>
      <c r="T198" s="34">
        <f>(M198*S198)</f>
        <v>0</v>
      </c>
      <c r="U198" s="34">
        <f>N198+R198+T198</f>
        <v>875</v>
      </c>
      <c r="V198" s="34">
        <f>SUM(M198*400)</f>
        <v>2000</v>
      </c>
      <c r="W198" s="34">
        <v>0</v>
      </c>
      <c r="X198" s="34">
        <v>0</v>
      </c>
      <c r="Y198" s="52">
        <v>0</v>
      </c>
      <c r="Z198" s="52">
        <v>0</v>
      </c>
      <c r="AA198" s="52"/>
      <c r="AB198" s="34">
        <f>V198+Y198+Z198</f>
        <v>2000</v>
      </c>
      <c r="AC198" s="34">
        <f>AB198+U198</f>
        <v>2875</v>
      </c>
      <c r="AD198" s="48"/>
      <c r="AE198" s="211"/>
      <c r="AF198" s="91" t="str">
        <f>A198</f>
        <v>631-F FLE</v>
      </c>
      <c r="AG198" s="74"/>
    </row>
    <row r="199" spans="1:33" s="31" customFormat="1" ht="41.25" customHeight="1" x14ac:dyDescent="0.2">
      <c r="A199" s="33" t="s">
        <v>350</v>
      </c>
      <c r="B199" s="33"/>
      <c r="C199" s="28" t="s">
        <v>33</v>
      </c>
      <c r="D199" s="28" t="s">
        <v>34</v>
      </c>
      <c r="E199" s="89" t="s">
        <v>35</v>
      </c>
      <c r="F199" s="120" t="s">
        <v>112</v>
      </c>
      <c r="G199" s="35" t="s">
        <v>352</v>
      </c>
      <c r="H199" s="220">
        <v>0</v>
      </c>
      <c r="I199" s="33" t="s">
        <v>37</v>
      </c>
      <c r="J199" s="51">
        <v>175</v>
      </c>
      <c r="K199" s="52">
        <v>0</v>
      </c>
      <c r="L199" s="52">
        <v>8</v>
      </c>
      <c r="M199" s="52">
        <f t="shared" si="27"/>
        <v>8</v>
      </c>
      <c r="N199" s="34">
        <f>SUM(M199*175)</f>
        <v>1400</v>
      </c>
      <c r="O199" s="34">
        <v>0</v>
      </c>
      <c r="P199" s="34">
        <v>0</v>
      </c>
      <c r="Q199" s="54">
        <v>0</v>
      </c>
      <c r="R199" s="54">
        <f t="shared" si="28"/>
        <v>0</v>
      </c>
      <c r="S199" s="34">
        <v>0</v>
      </c>
      <c r="T199" s="34">
        <f>(M199*S199)</f>
        <v>0</v>
      </c>
      <c r="U199" s="34">
        <f>N199+R199+T199</f>
        <v>1400</v>
      </c>
      <c r="V199" s="34">
        <f>SUM(M199*400)</f>
        <v>3200</v>
      </c>
      <c r="W199" s="34">
        <v>0</v>
      </c>
      <c r="X199" s="34">
        <v>0</v>
      </c>
      <c r="Y199" s="52">
        <v>0</v>
      </c>
      <c r="Z199" s="52">
        <v>0</v>
      </c>
      <c r="AA199" s="52"/>
      <c r="AB199" s="34">
        <f>V199+Y199+Z199</f>
        <v>3200</v>
      </c>
      <c r="AC199" s="34">
        <f>AB199+U199</f>
        <v>4600</v>
      </c>
      <c r="AD199" s="48"/>
      <c r="AE199" s="211"/>
      <c r="AF199" s="91" t="str">
        <f>A199</f>
        <v>631-F FLE</v>
      </c>
      <c r="AG199" s="74"/>
    </row>
    <row r="200" spans="1:33" s="31" customFormat="1" ht="50" customHeight="1" x14ac:dyDescent="0.2">
      <c r="A200" s="33" t="s">
        <v>358</v>
      </c>
      <c r="B200" s="33"/>
      <c r="C200" s="28" t="s">
        <v>77</v>
      </c>
      <c r="D200" s="28" t="s">
        <v>103</v>
      </c>
      <c r="E200" s="35" t="s">
        <v>181</v>
      </c>
      <c r="F200" s="35" t="s">
        <v>166</v>
      </c>
      <c r="G200" s="35" t="s">
        <v>359</v>
      </c>
      <c r="H200" s="220">
        <v>42</v>
      </c>
      <c r="I200" s="33" t="s">
        <v>48</v>
      </c>
      <c r="J200" s="51">
        <v>585</v>
      </c>
      <c r="K200" s="52">
        <v>17</v>
      </c>
      <c r="L200" s="52">
        <v>0</v>
      </c>
      <c r="M200" s="52">
        <f t="shared" si="27"/>
        <v>17</v>
      </c>
      <c r="N200" s="34">
        <f t="shared" ref="N200:N266" si="29">(J200*M200)</f>
        <v>9945</v>
      </c>
      <c r="O200" s="34">
        <v>28</v>
      </c>
      <c r="P200" s="34">
        <v>36</v>
      </c>
      <c r="Q200" s="54">
        <v>0.4</v>
      </c>
      <c r="R200" s="54">
        <f t="shared" si="28"/>
        <v>403.2</v>
      </c>
      <c r="S200" s="34">
        <v>0</v>
      </c>
      <c r="T200" s="34">
        <v>0</v>
      </c>
      <c r="U200" s="34">
        <f>N200+R200+T200</f>
        <v>10348.200000000001</v>
      </c>
      <c r="V200" s="34">
        <f>M200*200</f>
        <v>3400</v>
      </c>
      <c r="W200" s="34">
        <v>1</v>
      </c>
      <c r="X200" s="34">
        <v>200</v>
      </c>
      <c r="Y200" s="52">
        <f t="shared" ref="Y200:Y266" si="30">SUM(X200*W200)</f>
        <v>200</v>
      </c>
      <c r="Z200" s="52">
        <v>0</v>
      </c>
      <c r="AA200" s="52"/>
      <c r="AB200" s="34">
        <f>V200+Y200+Z200</f>
        <v>3600</v>
      </c>
      <c r="AC200" s="34">
        <f>SUM(AB200+U200)</f>
        <v>13948.2</v>
      </c>
      <c r="AD200" s="48">
        <f>SUM(M200:M206)</f>
        <v>122</v>
      </c>
      <c r="AE200" s="48">
        <f>SUM(AC200:AC206)</f>
        <v>99771.4</v>
      </c>
      <c r="AF200" s="57" t="str">
        <f>A200</f>
        <v>633-PR</v>
      </c>
      <c r="AG200" s="74" t="s">
        <v>361</v>
      </c>
    </row>
    <row r="201" spans="1:33" s="31" customFormat="1" ht="65.25" customHeight="1" x14ac:dyDescent="0.2">
      <c r="A201" s="33" t="s">
        <v>358</v>
      </c>
      <c r="B201" s="33"/>
      <c r="C201" s="28" t="s">
        <v>77</v>
      </c>
      <c r="D201" s="28" t="s">
        <v>103</v>
      </c>
      <c r="E201" s="35" t="s">
        <v>362</v>
      </c>
      <c r="F201" s="35" t="s">
        <v>363</v>
      </c>
      <c r="G201" s="35" t="s">
        <v>364</v>
      </c>
      <c r="H201" s="220">
        <v>42</v>
      </c>
      <c r="I201" s="33" t="s">
        <v>48</v>
      </c>
      <c r="J201" s="51">
        <v>585</v>
      </c>
      <c r="K201" s="52">
        <v>0</v>
      </c>
      <c r="L201" s="52">
        <v>17</v>
      </c>
      <c r="M201" s="52">
        <f t="shared" si="27"/>
        <v>17</v>
      </c>
      <c r="N201" s="34">
        <f t="shared" si="29"/>
        <v>9945</v>
      </c>
      <c r="O201" s="34">
        <v>28</v>
      </c>
      <c r="P201" s="34">
        <v>17</v>
      </c>
      <c r="Q201" s="54">
        <v>0.4</v>
      </c>
      <c r="R201" s="54">
        <f t="shared" si="28"/>
        <v>190.40000000000003</v>
      </c>
      <c r="S201" s="34">
        <v>0</v>
      </c>
      <c r="T201" s="34">
        <v>0</v>
      </c>
      <c r="U201" s="34">
        <f>N201+R201+T201</f>
        <v>10135.4</v>
      </c>
      <c r="V201" s="34">
        <f>M201*200</f>
        <v>3400</v>
      </c>
      <c r="W201" s="34">
        <v>1</v>
      </c>
      <c r="X201" s="34">
        <v>170</v>
      </c>
      <c r="Y201" s="52">
        <f t="shared" si="30"/>
        <v>170</v>
      </c>
      <c r="Z201" s="52">
        <v>0</v>
      </c>
      <c r="AA201" s="52"/>
      <c r="AB201" s="34">
        <f>V201+Y201+Z201</f>
        <v>3570</v>
      </c>
      <c r="AC201" s="34">
        <f>SUM(AB201+U201)</f>
        <v>13705.4</v>
      </c>
      <c r="AD201" s="48" t="s">
        <v>32</v>
      </c>
      <c r="AE201" s="48" t="s">
        <v>32</v>
      </c>
      <c r="AF201" s="57" t="str">
        <f>A201</f>
        <v>633-PR</v>
      </c>
      <c r="AG201" s="74"/>
    </row>
    <row r="202" spans="1:33" s="31" customFormat="1" ht="62.25" customHeight="1" x14ac:dyDescent="0.2">
      <c r="A202" s="178" t="s">
        <v>358</v>
      </c>
      <c r="B202" s="178" t="s">
        <v>675</v>
      </c>
      <c r="C202" s="179" t="s">
        <v>77</v>
      </c>
      <c r="D202" s="179" t="s">
        <v>103</v>
      </c>
      <c r="E202" s="180" t="s">
        <v>185</v>
      </c>
      <c r="F202" s="180" t="s">
        <v>366</v>
      </c>
      <c r="G202" s="180" t="s">
        <v>364</v>
      </c>
      <c r="H202" s="220">
        <v>42</v>
      </c>
      <c r="I202" s="33" t="s">
        <v>172</v>
      </c>
      <c r="J202" s="51">
        <v>585</v>
      </c>
      <c r="K202" s="181">
        <v>15</v>
      </c>
      <c r="L202" s="181">
        <v>0</v>
      </c>
      <c r="M202" s="52">
        <f t="shared" si="27"/>
        <v>15</v>
      </c>
      <c r="N202" s="34">
        <f t="shared" si="29"/>
        <v>8775</v>
      </c>
      <c r="O202" s="34">
        <v>14</v>
      </c>
      <c r="P202" s="34">
        <v>55</v>
      </c>
      <c r="Q202" s="54">
        <v>0.4</v>
      </c>
      <c r="R202" s="54">
        <f t="shared" si="28"/>
        <v>308</v>
      </c>
      <c r="S202" s="34">
        <v>0</v>
      </c>
      <c r="T202" s="34">
        <v>0</v>
      </c>
      <c r="U202" s="34">
        <f>N202+R202+T202</f>
        <v>9083</v>
      </c>
      <c r="V202" s="34">
        <f>M202*200</f>
        <v>3000</v>
      </c>
      <c r="W202" s="34">
        <v>1</v>
      </c>
      <c r="X202" s="34">
        <v>176</v>
      </c>
      <c r="Y202" s="52">
        <f t="shared" si="30"/>
        <v>176</v>
      </c>
      <c r="Z202" s="52">
        <v>0</v>
      </c>
      <c r="AA202" s="52"/>
      <c r="AB202" s="34">
        <f>V202+Y202+Z202</f>
        <v>3176</v>
      </c>
      <c r="AC202" s="34">
        <f>SUM(AB202+U202)</f>
        <v>12259</v>
      </c>
      <c r="AD202" s="48" t="s">
        <v>32</v>
      </c>
      <c r="AE202" s="48" t="s">
        <v>32</v>
      </c>
      <c r="AF202" s="57" t="str">
        <f>A202</f>
        <v>633-PR</v>
      </c>
      <c r="AG202" s="74"/>
    </row>
    <row r="203" spans="1:33" s="31" customFormat="1" ht="47" customHeight="1" x14ac:dyDescent="0.2">
      <c r="A203" s="116" t="s">
        <v>358</v>
      </c>
      <c r="B203" s="116" t="s">
        <v>32</v>
      </c>
      <c r="C203" s="28" t="s">
        <v>77</v>
      </c>
      <c r="D203" s="28" t="s">
        <v>108</v>
      </c>
      <c r="E203" s="35" t="s">
        <v>368</v>
      </c>
      <c r="F203" s="35" t="s">
        <v>369</v>
      </c>
      <c r="G203" s="35" t="s">
        <v>359</v>
      </c>
      <c r="H203" s="220">
        <v>42</v>
      </c>
      <c r="I203" s="33" t="s">
        <v>48</v>
      </c>
      <c r="J203" s="51">
        <v>585</v>
      </c>
      <c r="K203" s="52">
        <v>20</v>
      </c>
      <c r="L203" s="52">
        <v>0</v>
      </c>
      <c r="M203" s="52">
        <f t="shared" si="27"/>
        <v>20</v>
      </c>
      <c r="N203" s="34">
        <f t="shared" si="29"/>
        <v>11700</v>
      </c>
      <c r="O203" s="34">
        <v>28</v>
      </c>
      <c r="P203" s="34">
        <v>68</v>
      </c>
      <c r="Q203" s="54">
        <v>0.4</v>
      </c>
      <c r="R203" s="54">
        <f t="shared" si="28"/>
        <v>761.60000000000014</v>
      </c>
      <c r="S203" s="34">
        <v>0</v>
      </c>
      <c r="T203" s="34">
        <v>0</v>
      </c>
      <c r="U203" s="34">
        <f>N203+R203+T203</f>
        <v>12461.6</v>
      </c>
      <c r="V203" s="34">
        <f>M203*200</f>
        <v>4000</v>
      </c>
      <c r="W203" s="34">
        <v>1</v>
      </c>
      <c r="X203" s="34">
        <v>313</v>
      </c>
      <c r="Y203" s="52">
        <f t="shared" si="30"/>
        <v>313</v>
      </c>
      <c r="Z203" s="52">
        <v>0</v>
      </c>
      <c r="AA203" s="52"/>
      <c r="AB203" s="34">
        <f>V203+Y203+Z203</f>
        <v>4313</v>
      </c>
      <c r="AC203" s="34">
        <f>SUM(AB203+U203)</f>
        <v>16774.599999999999</v>
      </c>
      <c r="AD203" s="48" t="s">
        <v>32</v>
      </c>
      <c r="AE203" s="48" t="s">
        <v>32</v>
      </c>
      <c r="AF203" s="57" t="str">
        <f>A203</f>
        <v>633-PR</v>
      </c>
      <c r="AG203" s="74" t="s">
        <v>270</v>
      </c>
    </row>
    <row r="204" spans="1:33" s="31" customFormat="1" ht="47" customHeight="1" x14ac:dyDescent="0.2">
      <c r="A204" s="231" t="s">
        <v>358</v>
      </c>
      <c r="B204" s="231" t="s">
        <v>662</v>
      </c>
      <c r="C204" s="179" t="s">
        <v>77</v>
      </c>
      <c r="D204" s="179" t="s">
        <v>108</v>
      </c>
      <c r="E204" s="180" t="s">
        <v>207</v>
      </c>
      <c r="F204" s="180" t="s">
        <v>369</v>
      </c>
      <c r="G204" s="180" t="s">
        <v>359</v>
      </c>
      <c r="H204" s="220">
        <v>42</v>
      </c>
      <c r="I204" s="33" t="s">
        <v>48</v>
      </c>
      <c r="J204" s="51">
        <v>585</v>
      </c>
      <c r="K204" s="181">
        <v>15</v>
      </c>
      <c r="L204" s="181">
        <v>0</v>
      </c>
      <c r="M204" s="52">
        <f t="shared" si="27"/>
        <v>15</v>
      </c>
      <c r="N204" s="34">
        <f t="shared" si="29"/>
        <v>8775</v>
      </c>
      <c r="O204" s="34">
        <v>28</v>
      </c>
      <c r="P204" s="34">
        <v>12</v>
      </c>
      <c r="Q204" s="54">
        <v>0.4</v>
      </c>
      <c r="R204" s="54">
        <f t="shared" si="28"/>
        <v>134.40000000000003</v>
      </c>
      <c r="S204" s="34">
        <v>0</v>
      </c>
      <c r="T204" s="34">
        <v>0</v>
      </c>
      <c r="U204" s="34">
        <f>N204+R204+T204</f>
        <v>8909.4</v>
      </c>
      <c r="V204" s="34">
        <f>M204*200</f>
        <v>3000</v>
      </c>
      <c r="W204" s="34">
        <v>1</v>
      </c>
      <c r="X204" s="34">
        <v>205</v>
      </c>
      <c r="Y204" s="52">
        <f t="shared" si="30"/>
        <v>205</v>
      </c>
      <c r="Z204" s="52">
        <v>0</v>
      </c>
      <c r="AA204" s="52"/>
      <c r="AB204" s="34">
        <f>V204+Y204+Z204</f>
        <v>3205</v>
      </c>
      <c r="AC204" s="34">
        <f>SUM(AB204+U204)</f>
        <v>12114.4</v>
      </c>
      <c r="AD204" s="48" t="s">
        <v>32</v>
      </c>
      <c r="AE204" s="48" t="s">
        <v>32</v>
      </c>
      <c r="AF204" s="57" t="str">
        <f>A204</f>
        <v>633-PR</v>
      </c>
      <c r="AG204" s="74" t="s">
        <v>371</v>
      </c>
    </row>
    <row r="205" spans="1:33" s="31" customFormat="1" ht="56" customHeight="1" x14ac:dyDescent="0.2">
      <c r="A205" s="116" t="s">
        <v>358</v>
      </c>
      <c r="B205" s="116"/>
      <c r="C205" s="28" t="s">
        <v>77</v>
      </c>
      <c r="D205" s="28" t="s">
        <v>108</v>
      </c>
      <c r="E205" s="35" t="s">
        <v>111</v>
      </c>
      <c r="F205" s="35" t="s">
        <v>369</v>
      </c>
      <c r="G205" s="35" t="s">
        <v>364</v>
      </c>
      <c r="H205" s="220">
        <v>42</v>
      </c>
      <c r="I205" s="33" t="s">
        <v>48</v>
      </c>
      <c r="J205" s="51">
        <v>585</v>
      </c>
      <c r="K205" s="52">
        <v>19</v>
      </c>
      <c r="L205" s="52">
        <v>0</v>
      </c>
      <c r="M205" s="52">
        <f t="shared" si="27"/>
        <v>19</v>
      </c>
      <c r="N205" s="34">
        <f t="shared" si="29"/>
        <v>11115</v>
      </c>
      <c r="O205" s="34">
        <v>28</v>
      </c>
      <c r="P205" s="34">
        <v>24</v>
      </c>
      <c r="Q205" s="54">
        <v>0.4</v>
      </c>
      <c r="R205" s="54">
        <f t="shared" si="28"/>
        <v>268.80000000000007</v>
      </c>
      <c r="S205" s="34">
        <v>0</v>
      </c>
      <c r="T205" s="34">
        <v>0</v>
      </c>
      <c r="U205" s="34">
        <f>N205+R205+T205</f>
        <v>11383.8</v>
      </c>
      <c r="V205" s="34">
        <f>M205*200</f>
        <v>3800</v>
      </c>
      <c r="W205" s="34">
        <v>1</v>
      </c>
      <c r="X205" s="34">
        <v>225</v>
      </c>
      <c r="Y205" s="52">
        <f t="shared" si="30"/>
        <v>225</v>
      </c>
      <c r="Z205" s="52">
        <v>0</v>
      </c>
      <c r="AA205" s="52"/>
      <c r="AB205" s="34">
        <f>V205+Y205+Z205</f>
        <v>4025</v>
      </c>
      <c r="AC205" s="34">
        <f>SUM(AB205+U205)</f>
        <v>15408.8</v>
      </c>
      <c r="AD205" s="48"/>
      <c r="AE205" s="48"/>
      <c r="AF205" s="57" t="str">
        <f>A205</f>
        <v>633-PR</v>
      </c>
      <c r="AG205" s="74"/>
    </row>
    <row r="206" spans="1:33" s="31" customFormat="1" ht="51" customHeight="1" x14ac:dyDescent="0.2">
      <c r="A206" s="116" t="s">
        <v>358</v>
      </c>
      <c r="B206" s="116"/>
      <c r="C206" s="28" t="s">
        <v>77</v>
      </c>
      <c r="D206" s="28" t="s">
        <v>50</v>
      </c>
      <c r="E206" s="35" t="s">
        <v>373</v>
      </c>
      <c r="F206" s="35" t="s">
        <v>369</v>
      </c>
      <c r="G206" s="35" t="s">
        <v>364</v>
      </c>
      <c r="H206" s="220">
        <v>42</v>
      </c>
      <c r="I206" s="33" t="s">
        <v>48</v>
      </c>
      <c r="J206" s="51">
        <v>585</v>
      </c>
      <c r="K206" s="52">
        <v>0</v>
      </c>
      <c r="L206" s="52">
        <v>19</v>
      </c>
      <c r="M206" s="52">
        <f t="shared" si="27"/>
        <v>19</v>
      </c>
      <c r="N206" s="34">
        <f t="shared" si="29"/>
        <v>11115</v>
      </c>
      <c r="O206" s="53">
        <v>28</v>
      </c>
      <c r="P206" s="53">
        <v>30</v>
      </c>
      <c r="Q206" s="71">
        <v>0.4</v>
      </c>
      <c r="R206" s="71">
        <f t="shared" si="28"/>
        <v>336</v>
      </c>
      <c r="S206" s="53">
        <v>0</v>
      </c>
      <c r="T206" s="34">
        <f>(M206*S206)</f>
        <v>0</v>
      </c>
      <c r="U206" s="34">
        <f>N206+R206+T206</f>
        <v>11451</v>
      </c>
      <c r="V206" s="53">
        <f>M206*200</f>
        <v>3800</v>
      </c>
      <c r="W206" s="53">
        <v>1</v>
      </c>
      <c r="X206" s="53">
        <v>310</v>
      </c>
      <c r="Y206" s="52">
        <f t="shared" si="30"/>
        <v>310</v>
      </c>
      <c r="Z206" s="46">
        <v>0</v>
      </c>
      <c r="AA206" s="46"/>
      <c r="AB206" s="34">
        <f>V206+Y206+Z206</f>
        <v>4110</v>
      </c>
      <c r="AC206" s="34">
        <f>AB206+U206</f>
        <v>15561</v>
      </c>
      <c r="AD206" s="48"/>
      <c r="AE206" s="48"/>
      <c r="AF206" s="57" t="str">
        <f>A206</f>
        <v>633-PR</v>
      </c>
      <c r="AG206" s="74"/>
    </row>
    <row r="207" spans="1:33" s="31" customFormat="1" ht="54" customHeight="1" x14ac:dyDescent="0.2">
      <c r="A207" s="116" t="s">
        <v>375</v>
      </c>
      <c r="B207" s="116" t="s">
        <v>32</v>
      </c>
      <c r="C207" s="28" t="s">
        <v>77</v>
      </c>
      <c r="D207" s="28" t="s">
        <v>103</v>
      </c>
      <c r="E207" s="89" t="s">
        <v>181</v>
      </c>
      <c r="F207" s="35" t="s">
        <v>376</v>
      </c>
      <c r="G207" s="35" t="s">
        <v>377</v>
      </c>
      <c r="H207" s="220">
        <v>42</v>
      </c>
      <c r="I207" s="33" t="s">
        <v>48</v>
      </c>
      <c r="J207" s="51">
        <v>585</v>
      </c>
      <c r="K207" s="52">
        <v>0</v>
      </c>
      <c r="L207" s="52">
        <v>17</v>
      </c>
      <c r="M207" s="52">
        <f t="shared" si="27"/>
        <v>17</v>
      </c>
      <c r="N207" s="34">
        <f t="shared" si="29"/>
        <v>9945</v>
      </c>
      <c r="O207" s="53">
        <v>28</v>
      </c>
      <c r="P207" s="53">
        <v>36</v>
      </c>
      <c r="Q207" s="71">
        <v>0.4</v>
      </c>
      <c r="R207" s="71">
        <f t="shared" si="28"/>
        <v>403.2</v>
      </c>
      <c r="S207" s="53">
        <v>0</v>
      </c>
      <c r="T207" s="34">
        <f>(M207*S207)</f>
        <v>0</v>
      </c>
      <c r="U207" s="34">
        <f>N207+R207+T207</f>
        <v>10348.200000000001</v>
      </c>
      <c r="V207" s="53">
        <f>M207*200</f>
        <v>3400</v>
      </c>
      <c r="W207" s="53">
        <v>1</v>
      </c>
      <c r="X207" s="53">
        <v>200</v>
      </c>
      <c r="Y207" s="52">
        <f t="shared" si="30"/>
        <v>200</v>
      </c>
      <c r="Z207" s="46">
        <v>0</v>
      </c>
      <c r="AA207" s="46"/>
      <c r="AB207" s="34">
        <f>V207+Y207+Z207</f>
        <v>3600</v>
      </c>
      <c r="AC207" s="34">
        <f>AB207+U207</f>
        <v>13948.2</v>
      </c>
      <c r="AD207" s="48">
        <f>SUM(M207:M209)</f>
        <v>17</v>
      </c>
      <c r="AE207" s="48">
        <f>SUM(AC207:AC209)</f>
        <v>13948.2</v>
      </c>
      <c r="AF207" s="57" t="str">
        <f>A207</f>
        <v>634-PR</v>
      </c>
      <c r="AG207" s="74" t="s">
        <v>379</v>
      </c>
    </row>
    <row r="208" spans="1:33" s="36" customFormat="1" ht="44" customHeight="1" x14ac:dyDescent="0.2">
      <c r="A208" s="230" t="s">
        <v>375</v>
      </c>
      <c r="B208" s="130" t="s">
        <v>32</v>
      </c>
      <c r="C208" s="63" t="s">
        <v>77</v>
      </c>
      <c r="D208" s="63" t="s">
        <v>108</v>
      </c>
      <c r="E208" s="95" t="s">
        <v>380</v>
      </c>
      <c r="F208" s="37" t="s">
        <v>381</v>
      </c>
      <c r="G208" s="37" t="s">
        <v>382</v>
      </c>
      <c r="H208" s="245">
        <v>42</v>
      </c>
      <c r="I208" s="62" t="s">
        <v>48</v>
      </c>
      <c r="J208" s="39">
        <v>585</v>
      </c>
      <c r="K208" s="40">
        <v>0</v>
      </c>
      <c r="L208" s="40">
        <v>0</v>
      </c>
      <c r="M208" s="40">
        <f t="shared" si="27"/>
        <v>0</v>
      </c>
      <c r="N208" s="41">
        <f t="shared" si="29"/>
        <v>0</v>
      </c>
      <c r="O208" s="42">
        <v>0</v>
      </c>
      <c r="P208" s="42">
        <v>78</v>
      </c>
      <c r="Q208" s="67">
        <v>0.4</v>
      </c>
      <c r="R208" s="67">
        <f t="shared" si="28"/>
        <v>0</v>
      </c>
      <c r="S208" s="42">
        <v>0</v>
      </c>
      <c r="T208" s="41">
        <v>0</v>
      </c>
      <c r="U208" s="41">
        <f>N208+R208+T208</f>
        <v>0</v>
      </c>
      <c r="V208" s="42">
        <f>M208*200</f>
        <v>0</v>
      </c>
      <c r="W208" s="42">
        <v>0</v>
      </c>
      <c r="X208" s="42">
        <v>385</v>
      </c>
      <c r="Y208" s="40">
        <f t="shared" si="30"/>
        <v>0</v>
      </c>
      <c r="Z208" s="45">
        <v>0</v>
      </c>
      <c r="AA208" s="45"/>
      <c r="AB208" s="41">
        <f>V208+Y208+Z208</f>
        <v>0</v>
      </c>
      <c r="AC208" s="41">
        <f>AB208+U208</f>
        <v>0</v>
      </c>
      <c r="AD208" s="199"/>
      <c r="AE208" s="199"/>
      <c r="AF208" s="49" t="str">
        <f>A208</f>
        <v>634-PR</v>
      </c>
      <c r="AG208" s="74"/>
    </row>
    <row r="209" spans="1:33" s="31" customFormat="1" ht="33" customHeight="1" x14ac:dyDescent="0.2">
      <c r="A209" s="229" t="s">
        <v>375</v>
      </c>
      <c r="B209" s="33" t="s">
        <v>611</v>
      </c>
      <c r="C209" s="28" t="s">
        <v>77</v>
      </c>
      <c r="D209" s="28" t="s">
        <v>45</v>
      </c>
      <c r="E209" s="35" t="s">
        <v>148</v>
      </c>
      <c r="F209" s="35" t="s">
        <v>149</v>
      </c>
      <c r="G209" s="35" t="s">
        <v>382</v>
      </c>
      <c r="H209" s="220">
        <v>42</v>
      </c>
      <c r="I209" s="33" t="s">
        <v>48</v>
      </c>
      <c r="J209" s="51">
        <v>585</v>
      </c>
      <c r="K209" s="52">
        <v>0</v>
      </c>
      <c r="L209" s="52">
        <v>0</v>
      </c>
      <c r="M209" s="52">
        <f t="shared" si="27"/>
        <v>0</v>
      </c>
      <c r="N209" s="34">
        <f t="shared" si="29"/>
        <v>0</v>
      </c>
      <c r="O209" s="53">
        <v>0</v>
      </c>
      <c r="P209" s="53">
        <v>10</v>
      </c>
      <c r="Q209" s="71">
        <v>0.4</v>
      </c>
      <c r="R209" s="54">
        <f t="shared" si="28"/>
        <v>0</v>
      </c>
      <c r="S209" s="53">
        <v>300</v>
      </c>
      <c r="T209" s="34">
        <f>(M209*S209)</f>
        <v>0</v>
      </c>
      <c r="U209" s="34">
        <f>N209+R209+T209</f>
        <v>0</v>
      </c>
      <c r="V209" s="34">
        <f>M209*200</f>
        <v>0</v>
      </c>
      <c r="W209" s="53">
        <v>0</v>
      </c>
      <c r="X209" s="53">
        <v>750</v>
      </c>
      <c r="Y209" s="52">
        <f t="shared" si="30"/>
        <v>0</v>
      </c>
      <c r="Z209" s="46"/>
      <c r="AA209" s="46"/>
      <c r="AB209" s="34">
        <f>V209+Y209+Z209</f>
        <v>0</v>
      </c>
      <c r="AC209" s="34">
        <f>AB209+U209</f>
        <v>0</v>
      </c>
      <c r="AD209" s="48"/>
      <c r="AE209" s="48"/>
      <c r="AF209" s="57" t="str">
        <f>A209</f>
        <v>634-PR</v>
      </c>
      <c r="AG209" s="74"/>
    </row>
    <row r="210" spans="1:33" s="31" customFormat="1" ht="43.5" customHeight="1" x14ac:dyDescent="0.2">
      <c r="A210" s="229" t="s">
        <v>384</v>
      </c>
      <c r="B210" s="33" t="s">
        <v>610</v>
      </c>
      <c r="C210" s="28" t="s">
        <v>77</v>
      </c>
      <c r="D210" s="28" t="s">
        <v>50</v>
      </c>
      <c r="E210" s="35" t="s">
        <v>385</v>
      </c>
      <c r="F210" s="35" t="s">
        <v>386</v>
      </c>
      <c r="G210" s="35" t="s">
        <v>382</v>
      </c>
      <c r="H210" s="220">
        <v>42</v>
      </c>
      <c r="I210" s="33" t="s">
        <v>172</v>
      </c>
      <c r="J210" s="51">
        <v>585</v>
      </c>
      <c r="K210" s="52">
        <v>0</v>
      </c>
      <c r="L210" s="52">
        <v>0</v>
      </c>
      <c r="M210" s="52">
        <f t="shared" si="27"/>
        <v>0</v>
      </c>
      <c r="N210" s="34">
        <f t="shared" si="29"/>
        <v>0</v>
      </c>
      <c r="O210" s="53">
        <v>0</v>
      </c>
      <c r="P210" s="53">
        <v>45</v>
      </c>
      <c r="Q210" s="71">
        <v>0.4</v>
      </c>
      <c r="R210" s="71">
        <f t="shared" si="28"/>
        <v>0</v>
      </c>
      <c r="S210" s="53">
        <v>300</v>
      </c>
      <c r="T210" s="34">
        <f>(M210*S210)</f>
        <v>0</v>
      </c>
      <c r="U210" s="34">
        <f>N210+R210+T210</f>
        <v>0</v>
      </c>
      <c r="V210" s="53">
        <f>M210*200</f>
        <v>0</v>
      </c>
      <c r="W210" s="53">
        <v>0</v>
      </c>
      <c r="X210" s="53">
        <v>0</v>
      </c>
      <c r="Y210" s="52">
        <f t="shared" si="30"/>
        <v>0</v>
      </c>
      <c r="Z210" s="46">
        <v>0</v>
      </c>
      <c r="AA210" s="46"/>
      <c r="AB210" s="34">
        <f>V210+Y210+Z210</f>
        <v>0</v>
      </c>
      <c r="AC210" s="34">
        <f>AB210+U210</f>
        <v>0</v>
      </c>
      <c r="AD210" s="48">
        <f>SUM(M210:M211)</f>
        <v>0</v>
      </c>
      <c r="AE210" s="48">
        <f>SUM(AC210:AC211)</f>
        <v>0</v>
      </c>
      <c r="AF210" s="57" t="str">
        <f>A210</f>
        <v>634-SH</v>
      </c>
      <c r="AG210" s="74" t="s">
        <v>388</v>
      </c>
    </row>
    <row r="211" spans="1:33" s="31" customFormat="1" ht="36.75" customHeight="1" x14ac:dyDescent="0.2">
      <c r="A211" s="229" t="s">
        <v>384</v>
      </c>
      <c r="B211" s="33" t="s">
        <v>609</v>
      </c>
      <c r="C211" s="28" t="s">
        <v>77</v>
      </c>
      <c r="D211" s="28" t="s">
        <v>50</v>
      </c>
      <c r="E211" s="35" t="s">
        <v>385</v>
      </c>
      <c r="F211" s="35" t="s">
        <v>389</v>
      </c>
      <c r="G211" s="35" t="s">
        <v>382</v>
      </c>
      <c r="H211" s="220">
        <v>42</v>
      </c>
      <c r="I211" s="33" t="s">
        <v>172</v>
      </c>
      <c r="J211" s="51">
        <v>585</v>
      </c>
      <c r="K211" s="52">
        <v>0</v>
      </c>
      <c r="L211" s="52">
        <v>0</v>
      </c>
      <c r="M211" s="52">
        <f t="shared" si="27"/>
        <v>0</v>
      </c>
      <c r="N211" s="34">
        <f t="shared" si="29"/>
        <v>0</v>
      </c>
      <c r="O211" s="53">
        <v>0</v>
      </c>
      <c r="P211" s="53">
        <v>45</v>
      </c>
      <c r="Q211" s="71">
        <v>0.4</v>
      </c>
      <c r="R211" s="71">
        <f t="shared" si="28"/>
        <v>0</v>
      </c>
      <c r="S211" s="53">
        <v>300</v>
      </c>
      <c r="T211" s="34">
        <f>(M211*S211)</f>
        <v>0</v>
      </c>
      <c r="U211" s="34">
        <f>N211+R211+T211</f>
        <v>0</v>
      </c>
      <c r="V211" s="53">
        <f>M211*200</f>
        <v>0</v>
      </c>
      <c r="W211" s="53">
        <v>0</v>
      </c>
      <c r="X211" s="53">
        <v>0</v>
      </c>
      <c r="Y211" s="52">
        <f t="shared" si="30"/>
        <v>0</v>
      </c>
      <c r="Z211" s="46">
        <v>0</v>
      </c>
      <c r="AA211" s="46"/>
      <c r="AB211" s="34">
        <f>V211+Y211+Z211</f>
        <v>0</v>
      </c>
      <c r="AC211" s="34">
        <f>AB211+U211</f>
        <v>0</v>
      </c>
      <c r="AD211" s="48"/>
      <c r="AE211" s="48"/>
      <c r="AF211" s="57" t="str">
        <f>A211</f>
        <v>634-SH</v>
      </c>
      <c r="AG211" s="74"/>
    </row>
    <row r="212" spans="1:33" s="31" customFormat="1" ht="28.5" customHeight="1" x14ac:dyDescent="0.2">
      <c r="A212" s="229" t="s">
        <v>391</v>
      </c>
      <c r="B212" s="116"/>
      <c r="C212" s="28" t="s">
        <v>33</v>
      </c>
      <c r="D212" s="28" t="s">
        <v>108</v>
      </c>
      <c r="E212" s="35" t="s">
        <v>275</v>
      </c>
      <c r="F212" s="35" t="s">
        <v>392</v>
      </c>
      <c r="G212" s="35" t="s">
        <v>393</v>
      </c>
      <c r="H212" s="220">
        <v>45</v>
      </c>
      <c r="I212" s="33" t="s">
        <v>48</v>
      </c>
      <c r="J212" s="51">
        <v>585</v>
      </c>
      <c r="K212" s="52">
        <v>17</v>
      </c>
      <c r="L212" s="52">
        <v>0</v>
      </c>
      <c r="M212" s="52">
        <f t="shared" si="27"/>
        <v>17</v>
      </c>
      <c r="N212" s="34">
        <f t="shared" si="29"/>
        <v>9945</v>
      </c>
      <c r="O212" s="34">
        <v>28</v>
      </c>
      <c r="P212" s="34">
        <v>138</v>
      </c>
      <c r="Q212" s="54">
        <v>0.4</v>
      </c>
      <c r="R212" s="54">
        <f t="shared" si="28"/>
        <v>1545.6000000000001</v>
      </c>
      <c r="S212" s="53">
        <v>0</v>
      </c>
      <c r="T212" s="34">
        <f>(M212*S212)</f>
        <v>0</v>
      </c>
      <c r="U212" s="34">
        <f>N212+R212+T212</f>
        <v>11490.6</v>
      </c>
      <c r="V212" s="53">
        <f>M212*200</f>
        <v>3400</v>
      </c>
      <c r="W212" s="53">
        <v>1</v>
      </c>
      <c r="X212" s="53">
        <v>625</v>
      </c>
      <c r="Y212" s="52">
        <f t="shared" si="30"/>
        <v>625</v>
      </c>
      <c r="Z212" s="46">
        <v>0</v>
      </c>
      <c r="AA212" s="46"/>
      <c r="AB212" s="34">
        <f>V212+Y212+Z212</f>
        <v>4025</v>
      </c>
      <c r="AC212" s="34">
        <f>AB212+U212</f>
        <v>15515.6</v>
      </c>
      <c r="AD212" s="48">
        <f>SUM(M212:M216)</f>
        <v>76</v>
      </c>
      <c r="AE212" s="48">
        <f>SUM(AC212:AC216)</f>
        <v>66214.200000000012</v>
      </c>
      <c r="AF212" s="91" t="str">
        <f>A212</f>
        <v>636-PR</v>
      </c>
      <c r="AG212" s="74" t="s">
        <v>395</v>
      </c>
    </row>
    <row r="213" spans="1:33" s="31" customFormat="1" ht="29.25" customHeight="1" x14ac:dyDescent="0.2">
      <c r="A213" s="229" t="s">
        <v>391</v>
      </c>
      <c r="B213" s="116"/>
      <c r="C213" s="28" t="s">
        <v>33</v>
      </c>
      <c r="D213" s="28" t="s">
        <v>108</v>
      </c>
      <c r="E213" s="35" t="s">
        <v>275</v>
      </c>
      <c r="F213" s="35" t="s">
        <v>392</v>
      </c>
      <c r="G213" s="35" t="s">
        <v>393</v>
      </c>
      <c r="H213" s="220">
        <v>45</v>
      </c>
      <c r="I213" s="33" t="s">
        <v>48</v>
      </c>
      <c r="J213" s="51">
        <v>585</v>
      </c>
      <c r="K213" s="52">
        <v>0</v>
      </c>
      <c r="L213" s="52">
        <v>17</v>
      </c>
      <c r="M213" s="52">
        <f t="shared" si="27"/>
        <v>17</v>
      </c>
      <c r="N213" s="34">
        <f t="shared" si="29"/>
        <v>9945</v>
      </c>
      <c r="O213" s="34">
        <v>28</v>
      </c>
      <c r="P213" s="34">
        <v>138</v>
      </c>
      <c r="Q213" s="54">
        <v>0.4</v>
      </c>
      <c r="R213" s="54">
        <f t="shared" si="28"/>
        <v>1545.6000000000001</v>
      </c>
      <c r="S213" s="53">
        <v>0</v>
      </c>
      <c r="T213" s="34">
        <f>(M213*S213)</f>
        <v>0</v>
      </c>
      <c r="U213" s="34">
        <f>N213+R213+T213</f>
        <v>11490.6</v>
      </c>
      <c r="V213" s="53">
        <f>M213*200</f>
        <v>3400</v>
      </c>
      <c r="W213" s="53">
        <v>1</v>
      </c>
      <c r="X213" s="53">
        <v>625</v>
      </c>
      <c r="Y213" s="52">
        <f t="shared" si="30"/>
        <v>625</v>
      </c>
      <c r="Z213" s="46">
        <v>0</v>
      </c>
      <c r="AA213" s="46"/>
      <c r="AB213" s="34">
        <f>V213+Y213+Z213</f>
        <v>4025</v>
      </c>
      <c r="AC213" s="34">
        <f>AB213+U213</f>
        <v>15515.6</v>
      </c>
      <c r="AD213" s="48"/>
      <c r="AE213" s="48"/>
      <c r="AF213" s="91"/>
      <c r="AG213" s="74"/>
    </row>
    <row r="214" spans="1:33" s="31" customFormat="1" ht="33" customHeight="1" x14ac:dyDescent="0.2">
      <c r="A214" s="62" t="s">
        <v>391</v>
      </c>
      <c r="B214" s="62"/>
      <c r="C214" s="63" t="s">
        <v>33</v>
      </c>
      <c r="D214" s="63" t="s">
        <v>45</v>
      </c>
      <c r="E214" s="37" t="s">
        <v>153</v>
      </c>
      <c r="F214" s="37" t="s">
        <v>392</v>
      </c>
      <c r="G214" s="37" t="s">
        <v>393</v>
      </c>
      <c r="H214" s="245">
        <v>45</v>
      </c>
      <c r="I214" s="62" t="s">
        <v>48</v>
      </c>
      <c r="J214" s="39">
        <v>585</v>
      </c>
      <c r="K214" s="40">
        <v>0</v>
      </c>
      <c r="L214" s="40">
        <v>0</v>
      </c>
      <c r="M214" s="40">
        <f t="shared" si="27"/>
        <v>0</v>
      </c>
      <c r="N214" s="41">
        <f t="shared" si="29"/>
        <v>0</v>
      </c>
      <c r="O214" s="42">
        <v>0</v>
      </c>
      <c r="P214" s="42">
        <v>22</v>
      </c>
      <c r="Q214" s="67">
        <v>0.4</v>
      </c>
      <c r="R214" s="67">
        <f t="shared" si="28"/>
        <v>0</v>
      </c>
      <c r="S214" s="42">
        <v>0</v>
      </c>
      <c r="T214" s="41">
        <f>(M214*S214)</f>
        <v>0</v>
      </c>
      <c r="U214" s="41">
        <f>N214+R214+T214</f>
        <v>0</v>
      </c>
      <c r="V214" s="42">
        <f>M214*200</f>
        <v>0</v>
      </c>
      <c r="W214" s="42">
        <v>0</v>
      </c>
      <c r="X214" s="41">
        <v>149</v>
      </c>
      <c r="Y214" s="40">
        <f t="shared" si="30"/>
        <v>0</v>
      </c>
      <c r="Z214" s="45">
        <v>0</v>
      </c>
      <c r="AA214" s="46"/>
      <c r="AB214" s="41">
        <f>V214+Y214+Z214</f>
        <v>0</v>
      </c>
      <c r="AC214" s="41">
        <f>AB214+U214</f>
        <v>0</v>
      </c>
      <c r="AD214" s="48"/>
      <c r="AE214" s="48"/>
      <c r="AF214" s="91" t="str">
        <f>A214</f>
        <v>636-PR</v>
      </c>
      <c r="AG214" s="74" t="s">
        <v>397</v>
      </c>
    </row>
    <row r="215" spans="1:33" s="31" customFormat="1" ht="36.5" customHeight="1" x14ac:dyDescent="0.2">
      <c r="A215" s="33" t="s">
        <v>391</v>
      </c>
      <c r="B215" s="33" t="s">
        <v>601</v>
      </c>
      <c r="C215" s="28" t="s">
        <v>33</v>
      </c>
      <c r="D215" s="28" t="s">
        <v>45</v>
      </c>
      <c r="E215" s="35" t="s">
        <v>153</v>
      </c>
      <c r="F215" s="35" t="s">
        <v>392</v>
      </c>
      <c r="G215" s="35" t="s">
        <v>393</v>
      </c>
      <c r="H215" s="220">
        <v>45</v>
      </c>
      <c r="I215" s="33" t="s">
        <v>48</v>
      </c>
      <c r="J215" s="51">
        <v>585</v>
      </c>
      <c r="K215" s="52">
        <v>0</v>
      </c>
      <c r="L215" s="52">
        <v>25</v>
      </c>
      <c r="M215" s="52">
        <f t="shared" si="27"/>
        <v>25</v>
      </c>
      <c r="N215" s="34">
        <f t="shared" si="29"/>
        <v>14625</v>
      </c>
      <c r="O215" s="53">
        <v>28</v>
      </c>
      <c r="P215" s="53">
        <v>22</v>
      </c>
      <c r="Q215" s="71">
        <v>0.4</v>
      </c>
      <c r="R215" s="71">
        <f t="shared" si="28"/>
        <v>246.40000000000003</v>
      </c>
      <c r="S215" s="53">
        <v>0</v>
      </c>
      <c r="T215" s="34">
        <f>(M215*S215)</f>
        <v>0</v>
      </c>
      <c r="U215" s="34">
        <f>N215+R215+T215</f>
        <v>14871.4</v>
      </c>
      <c r="V215" s="53">
        <f>M215*200</f>
        <v>5000</v>
      </c>
      <c r="W215" s="53">
        <v>1</v>
      </c>
      <c r="X215" s="34">
        <v>160</v>
      </c>
      <c r="Y215" s="52">
        <f t="shared" si="30"/>
        <v>160</v>
      </c>
      <c r="Z215" s="46">
        <v>0</v>
      </c>
      <c r="AA215" s="46"/>
      <c r="AB215" s="34">
        <f>V215+Y215+Z215</f>
        <v>5160</v>
      </c>
      <c r="AC215" s="34">
        <f>AB215+U215</f>
        <v>20031.400000000001</v>
      </c>
      <c r="AD215" s="48"/>
      <c r="AE215" s="48"/>
      <c r="AF215" s="91" t="str">
        <f>A215</f>
        <v>636-PR</v>
      </c>
      <c r="AG215" s="74"/>
    </row>
    <row r="216" spans="1:33" s="31" customFormat="1" ht="36.5" customHeight="1" x14ac:dyDescent="0.2">
      <c r="A216" s="178" t="s">
        <v>391</v>
      </c>
      <c r="B216" s="178" t="s">
        <v>758</v>
      </c>
      <c r="C216" s="179" t="s">
        <v>33</v>
      </c>
      <c r="D216" s="179" t="s">
        <v>50</v>
      </c>
      <c r="E216" s="180" t="s">
        <v>199</v>
      </c>
      <c r="F216" s="180" t="s">
        <v>416</v>
      </c>
      <c r="G216" s="180" t="s">
        <v>760</v>
      </c>
      <c r="H216" s="220">
        <v>45</v>
      </c>
      <c r="I216" s="33" t="s">
        <v>48</v>
      </c>
      <c r="J216" s="51">
        <v>585</v>
      </c>
      <c r="K216" s="52">
        <v>17</v>
      </c>
      <c r="L216" s="52">
        <v>0</v>
      </c>
      <c r="M216" s="52">
        <f t="shared" si="27"/>
        <v>17</v>
      </c>
      <c r="N216" s="34">
        <f t="shared" si="29"/>
        <v>9945</v>
      </c>
      <c r="O216" s="53">
        <v>28</v>
      </c>
      <c r="P216" s="53">
        <v>98</v>
      </c>
      <c r="Q216" s="71">
        <v>0.4</v>
      </c>
      <c r="R216" s="71">
        <f t="shared" si="28"/>
        <v>1097.6000000000001</v>
      </c>
      <c r="S216" s="53">
        <v>0</v>
      </c>
      <c r="T216" s="34">
        <f>(M216*S216)</f>
        <v>0</v>
      </c>
      <c r="U216" s="34">
        <f>N216+R216+T216</f>
        <v>11042.6</v>
      </c>
      <c r="V216" s="53">
        <f>M216*200</f>
        <v>3400</v>
      </c>
      <c r="W216" s="53">
        <v>1</v>
      </c>
      <c r="X216" s="34">
        <v>709</v>
      </c>
      <c r="Y216" s="52">
        <f t="shared" si="30"/>
        <v>709</v>
      </c>
      <c r="Z216" s="46">
        <v>0</v>
      </c>
      <c r="AA216" s="46"/>
      <c r="AB216" s="34">
        <f>V216+Y216+Z216</f>
        <v>4109</v>
      </c>
      <c r="AC216" s="34">
        <f>AB216+U216</f>
        <v>15151.6</v>
      </c>
      <c r="AD216" s="48"/>
      <c r="AE216" s="48"/>
      <c r="AF216" s="91" t="str">
        <f>A216</f>
        <v>636-PR</v>
      </c>
      <c r="AG216" s="74"/>
    </row>
    <row r="217" spans="1:33" s="31" customFormat="1" ht="35.25" customHeight="1" x14ac:dyDescent="0.2">
      <c r="A217" s="33" t="s">
        <v>400</v>
      </c>
      <c r="B217" s="33"/>
      <c r="C217" s="28" t="s">
        <v>33</v>
      </c>
      <c r="D217" s="28" t="s">
        <v>50</v>
      </c>
      <c r="E217" s="35" t="s">
        <v>165</v>
      </c>
      <c r="F217" s="35" t="s">
        <v>401</v>
      </c>
      <c r="G217" s="35" t="s">
        <v>402</v>
      </c>
      <c r="H217" s="220">
        <v>45</v>
      </c>
      <c r="I217" s="33" t="s">
        <v>48</v>
      </c>
      <c r="J217" s="51">
        <v>585</v>
      </c>
      <c r="K217" s="52">
        <v>0</v>
      </c>
      <c r="L217" s="52">
        <v>17</v>
      </c>
      <c r="M217" s="52">
        <f t="shared" si="27"/>
        <v>17</v>
      </c>
      <c r="N217" s="34">
        <f t="shared" si="29"/>
        <v>9945</v>
      </c>
      <c r="O217" s="53">
        <v>28</v>
      </c>
      <c r="P217" s="53">
        <v>120</v>
      </c>
      <c r="Q217" s="71">
        <v>0.4</v>
      </c>
      <c r="R217" s="71">
        <f t="shared" si="28"/>
        <v>1344</v>
      </c>
      <c r="S217" s="53">
        <v>0</v>
      </c>
      <c r="T217" s="34">
        <f>(M217*S217)</f>
        <v>0</v>
      </c>
      <c r="U217" s="34">
        <f>N217+R217+T217</f>
        <v>11289</v>
      </c>
      <c r="V217" s="53">
        <f>M217*200</f>
        <v>3400</v>
      </c>
      <c r="W217" s="53">
        <v>1</v>
      </c>
      <c r="X217" s="53">
        <v>650</v>
      </c>
      <c r="Y217" s="52">
        <f t="shared" si="30"/>
        <v>650</v>
      </c>
      <c r="Z217" s="46">
        <v>0</v>
      </c>
      <c r="AA217" s="46"/>
      <c r="AB217" s="34">
        <f>V217+Y217+Z217</f>
        <v>4050</v>
      </c>
      <c r="AC217" s="34">
        <f>AB217+U217</f>
        <v>15339</v>
      </c>
      <c r="AD217" s="48">
        <f>SUM(M217:M219)</f>
        <v>17</v>
      </c>
      <c r="AE217" s="48">
        <f>SUM(AC217:AC219)</f>
        <v>15339</v>
      </c>
      <c r="AF217" s="91" t="str">
        <f>A217</f>
        <v>640-PR</v>
      </c>
      <c r="AG217" s="74"/>
    </row>
    <row r="218" spans="1:33" s="31" customFormat="1" ht="36" customHeight="1" x14ac:dyDescent="0.2">
      <c r="A218" s="33" t="s">
        <v>400</v>
      </c>
      <c r="B218" s="33" t="s">
        <v>614</v>
      </c>
      <c r="C218" s="28" t="s">
        <v>33</v>
      </c>
      <c r="D218" s="28" t="s">
        <v>50</v>
      </c>
      <c r="E218" s="35" t="s">
        <v>385</v>
      </c>
      <c r="F218" s="35" t="s">
        <v>401</v>
      </c>
      <c r="G218" s="35" t="s">
        <v>402</v>
      </c>
      <c r="H218" s="220">
        <v>45</v>
      </c>
      <c r="I218" s="33" t="s">
        <v>48</v>
      </c>
      <c r="J218" s="51">
        <v>585</v>
      </c>
      <c r="K218" s="52">
        <v>0</v>
      </c>
      <c r="L218" s="52">
        <v>0</v>
      </c>
      <c r="M218" s="52">
        <f t="shared" si="27"/>
        <v>0</v>
      </c>
      <c r="N218" s="34">
        <f t="shared" si="29"/>
        <v>0</v>
      </c>
      <c r="O218" s="53">
        <v>0</v>
      </c>
      <c r="P218" s="53">
        <v>14</v>
      </c>
      <c r="Q218" s="71">
        <v>0.4</v>
      </c>
      <c r="R218" s="71">
        <f t="shared" si="28"/>
        <v>0</v>
      </c>
      <c r="S218" s="53">
        <v>0</v>
      </c>
      <c r="T218" s="34">
        <f>(M218*S218)</f>
        <v>0</v>
      </c>
      <c r="U218" s="34">
        <f>N218+R218+T218</f>
        <v>0</v>
      </c>
      <c r="V218" s="53">
        <f>M218*200</f>
        <v>0</v>
      </c>
      <c r="W218" s="53">
        <v>0</v>
      </c>
      <c r="X218" s="53">
        <v>160</v>
      </c>
      <c r="Y218" s="52">
        <f t="shared" si="30"/>
        <v>0</v>
      </c>
      <c r="Z218" s="46">
        <v>0</v>
      </c>
      <c r="AA218" s="52"/>
      <c r="AB218" s="34">
        <f>V218+Y218+Z218</f>
        <v>0</v>
      </c>
      <c r="AC218" s="34">
        <f>AB218+U218</f>
        <v>0</v>
      </c>
      <c r="AD218" s="48"/>
      <c r="AE218" s="48"/>
      <c r="AF218" s="91" t="str">
        <f>A218</f>
        <v>640-PR</v>
      </c>
      <c r="AG218" s="74"/>
    </row>
    <row r="219" spans="1:33" s="31" customFormat="1" ht="36" customHeight="1" x14ac:dyDescent="0.2">
      <c r="A219" s="33" t="s">
        <v>400</v>
      </c>
      <c r="B219" s="33" t="s">
        <v>604</v>
      </c>
      <c r="C219" s="28" t="s">
        <v>33</v>
      </c>
      <c r="D219" s="28" t="s">
        <v>50</v>
      </c>
      <c r="E219" s="35" t="s">
        <v>385</v>
      </c>
      <c r="F219" s="35" t="s">
        <v>401</v>
      </c>
      <c r="G219" s="35" t="s">
        <v>402</v>
      </c>
      <c r="H219" s="220">
        <v>45</v>
      </c>
      <c r="I219" s="33" t="s">
        <v>48</v>
      </c>
      <c r="J219" s="51">
        <v>585</v>
      </c>
      <c r="K219" s="52">
        <v>0</v>
      </c>
      <c r="L219" s="52">
        <v>0</v>
      </c>
      <c r="M219" s="52">
        <f t="shared" si="27"/>
        <v>0</v>
      </c>
      <c r="N219" s="34">
        <f t="shared" si="29"/>
        <v>0</v>
      </c>
      <c r="O219" s="53">
        <v>0</v>
      </c>
      <c r="P219" s="53">
        <v>14</v>
      </c>
      <c r="Q219" s="71">
        <v>0.4</v>
      </c>
      <c r="R219" s="71">
        <f t="shared" si="28"/>
        <v>0</v>
      </c>
      <c r="S219" s="53">
        <v>0</v>
      </c>
      <c r="T219" s="34">
        <f>(M219*S219)</f>
        <v>0</v>
      </c>
      <c r="U219" s="34">
        <f>N219+R219+T219</f>
        <v>0</v>
      </c>
      <c r="V219" s="53">
        <f>M219*200</f>
        <v>0</v>
      </c>
      <c r="W219" s="53">
        <v>0</v>
      </c>
      <c r="X219" s="53">
        <v>160</v>
      </c>
      <c r="Y219" s="52">
        <f t="shared" si="30"/>
        <v>0</v>
      </c>
      <c r="Z219" s="46">
        <v>0</v>
      </c>
      <c r="AA219" s="52"/>
      <c r="AB219" s="34">
        <f>V219+Y219+Z219</f>
        <v>0</v>
      </c>
      <c r="AC219" s="34">
        <f>AB219+U219</f>
        <v>0</v>
      </c>
      <c r="AD219" s="48"/>
      <c r="AE219" s="48"/>
      <c r="AF219" s="91" t="str">
        <f>A219</f>
        <v>640-PR</v>
      </c>
      <c r="AG219" s="74"/>
    </row>
    <row r="220" spans="1:33" s="31" customFormat="1" ht="59.25" customHeight="1" x14ac:dyDescent="0.2">
      <c r="A220" s="33" t="s">
        <v>405</v>
      </c>
      <c r="B220" s="33" t="s">
        <v>32</v>
      </c>
      <c r="C220" s="28" t="s">
        <v>77</v>
      </c>
      <c r="D220" s="28" t="s">
        <v>103</v>
      </c>
      <c r="E220" s="35" t="s">
        <v>406</v>
      </c>
      <c r="F220" s="35" t="s">
        <v>363</v>
      </c>
      <c r="G220" s="35" t="s">
        <v>364</v>
      </c>
      <c r="H220" s="220">
        <v>42</v>
      </c>
      <c r="I220" s="33" t="s">
        <v>48</v>
      </c>
      <c r="J220" s="51">
        <v>585</v>
      </c>
      <c r="K220" s="52">
        <v>0</v>
      </c>
      <c r="L220" s="52">
        <v>20</v>
      </c>
      <c r="M220" s="52">
        <f t="shared" si="27"/>
        <v>20</v>
      </c>
      <c r="N220" s="34">
        <f t="shared" si="29"/>
        <v>11700</v>
      </c>
      <c r="O220" s="53">
        <v>28</v>
      </c>
      <c r="P220" s="53">
        <v>36</v>
      </c>
      <c r="Q220" s="71">
        <v>0.4</v>
      </c>
      <c r="R220" s="71">
        <f t="shared" si="28"/>
        <v>403.2</v>
      </c>
      <c r="S220" s="53">
        <v>0</v>
      </c>
      <c r="T220" s="34">
        <f>(M220*S220)</f>
        <v>0</v>
      </c>
      <c r="U220" s="34">
        <f>N220+R220+T220</f>
        <v>12103.2</v>
      </c>
      <c r="V220" s="53">
        <f>M220*200</f>
        <v>4000</v>
      </c>
      <c r="W220" s="53">
        <v>1</v>
      </c>
      <c r="X220" s="53">
        <v>200</v>
      </c>
      <c r="Y220" s="52">
        <f t="shared" si="30"/>
        <v>200</v>
      </c>
      <c r="Z220" s="46">
        <v>0</v>
      </c>
      <c r="AA220" s="46"/>
      <c r="AB220" s="34">
        <f>V220+Y220+Z220</f>
        <v>4200</v>
      </c>
      <c r="AC220" s="34">
        <f>AB220+U220</f>
        <v>16303.2</v>
      </c>
      <c r="AD220" s="48">
        <f>SUM(M220:M221)</f>
        <v>20</v>
      </c>
      <c r="AE220" s="48">
        <f>SUM(AC220:AC221)</f>
        <v>16303.2</v>
      </c>
      <c r="AF220" s="57" t="str">
        <f>A220</f>
        <v>642-A</v>
      </c>
      <c r="AG220" s="74"/>
    </row>
    <row r="221" spans="1:33" s="31" customFormat="1" ht="48" customHeight="1" x14ac:dyDescent="0.2">
      <c r="A221" s="33" t="s">
        <v>405</v>
      </c>
      <c r="B221" s="33" t="s">
        <v>643</v>
      </c>
      <c r="C221" s="28" t="s">
        <v>77</v>
      </c>
      <c r="D221" s="28" t="s">
        <v>103</v>
      </c>
      <c r="E221" s="35" t="s">
        <v>181</v>
      </c>
      <c r="F221" s="35" t="s">
        <v>166</v>
      </c>
      <c r="G221" s="35" t="s">
        <v>359</v>
      </c>
      <c r="H221" s="220">
        <v>42</v>
      </c>
      <c r="I221" s="33" t="s">
        <v>48</v>
      </c>
      <c r="J221" s="51">
        <v>585</v>
      </c>
      <c r="K221" s="52">
        <v>0</v>
      </c>
      <c r="L221" s="52">
        <v>0</v>
      </c>
      <c r="M221" s="52">
        <f t="shared" si="27"/>
        <v>0</v>
      </c>
      <c r="N221" s="34">
        <f t="shared" si="29"/>
        <v>0</v>
      </c>
      <c r="O221" s="53">
        <v>0</v>
      </c>
      <c r="P221" s="53">
        <v>36</v>
      </c>
      <c r="Q221" s="71">
        <v>0.4</v>
      </c>
      <c r="R221" s="71">
        <f t="shared" si="28"/>
        <v>0</v>
      </c>
      <c r="S221" s="53">
        <v>0</v>
      </c>
      <c r="T221" s="34">
        <f>(M221*S221)</f>
        <v>0</v>
      </c>
      <c r="U221" s="34">
        <f>N221+R221+T221</f>
        <v>0</v>
      </c>
      <c r="V221" s="53">
        <f>M221*200</f>
        <v>0</v>
      </c>
      <c r="W221" s="53">
        <v>0</v>
      </c>
      <c r="X221" s="53">
        <v>200</v>
      </c>
      <c r="Y221" s="52">
        <f t="shared" si="30"/>
        <v>0</v>
      </c>
      <c r="Z221" s="46">
        <v>0</v>
      </c>
      <c r="AA221" s="46"/>
      <c r="AB221" s="34">
        <f>V221+Y221+Z221</f>
        <v>0</v>
      </c>
      <c r="AC221" s="34">
        <f>AB221+U221</f>
        <v>0</v>
      </c>
      <c r="AD221" s="48"/>
      <c r="AE221" s="48"/>
      <c r="AF221" s="57" t="str">
        <f>A221</f>
        <v>642-A</v>
      </c>
      <c r="AG221" s="74" t="s">
        <v>195</v>
      </c>
    </row>
    <row r="222" spans="1:33" s="31" customFormat="1" ht="44" customHeight="1" x14ac:dyDescent="0.2">
      <c r="A222" s="33" t="s">
        <v>409</v>
      </c>
      <c r="B222" s="33" t="s">
        <v>644</v>
      </c>
      <c r="C222" s="28" t="s">
        <v>77</v>
      </c>
      <c r="D222" s="28" t="s">
        <v>103</v>
      </c>
      <c r="E222" s="35" t="s">
        <v>406</v>
      </c>
      <c r="F222" s="35" t="s">
        <v>410</v>
      </c>
      <c r="G222" s="35" t="s">
        <v>411</v>
      </c>
      <c r="H222" s="220">
        <v>42</v>
      </c>
      <c r="I222" s="33" t="s">
        <v>48</v>
      </c>
      <c r="J222" s="51">
        <v>585</v>
      </c>
      <c r="K222" s="52">
        <v>0</v>
      </c>
      <c r="L222" s="52">
        <v>0</v>
      </c>
      <c r="M222" s="52">
        <f t="shared" si="27"/>
        <v>0</v>
      </c>
      <c r="N222" s="34">
        <f t="shared" si="29"/>
        <v>0</v>
      </c>
      <c r="O222" s="53">
        <v>0</v>
      </c>
      <c r="P222" s="53">
        <v>12</v>
      </c>
      <c r="Q222" s="71">
        <v>0.4</v>
      </c>
      <c r="R222" s="71">
        <f t="shared" si="28"/>
        <v>0</v>
      </c>
      <c r="S222" s="53">
        <v>0</v>
      </c>
      <c r="T222" s="34">
        <f>(M222*S222)</f>
        <v>0</v>
      </c>
      <c r="U222" s="34">
        <f>N222+R222+T222</f>
        <v>0</v>
      </c>
      <c r="V222" s="53">
        <f>M222*200</f>
        <v>0</v>
      </c>
      <c r="W222" s="53">
        <v>0</v>
      </c>
      <c r="X222" s="53">
        <v>148</v>
      </c>
      <c r="Y222" s="52">
        <f t="shared" si="30"/>
        <v>0</v>
      </c>
      <c r="Z222" s="46">
        <v>0</v>
      </c>
      <c r="AA222" s="46"/>
      <c r="AB222" s="34">
        <f>V222+Y222+Z222</f>
        <v>0</v>
      </c>
      <c r="AC222" s="34">
        <f>AB222+U222</f>
        <v>0</v>
      </c>
      <c r="AD222" s="48">
        <f>SUM(M222:M235)</f>
        <v>188</v>
      </c>
      <c r="AE222" s="48">
        <f>SUM(AC222:AC235)</f>
        <v>152912.4</v>
      </c>
      <c r="AF222" s="57" t="str">
        <f>A222</f>
        <v>643-PR</v>
      </c>
      <c r="AG222" s="74"/>
    </row>
    <row r="223" spans="1:33" s="31" customFormat="1" ht="44" customHeight="1" x14ac:dyDescent="0.2">
      <c r="A223" s="178" t="s">
        <v>409</v>
      </c>
      <c r="B223" s="178" t="s">
        <v>676</v>
      </c>
      <c r="C223" s="179" t="s">
        <v>77</v>
      </c>
      <c r="D223" s="179" t="s">
        <v>103</v>
      </c>
      <c r="E223" s="180" t="s">
        <v>181</v>
      </c>
      <c r="F223" s="180" t="s">
        <v>392</v>
      </c>
      <c r="G223" s="180" t="s">
        <v>413</v>
      </c>
      <c r="H223" s="220">
        <v>42</v>
      </c>
      <c r="I223" s="33" t="s">
        <v>48</v>
      </c>
      <c r="J223" s="51">
        <v>585</v>
      </c>
      <c r="K223" s="181">
        <v>0</v>
      </c>
      <c r="L223" s="181">
        <v>20</v>
      </c>
      <c r="M223" s="52">
        <f t="shared" si="27"/>
        <v>20</v>
      </c>
      <c r="N223" s="34">
        <f t="shared" si="29"/>
        <v>11700</v>
      </c>
      <c r="O223" s="53">
        <v>28</v>
      </c>
      <c r="P223" s="53">
        <v>36</v>
      </c>
      <c r="Q223" s="71">
        <v>0.4</v>
      </c>
      <c r="R223" s="71">
        <f t="shared" si="28"/>
        <v>403.2</v>
      </c>
      <c r="S223" s="53">
        <v>0</v>
      </c>
      <c r="T223" s="34">
        <f>(M223*S223)</f>
        <v>0</v>
      </c>
      <c r="U223" s="34">
        <f>N223+R223+T223</f>
        <v>12103.2</v>
      </c>
      <c r="V223" s="53">
        <f>M223*200</f>
        <v>4000</v>
      </c>
      <c r="W223" s="53">
        <v>1</v>
      </c>
      <c r="X223" s="53">
        <v>200</v>
      </c>
      <c r="Y223" s="52">
        <f t="shared" si="30"/>
        <v>200</v>
      </c>
      <c r="Z223" s="46"/>
      <c r="AA223" s="46"/>
      <c r="AB223" s="34">
        <f>V223+Y223+Z223</f>
        <v>4200</v>
      </c>
      <c r="AC223" s="34">
        <f>AB223+U223</f>
        <v>16303.2</v>
      </c>
      <c r="AD223" s="48"/>
      <c r="AE223" s="48"/>
      <c r="AF223" s="57"/>
      <c r="AG223" s="74"/>
    </row>
    <row r="224" spans="1:33" s="31" customFormat="1" ht="56" customHeight="1" x14ac:dyDescent="0.2">
      <c r="A224" s="33" t="s">
        <v>409</v>
      </c>
      <c r="B224" s="33"/>
      <c r="C224" s="28" t="s">
        <v>77</v>
      </c>
      <c r="D224" s="28" t="s">
        <v>103</v>
      </c>
      <c r="E224" s="35" t="s">
        <v>192</v>
      </c>
      <c r="F224" s="35" t="s">
        <v>392</v>
      </c>
      <c r="G224" s="35" t="s">
        <v>413</v>
      </c>
      <c r="H224" s="220">
        <v>42</v>
      </c>
      <c r="I224" s="33" t="s">
        <v>48</v>
      </c>
      <c r="J224" s="51">
        <v>585</v>
      </c>
      <c r="K224" s="52">
        <v>0</v>
      </c>
      <c r="L224" s="52">
        <v>18</v>
      </c>
      <c r="M224" s="52">
        <f t="shared" si="27"/>
        <v>18</v>
      </c>
      <c r="N224" s="34">
        <f t="shared" si="29"/>
        <v>10530</v>
      </c>
      <c r="O224" s="53">
        <v>28</v>
      </c>
      <c r="P224" s="53">
        <v>19</v>
      </c>
      <c r="Q224" s="71">
        <v>0.4</v>
      </c>
      <c r="R224" s="71">
        <f t="shared" si="28"/>
        <v>212.8</v>
      </c>
      <c r="S224" s="53">
        <v>0</v>
      </c>
      <c r="T224" s="34">
        <f>(M224*S224)</f>
        <v>0</v>
      </c>
      <c r="U224" s="34">
        <f>N224+R224+T224</f>
        <v>10742.8</v>
      </c>
      <c r="V224" s="53">
        <f>M224*200</f>
        <v>3600</v>
      </c>
      <c r="W224" s="53">
        <v>1</v>
      </c>
      <c r="X224" s="53">
        <v>165</v>
      </c>
      <c r="Y224" s="52">
        <f t="shared" si="30"/>
        <v>165</v>
      </c>
      <c r="Z224" s="46">
        <v>0</v>
      </c>
      <c r="AA224" s="46"/>
      <c r="AB224" s="34">
        <f>V224+Y224+Z224</f>
        <v>3765</v>
      </c>
      <c r="AC224" s="34">
        <f>AB224+U224</f>
        <v>14507.8</v>
      </c>
      <c r="AD224" s="48"/>
      <c r="AE224" s="48"/>
      <c r="AF224" s="57" t="str">
        <f>A224</f>
        <v>643-PR</v>
      </c>
      <c r="AG224" s="74"/>
    </row>
    <row r="225" spans="1:33" s="31" customFormat="1" ht="56" customHeight="1" x14ac:dyDescent="0.2">
      <c r="A225" s="33" t="s">
        <v>409</v>
      </c>
      <c r="B225" s="33" t="s">
        <v>645</v>
      </c>
      <c r="C225" s="28" t="s">
        <v>77</v>
      </c>
      <c r="D225" s="28" t="s">
        <v>103</v>
      </c>
      <c r="E225" s="35" t="s">
        <v>189</v>
      </c>
      <c r="F225" s="35" t="s">
        <v>392</v>
      </c>
      <c r="G225" s="35" t="s">
        <v>413</v>
      </c>
      <c r="H225" s="220">
        <v>42</v>
      </c>
      <c r="I225" s="33" t="s">
        <v>48</v>
      </c>
      <c r="J225" s="51">
        <v>585</v>
      </c>
      <c r="K225" s="52">
        <v>0</v>
      </c>
      <c r="L225" s="52">
        <v>15</v>
      </c>
      <c r="M225" s="52">
        <f t="shared" si="27"/>
        <v>15</v>
      </c>
      <c r="N225" s="34">
        <f t="shared" si="29"/>
        <v>8775</v>
      </c>
      <c r="O225" s="53">
        <v>28</v>
      </c>
      <c r="P225" s="53">
        <v>23</v>
      </c>
      <c r="Q225" s="71">
        <v>0.4</v>
      </c>
      <c r="R225" s="71">
        <f t="shared" si="28"/>
        <v>257.60000000000002</v>
      </c>
      <c r="S225" s="53">
        <v>0</v>
      </c>
      <c r="T225" s="34">
        <f>(M225*S225)</f>
        <v>0</v>
      </c>
      <c r="U225" s="34">
        <f>N225+R225+T225</f>
        <v>9032.6</v>
      </c>
      <c r="V225" s="53">
        <f>M225*200</f>
        <v>3000</v>
      </c>
      <c r="W225" s="53">
        <v>1</v>
      </c>
      <c r="X225" s="53">
        <v>153</v>
      </c>
      <c r="Y225" s="52">
        <f t="shared" si="30"/>
        <v>153</v>
      </c>
      <c r="Z225" s="46">
        <v>0</v>
      </c>
      <c r="AA225" s="46"/>
      <c r="AB225" s="34">
        <f>V225+Y225+Z225</f>
        <v>3153</v>
      </c>
      <c r="AC225" s="34">
        <f>AB225+U225</f>
        <v>12185.6</v>
      </c>
      <c r="AD225" s="48"/>
      <c r="AE225" s="48"/>
      <c r="AF225" s="57"/>
      <c r="AG225" s="74"/>
    </row>
    <row r="226" spans="1:33" s="31" customFormat="1" ht="30" customHeight="1" x14ac:dyDescent="0.2">
      <c r="A226" s="33" t="s">
        <v>409</v>
      </c>
      <c r="B226" s="33"/>
      <c r="C226" s="28" t="s">
        <v>77</v>
      </c>
      <c r="D226" s="28" t="s">
        <v>108</v>
      </c>
      <c r="E226" s="89" t="s">
        <v>415</v>
      </c>
      <c r="F226" s="35" t="s">
        <v>416</v>
      </c>
      <c r="G226" s="35" t="s">
        <v>417</v>
      </c>
      <c r="H226" s="220">
        <v>56</v>
      </c>
      <c r="I226" s="33" t="s">
        <v>48</v>
      </c>
      <c r="J226" s="51">
        <v>585</v>
      </c>
      <c r="K226" s="52">
        <v>19</v>
      </c>
      <c r="L226" s="52">
        <v>0</v>
      </c>
      <c r="M226" s="52">
        <f t="shared" si="27"/>
        <v>19</v>
      </c>
      <c r="N226" s="34">
        <f t="shared" si="29"/>
        <v>11115</v>
      </c>
      <c r="O226" s="53">
        <v>36</v>
      </c>
      <c r="P226" s="53">
        <v>22</v>
      </c>
      <c r="Q226" s="71">
        <v>0.4</v>
      </c>
      <c r="R226" s="71">
        <f t="shared" si="28"/>
        <v>316.8</v>
      </c>
      <c r="S226" s="34">
        <v>0</v>
      </c>
      <c r="T226" s="34">
        <v>0</v>
      </c>
      <c r="U226" s="34">
        <f>N226+R226+T226</f>
        <v>11431.8</v>
      </c>
      <c r="V226" s="53">
        <f>M226*200</f>
        <v>3800</v>
      </c>
      <c r="W226" s="53">
        <v>1</v>
      </c>
      <c r="X226" s="52">
        <v>225</v>
      </c>
      <c r="Y226" s="52">
        <f t="shared" si="30"/>
        <v>225</v>
      </c>
      <c r="Z226" s="34">
        <v>0</v>
      </c>
      <c r="AA226" s="34"/>
      <c r="AB226" s="34">
        <f>V226+Y226+Z226</f>
        <v>4025</v>
      </c>
      <c r="AC226" s="34">
        <f>AB226+U226</f>
        <v>15456.8</v>
      </c>
      <c r="AD226" s="48"/>
      <c r="AE226" s="48"/>
      <c r="AF226" s="57" t="str">
        <f>A226</f>
        <v>643-PR</v>
      </c>
      <c r="AG226" s="74"/>
    </row>
    <row r="227" spans="1:33" s="31" customFormat="1" ht="30.75" customHeight="1" x14ac:dyDescent="0.2">
      <c r="A227" s="33" t="s">
        <v>409</v>
      </c>
      <c r="B227" s="33"/>
      <c r="C227" s="28" t="s">
        <v>77</v>
      </c>
      <c r="D227" s="28" t="s">
        <v>108</v>
      </c>
      <c r="E227" s="89" t="s">
        <v>415</v>
      </c>
      <c r="F227" s="35" t="s">
        <v>416</v>
      </c>
      <c r="G227" s="35" t="s">
        <v>417</v>
      </c>
      <c r="H227" s="220">
        <v>56</v>
      </c>
      <c r="I227" s="33" t="s">
        <v>48</v>
      </c>
      <c r="J227" s="51">
        <v>585</v>
      </c>
      <c r="K227" s="52">
        <v>0</v>
      </c>
      <c r="L227" s="52">
        <v>18</v>
      </c>
      <c r="M227" s="52">
        <v>18</v>
      </c>
      <c r="N227" s="34">
        <f t="shared" si="29"/>
        <v>10530</v>
      </c>
      <c r="O227" s="53">
        <v>36</v>
      </c>
      <c r="P227" s="53">
        <v>22</v>
      </c>
      <c r="Q227" s="71">
        <v>0.4</v>
      </c>
      <c r="R227" s="71">
        <f t="shared" si="28"/>
        <v>316.8</v>
      </c>
      <c r="S227" s="34">
        <v>0</v>
      </c>
      <c r="T227" s="34">
        <v>0</v>
      </c>
      <c r="U227" s="34">
        <f>N227+R227+T227</f>
        <v>10846.8</v>
      </c>
      <c r="V227" s="53">
        <f>M227*200</f>
        <v>3600</v>
      </c>
      <c r="W227" s="53">
        <v>1</v>
      </c>
      <c r="X227" s="52">
        <v>225</v>
      </c>
      <c r="Y227" s="52">
        <f t="shared" si="30"/>
        <v>225</v>
      </c>
      <c r="Z227" s="34">
        <v>0</v>
      </c>
      <c r="AA227" s="34"/>
      <c r="AB227" s="34">
        <f>V227+Y227+Z227</f>
        <v>3825</v>
      </c>
      <c r="AC227" s="34">
        <f>AB227+U227</f>
        <v>14671.8</v>
      </c>
      <c r="AD227" s="48"/>
      <c r="AE227" s="48"/>
      <c r="AF227" s="57" t="str">
        <f>A227</f>
        <v>643-PR</v>
      </c>
      <c r="AG227" s="74"/>
    </row>
    <row r="228" spans="1:33" s="31" customFormat="1" ht="37.5" customHeight="1" x14ac:dyDescent="0.2">
      <c r="A228" s="62" t="s">
        <v>409</v>
      </c>
      <c r="B228" s="62"/>
      <c r="C228" s="63" t="s">
        <v>77</v>
      </c>
      <c r="D228" s="63" t="s">
        <v>108</v>
      </c>
      <c r="E228" s="95" t="s">
        <v>415</v>
      </c>
      <c r="F228" s="37" t="s">
        <v>420</v>
      </c>
      <c r="G228" s="37" t="s">
        <v>421</v>
      </c>
      <c r="H228" s="245">
        <v>42</v>
      </c>
      <c r="I228" s="62" t="s">
        <v>48</v>
      </c>
      <c r="J228" s="39">
        <v>585</v>
      </c>
      <c r="K228" s="40">
        <v>0</v>
      </c>
      <c r="L228" s="40">
        <v>0</v>
      </c>
      <c r="M228" s="40">
        <f t="shared" ref="M228:M295" si="31">K228+L228</f>
        <v>0</v>
      </c>
      <c r="N228" s="41">
        <f t="shared" si="29"/>
        <v>0</v>
      </c>
      <c r="O228" s="42">
        <v>0</v>
      </c>
      <c r="P228" s="42">
        <v>22</v>
      </c>
      <c r="Q228" s="67">
        <v>0.4</v>
      </c>
      <c r="R228" s="67">
        <f t="shared" si="28"/>
        <v>0</v>
      </c>
      <c r="S228" s="42">
        <v>0</v>
      </c>
      <c r="T228" s="41">
        <f>(M228*S228)</f>
        <v>0</v>
      </c>
      <c r="U228" s="41">
        <f>N228+R228+T228</f>
        <v>0</v>
      </c>
      <c r="V228" s="42">
        <f>M228*200</f>
        <v>0</v>
      </c>
      <c r="W228" s="42">
        <v>0</v>
      </c>
      <c r="X228" s="42">
        <v>225</v>
      </c>
      <c r="Y228" s="40">
        <f t="shared" si="30"/>
        <v>0</v>
      </c>
      <c r="Z228" s="45">
        <v>0</v>
      </c>
      <c r="AA228" s="46"/>
      <c r="AB228" s="41">
        <f>V228+Y228+Z228</f>
        <v>0</v>
      </c>
      <c r="AC228" s="41">
        <f>AB228+U228</f>
        <v>0</v>
      </c>
      <c r="AD228" s="48"/>
      <c r="AE228" s="48"/>
      <c r="AF228" s="57" t="str">
        <f>A228</f>
        <v>643-PR</v>
      </c>
      <c r="AG228" s="74"/>
    </row>
    <row r="229" spans="1:33" s="31" customFormat="1" ht="45.75" customHeight="1" x14ac:dyDescent="0.2">
      <c r="A229" s="62" t="s">
        <v>409</v>
      </c>
      <c r="B229" s="62"/>
      <c r="C229" s="63" t="s">
        <v>77</v>
      </c>
      <c r="D229" s="63" t="s">
        <v>108</v>
      </c>
      <c r="E229" s="37" t="s">
        <v>207</v>
      </c>
      <c r="F229" s="37" t="s">
        <v>423</v>
      </c>
      <c r="G229" s="37" t="s">
        <v>424</v>
      </c>
      <c r="H229" s="245">
        <v>42</v>
      </c>
      <c r="I229" s="62" t="s">
        <v>48</v>
      </c>
      <c r="J229" s="39">
        <v>585</v>
      </c>
      <c r="K229" s="40">
        <v>0</v>
      </c>
      <c r="L229" s="40">
        <v>0</v>
      </c>
      <c r="M229" s="40">
        <f t="shared" si="31"/>
        <v>0</v>
      </c>
      <c r="N229" s="41">
        <f t="shared" si="29"/>
        <v>0</v>
      </c>
      <c r="O229" s="42">
        <v>0</v>
      </c>
      <c r="P229" s="42">
        <v>12</v>
      </c>
      <c r="Q229" s="67">
        <v>0.4</v>
      </c>
      <c r="R229" s="67">
        <f t="shared" si="28"/>
        <v>0</v>
      </c>
      <c r="S229" s="42">
        <v>0</v>
      </c>
      <c r="T229" s="41">
        <f>(M229*S229)</f>
        <v>0</v>
      </c>
      <c r="U229" s="41">
        <f>N229+R229+T229</f>
        <v>0</v>
      </c>
      <c r="V229" s="42">
        <f>M229*200</f>
        <v>0</v>
      </c>
      <c r="W229" s="42">
        <v>0</v>
      </c>
      <c r="X229" s="42">
        <v>205</v>
      </c>
      <c r="Y229" s="40">
        <f t="shared" si="30"/>
        <v>0</v>
      </c>
      <c r="Z229" s="45">
        <v>0</v>
      </c>
      <c r="AA229" s="46"/>
      <c r="AB229" s="41">
        <f>V229+Y229+Z229</f>
        <v>0</v>
      </c>
      <c r="AC229" s="41">
        <f>AB229+U229</f>
        <v>0</v>
      </c>
      <c r="AD229" s="199"/>
      <c r="AE229" s="199"/>
      <c r="AF229" s="49" t="str">
        <f>A229</f>
        <v>643-PR</v>
      </c>
      <c r="AG229" s="74"/>
    </row>
    <row r="230" spans="1:33" s="31" customFormat="1" ht="45.75" customHeight="1" x14ac:dyDescent="0.2">
      <c r="A230" s="62" t="s">
        <v>409</v>
      </c>
      <c r="B230" s="62"/>
      <c r="C230" s="63" t="s">
        <v>77</v>
      </c>
      <c r="D230" s="63" t="s">
        <v>108</v>
      </c>
      <c r="E230" s="37" t="s">
        <v>207</v>
      </c>
      <c r="F230" s="37" t="s">
        <v>423</v>
      </c>
      <c r="G230" s="37" t="s">
        <v>424</v>
      </c>
      <c r="H230" s="245">
        <v>42</v>
      </c>
      <c r="I230" s="62" t="s">
        <v>48</v>
      </c>
      <c r="J230" s="39">
        <v>585</v>
      </c>
      <c r="K230" s="40">
        <v>0</v>
      </c>
      <c r="L230" s="40">
        <v>0</v>
      </c>
      <c r="M230" s="40">
        <f t="shared" si="31"/>
        <v>0</v>
      </c>
      <c r="N230" s="41">
        <f t="shared" si="29"/>
        <v>0</v>
      </c>
      <c r="O230" s="42">
        <v>0</v>
      </c>
      <c r="P230" s="42">
        <v>12</v>
      </c>
      <c r="Q230" s="67">
        <v>0.4</v>
      </c>
      <c r="R230" s="67">
        <f t="shared" si="28"/>
        <v>0</v>
      </c>
      <c r="S230" s="42">
        <v>0</v>
      </c>
      <c r="T230" s="41">
        <f>(M230*S230)</f>
        <v>0</v>
      </c>
      <c r="U230" s="41">
        <f>N230+R230+T230</f>
        <v>0</v>
      </c>
      <c r="V230" s="42">
        <f>M230*200</f>
        <v>0</v>
      </c>
      <c r="W230" s="42">
        <v>0</v>
      </c>
      <c r="X230" s="42">
        <v>205</v>
      </c>
      <c r="Y230" s="40">
        <f t="shared" si="30"/>
        <v>0</v>
      </c>
      <c r="Z230" s="45">
        <v>0</v>
      </c>
      <c r="AA230" s="46"/>
      <c r="AB230" s="41">
        <f>V230+Y230+Z230</f>
        <v>0</v>
      </c>
      <c r="AC230" s="41">
        <f>AB230+U230</f>
        <v>0</v>
      </c>
      <c r="AD230" s="199"/>
      <c r="AE230" s="199"/>
      <c r="AF230" s="49" t="str">
        <f>A230</f>
        <v>643-PR</v>
      </c>
      <c r="AG230" s="74"/>
    </row>
    <row r="231" spans="1:33" s="31" customFormat="1" ht="40.5" customHeight="1" x14ac:dyDescent="0.2">
      <c r="A231" s="33" t="s">
        <v>409</v>
      </c>
      <c r="B231" s="33"/>
      <c r="C231" s="28" t="s">
        <v>77</v>
      </c>
      <c r="D231" s="28" t="s">
        <v>108</v>
      </c>
      <c r="E231" s="35" t="s">
        <v>213</v>
      </c>
      <c r="F231" s="35" t="s">
        <v>426</v>
      </c>
      <c r="G231" s="35" t="s">
        <v>411</v>
      </c>
      <c r="H231" s="220">
        <v>42</v>
      </c>
      <c r="I231" s="33" t="s">
        <v>48</v>
      </c>
      <c r="J231" s="51">
        <v>585</v>
      </c>
      <c r="K231" s="52">
        <v>20</v>
      </c>
      <c r="L231" s="52">
        <v>0</v>
      </c>
      <c r="M231" s="52">
        <f t="shared" si="31"/>
        <v>20</v>
      </c>
      <c r="N231" s="34">
        <f t="shared" si="29"/>
        <v>11700</v>
      </c>
      <c r="O231" s="53">
        <v>28</v>
      </c>
      <c r="P231" s="53">
        <v>12</v>
      </c>
      <c r="Q231" s="71">
        <v>0.4</v>
      </c>
      <c r="R231" s="71">
        <f t="shared" si="28"/>
        <v>134.40000000000003</v>
      </c>
      <c r="S231" s="53">
        <v>0</v>
      </c>
      <c r="T231" s="34">
        <f>(M231*S231)</f>
        <v>0</v>
      </c>
      <c r="U231" s="34">
        <f>N231+R231+T231</f>
        <v>11834.4</v>
      </c>
      <c r="V231" s="53">
        <f>M231*200</f>
        <v>4000</v>
      </c>
      <c r="W231" s="53">
        <v>1</v>
      </c>
      <c r="X231" s="53">
        <v>154</v>
      </c>
      <c r="Y231" s="52">
        <f t="shared" si="30"/>
        <v>154</v>
      </c>
      <c r="Z231" s="46">
        <v>0</v>
      </c>
      <c r="AA231" s="46"/>
      <c r="AB231" s="34">
        <f>V231+Y231+Z231</f>
        <v>4154</v>
      </c>
      <c r="AC231" s="34">
        <f>AB231+U231</f>
        <v>15988.4</v>
      </c>
      <c r="AD231" s="48"/>
      <c r="AE231" s="48"/>
      <c r="AF231" s="57" t="str">
        <f>A231</f>
        <v>643-PR</v>
      </c>
      <c r="AG231" s="74"/>
    </row>
    <row r="232" spans="1:33" s="31" customFormat="1" ht="38.25" customHeight="1" x14ac:dyDescent="0.2">
      <c r="A232" s="33" t="s">
        <v>409</v>
      </c>
      <c r="B232" s="33"/>
      <c r="C232" s="28" t="s">
        <v>77</v>
      </c>
      <c r="D232" s="28" t="s">
        <v>108</v>
      </c>
      <c r="E232" s="35" t="s">
        <v>213</v>
      </c>
      <c r="F232" s="35" t="s">
        <v>392</v>
      </c>
      <c r="G232" s="35" t="s">
        <v>428</v>
      </c>
      <c r="H232" s="220">
        <v>42</v>
      </c>
      <c r="I232" s="33" t="s">
        <v>48</v>
      </c>
      <c r="J232" s="51">
        <v>585</v>
      </c>
      <c r="K232" s="52">
        <v>0</v>
      </c>
      <c r="L232" s="52">
        <v>19</v>
      </c>
      <c r="M232" s="52">
        <f t="shared" si="31"/>
        <v>19</v>
      </c>
      <c r="N232" s="34">
        <f t="shared" si="29"/>
        <v>11115</v>
      </c>
      <c r="O232" s="53">
        <v>28</v>
      </c>
      <c r="P232" s="53">
        <v>12</v>
      </c>
      <c r="Q232" s="71">
        <v>0.4</v>
      </c>
      <c r="R232" s="71">
        <f t="shared" si="28"/>
        <v>134.40000000000003</v>
      </c>
      <c r="S232" s="53">
        <v>0</v>
      </c>
      <c r="T232" s="34">
        <f>(M232*S232)</f>
        <v>0</v>
      </c>
      <c r="U232" s="34">
        <f>N232+R232+T232</f>
        <v>11249.4</v>
      </c>
      <c r="V232" s="53">
        <f>M232*200</f>
        <v>3800</v>
      </c>
      <c r="W232" s="53">
        <v>1</v>
      </c>
      <c r="X232" s="53">
        <v>154</v>
      </c>
      <c r="Y232" s="52">
        <f t="shared" si="30"/>
        <v>154</v>
      </c>
      <c r="Z232" s="46">
        <v>0</v>
      </c>
      <c r="AA232" s="46"/>
      <c r="AB232" s="34">
        <f>V232+Y232+Z232</f>
        <v>3954</v>
      </c>
      <c r="AC232" s="34">
        <f>AB232+U232</f>
        <v>15203.4</v>
      </c>
      <c r="AD232" s="48"/>
      <c r="AE232" s="48"/>
      <c r="AF232" s="57" t="str">
        <f>A232</f>
        <v>643-PR</v>
      </c>
      <c r="AG232" s="74"/>
    </row>
    <row r="233" spans="1:33" s="31" customFormat="1" ht="31.5" customHeight="1" x14ac:dyDescent="0.2">
      <c r="A233" s="33" t="s">
        <v>409</v>
      </c>
      <c r="B233" s="33"/>
      <c r="C233" s="28" t="s">
        <v>77</v>
      </c>
      <c r="D233" s="28" t="s">
        <v>108</v>
      </c>
      <c r="E233" s="89" t="s">
        <v>302</v>
      </c>
      <c r="F233" s="35" t="s">
        <v>392</v>
      </c>
      <c r="G233" s="35" t="s">
        <v>428</v>
      </c>
      <c r="H233" s="220">
        <v>42</v>
      </c>
      <c r="I233" s="33" t="s">
        <v>48</v>
      </c>
      <c r="J233" s="51">
        <v>585</v>
      </c>
      <c r="K233" s="52">
        <v>19</v>
      </c>
      <c r="L233" s="52">
        <v>0</v>
      </c>
      <c r="M233" s="52">
        <f t="shared" si="31"/>
        <v>19</v>
      </c>
      <c r="N233" s="34">
        <f t="shared" si="29"/>
        <v>11115</v>
      </c>
      <c r="O233" s="53">
        <v>28</v>
      </c>
      <c r="P233" s="53">
        <v>41</v>
      </c>
      <c r="Q233" s="71">
        <v>0.4</v>
      </c>
      <c r="R233" s="71">
        <f t="shared" si="28"/>
        <v>459.20000000000005</v>
      </c>
      <c r="S233" s="53">
        <v>0</v>
      </c>
      <c r="T233" s="34">
        <f>(M233*S233)</f>
        <v>0</v>
      </c>
      <c r="U233" s="34">
        <f>N233+R233+T233</f>
        <v>11574.2</v>
      </c>
      <c r="V233" s="53">
        <f>M233*200</f>
        <v>3800</v>
      </c>
      <c r="W233" s="53">
        <v>1</v>
      </c>
      <c r="X233" s="53">
        <v>275</v>
      </c>
      <c r="Y233" s="52">
        <f t="shared" si="30"/>
        <v>275</v>
      </c>
      <c r="Z233" s="46">
        <v>0</v>
      </c>
      <c r="AA233" s="46"/>
      <c r="AB233" s="34">
        <f>V233+Y233+Z233</f>
        <v>4075</v>
      </c>
      <c r="AC233" s="34">
        <f>AB233+U233</f>
        <v>15649.2</v>
      </c>
      <c r="AD233" s="48"/>
      <c r="AE233" s="48"/>
      <c r="AF233" s="57" t="str">
        <f>A233</f>
        <v>643-PR</v>
      </c>
      <c r="AG233" s="74"/>
    </row>
    <row r="234" spans="1:33" s="31" customFormat="1" ht="28.5" customHeight="1" x14ac:dyDescent="0.2">
      <c r="A234" s="33" t="s">
        <v>409</v>
      </c>
      <c r="B234" s="33"/>
      <c r="C234" s="28" t="s">
        <v>77</v>
      </c>
      <c r="D234" s="28" t="s">
        <v>50</v>
      </c>
      <c r="E234" s="35" t="s">
        <v>373</v>
      </c>
      <c r="F234" s="35" t="s">
        <v>420</v>
      </c>
      <c r="G234" s="35" t="s">
        <v>413</v>
      </c>
      <c r="H234" s="220">
        <v>42</v>
      </c>
      <c r="I234" s="33" t="s">
        <v>48</v>
      </c>
      <c r="J234" s="51">
        <v>585</v>
      </c>
      <c r="K234" s="52">
        <v>0</v>
      </c>
      <c r="L234" s="52">
        <v>20</v>
      </c>
      <c r="M234" s="52">
        <f t="shared" si="31"/>
        <v>20</v>
      </c>
      <c r="N234" s="34">
        <f t="shared" si="29"/>
        <v>11700</v>
      </c>
      <c r="O234" s="53">
        <v>28</v>
      </c>
      <c r="P234" s="53">
        <v>30</v>
      </c>
      <c r="Q234" s="71">
        <v>0.4</v>
      </c>
      <c r="R234" s="71">
        <f t="shared" si="28"/>
        <v>336</v>
      </c>
      <c r="S234" s="53">
        <v>0</v>
      </c>
      <c r="T234" s="34">
        <f>(M234*S234)</f>
        <v>0</v>
      </c>
      <c r="U234" s="34">
        <f>N234+R234+T234</f>
        <v>12036</v>
      </c>
      <c r="V234" s="53">
        <f>M234*200</f>
        <v>4000</v>
      </c>
      <c r="W234" s="53">
        <v>1</v>
      </c>
      <c r="X234" s="53">
        <v>310</v>
      </c>
      <c r="Y234" s="52">
        <f t="shared" si="30"/>
        <v>310</v>
      </c>
      <c r="Z234" s="46">
        <v>0</v>
      </c>
      <c r="AA234" s="46"/>
      <c r="AB234" s="34">
        <f>V234+Y234+Z234</f>
        <v>4310</v>
      </c>
      <c r="AC234" s="34">
        <f>AB234+U234</f>
        <v>16346</v>
      </c>
      <c r="AD234" s="48"/>
      <c r="AE234" s="48"/>
      <c r="AF234" s="57" t="str">
        <f>A234</f>
        <v>643-PR</v>
      </c>
      <c r="AG234" s="74"/>
    </row>
    <row r="235" spans="1:33" s="31" customFormat="1" ht="42.75" customHeight="1" x14ac:dyDescent="0.2">
      <c r="A235" s="33" t="s">
        <v>409</v>
      </c>
      <c r="B235" s="33"/>
      <c r="C235" s="28" t="s">
        <v>77</v>
      </c>
      <c r="D235" s="28" t="s">
        <v>50</v>
      </c>
      <c r="E235" s="35" t="s">
        <v>165</v>
      </c>
      <c r="F235" s="35" t="s">
        <v>432</v>
      </c>
      <c r="G235" s="35" t="s">
        <v>433</v>
      </c>
      <c r="H235" s="220">
        <v>42</v>
      </c>
      <c r="I235" s="33" t="s">
        <v>48</v>
      </c>
      <c r="J235" s="51">
        <v>585</v>
      </c>
      <c r="K235" s="52">
        <v>20</v>
      </c>
      <c r="L235" s="52">
        <v>0</v>
      </c>
      <c r="M235" s="52">
        <f t="shared" si="31"/>
        <v>20</v>
      </c>
      <c r="N235" s="34">
        <f t="shared" si="29"/>
        <v>11700</v>
      </c>
      <c r="O235" s="53">
        <v>28</v>
      </c>
      <c r="P235" s="53">
        <v>46</v>
      </c>
      <c r="Q235" s="71">
        <v>0.4</v>
      </c>
      <c r="R235" s="71">
        <f t="shared" si="28"/>
        <v>515.20000000000005</v>
      </c>
      <c r="S235" s="53">
        <v>0</v>
      </c>
      <c r="T235" s="34">
        <f>(M235*S235)</f>
        <v>0</v>
      </c>
      <c r="U235" s="34">
        <f>N235+R235+T235</f>
        <v>12215.2</v>
      </c>
      <c r="V235" s="53">
        <f>M235*200</f>
        <v>4000</v>
      </c>
      <c r="W235" s="53">
        <v>1</v>
      </c>
      <c r="X235" s="53">
        <v>385</v>
      </c>
      <c r="Y235" s="52">
        <f t="shared" si="30"/>
        <v>385</v>
      </c>
      <c r="Z235" s="46">
        <v>0</v>
      </c>
      <c r="AA235" s="46"/>
      <c r="AB235" s="34">
        <f>V235+Y235+Z235</f>
        <v>4385</v>
      </c>
      <c r="AC235" s="34">
        <f>AB235+U235</f>
        <v>16600.2</v>
      </c>
      <c r="AD235" s="48"/>
      <c r="AE235" s="48"/>
      <c r="AF235" s="57" t="str">
        <f>A235</f>
        <v>643-PR</v>
      </c>
      <c r="AG235" s="74"/>
    </row>
    <row r="236" spans="1:33" s="31" customFormat="1" ht="33" customHeight="1" x14ac:dyDescent="0.2">
      <c r="A236" s="33" t="s">
        <v>435</v>
      </c>
      <c r="B236" s="33" t="s">
        <v>32</v>
      </c>
      <c r="C236" s="28" t="s">
        <v>77</v>
      </c>
      <c r="D236" s="28" t="s">
        <v>108</v>
      </c>
      <c r="E236" s="89" t="s">
        <v>302</v>
      </c>
      <c r="F236" s="35" t="s">
        <v>416</v>
      </c>
      <c r="G236" s="35" t="s">
        <v>417</v>
      </c>
      <c r="H236" s="220">
        <v>56</v>
      </c>
      <c r="I236" s="33" t="s">
        <v>48</v>
      </c>
      <c r="J236" s="51">
        <v>585</v>
      </c>
      <c r="K236" s="52">
        <v>0</v>
      </c>
      <c r="L236" s="52">
        <v>18</v>
      </c>
      <c r="M236" s="52">
        <f t="shared" si="31"/>
        <v>18</v>
      </c>
      <c r="N236" s="34">
        <f t="shared" si="29"/>
        <v>10530</v>
      </c>
      <c r="O236" s="53">
        <v>36</v>
      </c>
      <c r="P236" s="53">
        <v>41</v>
      </c>
      <c r="Q236" s="71">
        <v>0.4</v>
      </c>
      <c r="R236" s="71">
        <f t="shared" si="28"/>
        <v>590.40000000000009</v>
      </c>
      <c r="S236" s="53">
        <v>0</v>
      </c>
      <c r="T236" s="34">
        <f>(M236*S236)</f>
        <v>0</v>
      </c>
      <c r="U236" s="34">
        <f>N236+R236+T236</f>
        <v>11120.4</v>
      </c>
      <c r="V236" s="53">
        <f>M236*200</f>
        <v>3600</v>
      </c>
      <c r="W236" s="53">
        <v>0</v>
      </c>
      <c r="X236" s="53">
        <v>0</v>
      </c>
      <c r="Y236" s="52">
        <f t="shared" si="30"/>
        <v>0</v>
      </c>
      <c r="Z236" s="46">
        <v>0</v>
      </c>
      <c r="AA236" s="46" t="s">
        <v>301</v>
      </c>
      <c r="AB236" s="34">
        <f>V236+Y236+Z236</f>
        <v>3600</v>
      </c>
      <c r="AC236" s="34">
        <f>AB236+U236</f>
        <v>14720.4</v>
      </c>
      <c r="AD236" s="48">
        <f>SUM(M236)</f>
        <v>18</v>
      </c>
      <c r="AE236" s="48">
        <f>SUM(AC236)</f>
        <v>14720.4</v>
      </c>
      <c r="AF236" s="57" t="str">
        <f>A236</f>
        <v>643-SH</v>
      </c>
      <c r="AG236" s="74"/>
    </row>
    <row r="237" spans="1:33" s="31" customFormat="1" ht="42.75" customHeight="1" x14ac:dyDescent="0.2">
      <c r="A237" s="62" t="s">
        <v>437</v>
      </c>
      <c r="B237" s="62" t="s">
        <v>32</v>
      </c>
      <c r="C237" s="63" t="s">
        <v>77</v>
      </c>
      <c r="D237" s="63" t="s">
        <v>108</v>
      </c>
      <c r="E237" s="37" t="s">
        <v>438</v>
      </c>
      <c r="F237" s="37" t="s">
        <v>94</v>
      </c>
      <c r="G237" s="37" t="s">
        <v>95</v>
      </c>
      <c r="H237" s="245">
        <v>42</v>
      </c>
      <c r="I237" s="62" t="s">
        <v>172</v>
      </c>
      <c r="J237" s="39">
        <v>585</v>
      </c>
      <c r="K237" s="40">
        <v>0</v>
      </c>
      <c r="L237" s="40">
        <v>0</v>
      </c>
      <c r="M237" s="40">
        <f t="shared" si="31"/>
        <v>0</v>
      </c>
      <c r="N237" s="41">
        <f t="shared" si="29"/>
        <v>0</v>
      </c>
      <c r="O237" s="42">
        <v>0</v>
      </c>
      <c r="P237" s="42">
        <v>15</v>
      </c>
      <c r="Q237" s="67">
        <v>0.4</v>
      </c>
      <c r="R237" s="67">
        <f t="shared" si="28"/>
        <v>0</v>
      </c>
      <c r="S237" s="42">
        <v>0</v>
      </c>
      <c r="T237" s="41">
        <f>(M237*S237)</f>
        <v>0</v>
      </c>
      <c r="U237" s="41">
        <f>N237+R237+T237</f>
        <v>0</v>
      </c>
      <c r="V237" s="42">
        <f>M237*200</f>
        <v>0</v>
      </c>
      <c r="W237" s="42">
        <v>0</v>
      </c>
      <c r="X237" s="42">
        <v>175</v>
      </c>
      <c r="Y237" s="40">
        <f t="shared" si="30"/>
        <v>0</v>
      </c>
      <c r="Z237" s="45">
        <v>0</v>
      </c>
      <c r="AA237" s="45"/>
      <c r="AB237" s="41">
        <f>V237+Y237+Z237</f>
        <v>0</v>
      </c>
      <c r="AC237" s="41">
        <f>AB237+U237</f>
        <v>0</v>
      </c>
      <c r="AD237" s="48">
        <f>SUM(M237:M246)</f>
        <v>130</v>
      </c>
      <c r="AE237" s="48">
        <f>SUM(AC237:AC246)</f>
        <v>158979</v>
      </c>
      <c r="AF237" s="57" t="str">
        <f>A237</f>
        <v>644-PR</v>
      </c>
      <c r="AG237" s="74"/>
    </row>
    <row r="238" spans="1:33" s="31" customFormat="1" ht="43.5" customHeight="1" x14ac:dyDescent="0.2">
      <c r="A238" s="33" t="s">
        <v>437</v>
      </c>
      <c r="B238" s="33"/>
      <c r="C238" s="28" t="s">
        <v>77</v>
      </c>
      <c r="D238" s="28" t="s">
        <v>108</v>
      </c>
      <c r="E238" s="35" t="s">
        <v>438</v>
      </c>
      <c r="F238" s="35" t="s">
        <v>440</v>
      </c>
      <c r="G238" s="35" t="s">
        <v>441</v>
      </c>
      <c r="H238" s="220">
        <v>56</v>
      </c>
      <c r="I238" s="33" t="s">
        <v>172</v>
      </c>
      <c r="J238" s="51">
        <v>585</v>
      </c>
      <c r="K238" s="52">
        <v>0</v>
      </c>
      <c r="L238" s="52">
        <v>15</v>
      </c>
      <c r="M238" s="52">
        <f t="shared" si="31"/>
        <v>15</v>
      </c>
      <c r="N238" s="34">
        <f t="shared" si="29"/>
        <v>8775</v>
      </c>
      <c r="O238" s="53">
        <v>24</v>
      </c>
      <c r="P238" s="53">
        <v>15</v>
      </c>
      <c r="Q238" s="71">
        <v>0.4</v>
      </c>
      <c r="R238" s="71">
        <f t="shared" si="28"/>
        <v>144</v>
      </c>
      <c r="S238" s="53">
        <v>150</v>
      </c>
      <c r="T238" s="34">
        <f>(M238*S238)</f>
        <v>2250</v>
      </c>
      <c r="U238" s="34">
        <f>N238+R238+T238</f>
        <v>11169</v>
      </c>
      <c r="V238" s="53">
        <f>M238*200</f>
        <v>3000</v>
      </c>
      <c r="W238" s="53">
        <v>1</v>
      </c>
      <c r="X238" s="53">
        <v>175</v>
      </c>
      <c r="Y238" s="52">
        <f t="shared" si="30"/>
        <v>175</v>
      </c>
      <c r="Z238" s="46">
        <v>0</v>
      </c>
      <c r="AA238" s="46"/>
      <c r="AB238" s="34">
        <f>V238+Y238+Z238</f>
        <v>3175</v>
      </c>
      <c r="AC238" s="34">
        <f>AB238+U238</f>
        <v>14344</v>
      </c>
      <c r="AD238" s="48"/>
      <c r="AE238" s="48"/>
      <c r="AF238" s="57" t="str">
        <f>A238</f>
        <v>644-PR</v>
      </c>
      <c r="AG238" s="74"/>
    </row>
    <row r="239" spans="1:33" s="31" customFormat="1" ht="50" customHeight="1" x14ac:dyDescent="0.2">
      <c r="A239" s="178" t="s">
        <v>437</v>
      </c>
      <c r="B239" s="178" t="s">
        <v>677</v>
      </c>
      <c r="C239" s="179" t="s">
        <v>77</v>
      </c>
      <c r="D239" s="179" t="s">
        <v>108</v>
      </c>
      <c r="E239" s="180" t="s">
        <v>438</v>
      </c>
      <c r="F239" s="180" t="s">
        <v>308</v>
      </c>
      <c r="G239" s="180" t="s">
        <v>309</v>
      </c>
      <c r="H239" s="220">
        <v>42</v>
      </c>
      <c r="I239" s="33" t="s">
        <v>172</v>
      </c>
      <c r="J239" s="51">
        <v>585</v>
      </c>
      <c r="K239" s="52">
        <v>0</v>
      </c>
      <c r="L239" s="52">
        <v>15</v>
      </c>
      <c r="M239" s="52">
        <f t="shared" si="31"/>
        <v>15</v>
      </c>
      <c r="N239" s="34">
        <f t="shared" si="29"/>
        <v>8775</v>
      </c>
      <c r="O239" s="53">
        <v>18</v>
      </c>
      <c r="P239" s="53">
        <v>15</v>
      </c>
      <c r="Q239" s="71">
        <v>0.4</v>
      </c>
      <c r="R239" s="71">
        <f t="shared" si="28"/>
        <v>108</v>
      </c>
      <c r="S239" s="53">
        <v>0</v>
      </c>
      <c r="T239" s="34">
        <f>(M239*S239)</f>
        <v>0</v>
      </c>
      <c r="U239" s="34">
        <f>N239+R239+T239</f>
        <v>8883</v>
      </c>
      <c r="V239" s="53">
        <f>M239*200</f>
        <v>3000</v>
      </c>
      <c r="W239" s="53">
        <v>1</v>
      </c>
      <c r="X239" s="53">
        <v>175</v>
      </c>
      <c r="Y239" s="52">
        <f t="shared" si="30"/>
        <v>175</v>
      </c>
      <c r="Z239" s="46">
        <v>0</v>
      </c>
      <c r="AA239" s="46"/>
      <c r="AB239" s="34">
        <f>V239+Y239+Z239</f>
        <v>3175</v>
      </c>
      <c r="AC239" s="34">
        <f>AB239+U239</f>
        <v>12058</v>
      </c>
      <c r="AD239" s="48"/>
      <c r="AE239" s="48"/>
      <c r="AF239" s="57" t="str">
        <f>A239</f>
        <v>644-PR</v>
      </c>
      <c r="AG239" s="74"/>
    </row>
    <row r="240" spans="1:33" s="31" customFormat="1" ht="50" customHeight="1" x14ac:dyDescent="0.2">
      <c r="A240" s="33" t="s">
        <v>437</v>
      </c>
      <c r="B240" s="33"/>
      <c r="C240" s="28" t="s">
        <v>77</v>
      </c>
      <c r="D240" s="28" t="s">
        <v>108</v>
      </c>
      <c r="E240" s="35" t="s">
        <v>443</v>
      </c>
      <c r="F240" s="35" t="s">
        <v>82</v>
      </c>
      <c r="G240" s="35" t="s">
        <v>444</v>
      </c>
      <c r="H240" s="220">
        <v>42</v>
      </c>
      <c r="I240" s="33" t="s">
        <v>172</v>
      </c>
      <c r="J240" s="51">
        <v>585</v>
      </c>
      <c r="K240" s="52">
        <v>0</v>
      </c>
      <c r="L240" s="52">
        <v>15</v>
      </c>
      <c r="M240" s="52">
        <f t="shared" si="31"/>
        <v>15</v>
      </c>
      <c r="N240" s="34">
        <f t="shared" si="29"/>
        <v>8775</v>
      </c>
      <c r="O240" s="53">
        <v>18</v>
      </c>
      <c r="P240" s="53">
        <v>68</v>
      </c>
      <c r="Q240" s="71">
        <v>0.4</v>
      </c>
      <c r="R240" s="71">
        <f t="shared" si="28"/>
        <v>489.6</v>
      </c>
      <c r="S240" s="53">
        <v>0</v>
      </c>
      <c r="T240" s="34">
        <f>(M240*S240)</f>
        <v>0</v>
      </c>
      <c r="U240" s="34">
        <f>N240+R240+T240</f>
        <v>9264.6</v>
      </c>
      <c r="V240" s="53">
        <f>M240*200</f>
        <v>3000</v>
      </c>
      <c r="W240" s="53">
        <v>1</v>
      </c>
      <c r="X240" s="53">
        <v>225</v>
      </c>
      <c r="Y240" s="52">
        <f t="shared" si="30"/>
        <v>225</v>
      </c>
      <c r="Z240" s="46">
        <v>0</v>
      </c>
      <c r="AA240" s="46"/>
      <c r="AB240" s="34">
        <f>V240+Y240+Z240</f>
        <v>3225</v>
      </c>
      <c r="AC240" s="34">
        <f>AB240+U240</f>
        <v>12489.6</v>
      </c>
      <c r="AD240" s="48"/>
      <c r="AE240" s="48"/>
      <c r="AF240" s="57" t="str">
        <f>A240</f>
        <v>644-PR</v>
      </c>
      <c r="AG240" s="74"/>
    </row>
    <row r="241" spans="1:33" s="31" customFormat="1" ht="39.75" customHeight="1" x14ac:dyDescent="0.2">
      <c r="A241" s="33" t="s">
        <v>437</v>
      </c>
      <c r="B241" s="33" t="s">
        <v>646</v>
      </c>
      <c r="C241" s="28" t="s">
        <v>77</v>
      </c>
      <c r="D241" s="28" t="s">
        <v>108</v>
      </c>
      <c r="E241" s="35" t="s">
        <v>438</v>
      </c>
      <c r="F241" s="35" t="s">
        <v>100</v>
      </c>
      <c r="G241" s="35" t="s">
        <v>411</v>
      </c>
      <c r="H241" s="220">
        <v>42</v>
      </c>
      <c r="I241" s="33" t="s">
        <v>172</v>
      </c>
      <c r="J241" s="51">
        <v>585</v>
      </c>
      <c r="K241" s="52">
        <v>0</v>
      </c>
      <c r="L241" s="52">
        <v>0</v>
      </c>
      <c r="M241" s="52">
        <f t="shared" si="31"/>
        <v>0</v>
      </c>
      <c r="N241" s="34">
        <f t="shared" si="29"/>
        <v>0</v>
      </c>
      <c r="O241" s="53">
        <v>0</v>
      </c>
      <c r="P241" s="53">
        <v>15</v>
      </c>
      <c r="Q241" s="71">
        <v>0.4</v>
      </c>
      <c r="R241" s="71">
        <f t="shared" si="28"/>
        <v>0</v>
      </c>
      <c r="S241" s="53">
        <v>0</v>
      </c>
      <c r="T241" s="34">
        <f>(M241*S241)</f>
        <v>0</v>
      </c>
      <c r="U241" s="34">
        <f>N241+R241+T241</f>
        <v>0</v>
      </c>
      <c r="V241" s="53">
        <f>M241*200</f>
        <v>0</v>
      </c>
      <c r="W241" s="53">
        <v>0</v>
      </c>
      <c r="X241" s="53">
        <v>175</v>
      </c>
      <c r="Y241" s="52">
        <f t="shared" si="30"/>
        <v>0</v>
      </c>
      <c r="Z241" s="46">
        <v>0</v>
      </c>
      <c r="AA241" s="46"/>
      <c r="AB241" s="34">
        <f>V241+Y241+Z241</f>
        <v>0</v>
      </c>
      <c r="AC241" s="34">
        <f>AB241+U241</f>
        <v>0</v>
      </c>
      <c r="AD241" s="226"/>
      <c r="AE241" s="227"/>
      <c r="AF241" s="57" t="str">
        <f>A241</f>
        <v>644-PR</v>
      </c>
      <c r="AG241" s="74"/>
    </row>
    <row r="242" spans="1:33" s="31" customFormat="1" ht="38.25" customHeight="1" x14ac:dyDescent="0.2">
      <c r="A242" s="33" t="s">
        <v>437</v>
      </c>
      <c r="B242" s="33"/>
      <c r="C242" s="28" t="s">
        <v>77</v>
      </c>
      <c r="D242" s="28" t="s">
        <v>108</v>
      </c>
      <c r="E242" s="35" t="s">
        <v>443</v>
      </c>
      <c r="F242" s="35" t="s">
        <v>447</v>
      </c>
      <c r="G242" s="35" t="s">
        <v>448</v>
      </c>
      <c r="H242" s="220">
        <v>42</v>
      </c>
      <c r="I242" s="33" t="s">
        <v>172</v>
      </c>
      <c r="J242" s="51">
        <v>585</v>
      </c>
      <c r="K242" s="52">
        <v>14</v>
      </c>
      <c r="L242" s="52">
        <v>0</v>
      </c>
      <c r="M242" s="52">
        <f t="shared" si="31"/>
        <v>14</v>
      </c>
      <c r="N242" s="34">
        <f t="shared" si="29"/>
        <v>8190</v>
      </c>
      <c r="O242" s="34">
        <v>18</v>
      </c>
      <c r="P242" s="34">
        <v>68</v>
      </c>
      <c r="Q242" s="54">
        <v>0.4</v>
      </c>
      <c r="R242" s="54">
        <f t="shared" si="28"/>
        <v>489.6</v>
      </c>
      <c r="S242" s="34">
        <v>110</v>
      </c>
      <c r="T242" s="34">
        <f>(M242*S242)</f>
        <v>1540</v>
      </c>
      <c r="U242" s="34">
        <f>N242+R242+T242</f>
        <v>10219.6</v>
      </c>
      <c r="V242" s="34">
        <f>M242*200</f>
        <v>2800</v>
      </c>
      <c r="W242" s="34">
        <v>1</v>
      </c>
      <c r="X242" s="34">
        <v>225</v>
      </c>
      <c r="Y242" s="52">
        <f t="shared" si="30"/>
        <v>225</v>
      </c>
      <c r="Z242" s="52">
        <v>0</v>
      </c>
      <c r="AA242" s="52"/>
      <c r="AB242" s="34">
        <f>V242+Y242+Z242</f>
        <v>3025</v>
      </c>
      <c r="AC242" s="34">
        <f>AB242+U242</f>
        <v>13244.6</v>
      </c>
      <c r="AD242" s="226"/>
      <c r="AE242" s="227"/>
      <c r="AF242" s="57" t="str">
        <f>A242</f>
        <v>644-PR</v>
      </c>
      <c r="AG242" s="74"/>
    </row>
    <row r="243" spans="1:33" s="31" customFormat="1" ht="39" customHeight="1" x14ac:dyDescent="0.2">
      <c r="A243" s="33" t="s">
        <v>437</v>
      </c>
      <c r="B243" s="33"/>
      <c r="C243" s="28" t="s">
        <v>77</v>
      </c>
      <c r="D243" s="28" t="s">
        <v>108</v>
      </c>
      <c r="E243" s="35" t="s">
        <v>443</v>
      </c>
      <c r="F243" s="35" t="s">
        <v>440</v>
      </c>
      <c r="G243" s="35" t="s">
        <v>441</v>
      </c>
      <c r="H243" s="220">
        <v>56</v>
      </c>
      <c r="I243" s="33" t="s">
        <v>172</v>
      </c>
      <c r="J243" s="51">
        <v>585</v>
      </c>
      <c r="K243" s="52">
        <v>15</v>
      </c>
      <c r="L243" s="52">
        <v>0</v>
      </c>
      <c r="M243" s="52">
        <f t="shared" si="31"/>
        <v>15</v>
      </c>
      <c r="N243" s="34">
        <f t="shared" si="29"/>
        <v>8775</v>
      </c>
      <c r="O243" s="53">
        <v>24</v>
      </c>
      <c r="P243" s="53">
        <v>68</v>
      </c>
      <c r="Q243" s="71">
        <v>0.4</v>
      </c>
      <c r="R243" s="71">
        <f t="shared" si="28"/>
        <v>652.80000000000007</v>
      </c>
      <c r="S243" s="53">
        <v>150</v>
      </c>
      <c r="T243" s="34">
        <f>(M243*S243)</f>
        <v>2250</v>
      </c>
      <c r="U243" s="34">
        <f>N243+R243+T243</f>
        <v>11677.8</v>
      </c>
      <c r="V243" s="53">
        <f>M243*200</f>
        <v>3000</v>
      </c>
      <c r="W243" s="53">
        <v>1</v>
      </c>
      <c r="X243" s="53">
        <v>225</v>
      </c>
      <c r="Y243" s="52">
        <f t="shared" si="30"/>
        <v>225</v>
      </c>
      <c r="Z243" s="46">
        <v>0</v>
      </c>
      <c r="AA243" s="46"/>
      <c r="AB243" s="34">
        <f>V243+Y243+Z243</f>
        <v>3225</v>
      </c>
      <c r="AC243" s="34">
        <f>AB243+U243</f>
        <v>14902.8</v>
      </c>
      <c r="AD243" s="48"/>
      <c r="AE243" s="48"/>
      <c r="AF243" s="57" t="str">
        <f>A243</f>
        <v>644-PR</v>
      </c>
      <c r="AG243" s="74"/>
    </row>
    <row r="244" spans="1:33" s="31" customFormat="1" ht="33.75" customHeight="1" x14ac:dyDescent="0.2">
      <c r="A244" s="33" t="s">
        <v>437</v>
      </c>
      <c r="B244" s="33"/>
      <c r="C244" s="28" t="s">
        <v>77</v>
      </c>
      <c r="D244" s="28" t="s">
        <v>45</v>
      </c>
      <c r="E244" s="35" t="s">
        <v>228</v>
      </c>
      <c r="F244" s="132" t="s">
        <v>451</v>
      </c>
      <c r="G244" s="35" t="s">
        <v>452</v>
      </c>
      <c r="H244" s="52">
        <v>42</v>
      </c>
      <c r="I244" s="33" t="s">
        <v>37</v>
      </c>
      <c r="J244" s="51">
        <v>1200</v>
      </c>
      <c r="K244" s="52">
        <v>0</v>
      </c>
      <c r="L244" s="52">
        <v>18</v>
      </c>
      <c r="M244" s="52">
        <f t="shared" si="31"/>
        <v>18</v>
      </c>
      <c r="N244" s="34">
        <f t="shared" si="29"/>
        <v>21600</v>
      </c>
      <c r="O244" s="53">
        <v>0</v>
      </c>
      <c r="P244" s="53">
        <v>0</v>
      </c>
      <c r="Q244" s="71">
        <v>0</v>
      </c>
      <c r="R244" s="71">
        <f t="shared" si="28"/>
        <v>0</v>
      </c>
      <c r="S244" s="53">
        <v>0</v>
      </c>
      <c r="T244" s="34">
        <f>(M244*S244)</f>
        <v>0</v>
      </c>
      <c r="U244" s="34">
        <f>N244+R244+T244</f>
        <v>21600</v>
      </c>
      <c r="V244" s="53">
        <f>M244*200</f>
        <v>3600</v>
      </c>
      <c r="W244" s="53">
        <v>14</v>
      </c>
      <c r="X244" s="53">
        <v>920</v>
      </c>
      <c r="Y244" s="52">
        <f t="shared" si="30"/>
        <v>12880</v>
      </c>
      <c r="Z244" s="46">
        <v>0</v>
      </c>
      <c r="AA244" s="46"/>
      <c r="AB244" s="34">
        <f>V244+Y244+Z244</f>
        <v>16480</v>
      </c>
      <c r="AC244" s="34">
        <f>AB244+U244</f>
        <v>38080</v>
      </c>
      <c r="AD244" s="48"/>
      <c r="AE244" s="48"/>
      <c r="AF244" s="57" t="str">
        <f>A244</f>
        <v>644-PR</v>
      </c>
      <c r="AG244" s="74"/>
    </row>
    <row r="245" spans="1:33" s="31" customFormat="1" ht="35.25" customHeight="1" x14ac:dyDescent="0.2">
      <c r="A245" s="33" t="s">
        <v>437</v>
      </c>
      <c r="B245" s="33"/>
      <c r="C245" s="28" t="s">
        <v>77</v>
      </c>
      <c r="D245" s="28" t="s">
        <v>45</v>
      </c>
      <c r="E245" s="35" t="s">
        <v>228</v>
      </c>
      <c r="F245" s="35" t="s">
        <v>88</v>
      </c>
      <c r="G245" s="35" t="s">
        <v>89</v>
      </c>
      <c r="H245" s="52">
        <v>42</v>
      </c>
      <c r="I245" s="33" t="s">
        <v>172</v>
      </c>
      <c r="J245" s="51">
        <v>585</v>
      </c>
      <c r="K245" s="52">
        <v>0</v>
      </c>
      <c r="L245" s="52">
        <v>18</v>
      </c>
      <c r="M245" s="52">
        <f t="shared" si="31"/>
        <v>18</v>
      </c>
      <c r="N245" s="34">
        <f t="shared" si="29"/>
        <v>10530</v>
      </c>
      <c r="O245" s="53">
        <v>14</v>
      </c>
      <c r="P245" s="53">
        <v>50</v>
      </c>
      <c r="Q245" s="71">
        <v>0.4</v>
      </c>
      <c r="R245" s="71">
        <f t="shared" si="28"/>
        <v>280</v>
      </c>
      <c r="S245" s="53">
        <v>150</v>
      </c>
      <c r="T245" s="34">
        <f>(M245*S245)</f>
        <v>2700</v>
      </c>
      <c r="U245" s="34">
        <f>N245+R245+T245</f>
        <v>13510</v>
      </c>
      <c r="V245" s="53">
        <f>M245*200</f>
        <v>3600</v>
      </c>
      <c r="W245" s="53">
        <v>14</v>
      </c>
      <c r="X245" s="53">
        <v>625</v>
      </c>
      <c r="Y245" s="52">
        <f t="shared" si="30"/>
        <v>8750</v>
      </c>
      <c r="Z245" s="46">
        <v>0</v>
      </c>
      <c r="AA245" s="46"/>
      <c r="AB245" s="34">
        <f>V245+Y245+Z245</f>
        <v>12350</v>
      </c>
      <c r="AC245" s="34">
        <f>AB245+U245</f>
        <v>25860</v>
      </c>
      <c r="AD245" s="48"/>
      <c r="AE245" s="48"/>
      <c r="AF245" s="57" t="str">
        <f>A245</f>
        <v>644-PR</v>
      </c>
      <c r="AG245" s="74"/>
    </row>
    <row r="246" spans="1:33" s="31" customFormat="1" ht="39" customHeight="1" x14ac:dyDescent="0.2">
      <c r="A246" s="33" t="s">
        <v>437</v>
      </c>
      <c r="B246" s="33"/>
      <c r="C246" s="28" t="s">
        <v>77</v>
      </c>
      <c r="D246" s="28" t="s">
        <v>45</v>
      </c>
      <c r="E246" s="35" t="s">
        <v>228</v>
      </c>
      <c r="F246" s="35" t="s">
        <v>389</v>
      </c>
      <c r="G246" s="35" t="s">
        <v>382</v>
      </c>
      <c r="H246" s="52">
        <v>42</v>
      </c>
      <c r="I246" s="33" t="s">
        <v>37</v>
      </c>
      <c r="J246" s="51">
        <v>1200</v>
      </c>
      <c r="K246" s="52">
        <v>0</v>
      </c>
      <c r="L246" s="52">
        <v>20</v>
      </c>
      <c r="M246" s="52">
        <f t="shared" si="31"/>
        <v>20</v>
      </c>
      <c r="N246" s="34">
        <f t="shared" si="29"/>
        <v>24000</v>
      </c>
      <c r="O246" s="53">
        <v>0</v>
      </c>
      <c r="P246" s="53">
        <v>0</v>
      </c>
      <c r="Q246" s="71">
        <v>0.4</v>
      </c>
      <c r="R246" s="71">
        <f t="shared" si="28"/>
        <v>0</v>
      </c>
      <c r="S246" s="53">
        <v>0</v>
      </c>
      <c r="T246" s="34">
        <f>(M246*S246)</f>
        <v>0</v>
      </c>
      <c r="U246" s="34">
        <f>N246+R246+T246</f>
        <v>24000</v>
      </c>
      <c r="V246" s="53">
        <f>M246*200</f>
        <v>4000</v>
      </c>
      <c r="W246" s="53">
        <v>0</v>
      </c>
      <c r="X246" s="53">
        <v>0</v>
      </c>
      <c r="Y246" s="52">
        <f t="shared" si="30"/>
        <v>0</v>
      </c>
      <c r="Z246" s="46">
        <v>0</v>
      </c>
      <c r="AA246" s="46"/>
      <c r="AB246" s="34">
        <f>V246+Y246+Z246</f>
        <v>4000</v>
      </c>
      <c r="AC246" s="34">
        <f>AB246+U246</f>
        <v>28000</v>
      </c>
      <c r="AD246" s="48"/>
      <c r="AE246" s="48"/>
      <c r="AF246" s="57" t="str">
        <f>A246</f>
        <v>644-PR</v>
      </c>
      <c r="AG246" s="74"/>
    </row>
    <row r="247" spans="1:33" s="31" customFormat="1" ht="39" customHeight="1" x14ac:dyDescent="0.2">
      <c r="A247" s="33" t="s">
        <v>454</v>
      </c>
      <c r="B247" s="33" t="s">
        <v>32</v>
      </c>
      <c r="C247" s="28" t="s">
        <v>77</v>
      </c>
      <c r="D247" s="28" t="s">
        <v>103</v>
      </c>
      <c r="E247" s="35" t="s">
        <v>455</v>
      </c>
      <c r="F247" s="35" t="s">
        <v>456</v>
      </c>
      <c r="G247" s="35" t="s">
        <v>457</v>
      </c>
      <c r="H247" s="220">
        <v>42</v>
      </c>
      <c r="I247" s="33" t="s">
        <v>48</v>
      </c>
      <c r="J247" s="51">
        <v>585</v>
      </c>
      <c r="K247" s="52">
        <v>15</v>
      </c>
      <c r="L247" s="52">
        <v>0</v>
      </c>
      <c r="M247" s="52">
        <f t="shared" si="31"/>
        <v>15</v>
      </c>
      <c r="N247" s="34">
        <f t="shared" si="29"/>
        <v>8775</v>
      </c>
      <c r="O247" s="53">
        <v>28</v>
      </c>
      <c r="P247" s="53">
        <v>51</v>
      </c>
      <c r="Q247" s="71">
        <v>0.4</v>
      </c>
      <c r="R247" s="71">
        <f t="shared" si="28"/>
        <v>571.20000000000005</v>
      </c>
      <c r="S247" s="53">
        <v>0</v>
      </c>
      <c r="T247" s="34">
        <f>(M247*S247)</f>
        <v>0</v>
      </c>
      <c r="U247" s="34">
        <f>N247+R247+T247</f>
        <v>9346.2000000000007</v>
      </c>
      <c r="V247" s="53">
        <f>M247*200</f>
        <v>3000</v>
      </c>
      <c r="W247" s="53">
        <v>1</v>
      </c>
      <c r="X247" s="53">
        <v>187</v>
      </c>
      <c r="Y247" s="52">
        <f t="shared" si="30"/>
        <v>187</v>
      </c>
      <c r="Z247" s="46">
        <v>0</v>
      </c>
      <c r="AA247" s="46"/>
      <c r="AB247" s="34">
        <f>V247+Y247+Z247</f>
        <v>3187</v>
      </c>
      <c r="AC247" s="34">
        <f>AB247+U247</f>
        <v>12533.2</v>
      </c>
      <c r="AD247" s="48">
        <f>SUM(M247:M256)</f>
        <v>147</v>
      </c>
      <c r="AE247" s="48">
        <f>SUM(AC247:AC256)</f>
        <v>121553.4</v>
      </c>
      <c r="AF247" s="57" t="str">
        <f>A247</f>
        <v>647-PR</v>
      </c>
      <c r="AG247" s="74"/>
    </row>
    <row r="248" spans="1:33" s="36" customFormat="1" ht="38.25" customHeight="1" x14ac:dyDescent="0.2">
      <c r="A248" s="33" t="s">
        <v>454</v>
      </c>
      <c r="B248" s="33"/>
      <c r="C248" s="28" t="s">
        <v>77</v>
      </c>
      <c r="D248" s="28" t="s">
        <v>103</v>
      </c>
      <c r="E248" s="35" t="s">
        <v>189</v>
      </c>
      <c r="F248" s="35" t="s">
        <v>459</v>
      </c>
      <c r="G248" s="35" t="s">
        <v>444</v>
      </c>
      <c r="H248" s="220">
        <v>42</v>
      </c>
      <c r="I248" s="33" t="s">
        <v>48</v>
      </c>
      <c r="J248" s="51">
        <v>585</v>
      </c>
      <c r="K248" s="52">
        <v>17</v>
      </c>
      <c r="L248" s="52">
        <v>0</v>
      </c>
      <c r="M248" s="52">
        <f t="shared" si="31"/>
        <v>17</v>
      </c>
      <c r="N248" s="34">
        <f t="shared" si="29"/>
        <v>9945</v>
      </c>
      <c r="O248" s="53">
        <v>28</v>
      </c>
      <c r="P248" s="53">
        <v>23</v>
      </c>
      <c r="Q248" s="71">
        <v>0.4</v>
      </c>
      <c r="R248" s="71">
        <f t="shared" si="28"/>
        <v>257.60000000000002</v>
      </c>
      <c r="S248" s="53">
        <v>0</v>
      </c>
      <c r="T248" s="34">
        <f>(M248*S248)</f>
        <v>0</v>
      </c>
      <c r="U248" s="34">
        <f>N248+R248+T248</f>
        <v>10202.6</v>
      </c>
      <c r="V248" s="53">
        <f>M248*200</f>
        <v>3400</v>
      </c>
      <c r="W248" s="53">
        <v>1</v>
      </c>
      <c r="X248" s="53">
        <v>170</v>
      </c>
      <c r="Y248" s="52">
        <f t="shared" si="30"/>
        <v>170</v>
      </c>
      <c r="Z248" s="46">
        <v>0</v>
      </c>
      <c r="AA248" s="46"/>
      <c r="AB248" s="34">
        <f>V248+Y248+Z248</f>
        <v>3570</v>
      </c>
      <c r="AC248" s="34">
        <f>AB248+U248</f>
        <v>13772.6</v>
      </c>
      <c r="AD248" s="48"/>
      <c r="AE248" s="48"/>
      <c r="AF248" s="57" t="str">
        <f>A248</f>
        <v>647-PR</v>
      </c>
      <c r="AG248" s="74"/>
    </row>
    <row r="249" spans="1:33" s="31" customFormat="1" ht="35.5" customHeight="1" x14ac:dyDescent="0.2">
      <c r="A249" s="62" t="s">
        <v>454</v>
      </c>
      <c r="B249" s="62"/>
      <c r="C249" s="63" t="s">
        <v>77</v>
      </c>
      <c r="D249" s="63" t="s">
        <v>103</v>
      </c>
      <c r="E249" s="37" t="s">
        <v>192</v>
      </c>
      <c r="F249" s="37" t="s">
        <v>461</v>
      </c>
      <c r="G249" s="37" t="s">
        <v>457</v>
      </c>
      <c r="H249" s="245">
        <v>42</v>
      </c>
      <c r="I249" s="62" t="s">
        <v>48</v>
      </c>
      <c r="J249" s="39">
        <v>585</v>
      </c>
      <c r="K249" s="40">
        <v>0</v>
      </c>
      <c r="L249" s="40">
        <v>0</v>
      </c>
      <c r="M249" s="40">
        <f t="shared" si="31"/>
        <v>0</v>
      </c>
      <c r="N249" s="41">
        <f t="shared" si="29"/>
        <v>0</v>
      </c>
      <c r="O249" s="42">
        <v>0</v>
      </c>
      <c r="P249" s="42">
        <v>20</v>
      </c>
      <c r="Q249" s="67">
        <v>0.4</v>
      </c>
      <c r="R249" s="67">
        <f t="shared" si="28"/>
        <v>0</v>
      </c>
      <c r="S249" s="42">
        <v>0</v>
      </c>
      <c r="T249" s="41">
        <f>(M249*S249)</f>
        <v>0</v>
      </c>
      <c r="U249" s="41">
        <f>N249+R249+T249</f>
        <v>0</v>
      </c>
      <c r="V249" s="42">
        <f>M249*200</f>
        <v>0</v>
      </c>
      <c r="W249" s="42">
        <v>0</v>
      </c>
      <c r="X249" s="42">
        <v>165</v>
      </c>
      <c r="Y249" s="40">
        <f t="shared" si="30"/>
        <v>0</v>
      </c>
      <c r="Z249" s="45">
        <v>0</v>
      </c>
      <c r="AA249" s="46"/>
      <c r="AB249" s="41">
        <f>V249+Y249+Z249</f>
        <v>0</v>
      </c>
      <c r="AC249" s="41">
        <f>AB249+U249</f>
        <v>0</v>
      </c>
      <c r="AD249" s="199"/>
      <c r="AE249" s="199"/>
      <c r="AF249" s="49" t="str">
        <f>A249</f>
        <v>647-PR</v>
      </c>
      <c r="AG249" s="74"/>
    </row>
    <row r="250" spans="1:33" s="31" customFormat="1" ht="35.5" customHeight="1" x14ac:dyDescent="0.2">
      <c r="A250" s="33" t="s">
        <v>454</v>
      </c>
      <c r="B250" s="33"/>
      <c r="C250" s="28" t="s">
        <v>77</v>
      </c>
      <c r="D250" s="28" t="s">
        <v>108</v>
      </c>
      <c r="E250" s="35" t="s">
        <v>368</v>
      </c>
      <c r="F250" s="35" t="s">
        <v>463</v>
      </c>
      <c r="G250" s="35" t="s">
        <v>444</v>
      </c>
      <c r="H250" s="220">
        <v>42</v>
      </c>
      <c r="I250" s="33" t="s">
        <v>48</v>
      </c>
      <c r="J250" s="51">
        <v>585</v>
      </c>
      <c r="K250" s="52">
        <v>20</v>
      </c>
      <c r="L250" s="52">
        <v>0</v>
      </c>
      <c r="M250" s="52">
        <f t="shared" si="31"/>
        <v>20</v>
      </c>
      <c r="N250" s="34">
        <f t="shared" si="29"/>
        <v>11700</v>
      </c>
      <c r="O250" s="53">
        <v>28</v>
      </c>
      <c r="P250" s="53">
        <v>68</v>
      </c>
      <c r="Q250" s="71">
        <v>0.4</v>
      </c>
      <c r="R250" s="71">
        <f t="shared" si="28"/>
        <v>761.60000000000014</v>
      </c>
      <c r="S250" s="53">
        <v>0</v>
      </c>
      <c r="T250" s="34">
        <f>(M250*S250)</f>
        <v>0</v>
      </c>
      <c r="U250" s="34">
        <f>N250+R250+T250</f>
        <v>12461.6</v>
      </c>
      <c r="V250" s="53">
        <f>M250*200</f>
        <v>4000</v>
      </c>
      <c r="W250" s="53">
        <v>1</v>
      </c>
      <c r="X250" s="53">
        <v>313</v>
      </c>
      <c r="Y250" s="52">
        <f t="shared" si="30"/>
        <v>313</v>
      </c>
      <c r="Z250" s="46">
        <v>0</v>
      </c>
      <c r="AA250" s="46"/>
      <c r="AB250" s="34">
        <f>V250+Y250+Z250</f>
        <v>4313</v>
      </c>
      <c r="AC250" s="34">
        <f>AB250+U250</f>
        <v>16774.599999999999</v>
      </c>
      <c r="AD250" s="48"/>
      <c r="AE250" s="48"/>
      <c r="AF250" s="57" t="str">
        <f>A250</f>
        <v>647-PR</v>
      </c>
      <c r="AG250" s="74"/>
    </row>
    <row r="251" spans="1:33" s="31" customFormat="1" ht="35.5" customHeight="1" x14ac:dyDescent="0.2">
      <c r="A251" s="33" t="s">
        <v>454</v>
      </c>
      <c r="B251" s="33" t="s">
        <v>652</v>
      </c>
      <c r="C251" s="28" t="s">
        <v>77</v>
      </c>
      <c r="D251" s="28" t="s">
        <v>108</v>
      </c>
      <c r="E251" s="35" t="s">
        <v>210</v>
      </c>
      <c r="F251" s="35" t="s">
        <v>651</v>
      </c>
      <c r="G251" s="35" t="s">
        <v>465</v>
      </c>
      <c r="H251" s="220">
        <v>42</v>
      </c>
      <c r="I251" s="33" t="s">
        <v>48</v>
      </c>
      <c r="J251" s="51">
        <v>585</v>
      </c>
      <c r="K251" s="52">
        <v>0</v>
      </c>
      <c r="L251" s="52">
        <v>18</v>
      </c>
      <c r="M251" s="52">
        <f t="shared" si="31"/>
        <v>18</v>
      </c>
      <c r="N251" s="34">
        <f t="shared" si="29"/>
        <v>10530</v>
      </c>
      <c r="O251" s="53">
        <v>28</v>
      </c>
      <c r="P251" s="53">
        <v>47</v>
      </c>
      <c r="Q251" s="71">
        <v>0.4</v>
      </c>
      <c r="R251" s="71">
        <f t="shared" si="28"/>
        <v>526.4</v>
      </c>
      <c r="S251" s="53">
        <v>0</v>
      </c>
      <c r="T251" s="34">
        <f>(M251*S251)</f>
        <v>0</v>
      </c>
      <c r="U251" s="34">
        <f>N251+R251+T251</f>
        <v>11056.4</v>
      </c>
      <c r="V251" s="53">
        <f>M251*200</f>
        <v>3600</v>
      </c>
      <c r="W251" s="53">
        <v>1</v>
      </c>
      <c r="X251" s="53">
        <v>175</v>
      </c>
      <c r="Y251" s="52">
        <f t="shared" si="30"/>
        <v>175</v>
      </c>
      <c r="Z251" s="46">
        <v>0</v>
      </c>
      <c r="AA251" s="46"/>
      <c r="AB251" s="34">
        <f>V251+Y251+Z251</f>
        <v>3775</v>
      </c>
      <c r="AC251" s="34">
        <f>AB251+U251</f>
        <v>14831.4</v>
      </c>
      <c r="AD251" s="48"/>
      <c r="AE251" s="48"/>
      <c r="AF251" s="57" t="str">
        <f>A251</f>
        <v>647-PR</v>
      </c>
      <c r="AG251" s="74"/>
    </row>
    <row r="252" spans="1:33" s="31" customFormat="1" ht="35.5" customHeight="1" x14ac:dyDescent="0.2">
      <c r="A252" s="33" t="s">
        <v>454</v>
      </c>
      <c r="B252" s="33" t="s">
        <v>647</v>
      </c>
      <c r="C252" s="28" t="s">
        <v>77</v>
      </c>
      <c r="D252" s="28" t="s">
        <v>108</v>
      </c>
      <c r="E252" s="35" t="s">
        <v>513</v>
      </c>
      <c r="F252" s="35" t="s">
        <v>648</v>
      </c>
      <c r="G252" s="35" t="s">
        <v>465</v>
      </c>
      <c r="H252" s="220">
        <v>42</v>
      </c>
      <c r="I252" s="33" t="s">
        <v>48</v>
      </c>
      <c r="J252" s="51">
        <v>585</v>
      </c>
      <c r="K252" s="52">
        <v>0</v>
      </c>
      <c r="L252" s="52">
        <v>14</v>
      </c>
      <c r="M252" s="52">
        <f t="shared" si="31"/>
        <v>14</v>
      </c>
      <c r="N252" s="34">
        <f t="shared" si="29"/>
        <v>8190</v>
      </c>
      <c r="O252" s="53">
        <v>28</v>
      </c>
      <c r="P252" s="53">
        <v>55</v>
      </c>
      <c r="Q252" s="71">
        <v>0.4</v>
      </c>
      <c r="R252" s="71">
        <f t="shared" si="28"/>
        <v>616</v>
      </c>
      <c r="S252" s="53">
        <v>0</v>
      </c>
      <c r="T252" s="34">
        <f>(M252*S252)</f>
        <v>0</v>
      </c>
      <c r="U252" s="34">
        <f>N252+R252+T252</f>
        <v>8806</v>
      </c>
      <c r="V252" s="53">
        <f>M252*200</f>
        <v>2800</v>
      </c>
      <c r="W252" s="53">
        <v>1</v>
      </c>
      <c r="X252" s="53">
        <v>300</v>
      </c>
      <c r="Y252" s="52">
        <f t="shared" si="30"/>
        <v>300</v>
      </c>
      <c r="Z252" s="46"/>
      <c r="AA252" s="46"/>
      <c r="AB252" s="34">
        <f>V252+Y252+Z252</f>
        <v>3100</v>
      </c>
      <c r="AC252" s="34">
        <f>AB252+U252</f>
        <v>11906</v>
      </c>
      <c r="AD252" s="48"/>
      <c r="AE252" s="48"/>
      <c r="AF252" s="57"/>
      <c r="AG252" s="74"/>
    </row>
    <row r="253" spans="1:33" s="31" customFormat="1" ht="35.5" customHeight="1" x14ac:dyDescent="0.2">
      <c r="A253" s="178" t="s">
        <v>454</v>
      </c>
      <c r="B253" s="178" t="s">
        <v>680</v>
      </c>
      <c r="C253" s="179" t="s">
        <v>77</v>
      </c>
      <c r="D253" s="179" t="s">
        <v>108</v>
      </c>
      <c r="E253" s="180" t="s">
        <v>213</v>
      </c>
      <c r="F253" s="180" t="s">
        <v>466</v>
      </c>
      <c r="G253" s="180" t="s">
        <v>457</v>
      </c>
      <c r="H253" s="220">
        <v>42</v>
      </c>
      <c r="I253" s="33" t="s">
        <v>48</v>
      </c>
      <c r="J253" s="51">
        <v>585</v>
      </c>
      <c r="K253" s="181">
        <v>0</v>
      </c>
      <c r="L253" s="181">
        <v>0</v>
      </c>
      <c r="M253" s="52">
        <f t="shared" si="31"/>
        <v>0</v>
      </c>
      <c r="N253" s="34">
        <f t="shared" si="29"/>
        <v>0</v>
      </c>
      <c r="O253" s="53">
        <v>0</v>
      </c>
      <c r="P253" s="53">
        <v>0</v>
      </c>
      <c r="Q253" s="71">
        <v>0.4</v>
      </c>
      <c r="R253" s="71">
        <f t="shared" si="28"/>
        <v>0</v>
      </c>
      <c r="S253" s="53">
        <v>0</v>
      </c>
      <c r="T253" s="34">
        <f>(M253*S253)</f>
        <v>0</v>
      </c>
      <c r="U253" s="34">
        <f>N253+R253+T253</f>
        <v>0</v>
      </c>
      <c r="V253" s="53">
        <f>M253*200</f>
        <v>0</v>
      </c>
      <c r="W253" s="53">
        <v>0</v>
      </c>
      <c r="X253" s="53">
        <v>154</v>
      </c>
      <c r="Y253" s="52">
        <f t="shared" si="30"/>
        <v>0</v>
      </c>
      <c r="Z253" s="46">
        <v>0</v>
      </c>
      <c r="AA253" s="46"/>
      <c r="AB253" s="34">
        <f>V253+Y253+Z253</f>
        <v>0</v>
      </c>
      <c r="AC253" s="34">
        <f>AB253+U253</f>
        <v>0</v>
      </c>
      <c r="AD253" s="48"/>
      <c r="AE253" s="48"/>
      <c r="AF253" s="57" t="str">
        <f>A253</f>
        <v>647-PR</v>
      </c>
      <c r="AG253" s="74"/>
    </row>
    <row r="254" spans="1:33" s="31" customFormat="1" ht="35.5" customHeight="1" x14ac:dyDescent="0.2">
      <c r="A254" s="33" t="s">
        <v>454</v>
      </c>
      <c r="B254" s="33" t="s">
        <v>650</v>
      </c>
      <c r="C254" s="28" t="s">
        <v>77</v>
      </c>
      <c r="D254" s="28" t="s">
        <v>45</v>
      </c>
      <c r="E254" s="35" t="s">
        <v>313</v>
      </c>
      <c r="F254" s="132" t="s">
        <v>468</v>
      </c>
      <c r="G254" s="35" t="s">
        <v>649</v>
      </c>
      <c r="H254" s="220">
        <v>42</v>
      </c>
      <c r="I254" s="33" t="s">
        <v>48</v>
      </c>
      <c r="J254" s="51">
        <v>585</v>
      </c>
      <c r="K254" s="52">
        <v>0</v>
      </c>
      <c r="L254" s="52">
        <v>20</v>
      </c>
      <c r="M254" s="52">
        <f t="shared" si="31"/>
        <v>20</v>
      </c>
      <c r="N254" s="34">
        <f t="shared" si="29"/>
        <v>11700</v>
      </c>
      <c r="O254" s="53">
        <v>28</v>
      </c>
      <c r="P254" s="53">
        <v>56</v>
      </c>
      <c r="Q254" s="71">
        <v>0.4</v>
      </c>
      <c r="R254" s="71">
        <f t="shared" si="28"/>
        <v>627.20000000000005</v>
      </c>
      <c r="S254" s="53">
        <v>0</v>
      </c>
      <c r="T254" s="34">
        <f>(M254*S254)</f>
        <v>0</v>
      </c>
      <c r="U254" s="34">
        <f>N254+R254+T254</f>
        <v>12327.2</v>
      </c>
      <c r="V254" s="53">
        <f>M254*200</f>
        <v>4000</v>
      </c>
      <c r="W254" s="53">
        <v>1</v>
      </c>
      <c r="X254" s="53">
        <v>320</v>
      </c>
      <c r="Y254" s="52">
        <f t="shared" si="30"/>
        <v>320</v>
      </c>
      <c r="Z254" s="46">
        <v>0</v>
      </c>
      <c r="AA254" s="46"/>
      <c r="AB254" s="34">
        <f>V254+Y254+Z254</f>
        <v>4320</v>
      </c>
      <c r="AC254" s="34">
        <f>AB254+U254</f>
        <v>16647.2</v>
      </c>
      <c r="AD254" s="48"/>
      <c r="AE254" s="48"/>
      <c r="AF254" s="57" t="str">
        <f>A254</f>
        <v>647-PR</v>
      </c>
      <c r="AG254" s="74"/>
    </row>
    <row r="255" spans="1:33" s="31" customFormat="1" ht="35.5" customHeight="1" x14ac:dyDescent="0.2">
      <c r="A255" s="33" t="s">
        <v>454</v>
      </c>
      <c r="B255" s="33"/>
      <c r="C255" s="28" t="s">
        <v>77</v>
      </c>
      <c r="D255" s="28" t="s">
        <v>50</v>
      </c>
      <c r="E255" s="35" t="s">
        <v>373</v>
      </c>
      <c r="F255" s="35" t="s">
        <v>470</v>
      </c>
      <c r="G255" s="35" t="s">
        <v>457</v>
      </c>
      <c r="H255" s="220">
        <v>42</v>
      </c>
      <c r="I255" s="33" t="s">
        <v>48</v>
      </c>
      <c r="J255" s="51">
        <v>585</v>
      </c>
      <c r="K255" s="52">
        <v>0</v>
      </c>
      <c r="L255" s="52">
        <v>25</v>
      </c>
      <c r="M255" s="52">
        <f t="shared" si="31"/>
        <v>25</v>
      </c>
      <c r="N255" s="34">
        <f t="shared" si="29"/>
        <v>14625</v>
      </c>
      <c r="O255" s="53">
        <v>14</v>
      </c>
      <c r="P255" s="53">
        <v>30</v>
      </c>
      <c r="Q255" s="71">
        <v>0.4</v>
      </c>
      <c r="R255" s="71">
        <f t="shared" si="28"/>
        <v>168</v>
      </c>
      <c r="S255" s="53">
        <v>0</v>
      </c>
      <c r="T255" s="34">
        <f>(M255*S255)</f>
        <v>0</v>
      </c>
      <c r="U255" s="34">
        <f>N255+R255+T255</f>
        <v>14793</v>
      </c>
      <c r="V255" s="53">
        <f>M255*200</f>
        <v>5000</v>
      </c>
      <c r="W255" s="53">
        <v>1</v>
      </c>
      <c r="X255" s="53">
        <v>310</v>
      </c>
      <c r="Y255" s="52">
        <f t="shared" si="30"/>
        <v>310</v>
      </c>
      <c r="Z255" s="46">
        <v>0</v>
      </c>
      <c r="AA255" s="46"/>
      <c r="AB255" s="34">
        <f>V255+Y255+Z255</f>
        <v>5310</v>
      </c>
      <c r="AC255" s="34">
        <f>AB255+U255</f>
        <v>20103</v>
      </c>
      <c r="AD255" s="48"/>
      <c r="AE255" s="48"/>
      <c r="AF255" s="57" t="str">
        <f>A255</f>
        <v>647-PR</v>
      </c>
      <c r="AG255" s="74"/>
    </row>
    <row r="256" spans="1:33" s="31" customFormat="1" ht="37.25" customHeight="1" x14ac:dyDescent="0.2">
      <c r="A256" s="33" t="s">
        <v>454</v>
      </c>
      <c r="B256" s="33"/>
      <c r="C256" s="28" t="s">
        <v>77</v>
      </c>
      <c r="D256" s="28" t="s">
        <v>50</v>
      </c>
      <c r="E256" s="35" t="s">
        <v>165</v>
      </c>
      <c r="F256" s="35" t="s">
        <v>470</v>
      </c>
      <c r="G256" s="35" t="s">
        <v>457</v>
      </c>
      <c r="H256" s="220">
        <v>42</v>
      </c>
      <c r="I256" s="33" t="s">
        <v>48</v>
      </c>
      <c r="J256" s="51">
        <v>585</v>
      </c>
      <c r="K256" s="52">
        <v>0</v>
      </c>
      <c r="L256" s="52">
        <v>18</v>
      </c>
      <c r="M256" s="52">
        <f t="shared" si="31"/>
        <v>18</v>
      </c>
      <c r="N256" s="34">
        <f t="shared" si="29"/>
        <v>10530</v>
      </c>
      <c r="O256" s="53">
        <v>28</v>
      </c>
      <c r="P256" s="53">
        <v>42</v>
      </c>
      <c r="Q256" s="71">
        <v>0.4</v>
      </c>
      <c r="R256" s="71">
        <f t="shared" si="28"/>
        <v>470.40000000000003</v>
      </c>
      <c r="S256" s="53">
        <v>0</v>
      </c>
      <c r="T256" s="34">
        <f>(M256*S256)</f>
        <v>0</v>
      </c>
      <c r="U256" s="34">
        <f>N256+R256+T256</f>
        <v>11000.4</v>
      </c>
      <c r="V256" s="53">
        <f>M256*200</f>
        <v>3600</v>
      </c>
      <c r="W256" s="53">
        <v>1</v>
      </c>
      <c r="X256" s="53">
        <v>385</v>
      </c>
      <c r="Y256" s="52">
        <f t="shared" si="30"/>
        <v>385</v>
      </c>
      <c r="Z256" s="46">
        <v>0</v>
      </c>
      <c r="AA256" s="46"/>
      <c r="AB256" s="34">
        <f>V256+Y256+Z256</f>
        <v>3985</v>
      </c>
      <c r="AC256" s="34">
        <f>AB256+U256</f>
        <v>14985.4</v>
      </c>
      <c r="AD256" s="48"/>
      <c r="AE256" s="48"/>
      <c r="AF256" s="57" t="str">
        <f>A256</f>
        <v>647-PR</v>
      </c>
      <c r="AG256" s="74"/>
    </row>
    <row r="257" spans="1:33" s="31" customFormat="1" ht="55" customHeight="1" x14ac:dyDescent="0.2">
      <c r="A257" s="33" t="s">
        <v>473</v>
      </c>
      <c r="B257" s="33" t="s">
        <v>32</v>
      </c>
      <c r="C257" s="28" t="s">
        <v>77</v>
      </c>
      <c r="D257" s="28" t="s">
        <v>103</v>
      </c>
      <c r="E257" s="35" t="s">
        <v>189</v>
      </c>
      <c r="F257" s="35" t="s">
        <v>52</v>
      </c>
      <c r="G257" s="35" t="s">
        <v>474</v>
      </c>
      <c r="H257" s="220">
        <v>42</v>
      </c>
      <c r="I257" s="33" t="s">
        <v>48</v>
      </c>
      <c r="J257" s="51">
        <v>585</v>
      </c>
      <c r="K257" s="52">
        <v>18</v>
      </c>
      <c r="L257" s="52">
        <v>0</v>
      </c>
      <c r="M257" s="52">
        <f t="shared" si="31"/>
        <v>18</v>
      </c>
      <c r="N257" s="34">
        <f t="shared" si="29"/>
        <v>10530</v>
      </c>
      <c r="O257" s="53">
        <v>28</v>
      </c>
      <c r="P257" s="53">
        <v>16</v>
      </c>
      <c r="Q257" s="71">
        <v>0.4</v>
      </c>
      <c r="R257" s="54">
        <f t="shared" si="28"/>
        <v>179.20000000000002</v>
      </c>
      <c r="S257" s="53">
        <v>284</v>
      </c>
      <c r="T257" s="34">
        <f>(M257*S257)</f>
        <v>5112</v>
      </c>
      <c r="U257" s="34">
        <f>N257+R257+T257</f>
        <v>15821.2</v>
      </c>
      <c r="V257" s="53">
        <f>M257*200</f>
        <v>3600</v>
      </c>
      <c r="W257" s="53">
        <v>1</v>
      </c>
      <c r="X257" s="53">
        <v>187</v>
      </c>
      <c r="Y257" s="52">
        <f t="shared" si="30"/>
        <v>187</v>
      </c>
      <c r="Z257" s="46">
        <v>0</v>
      </c>
      <c r="AA257" s="46"/>
      <c r="AB257" s="34">
        <f>V257+Y257+Z257</f>
        <v>3787</v>
      </c>
      <c r="AC257" s="34">
        <f>AB257+U257</f>
        <v>19608.2</v>
      </c>
      <c r="AD257" s="48">
        <f>SUM(M257:M281)</f>
        <v>408</v>
      </c>
      <c r="AE257" s="48">
        <f>SUM(AC257:AC282)</f>
        <v>466311.80000000005</v>
      </c>
      <c r="AF257" s="57" t="str">
        <f>A257</f>
        <v>648-PR</v>
      </c>
      <c r="AG257" s="74" t="s">
        <v>476</v>
      </c>
    </row>
    <row r="258" spans="1:33" s="31" customFormat="1" ht="41.25" customHeight="1" x14ac:dyDescent="0.2">
      <c r="A258" s="133" t="s">
        <v>473</v>
      </c>
      <c r="B258" s="133"/>
      <c r="C258" s="134" t="s">
        <v>77</v>
      </c>
      <c r="D258" s="134" t="s">
        <v>103</v>
      </c>
      <c r="E258" s="131" t="s">
        <v>362</v>
      </c>
      <c r="F258" s="131" t="s">
        <v>477</v>
      </c>
      <c r="G258" s="131" t="s">
        <v>91</v>
      </c>
      <c r="H258" s="245">
        <v>42</v>
      </c>
      <c r="I258" s="62" t="s">
        <v>48</v>
      </c>
      <c r="J258" s="39">
        <v>585</v>
      </c>
      <c r="K258" s="40">
        <v>0</v>
      </c>
      <c r="L258" s="40">
        <v>0</v>
      </c>
      <c r="M258" s="40">
        <f t="shared" si="31"/>
        <v>0</v>
      </c>
      <c r="N258" s="41">
        <f t="shared" si="29"/>
        <v>0</v>
      </c>
      <c r="O258" s="42">
        <v>0</v>
      </c>
      <c r="P258" s="42">
        <v>17</v>
      </c>
      <c r="Q258" s="67">
        <v>0.4</v>
      </c>
      <c r="R258" s="43">
        <f t="shared" si="28"/>
        <v>0</v>
      </c>
      <c r="S258" s="42">
        <v>150</v>
      </c>
      <c r="T258" s="41">
        <f>(M258*S258)</f>
        <v>0</v>
      </c>
      <c r="U258" s="41">
        <f>N258+R258+T258</f>
        <v>0</v>
      </c>
      <c r="V258" s="42">
        <f>M258*200</f>
        <v>0</v>
      </c>
      <c r="W258" s="42">
        <v>0</v>
      </c>
      <c r="X258" s="42">
        <v>170</v>
      </c>
      <c r="Y258" s="40">
        <f t="shared" si="30"/>
        <v>0</v>
      </c>
      <c r="Z258" s="45">
        <v>0</v>
      </c>
      <c r="AA258" s="46"/>
      <c r="AB258" s="41">
        <f>V258+Y258+Z258</f>
        <v>0</v>
      </c>
      <c r="AC258" s="41">
        <f>AB258+U258</f>
        <v>0</v>
      </c>
      <c r="AD258" s="48" t="s">
        <v>32</v>
      </c>
      <c r="AE258" s="48" t="s">
        <v>32</v>
      </c>
      <c r="AF258" s="49" t="str">
        <f>A258</f>
        <v>648-PR</v>
      </c>
      <c r="AG258" s="74"/>
    </row>
    <row r="259" spans="1:33" s="31" customFormat="1" ht="49" customHeight="1" x14ac:dyDescent="0.2">
      <c r="A259" s="178" t="s">
        <v>473</v>
      </c>
      <c r="B259" s="178" t="s">
        <v>681</v>
      </c>
      <c r="C259" s="179" t="s">
        <v>77</v>
      </c>
      <c r="D259" s="179" t="s">
        <v>103</v>
      </c>
      <c r="E259" s="180" t="s">
        <v>362</v>
      </c>
      <c r="F259" s="180" t="s">
        <v>479</v>
      </c>
      <c r="G259" s="180" t="s">
        <v>89</v>
      </c>
      <c r="H259" s="220">
        <v>42</v>
      </c>
      <c r="I259" s="33" t="s">
        <v>48</v>
      </c>
      <c r="J259" s="51">
        <v>585</v>
      </c>
      <c r="K259" s="181">
        <v>0</v>
      </c>
      <c r="L259" s="181">
        <v>18</v>
      </c>
      <c r="M259" s="52">
        <f t="shared" si="31"/>
        <v>18</v>
      </c>
      <c r="N259" s="34">
        <f t="shared" si="29"/>
        <v>10530</v>
      </c>
      <c r="O259" s="182">
        <v>28</v>
      </c>
      <c r="P259" s="53">
        <v>17</v>
      </c>
      <c r="Q259" s="71">
        <v>0.4</v>
      </c>
      <c r="R259" s="54">
        <f t="shared" si="28"/>
        <v>190.40000000000003</v>
      </c>
      <c r="S259" s="182">
        <v>150</v>
      </c>
      <c r="T259" s="34">
        <f>(M259*S259)</f>
        <v>2700</v>
      </c>
      <c r="U259" s="34">
        <f>N259+R259+T259</f>
        <v>13420.4</v>
      </c>
      <c r="V259" s="53">
        <f>M259*200</f>
        <v>3600</v>
      </c>
      <c r="W259" s="53">
        <v>1</v>
      </c>
      <c r="X259" s="53">
        <v>170</v>
      </c>
      <c r="Y259" s="52">
        <f t="shared" si="30"/>
        <v>170</v>
      </c>
      <c r="Z259" s="46">
        <v>0</v>
      </c>
      <c r="AA259" s="46"/>
      <c r="AB259" s="34">
        <f>V259+Y259+Z259</f>
        <v>3770</v>
      </c>
      <c r="AC259" s="34">
        <f>AB259+U259</f>
        <v>17190.400000000001</v>
      </c>
      <c r="AD259" s="48" t="s">
        <v>32</v>
      </c>
      <c r="AE259" s="48" t="s">
        <v>32</v>
      </c>
      <c r="AF259" s="57" t="str">
        <f>A259</f>
        <v>648-PR</v>
      </c>
      <c r="AG259" s="74"/>
    </row>
    <row r="260" spans="1:33" s="31" customFormat="1" ht="42.75" customHeight="1" x14ac:dyDescent="0.2">
      <c r="A260" s="33" t="s">
        <v>473</v>
      </c>
      <c r="B260" s="33"/>
      <c r="C260" s="28" t="s">
        <v>77</v>
      </c>
      <c r="D260" s="28" t="s">
        <v>103</v>
      </c>
      <c r="E260" s="35" t="s">
        <v>362</v>
      </c>
      <c r="F260" s="35" t="s">
        <v>47</v>
      </c>
      <c r="G260" s="35" t="s">
        <v>452</v>
      </c>
      <c r="H260" s="220">
        <v>42</v>
      </c>
      <c r="I260" s="33" t="s">
        <v>48</v>
      </c>
      <c r="J260" s="51">
        <v>585</v>
      </c>
      <c r="K260" s="52">
        <v>15</v>
      </c>
      <c r="L260" s="52">
        <v>0</v>
      </c>
      <c r="M260" s="52">
        <f t="shared" si="31"/>
        <v>15</v>
      </c>
      <c r="N260" s="34">
        <f t="shared" si="29"/>
        <v>8775</v>
      </c>
      <c r="O260" s="53">
        <v>28</v>
      </c>
      <c r="P260" s="53">
        <v>17</v>
      </c>
      <c r="Q260" s="71">
        <v>0.4</v>
      </c>
      <c r="R260" s="54">
        <f t="shared" si="28"/>
        <v>190.40000000000003</v>
      </c>
      <c r="S260" s="53">
        <v>300</v>
      </c>
      <c r="T260" s="34">
        <f>(M260*S260)</f>
        <v>4500</v>
      </c>
      <c r="U260" s="34">
        <f>N260+R260+T260</f>
        <v>13465.4</v>
      </c>
      <c r="V260" s="53">
        <f>M260*200</f>
        <v>3000</v>
      </c>
      <c r="W260" s="53">
        <v>1</v>
      </c>
      <c r="X260" s="53">
        <v>170</v>
      </c>
      <c r="Y260" s="52">
        <f t="shared" si="30"/>
        <v>170</v>
      </c>
      <c r="Z260" s="46">
        <v>0</v>
      </c>
      <c r="AA260" s="46"/>
      <c r="AB260" s="34">
        <f>V260+Y260+Z260</f>
        <v>3170</v>
      </c>
      <c r="AC260" s="34">
        <f>AB260+U260</f>
        <v>16635.400000000001</v>
      </c>
      <c r="AD260" s="48" t="s">
        <v>32</v>
      </c>
      <c r="AE260" s="48" t="s">
        <v>32</v>
      </c>
      <c r="AF260" s="57" t="str">
        <f>A260</f>
        <v>648-PR</v>
      </c>
      <c r="AG260" s="74"/>
    </row>
    <row r="261" spans="1:33" s="31" customFormat="1" ht="42.75" customHeight="1" x14ac:dyDescent="0.2">
      <c r="A261" s="33" t="s">
        <v>473</v>
      </c>
      <c r="B261" s="33" t="s">
        <v>613</v>
      </c>
      <c r="C261" s="28" t="s">
        <v>77</v>
      </c>
      <c r="D261" s="28" t="s">
        <v>103</v>
      </c>
      <c r="E261" s="35" t="s">
        <v>199</v>
      </c>
      <c r="F261" s="35" t="s">
        <v>47</v>
      </c>
      <c r="G261" s="35" t="s">
        <v>452</v>
      </c>
      <c r="H261" s="220">
        <v>42</v>
      </c>
      <c r="I261" s="33" t="s">
        <v>48</v>
      </c>
      <c r="J261" s="51">
        <v>585</v>
      </c>
      <c r="K261" s="52">
        <v>0</v>
      </c>
      <c r="L261" s="52">
        <v>18</v>
      </c>
      <c r="M261" s="52">
        <f t="shared" si="31"/>
        <v>18</v>
      </c>
      <c r="N261" s="34">
        <f t="shared" si="29"/>
        <v>10530</v>
      </c>
      <c r="O261" s="53">
        <v>28</v>
      </c>
      <c r="P261" s="53">
        <v>42</v>
      </c>
      <c r="Q261" s="71">
        <v>0.4</v>
      </c>
      <c r="R261" s="54">
        <f t="shared" si="28"/>
        <v>470.40000000000003</v>
      </c>
      <c r="S261" s="53">
        <v>300</v>
      </c>
      <c r="T261" s="34">
        <f>(M261*S261)</f>
        <v>5400</v>
      </c>
      <c r="U261" s="34">
        <f>N261+R261+T261</f>
        <v>16400.400000000001</v>
      </c>
      <c r="V261" s="53">
        <f>M261*200</f>
        <v>3600</v>
      </c>
      <c r="W261" s="53">
        <v>1</v>
      </c>
      <c r="X261" s="53">
        <v>250</v>
      </c>
      <c r="Y261" s="52">
        <f t="shared" si="30"/>
        <v>250</v>
      </c>
      <c r="Z261" s="46">
        <v>0</v>
      </c>
      <c r="AA261" s="46"/>
      <c r="AB261" s="34">
        <f>V261+Y261+Z261</f>
        <v>3850</v>
      </c>
      <c r="AC261" s="34">
        <f>AB261+U261</f>
        <v>20250.400000000001</v>
      </c>
      <c r="AD261" s="48" t="s">
        <v>32</v>
      </c>
      <c r="AE261" s="48" t="s">
        <v>32</v>
      </c>
      <c r="AF261" s="57" t="str">
        <f>A261</f>
        <v>648-PR</v>
      </c>
      <c r="AG261" s="74"/>
    </row>
    <row r="262" spans="1:33" s="31" customFormat="1" ht="34.5" customHeight="1" x14ac:dyDescent="0.2">
      <c r="A262" s="33" t="s">
        <v>473</v>
      </c>
      <c r="B262" s="33" t="s">
        <v>32</v>
      </c>
      <c r="C262" s="28" t="s">
        <v>77</v>
      </c>
      <c r="D262" s="28" t="s">
        <v>103</v>
      </c>
      <c r="E262" s="35" t="s">
        <v>455</v>
      </c>
      <c r="F262" s="35" t="s">
        <v>52</v>
      </c>
      <c r="G262" s="35" t="s">
        <v>89</v>
      </c>
      <c r="H262" s="220">
        <v>42</v>
      </c>
      <c r="I262" s="33" t="s">
        <v>48</v>
      </c>
      <c r="J262" s="51">
        <v>585</v>
      </c>
      <c r="K262" s="52">
        <v>0</v>
      </c>
      <c r="L262" s="52">
        <v>18</v>
      </c>
      <c r="M262" s="52">
        <f t="shared" si="31"/>
        <v>18</v>
      </c>
      <c r="N262" s="34">
        <f t="shared" si="29"/>
        <v>10530</v>
      </c>
      <c r="O262" s="53">
        <v>28</v>
      </c>
      <c r="P262" s="53">
        <v>51</v>
      </c>
      <c r="Q262" s="71">
        <v>0.4</v>
      </c>
      <c r="R262" s="54">
        <f t="shared" ref="R262:R332" si="32">SUM(P262*Q262*O262)</f>
        <v>571.20000000000005</v>
      </c>
      <c r="S262" s="53">
        <v>150</v>
      </c>
      <c r="T262" s="34">
        <f>(M262*S262)</f>
        <v>2700</v>
      </c>
      <c r="U262" s="34">
        <f>N262+R262+T262</f>
        <v>13801.2</v>
      </c>
      <c r="V262" s="53">
        <f>M262*200</f>
        <v>3600</v>
      </c>
      <c r="W262" s="53">
        <v>1</v>
      </c>
      <c r="X262" s="53">
        <v>215</v>
      </c>
      <c r="Y262" s="52">
        <f t="shared" si="30"/>
        <v>215</v>
      </c>
      <c r="Z262" s="46">
        <v>0</v>
      </c>
      <c r="AA262" s="46"/>
      <c r="AB262" s="34">
        <f>V262+Y262+Z262</f>
        <v>3815</v>
      </c>
      <c r="AC262" s="34">
        <f>AB262+U262</f>
        <v>17616.2</v>
      </c>
      <c r="AD262" s="48" t="s">
        <v>32</v>
      </c>
      <c r="AE262" s="48" t="s">
        <v>32</v>
      </c>
      <c r="AF262" s="57" t="str">
        <f>A262</f>
        <v>648-PR</v>
      </c>
      <c r="AG262" s="74" t="s">
        <v>484</v>
      </c>
    </row>
    <row r="263" spans="1:33" s="31" customFormat="1" ht="30.75" customHeight="1" x14ac:dyDescent="0.2">
      <c r="A263" s="33" t="s">
        <v>473</v>
      </c>
      <c r="B263" s="33"/>
      <c r="C263" s="28" t="s">
        <v>77</v>
      </c>
      <c r="D263" s="28" t="s">
        <v>103</v>
      </c>
      <c r="E263" s="35" t="s">
        <v>406</v>
      </c>
      <c r="F263" s="35" t="s">
        <v>52</v>
      </c>
      <c r="G263" s="35" t="s">
        <v>480</v>
      </c>
      <c r="H263" s="220">
        <v>42</v>
      </c>
      <c r="I263" s="33" t="s">
        <v>48</v>
      </c>
      <c r="J263" s="51">
        <v>585</v>
      </c>
      <c r="K263" s="52">
        <v>0</v>
      </c>
      <c r="L263" s="52">
        <v>17</v>
      </c>
      <c r="M263" s="52">
        <f t="shared" si="31"/>
        <v>17</v>
      </c>
      <c r="N263" s="34">
        <f t="shared" si="29"/>
        <v>9945</v>
      </c>
      <c r="O263" s="53">
        <v>28</v>
      </c>
      <c r="P263" s="53">
        <v>12</v>
      </c>
      <c r="Q263" s="71">
        <v>0.4</v>
      </c>
      <c r="R263" s="54">
        <f t="shared" si="32"/>
        <v>134.40000000000003</v>
      </c>
      <c r="S263" s="53">
        <v>300</v>
      </c>
      <c r="T263" s="34">
        <f>(M263*S263)</f>
        <v>5100</v>
      </c>
      <c r="U263" s="34">
        <f>N263+R263+T263</f>
        <v>15179.4</v>
      </c>
      <c r="V263" s="53">
        <f>M263*200</f>
        <v>3400</v>
      </c>
      <c r="W263" s="53">
        <v>1</v>
      </c>
      <c r="X263" s="53">
        <v>148</v>
      </c>
      <c r="Y263" s="52">
        <f t="shared" si="30"/>
        <v>148</v>
      </c>
      <c r="Z263" s="46">
        <v>0</v>
      </c>
      <c r="AA263" s="46"/>
      <c r="AB263" s="34">
        <f>V263+Y263+Z263</f>
        <v>3548</v>
      </c>
      <c r="AC263" s="34">
        <f>AB263+U263</f>
        <v>18727.400000000001</v>
      </c>
      <c r="AD263" s="48" t="s">
        <v>32</v>
      </c>
      <c r="AE263" s="48" t="s">
        <v>32</v>
      </c>
      <c r="AF263" s="57" t="str">
        <f>A263</f>
        <v>648-PR</v>
      </c>
      <c r="AG263" s="74"/>
    </row>
    <row r="264" spans="1:33" s="31" customFormat="1" ht="38" customHeight="1" x14ac:dyDescent="0.2">
      <c r="A264" s="33" t="s">
        <v>473</v>
      </c>
      <c r="B264" s="33" t="s">
        <v>654</v>
      </c>
      <c r="C264" s="28" t="s">
        <v>77</v>
      </c>
      <c r="D264" s="28" t="s">
        <v>103</v>
      </c>
      <c r="E264" s="35" t="s">
        <v>181</v>
      </c>
      <c r="F264" s="35" t="s">
        <v>52</v>
      </c>
      <c r="G264" s="35" t="s">
        <v>89</v>
      </c>
      <c r="H264" s="220">
        <v>42</v>
      </c>
      <c r="I264" s="33" t="s">
        <v>48</v>
      </c>
      <c r="J264" s="51">
        <v>585</v>
      </c>
      <c r="K264" s="52">
        <v>15</v>
      </c>
      <c r="L264" s="52">
        <v>0</v>
      </c>
      <c r="M264" s="52">
        <f t="shared" si="31"/>
        <v>15</v>
      </c>
      <c r="N264" s="34">
        <f t="shared" si="29"/>
        <v>8775</v>
      </c>
      <c r="O264" s="53">
        <v>28</v>
      </c>
      <c r="P264" s="53">
        <v>36</v>
      </c>
      <c r="Q264" s="71">
        <v>0.4</v>
      </c>
      <c r="R264" s="54">
        <f t="shared" si="32"/>
        <v>403.2</v>
      </c>
      <c r="S264" s="53">
        <v>150</v>
      </c>
      <c r="T264" s="34">
        <f>(M264*S264)</f>
        <v>2250</v>
      </c>
      <c r="U264" s="34">
        <f>N264+R264+T264</f>
        <v>11428.2</v>
      </c>
      <c r="V264" s="53">
        <f>M264*200</f>
        <v>3000</v>
      </c>
      <c r="W264" s="53">
        <v>1</v>
      </c>
      <c r="X264" s="53">
        <v>215</v>
      </c>
      <c r="Y264" s="52">
        <f t="shared" si="30"/>
        <v>215</v>
      </c>
      <c r="Z264" s="46">
        <v>0</v>
      </c>
      <c r="AA264" s="46"/>
      <c r="AB264" s="34">
        <f>V264+Y264+Z264</f>
        <v>3215</v>
      </c>
      <c r="AC264" s="34">
        <f>AB264+U264</f>
        <v>14643.2</v>
      </c>
      <c r="AD264" s="48" t="s">
        <v>32</v>
      </c>
      <c r="AE264" s="48" t="s">
        <v>32</v>
      </c>
      <c r="AF264" s="57" t="str">
        <f>A264</f>
        <v>648-PR</v>
      </c>
      <c r="AG264" s="74" t="s">
        <v>487</v>
      </c>
    </row>
    <row r="265" spans="1:33" s="31" customFormat="1" ht="37.5" customHeight="1" x14ac:dyDescent="0.2">
      <c r="A265" s="33" t="s">
        <v>473</v>
      </c>
      <c r="B265" s="33"/>
      <c r="C265" s="28" t="s">
        <v>77</v>
      </c>
      <c r="D265" s="28" t="s">
        <v>103</v>
      </c>
      <c r="E265" s="35" t="s">
        <v>192</v>
      </c>
      <c r="F265" s="35" t="s">
        <v>479</v>
      </c>
      <c r="G265" s="35" t="s">
        <v>89</v>
      </c>
      <c r="H265" s="220">
        <v>42</v>
      </c>
      <c r="I265" s="33" t="s">
        <v>48</v>
      </c>
      <c r="J265" s="51">
        <v>585</v>
      </c>
      <c r="K265" s="52">
        <v>15</v>
      </c>
      <c r="L265" s="52">
        <v>0</v>
      </c>
      <c r="M265" s="52">
        <f t="shared" si="31"/>
        <v>15</v>
      </c>
      <c r="N265" s="34">
        <f t="shared" si="29"/>
        <v>8775</v>
      </c>
      <c r="O265" s="53">
        <v>28</v>
      </c>
      <c r="P265" s="53">
        <v>13</v>
      </c>
      <c r="Q265" s="71">
        <v>0.4</v>
      </c>
      <c r="R265" s="54">
        <f t="shared" si="32"/>
        <v>145.6</v>
      </c>
      <c r="S265" s="53">
        <v>150</v>
      </c>
      <c r="T265" s="34">
        <f>(M265*S265)</f>
        <v>2250</v>
      </c>
      <c r="U265" s="34">
        <f>N265+R265+T265</f>
        <v>11170.6</v>
      </c>
      <c r="V265" s="53">
        <f>M265*200</f>
        <v>3000</v>
      </c>
      <c r="W265" s="53">
        <v>1</v>
      </c>
      <c r="X265" s="53">
        <v>165</v>
      </c>
      <c r="Y265" s="52">
        <f t="shared" si="30"/>
        <v>165</v>
      </c>
      <c r="Z265" s="46">
        <v>0</v>
      </c>
      <c r="AA265" s="46"/>
      <c r="AB265" s="34">
        <f>V265+Y265+Z265</f>
        <v>3165</v>
      </c>
      <c r="AC265" s="34">
        <f>AB265+U265</f>
        <v>14335.6</v>
      </c>
      <c r="AD265" s="48" t="s">
        <v>32</v>
      </c>
      <c r="AE265" s="48" t="s">
        <v>32</v>
      </c>
      <c r="AF265" s="57" t="str">
        <f>A265</f>
        <v>648-PR</v>
      </c>
      <c r="AG265" s="74"/>
    </row>
    <row r="266" spans="1:33" s="31" customFormat="1" ht="37" x14ac:dyDescent="0.2">
      <c r="A266" s="33" t="s">
        <v>473</v>
      </c>
      <c r="B266" s="33" t="s">
        <v>641</v>
      </c>
      <c r="C266" s="28" t="s">
        <v>77</v>
      </c>
      <c r="D266" s="28" t="s">
        <v>103</v>
      </c>
      <c r="E266" s="35" t="s">
        <v>181</v>
      </c>
      <c r="F266" s="35" t="s">
        <v>479</v>
      </c>
      <c r="G266" s="35" t="s">
        <v>474</v>
      </c>
      <c r="H266" s="220">
        <v>42</v>
      </c>
      <c r="I266" s="33" t="s">
        <v>48</v>
      </c>
      <c r="J266" s="51">
        <v>585</v>
      </c>
      <c r="K266" s="52">
        <v>17</v>
      </c>
      <c r="L266" s="52">
        <v>0</v>
      </c>
      <c r="M266" s="52">
        <f t="shared" si="31"/>
        <v>17</v>
      </c>
      <c r="N266" s="34">
        <f t="shared" si="29"/>
        <v>9945</v>
      </c>
      <c r="O266" s="53">
        <v>28</v>
      </c>
      <c r="P266" s="53">
        <v>36</v>
      </c>
      <c r="Q266" s="71">
        <v>0.4</v>
      </c>
      <c r="R266" s="54">
        <f t="shared" si="32"/>
        <v>403.2</v>
      </c>
      <c r="S266" s="53">
        <v>150</v>
      </c>
      <c r="T266" s="34">
        <f>(M266*S266)</f>
        <v>2550</v>
      </c>
      <c r="U266" s="34">
        <f>N266+R266+T266</f>
        <v>12898.2</v>
      </c>
      <c r="V266" s="53">
        <f>M266*200</f>
        <v>3400</v>
      </c>
      <c r="W266" s="53">
        <v>1</v>
      </c>
      <c r="X266" s="53">
        <v>215</v>
      </c>
      <c r="Y266" s="52">
        <f t="shared" si="30"/>
        <v>215</v>
      </c>
      <c r="Z266" s="46">
        <v>0</v>
      </c>
      <c r="AA266" s="46"/>
      <c r="AB266" s="34">
        <f>V266+Y266+Z266</f>
        <v>3615</v>
      </c>
      <c r="AC266" s="34">
        <f>AB266+U266</f>
        <v>16513.2</v>
      </c>
      <c r="AD266" s="48" t="s">
        <v>32</v>
      </c>
      <c r="AE266" s="48" t="s">
        <v>32</v>
      </c>
      <c r="AF266" s="57" t="str">
        <f>A266</f>
        <v>648-PR</v>
      </c>
      <c r="AG266" s="74"/>
    </row>
    <row r="267" spans="1:33" s="31" customFormat="1" ht="37" x14ac:dyDescent="0.2">
      <c r="A267" s="33" t="s">
        <v>473</v>
      </c>
      <c r="B267" s="33" t="s">
        <v>642</v>
      </c>
      <c r="C267" s="28" t="s">
        <v>77</v>
      </c>
      <c r="D267" s="28" t="s">
        <v>103</v>
      </c>
      <c r="E267" s="35" t="s">
        <v>181</v>
      </c>
      <c r="F267" s="35" t="s">
        <v>479</v>
      </c>
      <c r="G267" s="35" t="s">
        <v>474</v>
      </c>
      <c r="H267" s="220">
        <v>42</v>
      </c>
      <c r="I267" s="33" t="s">
        <v>48</v>
      </c>
      <c r="J267" s="51">
        <v>585</v>
      </c>
      <c r="K267" s="52">
        <v>0</v>
      </c>
      <c r="L267" s="52">
        <v>22</v>
      </c>
      <c r="M267" s="52">
        <f t="shared" si="31"/>
        <v>22</v>
      </c>
      <c r="N267" s="34">
        <f t="shared" ref="N267:N330" si="33">(J267*M267)</f>
        <v>12870</v>
      </c>
      <c r="O267" s="53">
        <v>28</v>
      </c>
      <c r="P267" s="53">
        <v>36</v>
      </c>
      <c r="Q267" s="71">
        <v>0.4</v>
      </c>
      <c r="R267" s="54">
        <f t="shared" si="32"/>
        <v>403.2</v>
      </c>
      <c r="S267" s="53">
        <v>150</v>
      </c>
      <c r="T267" s="34">
        <f>(M267*S267)</f>
        <v>3300</v>
      </c>
      <c r="U267" s="34">
        <f>N267+R267+T267</f>
        <v>16573.2</v>
      </c>
      <c r="V267" s="53">
        <f>M267*200</f>
        <v>4400</v>
      </c>
      <c r="W267" s="53">
        <v>1</v>
      </c>
      <c r="X267" s="53">
        <v>215</v>
      </c>
      <c r="Y267" s="52">
        <f t="shared" ref="Y267:Y330" si="34">SUM(X267*W267)</f>
        <v>215</v>
      </c>
      <c r="Z267" s="46">
        <v>0</v>
      </c>
      <c r="AA267" s="46"/>
      <c r="AB267" s="34">
        <f>V267+Y267+Z267</f>
        <v>4615</v>
      </c>
      <c r="AC267" s="34">
        <f>AB267+U267</f>
        <v>21188.2</v>
      </c>
      <c r="AD267" s="48" t="s">
        <v>32</v>
      </c>
      <c r="AE267" s="48" t="s">
        <v>32</v>
      </c>
      <c r="AF267" s="57" t="str">
        <f>A267</f>
        <v>648-PR</v>
      </c>
      <c r="AG267" s="74"/>
    </row>
    <row r="268" spans="1:33" s="31" customFormat="1" ht="40.5" customHeight="1" x14ac:dyDescent="0.2">
      <c r="A268" s="33" t="s">
        <v>473</v>
      </c>
      <c r="B268" s="33" t="s">
        <v>659</v>
      </c>
      <c r="C268" s="28" t="s">
        <v>77</v>
      </c>
      <c r="D268" s="28" t="s">
        <v>108</v>
      </c>
      <c r="E268" s="35" t="s">
        <v>204</v>
      </c>
      <c r="F268" s="35" t="s">
        <v>52</v>
      </c>
      <c r="G268" s="35" t="s">
        <v>480</v>
      </c>
      <c r="H268" s="220">
        <v>42</v>
      </c>
      <c r="I268" s="33" t="s">
        <v>48</v>
      </c>
      <c r="J268" s="51">
        <v>585</v>
      </c>
      <c r="K268" s="52">
        <v>0</v>
      </c>
      <c r="L268" s="52">
        <v>15</v>
      </c>
      <c r="M268" s="52">
        <f t="shared" si="31"/>
        <v>15</v>
      </c>
      <c r="N268" s="34">
        <f t="shared" si="33"/>
        <v>8775</v>
      </c>
      <c r="O268" s="53">
        <v>28</v>
      </c>
      <c r="P268" s="53">
        <v>26</v>
      </c>
      <c r="Q268" s="71">
        <v>0.4</v>
      </c>
      <c r="R268" s="71">
        <f t="shared" si="32"/>
        <v>291.2</v>
      </c>
      <c r="S268" s="53">
        <v>300</v>
      </c>
      <c r="T268" s="34">
        <f>(M268*S268)</f>
        <v>4500</v>
      </c>
      <c r="U268" s="34">
        <f>N268+R268+T268</f>
        <v>13566.2</v>
      </c>
      <c r="V268" s="53">
        <f>M268*200</f>
        <v>3000</v>
      </c>
      <c r="W268" s="53">
        <v>1</v>
      </c>
      <c r="X268" s="53">
        <v>170</v>
      </c>
      <c r="Y268" s="52">
        <f t="shared" si="34"/>
        <v>170</v>
      </c>
      <c r="Z268" s="46">
        <v>0</v>
      </c>
      <c r="AA268" s="46"/>
      <c r="AB268" s="34">
        <f>V268+Y268+Z268</f>
        <v>3170</v>
      </c>
      <c r="AC268" s="34">
        <f>AB268+U268</f>
        <v>16736.2</v>
      </c>
      <c r="AD268" s="48" t="s">
        <v>32</v>
      </c>
      <c r="AE268" s="48" t="s">
        <v>32</v>
      </c>
      <c r="AF268" s="57" t="str">
        <f>A268</f>
        <v>648-PR</v>
      </c>
      <c r="AG268" s="74"/>
    </row>
    <row r="269" spans="1:33" s="31" customFormat="1" ht="35.5" customHeight="1" x14ac:dyDescent="0.2">
      <c r="A269" s="33" t="s">
        <v>473</v>
      </c>
      <c r="B269" s="33"/>
      <c r="C269" s="28" t="s">
        <v>77</v>
      </c>
      <c r="D269" s="28" t="s">
        <v>108</v>
      </c>
      <c r="E269" s="35" t="s">
        <v>204</v>
      </c>
      <c r="F269" s="35" t="s">
        <v>52</v>
      </c>
      <c r="G269" s="35" t="s">
        <v>491</v>
      </c>
      <c r="H269" s="220">
        <v>56</v>
      </c>
      <c r="I269" s="33" t="s">
        <v>48</v>
      </c>
      <c r="J269" s="51">
        <v>585</v>
      </c>
      <c r="K269" s="52">
        <v>18</v>
      </c>
      <c r="L269" s="52">
        <v>0</v>
      </c>
      <c r="M269" s="52">
        <f t="shared" si="31"/>
        <v>18</v>
      </c>
      <c r="N269" s="34">
        <f t="shared" si="33"/>
        <v>10530</v>
      </c>
      <c r="O269" s="53">
        <v>28</v>
      </c>
      <c r="P269" s="53">
        <v>26</v>
      </c>
      <c r="Q269" s="71">
        <v>0.4</v>
      </c>
      <c r="R269" s="71">
        <f t="shared" si="32"/>
        <v>291.2</v>
      </c>
      <c r="S269" s="53">
        <v>300</v>
      </c>
      <c r="T269" s="34">
        <f>(M269*S269)</f>
        <v>5400</v>
      </c>
      <c r="U269" s="34">
        <f>N269+R269+T269</f>
        <v>16221.2</v>
      </c>
      <c r="V269" s="53">
        <f>M269*200</f>
        <v>3600</v>
      </c>
      <c r="W269" s="53">
        <v>1</v>
      </c>
      <c r="X269" s="53">
        <v>170</v>
      </c>
      <c r="Y269" s="52">
        <f t="shared" si="34"/>
        <v>170</v>
      </c>
      <c r="Z269" s="46">
        <v>0</v>
      </c>
      <c r="AA269" s="46"/>
      <c r="AB269" s="34">
        <f>V269+Y269+Z269</f>
        <v>3770</v>
      </c>
      <c r="AC269" s="34">
        <f>AB269+U269</f>
        <v>19991.2</v>
      </c>
      <c r="AD269" s="48"/>
      <c r="AE269" s="48"/>
      <c r="AF269" s="57" t="str">
        <f>A269</f>
        <v>648-PR</v>
      </c>
      <c r="AG269" s="74"/>
    </row>
    <row r="270" spans="1:33" s="31" customFormat="1" ht="39" customHeight="1" x14ac:dyDescent="0.2">
      <c r="A270" s="178" t="s">
        <v>473</v>
      </c>
      <c r="B270" s="178" t="s">
        <v>748</v>
      </c>
      <c r="C270" s="179" t="s">
        <v>77</v>
      </c>
      <c r="D270" s="179" t="s">
        <v>108</v>
      </c>
      <c r="E270" s="180" t="s">
        <v>493</v>
      </c>
      <c r="F270" s="180" t="s">
        <v>52</v>
      </c>
      <c r="G270" s="180" t="s">
        <v>491</v>
      </c>
      <c r="H270" s="220">
        <v>56</v>
      </c>
      <c r="I270" s="33" t="s">
        <v>48</v>
      </c>
      <c r="J270" s="51">
        <v>585</v>
      </c>
      <c r="K270" s="52">
        <v>0</v>
      </c>
      <c r="L270" s="52">
        <v>0</v>
      </c>
      <c r="M270" s="52">
        <f t="shared" si="31"/>
        <v>0</v>
      </c>
      <c r="N270" s="34">
        <f t="shared" si="33"/>
        <v>0</v>
      </c>
      <c r="O270" s="53">
        <v>0</v>
      </c>
      <c r="P270" s="53">
        <v>10</v>
      </c>
      <c r="Q270" s="71">
        <v>0.4</v>
      </c>
      <c r="R270" s="71">
        <f t="shared" si="32"/>
        <v>0</v>
      </c>
      <c r="S270" s="53">
        <v>0</v>
      </c>
      <c r="T270" s="34">
        <f>(M270*S270)</f>
        <v>0</v>
      </c>
      <c r="U270" s="34">
        <f>N270+R270+T270</f>
        <v>0</v>
      </c>
      <c r="V270" s="53">
        <f>M270*200</f>
        <v>0</v>
      </c>
      <c r="W270" s="53">
        <v>0</v>
      </c>
      <c r="X270" s="53">
        <v>175</v>
      </c>
      <c r="Y270" s="52">
        <f t="shared" si="34"/>
        <v>0</v>
      </c>
      <c r="Z270" s="46">
        <v>0</v>
      </c>
      <c r="AA270" s="46"/>
      <c r="AB270" s="34">
        <f>V270+Y270+Z270</f>
        <v>0</v>
      </c>
      <c r="AC270" s="34">
        <f>AB270+U270</f>
        <v>0</v>
      </c>
      <c r="AD270" s="48"/>
      <c r="AE270" s="48"/>
      <c r="AF270" s="57" t="str">
        <f>A270</f>
        <v>648-PR</v>
      </c>
      <c r="AG270" s="74"/>
    </row>
    <row r="271" spans="1:33" s="31" customFormat="1" ht="50" customHeight="1" x14ac:dyDescent="0.2">
      <c r="A271" s="178" t="s">
        <v>473</v>
      </c>
      <c r="B271" s="178" t="s">
        <v>679</v>
      </c>
      <c r="C271" s="179" t="s">
        <v>77</v>
      </c>
      <c r="D271" s="179" t="s">
        <v>108</v>
      </c>
      <c r="E271" s="180" t="s">
        <v>368</v>
      </c>
      <c r="F271" s="180" t="s">
        <v>479</v>
      </c>
      <c r="G271" s="180" t="s">
        <v>491</v>
      </c>
      <c r="H271" s="220">
        <v>56</v>
      </c>
      <c r="I271" s="33" t="s">
        <v>48</v>
      </c>
      <c r="J271" s="51">
        <v>585</v>
      </c>
      <c r="K271" s="181">
        <v>20</v>
      </c>
      <c r="L271" s="181">
        <v>0</v>
      </c>
      <c r="M271" s="52">
        <f t="shared" si="31"/>
        <v>20</v>
      </c>
      <c r="N271" s="34">
        <f t="shared" si="33"/>
        <v>11700</v>
      </c>
      <c r="O271" s="53">
        <v>36</v>
      </c>
      <c r="P271" s="53">
        <v>68</v>
      </c>
      <c r="Q271" s="71">
        <v>0.4</v>
      </c>
      <c r="R271" s="71">
        <f t="shared" si="32"/>
        <v>979.2</v>
      </c>
      <c r="S271" s="53">
        <v>300</v>
      </c>
      <c r="T271" s="34">
        <f>(M271*S271)</f>
        <v>6000</v>
      </c>
      <c r="U271" s="34">
        <f>N271+R271+T271</f>
        <v>18679.2</v>
      </c>
      <c r="V271" s="53">
        <f>M271*200</f>
        <v>4000</v>
      </c>
      <c r="W271" s="53">
        <v>1</v>
      </c>
      <c r="X271" s="53">
        <v>200</v>
      </c>
      <c r="Y271" s="52">
        <f t="shared" si="34"/>
        <v>200</v>
      </c>
      <c r="Z271" s="46">
        <v>0</v>
      </c>
      <c r="AA271" s="46"/>
      <c r="AB271" s="34">
        <f>V271+Y271+Z271</f>
        <v>4200</v>
      </c>
      <c r="AC271" s="34">
        <f>AB271+U271</f>
        <v>22879.200000000001</v>
      </c>
      <c r="AD271" s="48"/>
      <c r="AE271" s="48"/>
      <c r="AF271" s="57" t="str">
        <f>A271</f>
        <v>648-PR</v>
      </c>
      <c r="AG271" s="74"/>
    </row>
    <row r="272" spans="1:33" s="31" customFormat="1" ht="39" customHeight="1" x14ac:dyDescent="0.2">
      <c r="A272" s="178" t="s">
        <v>473</v>
      </c>
      <c r="B272" s="178" t="s">
        <v>656</v>
      </c>
      <c r="C272" s="28" t="s">
        <v>77</v>
      </c>
      <c r="D272" s="28" t="s">
        <v>108</v>
      </c>
      <c r="E272" s="35" t="s">
        <v>438</v>
      </c>
      <c r="F272" s="180" t="s">
        <v>264</v>
      </c>
      <c r="G272" s="35" t="s">
        <v>480</v>
      </c>
      <c r="H272" s="220">
        <v>42</v>
      </c>
      <c r="I272" s="33" t="s">
        <v>335</v>
      </c>
      <c r="J272" s="51">
        <v>585</v>
      </c>
      <c r="K272" s="52">
        <v>17</v>
      </c>
      <c r="L272" s="52">
        <v>0</v>
      </c>
      <c r="M272" s="52">
        <f t="shared" si="31"/>
        <v>17</v>
      </c>
      <c r="N272" s="34">
        <f t="shared" si="33"/>
        <v>9945</v>
      </c>
      <c r="O272" s="53">
        <v>18</v>
      </c>
      <c r="P272" s="53">
        <v>15</v>
      </c>
      <c r="Q272" s="71">
        <v>0.4</v>
      </c>
      <c r="R272" s="71">
        <f t="shared" si="32"/>
        <v>108</v>
      </c>
      <c r="S272" s="53">
        <v>300</v>
      </c>
      <c r="T272" s="34">
        <f>(M272*S272)</f>
        <v>5100</v>
      </c>
      <c r="U272" s="34">
        <f>N272+R272+T272</f>
        <v>15153</v>
      </c>
      <c r="V272" s="53">
        <f>M272*200</f>
        <v>3400</v>
      </c>
      <c r="W272" s="53">
        <v>1</v>
      </c>
      <c r="X272" s="53">
        <v>250</v>
      </c>
      <c r="Y272" s="52">
        <f t="shared" si="34"/>
        <v>250</v>
      </c>
      <c r="Z272" s="46"/>
      <c r="AA272" s="46"/>
      <c r="AB272" s="34">
        <f>V272+Y272+Z272</f>
        <v>3650</v>
      </c>
      <c r="AC272" s="34">
        <f>AB272+U272</f>
        <v>18803</v>
      </c>
      <c r="AD272" s="48"/>
      <c r="AE272" s="48"/>
      <c r="AF272" s="57" t="str">
        <f>A272</f>
        <v>648-PR</v>
      </c>
      <c r="AG272" s="74"/>
    </row>
    <row r="273" spans="1:33" s="31" customFormat="1" ht="43" customHeight="1" x14ac:dyDescent="0.2">
      <c r="A273" s="178" t="s">
        <v>473</v>
      </c>
      <c r="B273" s="178" t="s">
        <v>753</v>
      </c>
      <c r="C273" s="179" t="s">
        <v>77</v>
      </c>
      <c r="D273" s="179" t="s">
        <v>108</v>
      </c>
      <c r="E273" s="180" t="s">
        <v>111</v>
      </c>
      <c r="F273" s="180" t="s">
        <v>754</v>
      </c>
      <c r="G273" s="180" t="s">
        <v>500</v>
      </c>
      <c r="H273" s="220">
        <v>56</v>
      </c>
      <c r="I273" s="33" t="s">
        <v>48</v>
      </c>
      <c r="J273" s="51">
        <v>585</v>
      </c>
      <c r="K273" s="52">
        <v>0</v>
      </c>
      <c r="L273" s="52">
        <v>20</v>
      </c>
      <c r="M273" s="52">
        <f t="shared" si="31"/>
        <v>20</v>
      </c>
      <c r="N273" s="34">
        <f t="shared" si="33"/>
        <v>11700</v>
      </c>
      <c r="O273" s="53">
        <v>28</v>
      </c>
      <c r="P273" s="53">
        <v>24</v>
      </c>
      <c r="Q273" s="71">
        <v>0.4</v>
      </c>
      <c r="R273" s="71">
        <f t="shared" si="32"/>
        <v>268.80000000000007</v>
      </c>
      <c r="S273" s="53">
        <v>100</v>
      </c>
      <c r="T273" s="34">
        <f>(M273*S273)</f>
        <v>2000</v>
      </c>
      <c r="U273" s="34">
        <f>N273+R273+T273</f>
        <v>13968.8</v>
      </c>
      <c r="V273" s="53">
        <f>M273*200</f>
        <v>4000</v>
      </c>
      <c r="W273" s="53">
        <v>1</v>
      </c>
      <c r="X273" s="53">
        <v>225</v>
      </c>
      <c r="Y273" s="52">
        <f t="shared" si="34"/>
        <v>225</v>
      </c>
      <c r="Z273" s="46"/>
      <c r="AA273" s="46"/>
      <c r="AB273" s="34">
        <f>V273+Y273+Z273</f>
        <v>4225</v>
      </c>
      <c r="AC273" s="34">
        <f>AB273+U273</f>
        <v>18193.8</v>
      </c>
      <c r="AD273" s="48"/>
      <c r="AE273" s="48"/>
      <c r="AF273" s="57" t="str">
        <f>A273</f>
        <v>648-PR</v>
      </c>
      <c r="AG273" s="74"/>
    </row>
    <row r="274" spans="1:33" s="36" customFormat="1" ht="30" customHeight="1" x14ac:dyDescent="0.2">
      <c r="A274" s="178" t="s">
        <v>473</v>
      </c>
      <c r="B274" s="178" t="s">
        <v>744</v>
      </c>
      <c r="C274" s="179" t="s">
        <v>77</v>
      </c>
      <c r="D274" s="179" t="s">
        <v>45</v>
      </c>
      <c r="E274" s="180" t="s">
        <v>261</v>
      </c>
      <c r="F274" s="180" t="s">
        <v>88</v>
      </c>
      <c r="G274" s="180" t="s">
        <v>89</v>
      </c>
      <c r="H274" s="220">
        <v>42</v>
      </c>
      <c r="I274" s="33" t="s">
        <v>172</v>
      </c>
      <c r="J274" s="51">
        <v>585</v>
      </c>
      <c r="K274" s="52">
        <v>0</v>
      </c>
      <c r="L274" s="52">
        <v>0</v>
      </c>
      <c r="M274" s="52">
        <f t="shared" si="31"/>
        <v>0</v>
      </c>
      <c r="N274" s="34">
        <f t="shared" si="33"/>
        <v>0</v>
      </c>
      <c r="O274" s="53">
        <v>0</v>
      </c>
      <c r="P274" s="53">
        <v>42</v>
      </c>
      <c r="Q274" s="71">
        <v>0.4</v>
      </c>
      <c r="R274" s="71">
        <f t="shared" si="32"/>
        <v>0</v>
      </c>
      <c r="S274" s="53">
        <v>0</v>
      </c>
      <c r="T274" s="34">
        <f>(M274*S274)</f>
        <v>0</v>
      </c>
      <c r="U274" s="34">
        <f>N274+R274+T274</f>
        <v>0</v>
      </c>
      <c r="V274" s="53">
        <f>M274*200</f>
        <v>0</v>
      </c>
      <c r="W274" s="53">
        <v>0</v>
      </c>
      <c r="X274" s="53">
        <v>363</v>
      </c>
      <c r="Y274" s="52">
        <f t="shared" si="34"/>
        <v>0</v>
      </c>
      <c r="Z274" s="46">
        <v>0</v>
      </c>
      <c r="AA274" s="46"/>
      <c r="AB274" s="34">
        <f>V274+Y274+Z274</f>
        <v>0</v>
      </c>
      <c r="AC274" s="34">
        <f>AB274+U274</f>
        <v>0</v>
      </c>
      <c r="AD274" s="48"/>
      <c r="AE274" s="48"/>
      <c r="AF274" s="57" t="str">
        <f>A274</f>
        <v>648-PR</v>
      </c>
      <c r="AG274" s="74"/>
    </row>
    <row r="275" spans="1:33" s="36" customFormat="1" ht="44" customHeight="1" x14ac:dyDescent="0.2">
      <c r="A275" s="178" t="s">
        <v>473</v>
      </c>
      <c r="B275" s="178" t="s">
        <v>711</v>
      </c>
      <c r="C275" s="179" t="s">
        <v>77</v>
      </c>
      <c r="D275" s="179" t="s">
        <v>45</v>
      </c>
      <c r="E275" s="180" t="s">
        <v>261</v>
      </c>
      <c r="F275" s="180" t="s">
        <v>498</v>
      </c>
      <c r="G275" s="180" t="s">
        <v>93</v>
      </c>
      <c r="H275" s="220">
        <v>42</v>
      </c>
      <c r="I275" s="33" t="s">
        <v>37</v>
      </c>
      <c r="J275" s="51">
        <v>1200</v>
      </c>
      <c r="K275" s="52">
        <v>18</v>
      </c>
      <c r="L275" s="181">
        <v>20</v>
      </c>
      <c r="M275" s="52">
        <f t="shared" si="31"/>
        <v>38</v>
      </c>
      <c r="N275" s="34">
        <f t="shared" si="33"/>
        <v>45600</v>
      </c>
      <c r="O275" s="53">
        <v>0</v>
      </c>
      <c r="P275" s="53">
        <v>42</v>
      </c>
      <c r="Q275" s="71">
        <v>0.4</v>
      </c>
      <c r="R275" s="71">
        <f t="shared" si="32"/>
        <v>0</v>
      </c>
      <c r="S275" s="53">
        <v>0</v>
      </c>
      <c r="T275" s="34">
        <f>(M275*S275)</f>
        <v>0</v>
      </c>
      <c r="U275" s="34">
        <f>N275+R275+T275</f>
        <v>45600</v>
      </c>
      <c r="V275" s="53">
        <f>M275*200</f>
        <v>7600</v>
      </c>
      <c r="W275" s="182">
        <v>28</v>
      </c>
      <c r="X275" s="53">
        <v>363</v>
      </c>
      <c r="Y275" s="52">
        <f t="shared" si="34"/>
        <v>10164</v>
      </c>
      <c r="Z275" s="46">
        <v>0</v>
      </c>
      <c r="AA275" s="46"/>
      <c r="AB275" s="34">
        <f>V275+Y275+Z275</f>
        <v>17764</v>
      </c>
      <c r="AC275" s="34">
        <f>AB275+U275</f>
        <v>63364</v>
      </c>
      <c r="AD275" s="48"/>
      <c r="AE275" s="48"/>
      <c r="AF275" s="57" t="str">
        <f>A275</f>
        <v>648-PR</v>
      </c>
      <c r="AG275" s="74"/>
    </row>
    <row r="276" spans="1:33" s="36" customFormat="1" ht="36" customHeight="1" x14ac:dyDescent="0.2">
      <c r="A276" s="178" t="s">
        <v>473</v>
      </c>
      <c r="B276" s="178" t="s">
        <v>683</v>
      </c>
      <c r="C276" s="179" t="s">
        <v>77</v>
      </c>
      <c r="D276" s="179" t="s">
        <v>45</v>
      </c>
      <c r="E276" s="180" t="s">
        <v>310</v>
      </c>
      <c r="F276" s="180" t="s">
        <v>499</v>
      </c>
      <c r="G276" s="180" t="s">
        <v>500</v>
      </c>
      <c r="H276" s="220">
        <v>56</v>
      </c>
      <c r="I276" s="33" t="s">
        <v>48</v>
      </c>
      <c r="J276" s="51">
        <v>585</v>
      </c>
      <c r="K276" s="181">
        <v>20</v>
      </c>
      <c r="L276" s="181">
        <v>0</v>
      </c>
      <c r="M276" s="52">
        <f t="shared" si="31"/>
        <v>20</v>
      </c>
      <c r="N276" s="34">
        <f t="shared" si="33"/>
        <v>11700</v>
      </c>
      <c r="O276" s="53">
        <v>36</v>
      </c>
      <c r="P276" s="53">
        <v>28</v>
      </c>
      <c r="Q276" s="71">
        <v>0.4</v>
      </c>
      <c r="R276" s="71">
        <f t="shared" si="32"/>
        <v>403.20000000000005</v>
      </c>
      <c r="S276" s="53">
        <v>100</v>
      </c>
      <c r="T276" s="34">
        <f>(M276*S276)</f>
        <v>2000</v>
      </c>
      <c r="U276" s="34">
        <f>N276+R276+T276</f>
        <v>14103.2</v>
      </c>
      <c r="V276" s="53">
        <f>M276*200</f>
        <v>4000</v>
      </c>
      <c r="W276" s="53">
        <v>1</v>
      </c>
      <c r="X276" s="53">
        <v>310</v>
      </c>
      <c r="Y276" s="52">
        <f t="shared" si="34"/>
        <v>310</v>
      </c>
      <c r="Z276" s="46">
        <v>0</v>
      </c>
      <c r="AA276" s="46"/>
      <c r="AB276" s="34">
        <f>V276+Y276+Z276</f>
        <v>4310</v>
      </c>
      <c r="AC276" s="34">
        <f>AB276+U276</f>
        <v>18413.2</v>
      </c>
      <c r="AD276" s="48"/>
      <c r="AE276" s="48"/>
      <c r="AF276" s="57" t="str">
        <f>A276</f>
        <v>648-PR</v>
      </c>
      <c r="AG276" s="74"/>
    </row>
    <row r="277" spans="1:33" s="31" customFormat="1" ht="42" customHeight="1" x14ac:dyDescent="0.2">
      <c r="A277" s="33" t="s">
        <v>473</v>
      </c>
      <c r="B277" s="33"/>
      <c r="C277" s="28" t="s">
        <v>77</v>
      </c>
      <c r="D277" s="28" t="s">
        <v>50</v>
      </c>
      <c r="E277" s="35" t="s">
        <v>373</v>
      </c>
      <c r="F277" s="35" t="s">
        <v>102</v>
      </c>
      <c r="G277" s="35" t="s">
        <v>89</v>
      </c>
      <c r="H277" s="220">
        <v>42</v>
      </c>
      <c r="I277" s="33" t="s">
        <v>172</v>
      </c>
      <c r="J277" s="51">
        <v>585</v>
      </c>
      <c r="K277" s="52">
        <v>17</v>
      </c>
      <c r="L277" s="52">
        <v>0</v>
      </c>
      <c r="M277" s="52">
        <f t="shared" si="31"/>
        <v>17</v>
      </c>
      <c r="N277" s="34">
        <f t="shared" si="33"/>
        <v>9945</v>
      </c>
      <c r="O277" s="53">
        <v>14</v>
      </c>
      <c r="P277" s="53">
        <v>30</v>
      </c>
      <c r="Q277" s="71">
        <v>0.4</v>
      </c>
      <c r="R277" s="71">
        <f t="shared" si="32"/>
        <v>168</v>
      </c>
      <c r="S277" s="53">
        <v>150</v>
      </c>
      <c r="T277" s="34">
        <f>(M277*S277)</f>
        <v>2550</v>
      </c>
      <c r="U277" s="34">
        <f>N277+R277+T277</f>
        <v>12663</v>
      </c>
      <c r="V277" s="53">
        <f>M277*200</f>
        <v>3400</v>
      </c>
      <c r="W277" s="53">
        <v>1</v>
      </c>
      <c r="X277" s="53">
        <v>310</v>
      </c>
      <c r="Y277" s="52">
        <f t="shared" si="34"/>
        <v>310</v>
      </c>
      <c r="Z277" s="46">
        <v>0</v>
      </c>
      <c r="AA277" s="46"/>
      <c r="AB277" s="34">
        <f>V277+Y277+Z277</f>
        <v>3710</v>
      </c>
      <c r="AC277" s="34">
        <f>AB277+U277</f>
        <v>16373</v>
      </c>
      <c r="AD277" s="48"/>
      <c r="AE277" s="48"/>
      <c r="AF277" s="57" t="str">
        <f>A277</f>
        <v>648-PR</v>
      </c>
      <c r="AG277" s="74"/>
    </row>
    <row r="278" spans="1:33" s="31" customFormat="1" ht="33.75" customHeight="1" x14ac:dyDescent="0.2">
      <c r="A278" s="33" t="s">
        <v>473</v>
      </c>
      <c r="B278" s="33"/>
      <c r="C278" s="28" t="s">
        <v>77</v>
      </c>
      <c r="D278" s="28" t="s">
        <v>50</v>
      </c>
      <c r="E278" s="35" t="s">
        <v>51</v>
      </c>
      <c r="F278" s="35" t="s">
        <v>52</v>
      </c>
      <c r="G278" s="35" t="s">
        <v>89</v>
      </c>
      <c r="H278" s="220">
        <v>42</v>
      </c>
      <c r="I278" s="33" t="s">
        <v>48</v>
      </c>
      <c r="J278" s="51">
        <v>585</v>
      </c>
      <c r="K278" s="52">
        <v>15</v>
      </c>
      <c r="L278" s="52">
        <v>0</v>
      </c>
      <c r="M278" s="52">
        <f t="shared" si="31"/>
        <v>15</v>
      </c>
      <c r="N278" s="34">
        <f t="shared" si="33"/>
        <v>8775</v>
      </c>
      <c r="O278" s="53">
        <v>14</v>
      </c>
      <c r="P278" s="53">
        <v>134</v>
      </c>
      <c r="Q278" s="71">
        <v>0.4</v>
      </c>
      <c r="R278" s="71">
        <f t="shared" si="32"/>
        <v>750.4</v>
      </c>
      <c r="S278" s="53">
        <v>150</v>
      </c>
      <c r="T278" s="34">
        <f>(M278*S278)</f>
        <v>2250</v>
      </c>
      <c r="U278" s="34">
        <f>N278+R278+T278</f>
        <v>11775.4</v>
      </c>
      <c r="V278" s="53">
        <f>M278*200</f>
        <v>3000</v>
      </c>
      <c r="W278" s="53">
        <v>1</v>
      </c>
      <c r="X278" s="53">
        <v>700</v>
      </c>
      <c r="Y278" s="52">
        <f t="shared" si="34"/>
        <v>700</v>
      </c>
      <c r="Z278" s="46">
        <v>0</v>
      </c>
      <c r="AA278" s="46"/>
      <c r="AB278" s="34">
        <f>V278+Y278+Z278</f>
        <v>3700</v>
      </c>
      <c r="AC278" s="34">
        <f>AB278+U278</f>
        <v>15475.4</v>
      </c>
      <c r="AD278" s="48"/>
      <c r="AE278" s="48"/>
      <c r="AF278" s="57" t="str">
        <f>A278</f>
        <v>648-PR</v>
      </c>
      <c r="AG278" s="74"/>
    </row>
    <row r="279" spans="1:33" s="31" customFormat="1" ht="37" customHeight="1" x14ac:dyDescent="0.2">
      <c r="A279" s="33" t="s">
        <v>473</v>
      </c>
      <c r="B279" s="33"/>
      <c r="C279" s="28" t="s">
        <v>77</v>
      </c>
      <c r="D279" s="28" t="s">
        <v>50</v>
      </c>
      <c r="E279" s="35" t="s">
        <v>51</v>
      </c>
      <c r="F279" s="35" t="s">
        <v>504</v>
      </c>
      <c r="G279" s="35" t="s">
        <v>474</v>
      </c>
      <c r="H279" s="220">
        <v>42</v>
      </c>
      <c r="I279" s="33" t="s">
        <v>48</v>
      </c>
      <c r="J279" s="51">
        <v>585</v>
      </c>
      <c r="K279" s="52">
        <v>0</v>
      </c>
      <c r="L279" s="52">
        <v>20</v>
      </c>
      <c r="M279" s="52">
        <f t="shared" si="31"/>
        <v>20</v>
      </c>
      <c r="N279" s="34">
        <f t="shared" si="33"/>
        <v>11700</v>
      </c>
      <c r="O279" s="53">
        <v>14</v>
      </c>
      <c r="P279" s="53">
        <v>134</v>
      </c>
      <c r="Q279" s="71">
        <v>0.4</v>
      </c>
      <c r="R279" s="71">
        <f t="shared" si="32"/>
        <v>750.4</v>
      </c>
      <c r="S279" s="53">
        <v>150</v>
      </c>
      <c r="T279" s="34">
        <f>(M279*S279)</f>
        <v>3000</v>
      </c>
      <c r="U279" s="34">
        <f>N279+R279+T279</f>
        <v>15450.4</v>
      </c>
      <c r="V279" s="53">
        <f>M279*200</f>
        <v>4000</v>
      </c>
      <c r="W279" s="53">
        <v>1</v>
      </c>
      <c r="X279" s="53">
        <v>700</v>
      </c>
      <c r="Y279" s="52">
        <f t="shared" si="34"/>
        <v>700</v>
      </c>
      <c r="Z279" s="46">
        <v>0</v>
      </c>
      <c r="AA279" s="46"/>
      <c r="AB279" s="34">
        <f>V279+Y279+Z279</f>
        <v>4700</v>
      </c>
      <c r="AC279" s="34">
        <f>AB279+U279</f>
        <v>20150.400000000001</v>
      </c>
      <c r="AD279" s="48"/>
      <c r="AE279" s="48"/>
      <c r="AF279" s="57" t="str">
        <f>A279</f>
        <v>648-PR</v>
      </c>
      <c r="AG279" s="74"/>
    </row>
    <row r="280" spans="1:33" s="31" customFormat="1" ht="43" customHeight="1" x14ac:dyDescent="0.2">
      <c r="A280" s="178" t="s">
        <v>473</v>
      </c>
      <c r="B280" s="178" t="s">
        <v>682</v>
      </c>
      <c r="C280" s="179" t="s">
        <v>77</v>
      </c>
      <c r="D280" s="179" t="s">
        <v>50</v>
      </c>
      <c r="E280" s="180" t="s">
        <v>165</v>
      </c>
      <c r="F280" s="180" t="s">
        <v>451</v>
      </c>
      <c r="G280" s="180" t="s">
        <v>452</v>
      </c>
      <c r="H280" s="220">
        <v>42</v>
      </c>
      <c r="I280" s="33" t="s">
        <v>172</v>
      </c>
      <c r="J280" s="51">
        <v>585</v>
      </c>
      <c r="K280" s="181">
        <v>0</v>
      </c>
      <c r="L280" s="181">
        <v>17</v>
      </c>
      <c r="M280" s="52">
        <f t="shared" si="31"/>
        <v>17</v>
      </c>
      <c r="N280" s="34">
        <f t="shared" si="33"/>
        <v>9945</v>
      </c>
      <c r="O280" s="53">
        <v>14</v>
      </c>
      <c r="P280" s="53">
        <v>46</v>
      </c>
      <c r="Q280" s="71">
        <v>0.4</v>
      </c>
      <c r="R280" s="71">
        <f t="shared" si="32"/>
        <v>257.60000000000002</v>
      </c>
      <c r="S280" s="53">
        <v>300</v>
      </c>
      <c r="T280" s="34">
        <f>(M280*S280)</f>
        <v>5100</v>
      </c>
      <c r="U280" s="34">
        <f>N280+R280+T280</f>
        <v>15302.6</v>
      </c>
      <c r="V280" s="53">
        <f>M280*200</f>
        <v>3400</v>
      </c>
      <c r="W280" s="53">
        <v>1</v>
      </c>
      <c r="X280" s="53">
        <v>385</v>
      </c>
      <c r="Y280" s="52">
        <f t="shared" si="34"/>
        <v>385</v>
      </c>
      <c r="Z280" s="46">
        <v>0</v>
      </c>
      <c r="AA280" s="46"/>
      <c r="AB280" s="34">
        <f>V280+Y280+Z280</f>
        <v>3785</v>
      </c>
      <c r="AC280" s="34">
        <f>AB280+U280</f>
        <v>19087.599999999999</v>
      </c>
      <c r="AD280" s="48"/>
      <c r="AE280" s="48"/>
      <c r="AF280" s="57" t="str">
        <f>A280</f>
        <v>648-PR</v>
      </c>
      <c r="AG280" s="74"/>
    </row>
    <row r="281" spans="1:33" s="31" customFormat="1" ht="32.25" customHeight="1" x14ac:dyDescent="0.2">
      <c r="A281" s="178" t="s">
        <v>473</v>
      </c>
      <c r="B281" s="178" t="s">
        <v>682</v>
      </c>
      <c r="C281" s="179" t="s">
        <v>77</v>
      </c>
      <c r="D281" s="179" t="s">
        <v>50</v>
      </c>
      <c r="E281" s="180" t="s">
        <v>165</v>
      </c>
      <c r="F281" s="180" t="s">
        <v>498</v>
      </c>
      <c r="G281" s="180" t="s">
        <v>507</v>
      </c>
      <c r="H281" s="220">
        <v>42</v>
      </c>
      <c r="I281" s="33" t="s">
        <v>172</v>
      </c>
      <c r="J281" s="51">
        <v>585</v>
      </c>
      <c r="K281" s="181">
        <v>0</v>
      </c>
      <c r="L281" s="181">
        <v>18</v>
      </c>
      <c r="M281" s="52">
        <f t="shared" si="31"/>
        <v>18</v>
      </c>
      <c r="N281" s="34">
        <f t="shared" si="33"/>
        <v>10530</v>
      </c>
      <c r="O281" s="53">
        <v>14</v>
      </c>
      <c r="P281" s="53">
        <v>46</v>
      </c>
      <c r="Q281" s="71">
        <v>0.4</v>
      </c>
      <c r="R281" s="71">
        <f t="shared" si="32"/>
        <v>257.60000000000002</v>
      </c>
      <c r="S281" s="53">
        <v>150</v>
      </c>
      <c r="T281" s="34">
        <f>(M281*S281)</f>
        <v>2700</v>
      </c>
      <c r="U281" s="34">
        <f>N281+R281+T281</f>
        <v>13487.6</v>
      </c>
      <c r="V281" s="53">
        <f>M281*200</f>
        <v>3600</v>
      </c>
      <c r="W281" s="53">
        <v>1</v>
      </c>
      <c r="X281" s="53">
        <v>385</v>
      </c>
      <c r="Y281" s="52">
        <f t="shared" si="34"/>
        <v>385</v>
      </c>
      <c r="Z281" s="46">
        <v>0</v>
      </c>
      <c r="AA281" s="46"/>
      <c r="AB281" s="34">
        <f>V281+Y281+Z281</f>
        <v>3985</v>
      </c>
      <c r="AC281" s="34">
        <f>AB281+U281</f>
        <v>17472.599999999999</v>
      </c>
      <c r="AD281" s="48"/>
      <c r="AE281" s="48"/>
      <c r="AF281" s="57" t="str">
        <f>A281</f>
        <v>648-PR</v>
      </c>
      <c r="AG281" s="74"/>
    </row>
    <row r="282" spans="1:33" s="31" customFormat="1" ht="38.25" customHeight="1" x14ac:dyDescent="0.2">
      <c r="A282" s="33" t="s">
        <v>473</v>
      </c>
      <c r="B282" s="33" t="s">
        <v>653</v>
      </c>
      <c r="C282" s="28" t="s">
        <v>77</v>
      </c>
      <c r="D282" s="28" t="s">
        <v>50</v>
      </c>
      <c r="E282" s="89" t="s">
        <v>509</v>
      </c>
      <c r="F282" s="35" t="s">
        <v>47</v>
      </c>
      <c r="G282" s="35" t="s">
        <v>91</v>
      </c>
      <c r="H282" s="220">
        <v>42</v>
      </c>
      <c r="I282" s="33" t="s">
        <v>48</v>
      </c>
      <c r="J282" s="51">
        <v>585</v>
      </c>
      <c r="K282" s="52">
        <v>0</v>
      </c>
      <c r="L282" s="52">
        <v>22</v>
      </c>
      <c r="M282" s="52">
        <f t="shared" si="31"/>
        <v>22</v>
      </c>
      <c r="N282" s="34">
        <f t="shared" si="33"/>
        <v>12870</v>
      </c>
      <c r="O282" s="53">
        <v>28</v>
      </c>
      <c r="P282" s="53">
        <v>120</v>
      </c>
      <c r="Q282" s="71">
        <v>0.4</v>
      </c>
      <c r="R282" s="71">
        <f t="shared" si="32"/>
        <v>1344</v>
      </c>
      <c r="S282" s="53">
        <v>150</v>
      </c>
      <c r="T282" s="34">
        <f>(M282*S282)</f>
        <v>3300</v>
      </c>
      <c r="U282" s="34">
        <f>N282+R282+T282</f>
        <v>17514</v>
      </c>
      <c r="V282" s="53">
        <f>M282*200</f>
        <v>4400</v>
      </c>
      <c r="W282" s="53">
        <v>1</v>
      </c>
      <c r="X282" s="53">
        <v>750</v>
      </c>
      <c r="Y282" s="52">
        <f t="shared" si="34"/>
        <v>750</v>
      </c>
      <c r="Z282" s="46">
        <v>0</v>
      </c>
      <c r="AA282" s="46"/>
      <c r="AB282" s="34">
        <f>V282+Y282+Z282</f>
        <v>5150</v>
      </c>
      <c r="AC282" s="34">
        <f>AB282+U282</f>
        <v>22664</v>
      </c>
      <c r="AD282" s="48"/>
      <c r="AE282" s="48"/>
      <c r="AF282" s="57" t="str">
        <f>A282</f>
        <v>648-PR</v>
      </c>
      <c r="AG282" s="74"/>
    </row>
    <row r="283" spans="1:33" s="31" customFormat="1" ht="40.5" customHeight="1" x14ac:dyDescent="0.2">
      <c r="A283" s="33" t="s">
        <v>511</v>
      </c>
      <c r="B283" s="33"/>
      <c r="C283" s="28" t="s">
        <v>77</v>
      </c>
      <c r="D283" s="28" t="s">
        <v>108</v>
      </c>
      <c r="E283" s="35" t="s">
        <v>495</v>
      </c>
      <c r="F283" s="35" t="s">
        <v>47</v>
      </c>
      <c r="G283" s="35" t="s">
        <v>91</v>
      </c>
      <c r="H283" s="220">
        <v>42</v>
      </c>
      <c r="I283" s="33" t="s">
        <v>48</v>
      </c>
      <c r="J283" s="51">
        <v>585</v>
      </c>
      <c r="K283" s="52">
        <v>16</v>
      </c>
      <c r="L283" s="52">
        <v>0</v>
      </c>
      <c r="M283" s="52">
        <f t="shared" si="31"/>
        <v>16</v>
      </c>
      <c r="N283" s="34">
        <f t="shared" si="33"/>
        <v>9360</v>
      </c>
      <c r="O283" s="53">
        <v>28</v>
      </c>
      <c r="P283" s="53">
        <v>13</v>
      </c>
      <c r="Q283" s="71">
        <v>0.4</v>
      </c>
      <c r="R283" s="71">
        <f t="shared" si="32"/>
        <v>145.6</v>
      </c>
      <c r="S283" s="53">
        <v>150</v>
      </c>
      <c r="T283" s="34">
        <f>(M283*S283)</f>
        <v>2400</v>
      </c>
      <c r="U283" s="34">
        <f>N283+R283+T283</f>
        <v>11905.6</v>
      </c>
      <c r="V283" s="53">
        <f>M283*200</f>
        <v>3200</v>
      </c>
      <c r="W283" s="53">
        <v>0</v>
      </c>
      <c r="X283" s="53">
        <v>0</v>
      </c>
      <c r="Y283" s="52">
        <f t="shared" si="34"/>
        <v>0</v>
      </c>
      <c r="Z283" s="46">
        <v>0</v>
      </c>
      <c r="AA283" s="46"/>
      <c r="AB283" s="34">
        <f>V283+Y283+Z283</f>
        <v>3200</v>
      </c>
      <c r="AC283" s="34">
        <f>AB283+U283</f>
        <v>15105.6</v>
      </c>
      <c r="AD283" s="48">
        <f>SUM(M283:M284)</f>
        <v>36</v>
      </c>
      <c r="AE283" s="48">
        <f>SUM(AC283:AC284)</f>
        <v>34164</v>
      </c>
      <c r="AF283" s="57" t="str">
        <f>A283</f>
        <v>648-SH</v>
      </c>
      <c r="AG283" s="74"/>
    </row>
    <row r="284" spans="1:33" s="31" customFormat="1" ht="39.75" customHeight="1" x14ac:dyDescent="0.2">
      <c r="A284" s="33" t="s">
        <v>511</v>
      </c>
      <c r="B284" s="33"/>
      <c r="C284" s="28" t="s">
        <v>77</v>
      </c>
      <c r="D284" s="28" t="s">
        <v>108</v>
      </c>
      <c r="E284" s="35" t="s">
        <v>513</v>
      </c>
      <c r="F284" s="35" t="s">
        <v>47</v>
      </c>
      <c r="G284" s="35" t="s">
        <v>91</v>
      </c>
      <c r="H284" s="220">
        <v>42</v>
      </c>
      <c r="I284" s="33" t="s">
        <v>48</v>
      </c>
      <c r="J284" s="51">
        <v>585</v>
      </c>
      <c r="K284" s="52">
        <v>20</v>
      </c>
      <c r="L284" s="52">
        <v>0</v>
      </c>
      <c r="M284" s="52">
        <f t="shared" si="31"/>
        <v>20</v>
      </c>
      <c r="N284" s="34">
        <f t="shared" si="33"/>
        <v>11700</v>
      </c>
      <c r="O284" s="53">
        <v>28</v>
      </c>
      <c r="P284" s="53">
        <v>32</v>
      </c>
      <c r="Q284" s="71">
        <v>0.4</v>
      </c>
      <c r="R284" s="71">
        <f t="shared" si="32"/>
        <v>358.40000000000003</v>
      </c>
      <c r="S284" s="53">
        <v>150</v>
      </c>
      <c r="T284" s="34">
        <f>(M284*S284)</f>
        <v>3000</v>
      </c>
      <c r="U284" s="34">
        <f>N284+R284+T284</f>
        <v>15058.4</v>
      </c>
      <c r="V284" s="53">
        <f>M284*200</f>
        <v>4000</v>
      </c>
      <c r="W284" s="53">
        <v>0</v>
      </c>
      <c r="X284" s="53">
        <v>0</v>
      </c>
      <c r="Y284" s="52">
        <f t="shared" si="34"/>
        <v>0</v>
      </c>
      <c r="Z284" s="46">
        <v>0</v>
      </c>
      <c r="AA284" s="46"/>
      <c r="AB284" s="34">
        <f>V284+Y284+Z284</f>
        <v>4000</v>
      </c>
      <c r="AC284" s="34">
        <f>AB284+U284</f>
        <v>19058.400000000001</v>
      </c>
      <c r="AD284" s="48"/>
      <c r="AE284" s="48"/>
      <c r="AF284" s="57" t="str">
        <f>A284</f>
        <v>648-SH</v>
      </c>
      <c r="AG284" s="74"/>
    </row>
    <row r="285" spans="1:33" s="31" customFormat="1" ht="58" customHeight="1" x14ac:dyDescent="0.2">
      <c r="A285" s="33" t="s">
        <v>515</v>
      </c>
      <c r="B285" s="33"/>
      <c r="C285" s="28" t="s">
        <v>77</v>
      </c>
      <c r="D285" s="28" t="s">
        <v>103</v>
      </c>
      <c r="E285" s="35" t="s">
        <v>455</v>
      </c>
      <c r="F285" s="35" t="s">
        <v>516</v>
      </c>
      <c r="G285" s="35" t="s">
        <v>86</v>
      </c>
      <c r="H285" s="220">
        <v>56</v>
      </c>
      <c r="I285" s="33" t="s">
        <v>48</v>
      </c>
      <c r="J285" s="51">
        <v>585</v>
      </c>
      <c r="K285" s="52">
        <v>0</v>
      </c>
      <c r="L285" s="52">
        <v>15</v>
      </c>
      <c r="M285" s="52">
        <f t="shared" si="31"/>
        <v>15</v>
      </c>
      <c r="N285" s="34">
        <f t="shared" si="33"/>
        <v>8775</v>
      </c>
      <c r="O285" s="53">
        <v>28</v>
      </c>
      <c r="P285" s="53">
        <v>51</v>
      </c>
      <c r="Q285" s="71">
        <v>0.4</v>
      </c>
      <c r="R285" s="71">
        <f t="shared" si="32"/>
        <v>571.20000000000005</v>
      </c>
      <c r="S285" s="53">
        <v>300</v>
      </c>
      <c r="T285" s="34">
        <f>(M285*S285)</f>
        <v>4500</v>
      </c>
      <c r="U285" s="34">
        <f>N285+R285+T285</f>
        <v>13846.2</v>
      </c>
      <c r="V285" s="53">
        <f>M285*200</f>
        <v>3000</v>
      </c>
      <c r="W285" s="53">
        <v>1</v>
      </c>
      <c r="X285" s="53">
        <v>187</v>
      </c>
      <c r="Y285" s="52">
        <f t="shared" si="34"/>
        <v>187</v>
      </c>
      <c r="Z285" s="52">
        <v>0</v>
      </c>
      <c r="AA285" s="52"/>
      <c r="AB285" s="34">
        <f>V285+Y285+Z285</f>
        <v>3187</v>
      </c>
      <c r="AC285" s="34">
        <f>AB285+U285</f>
        <v>17033.2</v>
      </c>
      <c r="AD285" s="48">
        <f>SUM(M285:M295)</f>
        <v>154</v>
      </c>
      <c r="AE285" s="48">
        <f>SUM(AC285:AC295)</f>
        <v>168080.4</v>
      </c>
      <c r="AF285" s="57" t="str">
        <f>A285</f>
        <v>651-PR</v>
      </c>
      <c r="AG285" s="74"/>
    </row>
    <row r="286" spans="1:33" s="31" customFormat="1" ht="39.75" customHeight="1" x14ac:dyDescent="0.2">
      <c r="A286" s="33" t="s">
        <v>515</v>
      </c>
      <c r="B286" s="33"/>
      <c r="C286" s="28" t="s">
        <v>77</v>
      </c>
      <c r="D286" s="28" t="s">
        <v>103</v>
      </c>
      <c r="E286" s="35" t="s">
        <v>406</v>
      </c>
      <c r="F286" s="35" t="s">
        <v>518</v>
      </c>
      <c r="G286" s="35" t="s">
        <v>86</v>
      </c>
      <c r="H286" s="220">
        <v>56</v>
      </c>
      <c r="I286" s="33" t="s">
        <v>48</v>
      </c>
      <c r="J286" s="51">
        <v>585</v>
      </c>
      <c r="K286" s="52">
        <v>15</v>
      </c>
      <c r="L286" s="52">
        <v>0</v>
      </c>
      <c r="M286" s="52">
        <f t="shared" si="31"/>
        <v>15</v>
      </c>
      <c r="N286" s="34">
        <f t="shared" si="33"/>
        <v>8775</v>
      </c>
      <c r="O286" s="53">
        <v>28</v>
      </c>
      <c r="P286" s="53">
        <v>12</v>
      </c>
      <c r="Q286" s="71">
        <v>0.4</v>
      </c>
      <c r="R286" s="71">
        <f t="shared" si="32"/>
        <v>134.40000000000003</v>
      </c>
      <c r="S286" s="53">
        <v>300</v>
      </c>
      <c r="T286" s="34">
        <f>(M286*S286)</f>
        <v>4500</v>
      </c>
      <c r="U286" s="34">
        <f>N286+R286+T286</f>
        <v>13409.4</v>
      </c>
      <c r="V286" s="53">
        <f>M286*200</f>
        <v>3000</v>
      </c>
      <c r="W286" s="53">
        <v>1</v>
      </c>
      <c r="X286" s="53">
        <v>148</v>
      </c>
      <c r="Y286" s="52">
        <f t="shared" si="34"/>
        <v>148</v>
      </c>
      <c r="Z286" s="52">
        <v>0</v>
      </c>
      <c r="AA286" s="52"/>
      <c r="AB286" s="34">
        <f>V286+Y286+Z286</f>
        <v>3148</v>
      </c>
      <c r="AC286" s="34">
        <f>AB286+U286</f>
        <v>16557.400000000001</v>
      </c>
      <c r="AD286" s="48"/>
      <c r="AE286" s="48"/>
      <c r="AF286" s="57" t="str">
        <f>A286</f>
        <v>651-PR</v>
      </c>
      <c r="AG286" s="74"/>
    </row>
    <row r="287" spans="1:33" s="31" customFormat="1" ht="53" customHeight="1" x14ac:dyDescent="0.2">
      <c r="A287" s="178" t="s">
        <v>515</v>
      </c>
      <c r="B287" s="178" t="s">
        <v>750</v>
      </c>
      <c r="C287" s="179" t="s">
        <v>77</v>
      </c>
      <c r="D287" s="179" t="s">
        <v>108</v>
      </c>
      <c r="E287" s="180" t="s">
        <v>210</v>
      </c>
      <c r="F287" s="180" t="s">
        <v>518</v>
      </c>
      <c r="G287" s="180" t="s">
        <v>86</v>
      </c>
      <c r="H287" s="220">
        <v>56</v>
      </c>
      <c r="I287" s="33" t="s">
        <v>48</v>
      </c>
      <c r="J287" s="51">
        <v>585</v>
      </c>
      <c r="K287" s="52">
        <v>0</v>
      </c>
      <c r="L287" s="52">
        <v>19</v>
      </c>
      <c r="M287" s="52">
        <f t="shared" si="31"/>
        <v>19</v>
      </c>
      <c r="N287" s="34">
        <f t="shared" si="33"/>
        <v>11115</v>
      </c>
      <c r="O287" s="53">
        <v>28</v>
      </c>
      <c r="P287" s="53">
        <v>47</v>
      </c>
      <c r="Q287" s="71">
        <v>0.4</v>
      </c>
      <c r="R287" s="71">
        <f t="shared" si="32"/>
        <v>526.4</v>
      </c>
      <c r="S287" s="53">
        <v>300</v>
      </c>
      <c r="T287" s="34">
        <f>(M287*S287)</f>
        <v>5700</v>
      </c>
      <c r="U287" s="34">
        <f>N287+R287+T287</f>
        <v>17341.400000000001</v>
      </c>
      <c r="V287" s="53">
        <f>M287*200</f>
        <v>3800</v>
      </c>
      <c r="W287" s="53">
        <v>1</v>
      </c>
      <c r="X287" s="53">
        <v>300</v>
      </c>
      <c r="Y287" s="52">
        <f t="shared" si="34"/>
        <v>300</v>
      </c>
      <c r="Z287" s="52">
        <v>0</v>
      </c>
      <c r="AA287" s="34">
        <v>3148</v>
      </c>
      <c r="AB287" s="34">
        <f>V287+Y287+Z287</f>
        <v>4100</v>
      </c>
      <c r="AC287" s="34">
        <f>AB287+U287</f>
        <v>21441.4</v>
      </c>
      <c r="AD287" s="48"/>
      <c r="AE287" s="57" t="s">
        <v>32</v>
      </c>
      <c r="AF287" s="57" t="s">
        <v>515</v>
      </c>
      <c r="AG287" s="74"/>
    </row>
    <row r="288" spans="1:33" s="31" customFormat="1" ht="38.25" customHeight="1" x14ac:dyDescent="0.2">
      <c r="A288" s="33" t="s">
        <v>515</v>
      </c>
      <c r="B288" s="33"/>
      <c r="C288" s="28" t="s">
        <v>77</v>
      </c>
      <c r="D288" s="28" t="s">
        <v>103</v>
      </c>
      <c r="E288" s="35" t="s">
        <v>406</v>
      </c>
      <c r="F288" s="35" t="s">
        <v>518</v>
      </c>
      <c r="G288" s="35" t="s">
        <v>86</v>
      </c>
      <c r="H288" s="220">
        <v>56</v>
      </c>
      <c r="I288" s="33" t="s">
        <v>48</v>
      </c>
      <c r="J288" s="51">
        <v>585</v>
      </c>
      <c r="K288" s="52">
        <v>0</v>
      </c>
      <c r="L288" s="52">
        <v>15</v>
      </c>
      <c r="M288" s="52">
        <f t="shared" si="31"/>
        <v>15</v>
      </c>
      <c r="N288" s="34">
        <f t="shared" si="33"/>
        <v>8775</v>
      </c>
      <c r="O288" s="53">
        <v>28</v>
      </c>
      <c r="P288" s="53">
        <v>12</v>
      </c>
      <c r="Q288" s="71">
        <v>0.4</v>
      </c>
      <c r="R288" s="71">
        <f t="shared" si="32"/>
        <v>134.40000000000003</v>
      </c>
      <c r="S288" s="53">
        <v>300</v>
      </c>
      <c r="T288" s="34">
        <f>(M288*S288)</f>
        <v>4500</v>
      </c>
      <c r="U288" s="34">
        <f>N288+R288+T288</f>
        <v>13409.4</v>
      </c>
      <c r="V288" s="53">
        <f>M288*200</f>
        <v>3000</v>
      </c>
      <c r="W288" s="53">
        <v>1</v>
      </c>
      <c r="X288" s="53">
        <v>148</v>
      </c>
      <c r="Y288" s="52">
        <f t="shared" si="34"/>
        <v>148</v>
      </c>
      <c r="Z288" s="52">
        <v>0</v>
      </c>
      <c r="AA288" s="52"/>
      <c r="AB288" s="34">
        <f>V288+Y288+Z288</f>
        <v>3148</v>
      </c>
      <c r="AC288" s="34">
        <f>AB288+U288</f>
        <v>16557.400000000001</v>
      </c>
      <c r="AD288" s="48"/>
      <c r="AE288" s="48"/>
      <c r="AF288" s="57" t="str">
        <f>A288</f>
        <v>651-PR</v>
      </c>
      <c r="AG288" s="74"/>
    </row>
    <row r="289" spans="1:33" s="31" customFormat="1" ht="51" customHeight="1" x14ac:dyDescent="0.2">
      <c r="A289" s="33" t="s">
        <v>515</v>
      </c>
      <c r="B289" s="33"/>
      <c r="C289" s="28" t="s">
        <v>77</v>
      </c>
      <c r="D289" s="28" t="s">
        <v>103</v>
      </c>
      <c r="E289" s="35" t="s">
        <v>192</v>
      </c>
      <c r="F289" s="35" t="s">
        <v>463</v>
      </c>
      <c r="G289" s="35" t="s">
        <v>86</v>
      </c>
      <c r="H289" s="220">
        <v>56</v>
      </c>
      <c r="I289" s="33" t="s">
        <v>48</v>
      </c>
      <c r="J289" s="51">
        <v>585</v>
      </c>
      <c r="K289" s="52">
        <v>15</v>
      </c>
      <c r="L289" s="52">
        <v>0</v>
      </c>
      <c r="M289" s="52">
        <f t="shared" si="31"/>
        <v>15</v>
      </c>
      <c r="N289" s="34">
        <f t="shared" si="33"/>
        <v>8775</v>
      </c>
      <c r="O289" s="53">
        <v>28</v>
      </c>
      <c r="P289" s="53">
        <v>20</v>
      </c>
      <c r="Q289" s="71">
        <v>0.4</v>
      </c>
      <c r="R289" s="71">
        <f t="shared" si="32"/>
        <v>224</v>
      </c>
      <c r="S289" s="53">
        <v>300</v>
      </c>
      <c r="T289" s="34">
        <f>(M289*S289)</f>
        <v>4500</v>
      </c>
      <c r="U289" s="34">
        <f>N289+R289+T289</f>
        <v>13499</v>
      </c>
      <c r="V289" s="53">
        <f>M289*200</f>
        <v>3000</v>
      </c>
      <c r="W289" s="53">
        <v>1</v>
      </c>
      <c r="X289" s="53">
        <v>165</v>
      </c>
      <c r="Y289" s="52">
        <f t="shared" si="34"/>
        <v>165</v>
      </c>
      <c r="Z289" s="52">
        <v>0</v>
      </c>
      <c r="AA289" s="52"/>
      <c r="AB289" s="34">
        <f>V289+Y289+Z289</f>
        <v>3165</v>
      </c>
      <c r="AC289" s="34">
        <f>AB289+U289</f>
        <v>16664</v>
      </c>
      <c r="AD289" s="48"/>
      <c r="AE289" s="48"/>
      <c r="AF289" s="57" t="str">
        <f>A289</f>
        <v>651-PR</v>
      </c>
      <c r="AG289" s="74"/>
    </row>
    <row r="290" spans="1:33" s="31" customFormat="1" ht="51" customHeight="1" x14ac:dyDescent="0.2">
      <c r="A290" s="178" t="s">
        <v>515</v>
      </c>
      <c r="B290" s="178" t="s">
        <v>749</v>
      </c>
      <c r="C290" s="179" t="s">
        <v>77</v>
      </c>
      <c r="D290" s="179" t="s">
        <v>108</v>
      </c>
      <c r="E290" s="180" t="s">
        <v>493</v>
      </c>
      <c r="F290" s="180" t="s">
        <v>220</v>
      </c>
      <c r="G290" s="180" t="s">
        <v>86</v>
      </c>
      <c r="H290" s="220">
        <v>56</v>
      </c>
      <c r="I290" s="33" t="s">
        <v>48</v>
      </c>
      <c r="J290" s="51">
        <v>585</v>
      </c>
      <c r="K290" s="52">
        <v>0</v>
      </c>
      <c r="L290" s="52">
        <v>15</v>
      </c>
      <c r="M290" s="52">
        <f t="shared" si="31"/>
        <v>15</v>
      </c>
      <c r="N290" s="34">
        <f t="shared" si="33"/>
        <v>8775</v>
      </c>
      <c r="O290" s="53">
        <v>28</v>
      </c>
      <c r="P290" s="53">
        <v>10</v>
      </c>
      <c r="Q290" s="71">
        <v>0.4</v>
      </c>
      <c r="R290" s="71">
        <f t="shared" si="32"/>
        <v>112</v>
      </c>
      <c r="S290" s="53">
        <v>300</v>
      </c>
      <c r="T290" s="34">
        <f>(M290*S290)</f>
        <v>4500</v>
      </c>
      <c r="U290" s="34">
        <f>N290+R290+T290</f>
        <v>13387</v>
      </c>
      <c r="V290" s="53">
        <f>M290*200</f>
        <v>3000</v>
      </c>
      <c r="W290" s="53">
        <v>1</v>
      </c>
      <c r="X290" s="53">
        <v>200</v>
      </c>
      <c r="Y290" s="52">
        <f t="shared" si="34"/>
        <v>200</v>
      </c>
      <c r="Z290" s="52">
        <v>0</v>
      </c>
      <c r="AA290" s="52"/>
      <c r="AB290" s="34">
        <f>V290+Y290+Z290</f>
        <v>3200</v>
      </c>
      <c r="AC290" s="34">
        <f>AB290+U290</f>
        <v>16587</v>
      </c>
      <c r="AD290" s="48"/>
      <c r="AE290" s="48"/>
      <c r="AF290" s="57" t="str">
        <f>A290</f>
        <v>651-PR</v>
      </c>
      <c r="AG290" s="74"/>
    </row>
    <row r="291" spans="1:33" s="31" customFormat="1" ht="45.75" customHeight="1" x14ac:dyDescent="0.2">
      <c r="A291" s="62" t="s">
        <v>515</v>
      </c>
      <c r="B291" s="62"/>
      <c r="C291" s="63" t="s">
        <v>77</v>
      </c>
      <c r="D291" s="63" t="s">
        <v>108</v>
      </c>
      <c r="E291" s="37" t="s">
        <v>111</v>
      </c>
      <c r="F291" s="37" t="s">
        <v>220</v>
      </c>
      <c r="G291" s="37" t="s">
        <v>521</v>
      </c>
      <c r="H291" s="245">
        <v>42</v>
      </c>
      <c r="I291" s="62" t="s">
        <v>48</v>
      </c>
      <c r="J291" s="39">
        <v>585</v>
      </c>
      <c r="K291" s="40">
        <v>0</v>
      </c>
      <c r="L291" s="40">
        <v>0</v>
      </c>
      <c r="M291" s="40">
        <f t="shared" si="31"/>
        <v>0</v>
      </c>
      <c r="N291" s="41">
        <f t="shared" si="33"/>
        <v>0</v>
      </c>
      <c r="O291" s="42">
        <v>0</v>
      </c>
      <c r="P291" s="42">
        <v>24</v>
      </c>
      <c r="Q291" s="67">
        <v>0.4</v>
      </c>
      <c r="R291" s="67">
        <f t="shared" si="32"/>
        <v>0</v>
      </c>
      <c r="S291" s="42">
        <v>0</v>
      </c>
      <c r="T291" s="41">
        <f>(M291*S291)</f>
        <v>0</v>
      </c>
      <c r="U291" s="41">
        <f>N291+R291+T291</f>
        <v>0</v>
      </c>
      <c r="V291" s="42">
        <f>M291*200</f>
        <v>0</v>
      </c>
      <c r="W291" s="42">
        <v>0</v>
      </c>
      <c r="X291" s="42">
        <v>225</v>
      </c>
      <c r="Y291" s="40">
        <f t="shared" si="34"/>
        <v>0</v>
      </c>
      <c r="Z291" s="40">
        <v>0</v>
      </c>
      <c r="AA291" s="52"/>
      <c r="AB291" s="41">
        <f>V291+Y291+Z291</f>
        <v>0</v>
      </c>
      <c r="AC291" s="41">
        <f>AB291+U291</f>
        <v>0</v>
      </c>
      <c r="AD291" s="199"/>
      <c r="AE291" s="199"/>
      <c r="AF291" s="49" t="str">
        <f>A291</f>
        <v>651-PR</v>
      </c>
      <c r="AG291" s="74"/>
    </row>
    <row r="292" spans="1:33" s="31" customFormat="1" ht="36" customHeight="1" x14ac:dyDescent="0.2">
      <c r="A292" s="178" t="s">
        <v>515</v>
      </c>
      <c r="B292" s="178" t="s">
        <v>752</v>
      </c>
      <c r="C292" s="179" t="s">
        <v>77</v>
      </c>
      <c r="D292" s="179" t="s">
        <v>108</v>
      </c>
      <c r="E292" s="180" t="s">
        <v>111</v>
      </c>
      <c r="F292" s="180" t="s">
        <v>518</v>
      </c>
      <c r="G292" s="180" t="s">
        <v>86</v>
      </c>
      <c r="H292" s="220">
        <v>56</v>
      </c>
      <c r="I292" s="33" t="s">
        <v>48</v>
      </c>
      <c r="J292" s="51">
        <v>585</v>
      </c>
      <c r="K292" s="52">
        <v>0</v>
      </c>
      <c r="L292" s="52">
        <v>0</v>
      </c>
      <c r="M292" s="52">
        <f t="shared" si="31"/>
        <v>0</v>
      </c>
      <c r="N292" s="34">
        <f t="shared" si="33"/>
        <v>0</v>
      </c>
      <c r="O292" s="53">
        <v>0</v>
      </c>
      <c r="P292" s="53">
        <v>24</v>
      </c>
      <c r="Q292" s="71">
        <v>0.4</v>
      </c>
      <c r="R292" s="71">
        <f t="shared" si="32"/>
        <v>0</v>
      </c>
      <c r="S292" s="53">
        <v>0</v>
      </c>
      <c r="T292" s="34">
        <f>(M292*S292)</f>
        <v>0</v>
      </c>
      <c r="U292" s="34">
        <f>N292+R292+T292</f>
        <v>0</v>
      </c>
      <c r="V292" s="53">
        <f>M292*200</f>
        <v>0</v>
      </c>
      <c r="W292" s="53">
        <v>0</v>
      </c>
      <c r="X292" s="53">
        <v>225</v>
      </c>
      <c r="Y292" s="52">
        <f t="shared" si="34"/>
        <v>0</v>
      </c>
      <c r="Z292" s="52">
        <v>0</v>
      </c>
      <c r="AA292" s="52"/>
      <c r="AB292" s="34">
        <f>V292+Y292+Z292</f>
        <v>0</v>
      </c>
      <c r="AC292" s="34">
        <f>AB292+U292</f>
        <v>0</v>
      </c>
      <c r="AD292" s="48"/>
      <c r="AE292" s="48"/>
      <c r="AF292" s="57" t="str">
        <f>A292</f>
        <v>651-PR</v>
      </c>
      <c r="AG292" s="74"/>
    </row>
    <row r="293" spans="1:33" s="31" customFormat="1" ht="23" customHeight="1" x14ac:dyDescent="0.2">
      <c r="A293" s="33" t="s">
        <v>515</v>
      </c>
      <c r="B293" s="33"/>
      <c r="C293" s="28" t="s">
        <v>77</v>
      </c>
      <c r="D293" s="28" t="s">
        <v>108</v>
      </c>
      <c r="E293" s="35" t="s">
        <v>298</v>
      </c>
      <c r="F293" s="35" t="s">
        <v>518</v>
      </c>
      <c r="G293" s="35" t="s">
        <v>86</v>
      </c>
      <c r="H293" s="220">
        <v>56</v>
      </c>
      <c r="I293" s="33" t="s">
        <v>48</v>
      </c>
      <c r="J293" s="51">
        <v>585</v>
      </c>
      <c r="K293" s="52">
        <v>15</v>
      </c>
      <c r="L293" s="52">
        <v>0</v>
      </c>
      <c r="M293" s="52">
        <f t="shared" si="31"/>
        <v>15</v>
      </c>
      <c r="N293" s="34">
        <f t="shared" si="33"/>
        <v>8775</v>
      </c>
      <c r="O293" s="53">
        <v>36</v>
      </c>
      <c r="P293" s="53">
        <v>16</v>
      </c>
      <c r="Q293" s="71">
        <v>0.4</v>
      </c>
      <c r="R293" s="71">
        <f t="shared" si="32"/>
        <v>230.4</v>
      </c>
      <c r="S293" s="53">
        <v>300</v>
      </c>
      <c r="T293" s="34">
        <f>(M293*S293)</f>
        <v>4500</v>
      </c>
      <c r="U293" s="34">
        <f>N293+R293+T293</f>
        <v>13505.4</v>
      </c>
      <c r="V293" s="53">
        <f>M293*200</f>
        <v>3000</v>
      </c>
      <c r="W293" s="53">
        <v>1</v>
      </c>
      <c r="X293" s="53">
        <v>225</v>
      </c>
      <c r="Y293" s="52">
        <f t="shared" si="34"/>
        <v>225</v>
      </c>
      <c r="Z293" s="52">
        <v>0</v>
      </c>
      <c r="AA293" s="52"/>
      <c r="AB293" s="34">
        <f>V293+Y293+Z293</f>
        <v>3225</v>
      </c>
      <c r="AC293" s="34">
        <f>AB293+U293</f>
        <v>16730.400000000001</v>
      </c>
      <c r="AD293" s="48"/>
      <c r="AE293" s="48"/>
      <c r="AF293" s="57" t="str">
        <f>A293</f>
        <v>651-PR</v>
      </c>
      <c r="AG293" s="74"/>
    </row>
    <row r="294" spans="1:33" s="31" customFormat="1" ht="39.75" customHeight="1" x14ac:dyDescent="0.2">
      <c r="A294" s="178" t="s">
        <v>515</v>
      </c>
      <c r="B294" s="178" t="s">
        <v>684</v>
      </c>
      <c r="C294" s="179" t="s">
        <v>77</v>
      </c>
      <c r="D294" s="179" t="s">
        <v>45</v>
      </c>
      <c r="E294" s="180" t="s">
        <v>261</v>
      </c>
      <c r="F294" s="180" t="s">
        <v>518</v>
      </c>
      <c r="G294" s="180" t="s">
        <v>86</v>
      </c>
      <c r="H294" s="220">
        <v>56</v>
      </c>
      <c r="I294" s="33" t="s">
        <v>48</v>
      </c>
      <c r="J294" s="51">
        <v>585</v>
      </c>
      <c r="K294" s="52">
        <v>20</v>
      </c>
      <c r="L294" s="52">
        <v>0</v>
      </c>
      <c r="M294" s="52">
        <f t="shared" si="31"/>
        <v>20</v>
      </c>
      <c r="N294" s="34">
        <f t="shared" si="33"/>
        <v>11700</v>
      </c>
      <c r="O294" s="53">
        <v>36</v>
      </c>
      <c r="P294" s="53">
        <v>42</v>
      </c>
      <c r="Q294" s="71">
        <v>0.4</v>
      </c>
      <c r="R294" s="71">
        <f t="shared" si="32"/>
        <v>604.80000000000007</v>
      </c>
      <c r="S294" s="53">
        <v>300</v>
      </c>
      <c r="T294" s="34">
        <f>(M294*S294)</f>
        <v>6000</v>
      </c>
      <c r="U294" s="34">
        <f>N294+R294+T294</f>
        <v>18304.8</v>
      </c>
      <c r="V294" s="53">
        <f>M294*200</f>
        <v>4000</v>
      </c>
      <c r="W294" s="53">
        <v>1</v>
      </c>
      <c r="X294" s="53">
        <v>363</v>
      </c>
      <c r="Y294" s="52">
        <f t="shared" si="34"/>
        <v>363</v>
      </c>
      <c r="Z294" s="46">
        <v>0</v>
      </c>
      <c r="AA294" s="46"/>
      <c r="AB294" s="34">
        <f>V294+Y294+Z294</f>
        <v>4363</v>
      </c>
      <c r="AC294" s="34">
        <f>AB294+U294</f>
        <v>22667.8</v>
      </c>
      <c r="AD294" s="48"/>
      <c r="AE294" s="48"/>
      <c r="AF294" s="57" t="str">
        <f>A294</f>
        <v>651-PR</v>
      </c>
      <c r="AG294" s="74"/>
    </row>
    <row r="295" spans="1:33" s="31" customFormat="1" ht="36" customHeight="1" x14ac:dyDescent="0.2">
      <c r="A295" s="178" t="s">
        <v>515</v>
      </c>
      <c r="B295" s="178" t="s">
        <v>747</v>
      </c>
      <c r="C295" s="179" t="s">
        <v>77</v>
      </c>
      <c r="D295" s="179" t="s">
        <v>50</v>
      </c>
      <c r="E295" s="180" t="s">
        <v>373</v>
      </c>
      <c r="F295" s="180" t="s">
        <v>220</v>
      </c>
      <c r="G295" s="180" t="s">
        <v>441</v>
      </c>
      <c r="H295" s="220">
        <v>56</v>
      </c>
      <c r="I295" s="33" t="s">
        <v>48</v>
      </c>
      <c r="J295" s="51">
        <v>585</v>
      </c>
      <c r="K295" s="181">
        <v>0</v>
      </c>
      <c r="L295" s="181">
        <v>25</v>
      </c>
      <c r="M295" s="52">
        <f t="shared" si="31"/>
        <v>25</v>
      </c>
      <c r="N295" s="34">
        <f t="shared" si="33"/>
        <v>14625</v>
      </c>
      <c r="O295" s="53">
        <v>28</v>
      </c>
      <c r="P295" s="53">
        <v>14</v>
      </c>
      <c r="Q295" s="71">
        <v>0.4</v>
      </c>
      <c r="R295" s="71">
        <f t="shared" si="32"/>
        <v>156.80000000000001</v>
      </c>
      <c r="S295" s="53">
        <v>150</v>
      </c>
      <c r="T295" s="34">
        <f>(M295*S295)</f>
        <v>3750</v>
      </c>
      <c r="U295" s="34">
        <f>N295+R295+T295</f>
        <v>18531.8</v>
      </c>
      <c r="V295" s="53">
        <f>M295*200</f>
        <v>5000</v>
      </c>
      <c r="W295" s="53">
        <v>1</v>
      </c>
      <c r="X295" s="53">
        <v>310</v>
      </c>
      <c r="Y295" s="52">
        <f t="shared" si="34"/>
        <v>310</v>
      </c>
      <c r="Z295" s="52">
        <v>0</v>
      </c>
      <c r="AA295" s="52"/>
      <c r="AB295" s="34">
        <f>V295+Y295+Z295</f>
        <v>5310</v>
      </c>
      <c r="AC295" s="34">
        <f>AB295+U295</f>
        <v>23841.8</v>
      </c>
      <c r="AD295" s="48"/>
      <c r="AE295" s="48"/>
      <c r="AF295" s="57" t="str">
        <f>A295</f>
        <v>651-PR</v>
      </c>
      <c r="AG295" s="74"/>
    </row>
    <row r="296" spans="1:33" s="31" customFormat="1" ht="50" customHeight="1" x14ac:dyDescent="0.2">
      <c r="A296" s="243" t="s">
        <v>718</v>
      </c>
      <c r="B296" s="243" t="s">
        <v>720</v>
      </c>
      <c r="C296" s="179" t="s">
        <v>77</v>
      </c>
      <c r="D296" s="179" t="s">
        <v>45</v>
      </c>
      <c r="E296" s="180" t="s">
        <v>153</v>
      </c>
      <c r="F296" s="180" t="s">
        <v>149</v>
      </c>
      <c r="G296" s="180" t="s">
        <v>382</v>
      </c>
      <c r="H296" s="246">
        <v>42</v>
      </c>
      <c r="I296" s="178" t="s">
        <v>48</v>
      </c>
      <c r="J296" s="183">
        <v>585</v>
      </c>
      <c r="K296" s="181">
        <v>0</v>
      </c>
      <c r="L296" s="181">
        <v>20</v>
      </c>
      <c r="M296" s="181">
        <f t="shared" ref="M296:M348" si="35">K296+L296</f>
        <v>20</v>
      </c>
      <c r="N296" s="55">
        <f t="shared" si="33"/>
        <v>11700</v>
      </c>
      <c r="O296" s="182">
        <v>28</v>
      </c>
      <c r="P296" s="182">
        <v>10</v>
      </c>
      <c r="Q296" s="184">
        <v>0.4</v>
      </c>
      <c r="R296" s="184">
        <f t="shared" si="32"/>
        <v>112</v>
      </c>
      <c r="S296" s="55">
        <v>300</v>
      </c>
      <c r="T296" s="55">
        <f>(M296*S296)</f>
        <v>6000</v>
      </c>
      <c r="U296" s="55">
        <f>N296+R296+T296</f>
        <v>17812</v>
      </c>
      <c r="V296" s="55">
        <f>M296*200</f>
        <v>4000</v>
      </c>
      <c r="W296" s="182">
        <v>1</v>
      </c>
      <c r="X296" s="55">
        <v>750</v>
      </c>
      <c r="Y296" s="181">
        <f t="shared" si="34"/>
        <v>750</v>
      </c>
      <c r="Z296" s="181">
        <v>0</v>
      </c>
      <c r="AA296" s="181"/>
      <c r="AB296" s="55">
        <f>V296+Y296+Z296</f>
        <v>4750</v>
      </c>
      <c r="AC296" s="55">
        <f>AB296+U296</f>
        <v>22562</v>
      </c>
      <c r="AD296" s="242">
        <f>SUM(M296:M307)</f>
        <v>233</v>
      </c>
      <c r="AE296" s="242">
        <f>SUM(AC296:AC307)</f>
        <v>307453.59999999998</v>
      </c>
      <c r="AF296" s="91" t="str">
        <f>A296</f>
        <v>652-A (New: KES-TECH)</v>
      </c>
      <c r="AG296" s="74"/>
    </row>
    <row r="297" spans="1:33" s="31" customFormat="1" ht="50" customHeight="1" x14ac:dyDescent="0.2">
      <c r="A297" s="243" t="s">
        <v>718</v>
      </c>
      <c r="B297" s="243" t="s">
        <v>729</v>
      </c>
      <c r="C297" s="179" t="s">
        <v>77</v>
      </c>
      <c r="D297" s="179" t="s">
        <v>108</v>
      </c>
      <c r="E297" s="180" t="s">
        <v>111</v>
      </c>
      <c r="F297" s="180" t="s">
        <v>722</v>
      </c>
      <c r="G297" s="180" t="s">
        <v>382</v>
      </c>
      <c r="H297" s="246">
        <v>42</v>
      </c>
      <c r="I297" s="178" t="s">
        <v>48</v>
      </c>
      <c r="J297" s="183">
        <v>585</v>
      </c>
      <c r="K297" s="181">
        <v>0</v>
      </c>
      <c r="L297" s="181">
        <v>20</v>
      </c>
      <c r="M297" s="181">
        <f t="shared" si="35"/>
        <v>20</v>
      </c>
      <c r="N297" s="55">
        <f t="shared" si="33"/>
        <v>11700</v>
      </c>
      <c r="O297" s="182">
        <v>28</v>
      </c>
      <c r="P297" s="182">
        <v>27</v>
      </c>
      <c r="Q297" s="184">
        <v>0.4</v>
      </c>
      <c r="R297" s="184">
        <f t="shared" si="32"/>
        <v>302.40000000000003</v>
      </c>
      <c r="S297" s="55">
        <v>300</v>
      </c>
      <c r="T297" s="55">
        <f>(M297*S297)</f>
        <v>6000</v>
      </c>
      <c r="U297" s="55">
        <f>N297+R297+T297</f>
        <v>18002.400000000001</v>
      </c>
      <c r="V297" s="55">
        <f>M297*200</f>
        <v>4000</v>
      </c>
      <c r="W297" s="182">
        <v>1</v>
      </c>
      <c r="X297" s="55">
        <v>175</v>
      </c>
      <c r="Y297" s="181">
        <f t="shared" si="34"/>
        <v>175</v>
      </c>
      <c r="Z297" s="181">
        <v>0</v>
      </c>
      <c r="AA297" s="181"/>
      <c r="AB297" s="55">
        <f>V297+Y297+Z297</f>
        <v>4175</v>
      </c>
      <c r="AC297" s="55">
        <f>AB297+U297</f>
        <v>22177.4</v>
      </c>
      <c r="AD297" s="242"/>
      <c r="AE297" s="242"/>
      <c r="AF297" s="91"/>
      <c r="AG297" s="74"/>
    </row>
    <row r="298" spans="1:33" s="31" customFormat="1" ht="50" customHeight="1" x14ac:dyDescent="0.2">
      <c r="A298" s="243" t="s">
        <v>718</v>
      </c>
      <c r="B298" s="243" t="s">
        <v>730</v>
      </c>
      <c r="C298" s="179" t="s">
        <v>77</v>
      </c>
      <c r="D298" s="179" t="s">
        <v>108</v>
      </c>
      <c r="E298" s="180" t="s">
        <v>368</v>
      </c>
      <c r="F298" s="180" t="s">
        <v>477</v>
      </c>
      <c r="G298" s="180" t="s">
        <v>91</v>
      </c>
      <c r="H298" s="246">
        <v>42</v>
      </c>
      <c r="I298" s="178" t="s">
        <v>48</v>
      </c>
      <c r="J298" s="183">
        <v>585</v>
      </c>
      <c r="K298" s="181">
        <v>0</v>
      </c>
      <c r="L298" s="181">
        <v>20</v>
      </c>
      <c r="M298" s="181">
        <f t="shared" si="35"/>
        <v>20</v>
      </c>
      <c r="N298" s="55">
        <f t="shared" si="33"/>
        <v>11700</v>
      </c>
      <c r="O298" s="182">
        <v>28</v>
      </c>
      <c r="P298" s="182">
        <v>68</v>
      </c>
      <c r="Q298" s="184">
        <v>0.4</v>
      </c>
      <c r="R298" s="184">
        <f t="shared" si="32"/>
        <v>761.60000000000014</v>
      </c>
      <c r="S298" s="55">
        <v>150</v>
      </c>
      <c r="T298" s="55">
        <f>(M298*S298)</f>
        <v>3000</v>
      </c>
      <c r="U298" s="55">
        <f>N298+R298+T298</f>
        <v>15461.6</v>
      </c>
      <c r="V298" s="55">
        <f>M298*200</f>
        <v>4000</v>
      </c>
      <c r="W298" s="182">
        <v>1</v>
      </c>
      <c r="X298" s="55">
        <v>313</v>
      </c>
      <c r="Y298" s="181">
        <f t="shared" si="34"/>
        <v>313</v>
      </c>
      <c r="Z298" s="181">
        <v>0</v>
      </c>
      <c r="AA298" s="181"/>
      <c r="AB298" s="55">
        <f>V298+Y298+Z298</f>
        <v>4313</v>
      </c>
      <c r="AC298" s="55">
        <f>AB298+U298</f>
        <v>19774.599999999999</v>
      </c>
      <c r="AD298" s="242"/>
      <c r="AE298" s="242"/>
      <c r="AF298" s="91"/>
      <c r="AG298" s="74"/>
    </row>
    <row r="299" spans="1:33" s="31" customFormat="1" ht="50" customHeight="1" x14ac:dyDescent="0.2">
      <c r="A299" s="243" t="s">
        <v>718</v>
      </c>
      <c r="B299" s="243" t="s">
        <v>731</v>
      </c>
      <c r="C299" s="179" t="s">
        <v>77</v>
      </c>
      <c r="D299" s="179" t="s">
        <v>108</v>
      </c>
      <c r="E299" s="180" t="s">
        <v>415</v>
      </c>
      <c r="F299" s="180" t="s">
        <v>477</v>
      </c>
      <c r="G299" s="180" t="s">
        <v>91</v>
      </c>
      <c r="H299" s="246">
        <v>42</v>
      </c>
      <c r="I299" s="178" t="s">
        <v>48</v>
      </c>
      <c r="J299" s="183">
        <v>585</v>
      </c>
      <c r="K299" s="181">
        <v>0</v>
      </c>
      <c r="L299" s="181">
        <v>20</v>
      </c>
      <c r="M299" s="181">
        <f t="shared" si="35"/>
        <v>20</v>
      </c>
      <c r="N299" s="55">
        <f t="shared" si="33"/>
        <v>11700</v>
      </c>
      <c r="O299" s="182">
        <v>28</v>
      </c>
      <c r="P299" s="182">
        <v>22</v>
      </c>
      <c r="Q299" s="184">
        <v>0.4</v>
      </c>
      <c r="R299" s="184">
        <f t="shared" si="32"/>
        <v>246.40000000000003</v>
      </c>
      <c r="S299" s="55">
        <v>150</v>
      </c>
      <c r="T299" s="55">
        <f>(M299*S299)</f>
        <v>3000</v>
      </c>
      <c r="U299" s="55">
        <f>N299+R299+T299</f>
        <v>14946.4</v>
      </c>
      <c r="V299" s="55">
        <f>M299*200</f>
        <v>4000</v>
      </c>
      <c r="W299" s="182">
        <v>1</v>
      </c>
      <c r="X299" s="55">
        <v>225</v>
      </c>
      <c r="Y299" s="181">
        <f t="shared" si="34"/>
        <v>225</v>
      </c>
      <c r="Z299" s="181">
        <v>0</v>
      </c>
      <c r="AA299" s="181"/>
      <c r="AB299" s="55">
        <f>V299+Y299+Z299</f>
        <v>4225</v>
      </c>
      <c r="AC299" s="55">
        <f>AB299+U299</f>
        <v>19171.400000000001</v>
      </c>
      <c r="AD299" s="242"/>
      <c r="AE299" s="242"/>
      <c r="AF299" s="91"/>
      <c r="AG299" s="74"/>
    </row>
    <row r="300" spans="1:33" s="31" customFormat="1" ht="50" customHeight="1" x14ac:dyDescent="0.2">
      <c r="A300" s="243" t="s">
        <v>718</v>
      </c>
      <c r="B300" s="243" t="s">
        <v>733</v>
      </c>
      <c r="C300" s="179" t="s">
        <v>77</v>
      </c>
      <c r="D300" s="179" t="s">
        <v>108</v>
      </c>
      <c r="E300" s="180" t="s">
        <v>298</v>
      </c>
      <c r="F300" s="180" t="s">
        <v>477</v>
      </c>
      <c r="G300" s="180" t="s">
        <v>91</v>
      </c>
      <c r="H300" s="246">
        <v>42</v>
      </c>
      <c r="I300" s="178" t="s">
        <v>48</v>
      </c>
      <c r="J300" s="183">
        <v>585</v>
      </c>
      <c r="K300" s="181">
        <v>0</v>
      </c>
      <c r="L300" s="181">
        <v>20</v>
      </c>
      <c r="M300" s="181">
        <f t="shared" si="35"/>
        <v>20</v>
      </c>
      <c r="N300" s="55">
        <f t="shared" si="33"/>
        <v>11700</v>
      </c>
      <c r="O300" s="182">
        <v>28</v>
      </c>
      <c r="P300" s="182">
        <v>16</v>
      </c>
      <c r="Q300" s="184">
        <v>0.4</v>
      </c>
      <c r="R300" s="184">
        <f t="shared" si="32"/>
        <v>179.20000000000002</v>
      </c>
      <c r="S300" s="55">
        <v>150</v>
      </c>
      <c r="T300" s="55">
        <f>(M300*S300)</f>
        <v>3000</v>
      </c>
      <c r="U300" s="55">
        <f>N300+R300+T300</f>
        <v>14879.2</v>
      </c>
      <c r="V300" s="55">
        <f>M300*200</f>
        <v>4000</v>
      </c>
      <c r="W300" s="182">
        <v>1</v>
      </c>
      <c r="X300" s="55">
        <v>225</v>
      </c>
      <c r="Y300" s="181">
        <f t="shared" si="34"/>
        <v>225</v>
      </c>
      <c r="Z300" s="181">
        <v>0</v>
      </c>
      <c r="AA300" s="181"/>
      <c r="AB300" s="55">
        <f>V300+Y300+Z300</f>
        <v>4225</v>
      </c>
      <c r="AC300" s="55">
        <f>AB300+U300</f>
        <v>19104.2</v>
      </c>
      <c r="AD300" s="242"/>
      <c r="AE300" s="242"/>
      <c r="AF300" s="91"/>
      <c r="AG300" s="74"/>
    </row>
    <row r="301" spans="1:33" s="31" customFormat="1" ht="50" customHeight="1" x14ac:dyDescent="0.2">
      <c r="A301" s="243" t="s">
        <v>718</v>
      </c>
      <c r="B301" s="243" t="s">
        <v>732</v>
      </c>
      <c r="C301" s="179" t="s">
        <v>77</v>
      </c>
      <c r="D301" s="179" t="s">
        <v>108</v>
      </c>
      <c r="E301" s="180" t="s">
        <v>210</v>
      </c>
      <c r="F301" s="180" t="s">
        <v>479</v>
      </c>
      <c r="G301" s="180" t="s">
        <v>480</v>
      </c>
      <c r="H301" s="246">
        <v>42</v>
      </c>
      <c r="I301" s="178" t="s">
        <v>48</v>
      </c>
      <c r="J301" s="183">
        <v>585</v>
      </c>
      <c r="K301" s="181">
        <v>0</v>
      </c>
      <c r="L301" s="181">
        <v>20</v>
      </c>
      <c r="M301" s="181">
        <f t="shared" si="35"/>
        <v>20</v>
      </c>
      <c r="N301" s="55">
        <f t="shared" si="33"/>
        <v>11700</v>
      </c>
      <c r="O301" s="182">
        <v>28</v>
      </c>
      <c r="P301" s="182">
        <v>78</v>
      </c>
      <c r="Q301" s="184">
        <v>0.4</v>
      </c>
      <c r="R301" s="184">
        <f t="shared" si="32"/>
        <v>873.60000000000014</v>
      </c>
      <c r="S301" s="55">
        <v>300</v>
      </c>
      <c r="T301" s="55">
        <f>(M301*S301)</f>
        <v>6000</v>
      </c>
      <c r="U301" s="55">
        <f>N301+R301+T301</f>
        <v>18573.599999999999</v>
      </c>
      <c r="V301" s="55">
        <f>M301*200</f>
        <v>4000</v>
      </c>
      <c r="W301" s="182">
        <v>1</v>
      </c>
      <c r="X301" s="55">
        <v>385</v>
      </c>
      <c r="Y301" s="181">
        <f t="shared" si="34"/>
        <v>385</v>
      </c>
      <c r="Z301" s="181">
        <v>0</v>
      </c>
      <c r="AA301" s="181"/>
      <c r="AB301" s="55">
        <f>V301+Y301+Z301</f>
        <v>4385</v>
      </c>
      <c r="AC301" s="55">
        <f>AB301+U301</f>
        <v>22958.6</v>
      </c>
      <c r="AD301" s="242"/>
      <c r="AE301" s="242"/>
      <c r="AF301" s="91"/>
      <c r="AG301" s="74"/>
    </row>
    <row r="302" spans="1:33" s="31" customFormat="1" ht="50" customHeight="1" x14ac:dyDescent="0.2">
      <c r="A302" s="243" t="s">
        <v>718</v>
      </c>
      <c r="B302" s="243" t="s">
        <v>724</v>
      </c>
      <c r="C302" s="179" t="s">
        <v>33</v>
      </c>
      <c r="D302" s="179" t="s">
        <v>34</v>
      </c>
      <c r="E302" s="180" t="s">
        <v>35</v>
      </c>
      <c r="F302" s="180" t="s">
        <v>85</v>
      </c>
      <c r="G302" s="180" t="s">
        <v>132</v>
      </c>
      <c r="H302" s="246">
        <v>45</v>
      </c>
      <c r="I302" s="178" t="s">
        <v>37</v>
      </c>
      <c r="J302" s="183">
        <v>1200</v>
      </c>
      <c r="K302" s="181">
        <v>0</v>
      </c>
      <c r="L302" s="181">
        <v>17</v>
      </c>
      <c r="M302" s="181">
        <f t="shared" si="35"/>
        <v>17</v>
      </c>
      <c r="N302" s="55">
        <f t="shared" si="33"/>
        <v>20400</v>
      </c>
      <c r="O302" s="182">
        <v>0</v>
      </c>
      <c r="P302" s="182">
        <v>0</v>
      </c>
      <c r="Q302" s="184">
        <v>0.4</v>
      </c>
      <c r="R302" s="184">
        <f t="shared" si="32"/>
        <v>0</v>
      </c>
      <c r="S302" s="55">
        <v>0</v>
      </c>
      <c r="T302" s="55">
        <f>(M302*S302)</f>
        <v>0</v>
      </c>
      <c r="U302" s="55">
        <f>N302+R302+T302</f>
        <v>20400</v>
      </c>
      <c r="V302" s="55">
        <f>M302*200</f>
        <v>3400</v>
      </c>
      <c r="W302" s="182">
        <v>14</v>
      </c>
      <c r="X302" s="55">
        <v>330</v>
      </c>
      <c r="Y302" s="181">
        <f t="shared" si="34"/>
        <v>4620</v>
      </c>
      <c r="Z302" s="181">
        <v>0</v>
      </c>
      <c r="AA302" s="181"/>
      <c r="AB302" s="55">
        <f>V302+Y302+Z302</f>
        <v>8020</v>
      </c>
      <c r="AC302" s="55">
        <f>AB302+U302</f>
        <v>28420</v>
      </c>
      <c r="AD302" s="242"/>
      <c r="AE302" s="242"/>
      <c r="AF302" s="91"/>
      <c r="AG302" s="74"/>
    </row>
    <row r="303" spans="1:33" s="31" customFormat="1" ht="50" customHeight="1" x14ac:dyDescent="0.2">
      <c r="A303" s="243" t="s">
        <v>718</v>
      </c>
      <c r="B303" s="243" t="s">
        <v>728</v>
      </c>
      <c r="C303" s="179" t="s">
        <v>33</v>
      </c>
      <c r="D303" s="179" t="s">
        <v>108</v>
      </c>
      <c r="E303" s="180" t="s">
        <v>125</v>
      </c>
      <c r="F303" s="180" t="s">
        <v>266</v>
      </c>
      <c r="G303" s="180" t="s">
        <v>267</v>
      </c>
      <c r="H303" s="246">
        <v>45</v>
      </c>
      <c r="I303" s="178" t="s">
        <v>37</v>
      </c>
      <c r="J303" s="183">
        <v>1200</v>
      </c>
      <c r="K303" s="181">
        <v>0</v>
      </c>
      <c r="L303" s="181">
        <v>17</v>
      </c>
      <c r="M303" s="181">
        <f t="shared" si="35"/>
        <v>17</v>
      </c>
      <c r="N303" s="55">
        <f t="shared" si="33"/>
        <v>20400</v>
      </c>
      <c r="O303" s="182">
        <v>0</v>
      </c>
      <c r="P303" s="182">
        <v>0</v>
      </c>
      <c r="Q303" s="184">
        <v>0.4</v>
      </c>
      <c r="R303" s="184">
        <f t="shared" si="32"/>
        <v>0</v>
      </c>
      <c r="S303" s="55">
        <v>0</v>
      </c>
      <c r="T303" s="55">
        <f>(M303*S303)</f>
        <v>0</v>
      </c>
      <c r="U303" s="55">
        <f>N303+R303+T303</f>
        <v>20400</v>
      </c>
      <c r="V303" s="55">
        <f>M303*200</f>
        <v>3400</v>
      </c>
      <c r="W303" s="182">
        <v>14</v>
      </c>
      <c r="X303" s="55">
        <v>980</v>
      </c>
      <c r="Y303" s="181">
        <f t="shared" si="34"/>
        <v>13720</v>
      </c>
      <c r="Z303" s="181">
        <v>0</v>
      </c>
      <c r="AA303" s="181"/>
      <c r="AB303" s="55">
        <f>V303+Y303+Z303</f>
        <v>17120</v>
      </c>
      <c r="AC303" s="55">
        <f>AB303+U303</f>
        <v>37520</v>
      </c>
      <c r="AD303" s="242"/>
      <c r="AE303" s="242"/>
      <c r="AF303" s="91"/>
      <c r="AG303" s="74"/>
    </row>
    <row r="304" spans="1:33" s="31" customFormat="1" ht="50" customHeight="1" x14ac:dyDescent="0.2">
      <c r="A304" s="243" t="s">
        <v>718</v>
      </c>
      <c r="B304" s="243" t="s">
        <v>725</v>
      </c>
      <c r="C304" s="179" t="s">
        <v>33</v>
      </c>
      <c r="D304" s="179" t="s">
        <v>45</v>
      </c>
      <c r="E304" s="180" t="s">
        <v>216</v>
      </c>
      <c r="F304" s="180" t="s">
        <v>78</v>
      </c>
      <c r="G304" s="180" t="s">
        <v>726</v>
      </c>
      <c r="H304" s="246">
        <v>45</v>
      </c>
      <c r="I304" s="178" t="s">
        <v>37</v>
      </c>
      <c r="J304" s="183">
        <v>1200</v>
      </c>
      <c r="K304" s="181">
        <v>0</v>
      </c>
      <c r="L304" s="181">
        <v>17</v>
      </c>
      <c r="M304" s="181">
        <f t="shared" si="35"/>
        <v>17</v>
      </c>
      <c r="N304" s="55">
        <f t="shared" si="33"/>
        <v>20400</v>
      </c>
      <c r="O304" s="182">
        <v>0</v>
      </c>
      <c r="P304" s="182">
        <v>0</v>
      </c>
      <c r="Q304" s="184">
        <v>0.4</v>
      </c>
      <c r="R304" s="184">
        <f t="shared" si="32"/>
        <v>0</v>
      </c>
      <c r="S304" s="55">
        <v>0</v>
      </c>
      <c r="T304" s="55">
        <f>(M304*S304)</f>
        <v>0</v>
      </c>
      <c r="U304" s="55">
        <f>N304+R304+T304</f>
        <v>20400</v>
      </c>
      <c r="V304" s="55">
        <f>M304*200</f>
        <v>3400</v>
      </c>
      <c r="W304" s="182">
        <v>12</v>
      </c>
      <c r="X304" s="55">
        <v>750</v>
      </c>
      <c r="Y304" s="181">
        <f t="shared" si="34"/>
        <v>9000</v>
      </c>
      <c r="Z304" s="181">
        <v>0</v>
      </c>
      <c r="AA304" s="181"/>
      <c r="AB304" s="55">
        <f>V304+Y304+Z304</f>
        <v>12400</v>
      </c>
      <c r="AC304" s="55">
        <f>AB304+U304</f>
        <v>32800</v>
      </c>
      <c r="AD304" s="242"/>
      <c r="AE304" s="242"/>
      <c r="AF304" s="91"/>
      <c r="AG304" s="74"/>
    </row>
    <row r="305" spans="1:33" s="31" customFormat="1" ht="50" customHeight="1" x14ac:dyDescent="0.2">
      <c r="A305" s="243" t="s">
        <v>718</v>
      </c>
      <c r="B305" s="243" t="s">
        <v>727</v>
      </c>
      <c r="C305" s="179" t="s">
        <v>33</v>
      </c>
      <c r="D305" s="179" t="s">
        <v>45</v>
      </c>
      <c r="E305" s="180" t="s">
        <v>65</v>
      </c>
      <c r="F305" s="180" t="s">
        <v>102</v>
      </c>
      <c r="G305" s="180" t="s">
        <v>258</v>
      </c>
      <c r="H305" s="246">
        <v>45</v>
      </c>
      <c r="I305" s="178" t="s">
        <v>37</v>
      </c>
      <c r="J305" s="183">
        <v>1200</v>
      </c>
      <c r="K305" s="181">
        <v>0</v>
      </c>
      <c r="L305" s="181">
        <v>20</v>
      </c>
      <c r="M305" s="181">
        <f t="shared" si="35"/>
        <v>20</v>
      </c>
      <c r="N305" s="55">
        <f t="shared" si="33"/>
        <v>24000</v>
      </c>
      <c r="O305" s="182">
        <v>0</v>
      </c>
      <c r="P305" s="182">
        <v>0</v>
      </c>
      <c r="Q305" s="184">
        <v>0.4</v>
      </c>
      <c r="R305" s="184">
        <f t="shared" si="32"/>
        <v>0</v>
      </c>
      <c r="S305" s="55">
        <v>0</v>
      </c>
      <c r="T305" s="55">
        <f>(M305*S305)</f>
        <v>0</v>
      </c>
      <c r="U305" s="55">
        <f>N305+R305+T305</f>
        <v>24000</v>
      </c>
      <c r="V305" s="55">
        <f>M305*200</f>
        <v>4000</v>
      </c>
      <c r="W305" s="182">
        <v>14</v>
      </c>
      <c r="X305" s="55">
        <v>550</v>
      </c>
      <c r="Y305" s="181">
        <f t="shared" si="34"/>
        <v>7700</v>
      </c>
      <c r="Z305" s="181">
        <v>0</v>
      </c>
      <c r="AA305" s="181"/>
      <c r="AB305" s="55">
        <f>V305+Y305+Z305</f>
        <v>11700</v>
      </c>
      <c r="AC305" s="55">
        <f>AB305+U305</f>
        <v>35700</v>
      </c>
      <c r="AD305" s="242"/>
      <c r="AE305" s="242"/>
      <c r="AF305" s="91"/>
      <c r="AG305" s="74"/>
    </row>
    <row r="306" spans="1:33" s="31" customFormat="1" ht="50" customHeight="1" x14ac:dyDescent="0.2">
      <c r="A306" s="243" t="s">
        <v>718</v>
      </c>
      <c r="B306" s="243" t="s">
        <v>723</v>
      </c>
      <c r="C306" s="179" t="s">
        <v>77</v>
      </c>
      <c r="D306" s="179" t="s">
        <v>45</v>
      </c>
      <c r="E306" s="180" t="s">
        <v>261</v>
      </c>
      <c r="F306" s="180" t="s">
        <v>722</v>
      </c>
      <c r="G306" s="180" t="s">
        <v>382</v>
      </c>
      <c r="H306" s="246">
        <v>42</v>
      </c>
      <c r="I306" s="178" t="s">
        <v>48</v>
      </c>
      <c r="J306" s="183">
        <v>585</v>
      </c>
      <c r="K306" s="181">
        <v>0</v>
      </c>
      <c r="L306" s="181">
        <v>22</v>
      </c>
      <c r="M306" s="181">
        <f t="shared" si="35"/>
        <v>22</v>
      </c>
      <c r="N306" s="55">
        <f t="shared" si="33"/>
        <v>12870</v>
      </c>
      <c r="O306" s="182">
        <v>28</v>
      </c>
      <c r="P306" s="182">
        <v>42</v>
      </c>
      <c r="Q306" s="184">
        <v>0.4</v>
      </c>
      <c r="R306" s="184">
        <f t="shared" si="32"/>
        <v>470.40000000000003</v>
      </c>
      <c r="S306" s="55">
        <v>300</v>
      </c>
      <c r="T306" s="55">
        <f>(M306*S306)</f>
        <v>6600</v>
      </c>
      <c r="U306" s="55">
        <f>N306+R306+T306</f>
        <v>19940.400000000001</v>
      </c>
      <c r="V306" s="55">
        <f>M306*200</f>
        <v>4400</v>
      </c>
      <c r="W306" s="182">
        <v>1</v>
      </c>
      <c r="X306" s="55">
        <v>363</v>
      </c>
      <c r="Y306" s="181">
        <f t="shared" si="34"/>
        <v>363</v>
      </c>
      <c r="Z306" s="181">
        <v>0</v>
      </c>
      <c r="AA306" s="181"/>
      <c r="AB306" s="55">
        <f>V306+Y306+Z306</f>
        <v>4763</v>
      </c>
      <c r="AC306" s="55">
        <f>AB306+U306</f>
        <v>24703.4</v>
      </c>
      <c r="AD306" s="242"/>
      <c r="AE306" s="242"/>
      <c r="AF306" s="91"/>
      <c r="AG306" s="74"/>
    </row>
    <row r="307" spans="1:33" s="31" customFormat="1" ht="50" customHeight="1" x14ac:dyDescent="0.2">
      <c r="A307" s="243" t="s">
        <v>718</v>
      </c>
      <c r="B307" s="243" t="s">
        <v>721</v>
      </c>
      <c r="C307" s="179" t="s">
        <v>77</v>
      </c>
      <c r="D307" s="179" t="s">
        <v>45</v>
      </c>
      <c r="E307" s="180" t="s">
        <v>148</v>
      </c>
      <c r="F307" s="180" t="s">
        <v>149</v>
      </c>
      <c r="G307" s="180" t="s">
        <v>382</v>
      </c>
      <c r="H307" s="246">
        <v>42</v>
      </c>
      <c r="I307" s="178" t="s">
        <v>48</v>
      </c>
      <c r="J307" s="183">
        <v>585</v>
      </c>
      <c r="K307" s="181">
        <v>0</v>
      </c>
      <c r="L307" s="181">
        <v>20</v>
      </c>
      <c r="M307" s="181">
        <f t="shared" si="35"/>
        <v>20</v>
      </c>
      <c r="N307" s="55">
        <f t="shared" si="33"/>
        <v>11700</v>
      </c>
      <c r="O307" s="182">
        <v>28</v>
      </c>
      <c r="P307" s="182">
        <v>10</v>
      </c>
      <c r="Q307" s="184">
        <v>0.4</v>
      </c>
      <c r="R307" s="184">
        <f t="shared" si="32"/>
        <v>112</v>
      </c>
      <c r="S307" s="55">
        <v>300</v>
      </c>
      <c r="T307" s="55">
        <f>(M307*S307)</f>
        <v>6000</v>
      </c>
      <c r="U307" s="55">
        <f>N307+R307+T307</f>
        <v>17812</v>
      </c>
      <c r="V307" s="55">
        <f>M307*200</f>
        <v>4000</v>
      </c>
      <c r="W307" s="182">
        <v>1</v>
      </c>
      <c r="X307" s="55">
        <v>750</v>
      </c>
      <c r="Y307" s="181">
        <f t="shared" si="34"/>
        <v>750</v>
      </c>
      <c r="Z307" s="181">
        <v>0</v>
      </c>
      <c r="AA307" s="181"/>
      <c r="AB307" s="55">
        <f>V307+Y307+Z307</f>
        <v>4750</v>
      </c>
      <c r="AC307" s="55">
        <f>AB307+U307</f>
        <v>22562</v>
      </c>
      <c r="AD307" s="242"/>
      <c r="AE307" s="242"/>
      <c r="AF307" s="91"/>
      <c r="AG307" s="74"/>
    </row>
    <row r="308" spans="1:33" s="31" customFormat="1" ht="39.75" customHeight="1" x14ac:dyDescent="0.2">
      <c r="A308" s="243" t="s">
        <v>527</v>
      </c>
      <c r="B308" s="243" t="s">
        <v>716</v>
      </c>
      <c r="C308" s="179" t="s">
        <v>77</v>
      </c>
      <c r="D308" s="179" t="s">
        <v>45</v>
      </c>
      <c r="E308" s="180" t="s">
        <v>313</v>
      </c>
      <c r="F308" s="180" t="s">
        <v>214</v>
      </c>
      <c r="G308" s="180" t="s">
        <v>734</v>
      </c>
      <c r="H308" s="246">
        <v>42</v>
      </c>
      <c r="I308" s="178" t="s">
        <v>48</v>
      </c>
      <c r="J308" s="183">
        <v>585</v>
      </c>
      <c r="K308" s="181">
        <v>0</v>
      </c>
      <c r="L308" s="181">
        <v>28</v>
      </c>
      <c r="M308" s="181">
        <f t="shared" si="35"/>
        <v>28</v>
      </c>
      <c r="N308" s="55">
        <f t="shared" si="33"/>
        <v>16380</v>
      </c>
      <c r="O308" s="182">
        <v>28</v>
      </c>
      <c r="P308" s="182">
        <v>56</v>
      </c>
      <c r="Q308" s="184">
        <v>0.4</v>
      </c>
      <c r="R308" s="184">
        <f t="shared" si="32"/>
        <v>627.20000000000005</v>
      </c>
      <c r="S308" s="55">
        <v>0</v>
      </c>
      <c r="T308" s="55">
        <f>(M308*S308)</f>
        <v>0</v>
      </c>
      <c r="U308" s="55">
        <f>N308+R308+T308</f>
        <v>17007.2</v>
      </c>
      <c r="V308" s="55">
        <f>M308*200</f>
        <v>5600</v>
      </c>
      <c r="W308" s="55">
        <v>1</v>
      </c>
      <c r="X308" s="55">
        <v>320</v>
      </c>
      <c r="Y308" s="181">
        <f t="shared" si="34"/>
        <v>320</v>
      </c>
      <c r="Z308" s="181">
        <v>0</v>
      </c>
      <c r="AA308" s="181"/>
      <c r="AB308" s="55">
        <f>V308+Y308+Z308</f>
        <v>5920</v>
      </c>
      <c r="AC308" s="55">
        <f>AB308+U308</f>
        <v>22927.200000000001</v>
      </c>
      <c r="AD308" s="242">
        <f>SUM(M308:M309)</f>
        <v>28</v>
      </c>
      <c r="AE308" s="242">
        <f>SUM(AC308:AC309)</f>
        <v>22927.200000000001</v>
      </c>
      <c r="AF308" s="91" t="str">
        <f>A308</f>
        <v>652-B</v>
      </c>
      <c r="AG308" s="74" t="s">
        <v>528</v>
      </c>
    </row>
    <row r="309" spans="1:33" s="31" customFormat="1" ht="42.75" customHeight="1" x14ac:dyDescent="0.2">
      <c r="A309" s="33" t="s">
        <v>527</v>
      </c>
      <c r="B309" s="33"/>
      <c r="C309" s="28" t="s">
        <v>33</v>
      </c>
      <c r="D309" s="28" t="s">
        <v>50</v>
      </c>
      <c r="E309" s="89" t="s">
        <v>35</v>
      </c>
      <c r="F309" s="35" t="s">
        <v>266</v>
      </c>
      <c r="G309" s="35" t="s">
        <v>267</v>
      </c>
      <c r="H309" s="220">
        <v>45</v>
      </c>
      <c r="I309" s="33" t="s">
        <v>37</v>
      </c>
      <c r="J309" s="51">
        <v>1200</v>
      </c>
      <c r="K309" s="52">
        <v>0</v>
      </c>
      <c r="L309" s="52">
        <v>0</v>
      </c>
      <c r="M309" s="52">
        <f t="shared" si="35"/>
        <v>0</v>
      </c>
      <c r="N309" s="34">
        <f t="shared" si="33"/>
        <v>0</v>
      </c>
      <c r="O309" s="53">
        <v>0</v>
      </c>
      <c r="P309" s="53">
        <v>0</v>
      </c>
      <c r="Q309" s="71">
        <v>0.4</v>
      </c>
      <c r="R309" s="71">
        <f t="shared" si="32"/>
        <v>0</v>
      </c>
      <c r="S309" s="34">
        <v>0</v>
      </c>
      <c r="T309" s="34">
        <f>(M309*S309)</f>
        <v>0</v>
      </c>
      <c r="U309" s="34">
        <f>N309+R309+T309</f>
        <v>0</v>
      </c>
      <c r="V309" s="34">
        <f>M309*200</f>
        <v>0</v>
      </c>
      <c r="W309" s="34">
        <v>0</v>
      </c>
      <c r="X309" s="34">
        <v>160</v>
      </c>
      <c r="Y309" s="52">
        <f t="shared" si="34"/>
        <v>0</v>
      </c>
      <c r="Z309" s="52">
        <v>0</v>
      </c>
      <c r="AA309" s="52"/>
      <c r="AB309" s="34">
        <f>V309+Y309+Z309</f>
        <v>0</v>
      </c>
      <c r="AC309" s="34">
        <f>AB309+U309</f>
        <v>0</v>
      </c>
      <c r="AD309" s="48" t="s">
        <v>32</v>
      </c>
      <c r="AE309" s="48" t="s">
        <v>32</v>
      </c>
      <c r="AF309" s="91" t="str">
        <f>A309</f>
        <v>652-B</v>
      </c>
      <c r="AG309" s="74"/>
    </row>
    <row r="310" spans="1:33" s="31" customFormat="1" ht="34.5" customHeight="1" x14ac:dyDescent="0.2">
      <c r="A310" s="178" t="s">
        <v>529</v>
      </c>
      <c r="B310" s="178" t="s">
        <v>765</v>
      </c>
      <c r="C310" s="88" t="s">
        <v>33</v>
      </c>
      <c r="D310" s="88" t="s">
        <v>108</v>
      </c>
      <c r="E310" s="89" t="s">
        <v>438</v>
      </c>
      <c r="F310" s="89" t="s">
        <v>264</v>
      </c>
      <c r="G310" s="89" t="s">
        <v>530</v>
      </c>
      <c r="H310" s="220">
        <v>45</v>
      </c>
      <c r="I310" s="90" t="s">
        <v>172</v>
      </c>
      <c r="J310" s="51">
        <v>585</v>
      </c>
      <c r="K310" s="52">
        <v>0</v>
      </c>
      <c r="L310" s="52">
        <v>0</v>
      </c>
      <c r="M310" s="52">
        <f t="shared" si="35"/>
        <v>0</v>
      </c>
      <c r="N310" s="34">
        <f t="shared" si="33"/>
        <v>0</v>
      </c>
      <c r="O310" s="53">
        <v>0</v>
      </c>
      <c r="P310" s="53">
        <v>116</v>
      </c>
      <c r="Q310" s="71">
        <v>0.4</v>
      </c>
      <c r="R310" s="71">
        <f t="shared" si="32"/>
        <v>0</v>
      </c>
      <c r="S310" s="53">
        <v>310</v>
      </c>
      <c r="T310" s="34">
        <f>(M310*S310)</f>
        <v>0</v>
      </c>
      <c r="U310" s="34">
        <f>N310+R310+T310</f>
        <v>0</v>
      </c>
      <c r="V310" s="53">
        <f>M310*200</f>
        <v>0</v>
      </c>
      <c r="W310" s="34">
        <v>0</v>
      </c>
      <c r="X310" s="34">
        <v>625</v>
      </c>
      <c r="Y310" s="52">
        <f t="shared" si="34"/>
        <v>0</v>
      </c>
      <c r="Z310" s="46">
        <v>0</v>
      </c>
      <c r="AA310" s="46"/>
      <c r="AB310" s="34">
        <f>V310+Y310+Z310</f>
        <v>0</v>
      </c>
      <c r="AC310" s="34">
        <f>AB310+U310</f>
        <v>0</v>
      </c>
      <c r="AD310" s="48">
        <f>SUM(M310:M332)</f>
        <v>370</v>
      </c>
      <c r="AE310" s="48">
        <f>SUM(AC310:AC331)</f>
        <v>488918.39999999997</v>
      </c>
      <c r="AF310" s="91" t="str">
        <f>A310</f>
        <v>652-PR</v>
      </c>
      <c r="AG310" s="74" t="s">
        <v>532</v>
      </c>
    </row>
    <row r="311" spans="1:33" s="31" customFormat="1" ht="37" customHeight="1" x14ac:dyDescent="0.2">
      <c r="A311" s="33" t="s">
        <v>529</v>
      </c>
      <c r="B311" s="33" t="s">
        <v>655</v>
      </c>
      <c r="C311" s="88" t="s">
        <v>33</v>
      </c>
      <c r="D311" s="88" t="s">
        <v>108</v>
      </c>
      <c r="E311" s="89" t="s">
        <v>438</v>
      </c>
      <c r="F311" s="89" t="s">
        <v>264</v>
      </c>
      <c r="G311" s="89" t="s">
        <v>530</v>
      </c>
      <c r="H311" s="220">
        <v>45</v>
      </c>
      <c r="I311" s="90" t="s">
        <v>172</v>
      </c>
      <c r="J311" s="51">
        <v>585</v>
      </c>
      <c r="K311" s="52">
        <v>0</v>
      </c>
      <c r="L311" s="52">
        <v>0</v>
      </c>
      <c r="M311" s="52">
        <f t="shared" si="35"/>
        <v>0</v>
      </c>
      <c r="N311" s="34">
        <f t="shared" si="33"/>
        <v>0</v>
      </c>
      <c r="O311" s="53">
        <v>0</v>
      </c>
      <c r="P311" s="53">
        <v>116</v>
      </c>
      <c r="Q311" s="71">
        <v>0.4</v>
      </c>
      <c r="R311" s="71">
        <f t="shared" si="32"/>
        <v>0</v>
      </c>
      <c r="S311" s="53">
        <v>0</v>
      </c>
      <c r="T311" s="34">
        <f>(M311*S311)</f>
        <v>0</v>
      </c>
      <c r="U311" s="34">
        <f>N311+R311+T311</f>
        <v>0</v>
      </c>
      <c r="V311" s="53">
        <f>M311*200</f>
        <v>0</v>
      </c>
      <c r="W311" s="34">
        <v>0</v>
      </c>
      <c r="X311" s="34">
        <v>625</v>
      </c>
      <c r="Y311" s="52">
        <f t="shared" si="34"/>
        <v>0</v>
      </c>
      <c r="Z311" s="46">
        <v>0</v>
      </c>
      <c r="AA311" s="46"/>
      <c r="AB311" s="34">
        <f>V311+Y311+Z311</f>
        <v>0</v>
      </c>
      <c r="AC311" s="34">
        <f>AB311+U311</f>
        <v>0</v>
      </c>
      <c r="AD311" s="48"/>
      <c r="AE311" s="48"/>
      <c r="AF311" s="91" t="str">
        <f>A311</f>
        <v>652-PR</v>
      </c>
      <c r="AG311" s="74" t="s">
        <v>532</v>
      </c>
    </row>
    <row r="312" spans="1:33" s="31" customFormat="1" ht="39.75" customHeight="1" x14ac:dyDescent="0.2">
      <c r="A312" s="33" t="s">
        <v>529</v>
      </c>
      <c r="B312" s="33"/>
      <c r="C312" s="88" t="s">
        <v>33</v>
      </c>
      <c r="D312" s="88" t="s">
        <v>108</v>
      </c>
      <c r="E312" s="89" t="s">
        <v>302</v>
      </c>
      <c r="F312" s="89" t="s">
        <v>533</v>
      </c>
      <c r="G312" s="35" t="s">
        <v>135</v>
      </c>
      <c r="H312" s="220">
        <v>45</v>
      </c>
      <c r="I312" s="90" t="s">
        <v>48</v>
      </c>
      <c r="J312" s="51">
        <v>585</v>
      </c>
      <c r="K312" s="52">
        <v>0</v>
      </c>
      <c r="L312" s="52">
        <v>17</v>
      </c>
      <c r="M312" s="52">
        <f t="shared" si="35"/>
        <v>17</v>
      </c>
      <c r="N312" s="34">
        <f t="shared" si="33"/>
        <v>9945</v>
      </c>
      <c r="O312" s="53">
        <v>28</v>
      </c>
      <c r="P312" s="53">
        <v>116</v>
      </c>
      <c r="Q312" s="71">
        <v>0.4</v>
      </c>
      <c r="R312" s="71">
        <f t="shared" si="32"/>
        <v>1299.2000000000003</v>
      </c>
      <c r="S312" s="53">
        <v>235</v>
      </c>
      <c r="T312" s="34">
        <f>(M312*S312)</f>
        <v>3995</v>
      </c>
      <c r="U312" s="34">
        <f>N312+R312+T312</f>
        <v>15239.2</v>
      </c>
      <c r="V312" s="53">
        <f>M312*200</f>
        <v>3400</v>
      </c>
      <c r="W312" s="34">
        <v>1</v>
      </c>
      <c r="X312" s="34">
        <v>459</v>
      </c>
      <c r="Y312" s="52">
        <f t="shared" si="34"/>
        <v>459</v>
      </c>
      <c r="Z312" s="46">
        <v>0</v>
      </c>
      <c r="AA312" s="46"/>
      <c r="AB312" s="34">
        <f>V312+Y312+Z312</f>
        <v>3859</v>
      </c>
      <c r="AC312" s="34">
        <f>AB312+U312</f>
        <v>19098.2</v>
      </c>
      <c r="AD312" s="48"/>
      <c r="AE312" s="48"/>
      <c r="AF312" s="91" t="str">
        <f>A312</f>
        <v>652-PR</v>
      </c>
      <c r="AG312" s="74"/>
    </row>
    <row r="313" spans="1:33" s="31" customFormat="1" ht="33" customHeight="1" x14ac:dyDescent="0.2">
      <c r="A313" s="33" t="s">
        <v>529</v>
      </c>
      <c r="B313" s="33" t="s">
        <v>32</v>
      </c>
      <c r="C313" s="28" t="s">
        <v>33</v>
      </c>
      <c r="D313" s="28" t="s">
        <v>45</v>
      </c>
      <c r="E313" s="35" t="s">
        <v>310</v>
      </c>
      <c r="F313" s="35" t="s">
        <v>535</v>
      </c>
      <c r="G313" s="35" t="s">
        <v>135</v>
      </c>
      <c r="H313" s="220">
        <v>45</v>
      </c>
      <c r="I313" s="33" t="s">
        <v>48</v>
      </c>
      <c r="J313" s="51">
        <v>585</v>
      </c>
      <c r="K313" s="52">
        <v>0</v>
      </c>
      <c r="L313" s="52">
        <v>17</v>
      </c>
      <c r="M313" s="52">
        <f t="shared" si="35"/>
        <v>17</v>
      </c>
      <c r="N313" s="34">
        <f t="shared" si="33"/>
        <v>9945</v>
      </c>
      <c r="O313" s="53">
        <v>14</v>
      </c>
      <c r="P313" s="53">
        <v>128</v>
      </c>
      <c r="Q313" s="71">
        <v>0.4</v>
      </c>
      <c r="R313" s="71">
        <f t="shared" si="32"/>
        <v>716.80000000000007</v>
      </c>
      <c r="S313" s="53">
        <v>235</v>
      </c>
      <c r="T313" s="34">
        <f>(M313*S313)</f>
        <v>3995</v>
      </c>
      <c r="U313" s="34">
        <f>N313+R313+T313</f>
        <v>14656.8</v>
      </c>
      <c r="V313" s="53">
        <f>M313*200</f>
        <v>3400</v>
      </c>
      <c r="W313" s="53">
        <v>1</v>
      </c>
      <c r="X313" s="53">
        <v>685</v>
      </c>
      <c r="Y313" s="52">
        <f t="shared" si="34"/>
        <v>685</v>
      </c>
      <c r="Z313" s="46">
        <v>0</v>
      </c>
      <c r="AA313" s="46"/>
      <c r="AB313" s="34">
        <f>V313+Y313+Z313</f>
        <v>4085</v>
      </c>
      <c r="AC313" s="34">
        <f>AB313+U313</f>
        <v>18741.8</v>
      </c>
      <c r="AD313" s="48"/>
      <c r="AE313" s="48"/>
      <c r="AF313" s="91" t="str">
        <f>A313</f>
        <v>652-PR</v>
      </c>
      <c r="AG313" s="74" t="s">
        <v>537</v>
      </c>
    </row>
    <row r="314" spans="1:33" s="31" customFormat="1" ht="33.75" customHeight="1" x14ac:dyDescent="0.2">
      <c r="A314" s="33" t="s">
        <v>529</v>
      </c>
      <c r="B314" s="33" t="s">
        <v>32</v>
      </c>
      <c r="C314" s="28" t="s">
        <v>33</v>
      </c>
      <c r="D314" s="28" t="s">
        <v>45</v>
      </c>
      <c r="E314" s="35" t="s">
        <v>310</v>
      </c>
      <c r="F314" s="35" t="s">
        <v>535</v>
      </c>
      <c r="G314" s="35" t="s">
        <v>135</v>
      </c>
      <c r="H314" s="220">
        <v>45</v>
      </c>
      <c r="I314" s="33" t="s">
        <v>48</v>
      </c>
      <c r="J314" s="51">
        <v>585</v>
      </c>
      <c r="K314" s="52">
        <v>17</v>
      </c>
      <c r="L314" s="52">
        <v>0</v>
      </c>
      <c r="M314" s="52">
        <f t="shared" si="35"/>
        <v>17</v>
      </c>
      <c r="N314" s="34">
        <f t="shared" si="33"/>
        <v>9945</v>
      </c>
      <c r="O314" s="53">
        <v>14</v>
      </c>
      <c r="P314" s="53">
        <v>128</v>
      </c>
      <c r="Q314" s="71">
        <v>0.4</v>
      </c>
      <c r="R314" s="71">
        <f t="shared" si="32"/>
        <v>716.80000000000007</v>
      </c>
      <c r="S314" s="53">
        <v>235</v>
      </c>
      <c r="T314" s="34">
        <f>(M314*S314)</f>
        <v>3995</v>
      </c>
      <c r="U314" s="34">
        <f>N314+R314+T314</f>
        <v>14656.8</v>
      </c>
      <c r="V314" s="53">
        <f>M314*200</f>
        <v>3400</v>
      </c>
      <c r="W314" s="53">
        <v>1</v>
      </c>
      <c r="X314" s="53">
        <v>685</v>
      </c>
      <c r="Y314" s="52">
        <f t="shared" si="34"/>
        <v>685</v>
      </c>
      <c r="Z314" s="46">
        <v>0</v>
      </c>
      <c r="AA314" s="46"/>
      <c r="AB314" s="34">
        <f>V314+Y314+Z314</f>
        <v>4085</v>
      </c>
      <c r="AC314" s="34">
        <f>AB314+U314</f>
        <v>18741.8</v>
      </c>
      <c r="AD314" s="48"/>
      <c r="AE314" s="48"/>
      <c r="AF314" s="91" t="str">
        <f>A314</f>
        <v>652-PR</v>
      </c>
      <c r="AG314" s="74"/>
    </row>
    <row r="315" spans="1:33" s="31" customFormat="1" ht="38.25" customHeight="1" x14ac:dyDescent="0.2">
      <c r="A315" s="33" t="s">
        <v>529</v>
      </c>
      <c r="B315" s="33" t="s">
        <v>596</v>
      </c>
      <c r="C315" s="28" t="s">
        <v>33</v>
      </c>
      <c r="D315" s="28" t="s">
        <v>45</v>
      </c>
      <c r="E315" s="35" t="s">
        <v>148</v>
      </c>
      <c r="F315" s="35" t="s">
        <v>52</v>
      </c>
      <c r="G315" s="35" t="s">
        <v>258</v>
      </c>
      <c r="H315" s="220">
        <v>45</v>
      </c>
      <c r="I315" s="33" t="s">
        <v>48</v>
      </c>
      <c r="J315" s="51">
        <v>585</v>
      </c>
      <c r="K315" s="52">
        <v>18</v>
      </c>
      <c r="L315" s="52">
        <v>0</v>
      </c>
      <c r="M315" s="52">
        <f t="shared" si="35"/>
        <v>18</v>
      </c>
      <c r="N315" s="34">
        <f t="shared" si="33"/>
        <v>10530</v>
      </c>
      <c r="O315" s="53">
        <v>28</v>
      </c>
      <c r="P315" s="53">
        <v>14</v>
      </c>
      <c r="Q315" s="71">
        <v>0.4</v>
      </c>
      <c r="R315" s="54">
        <f t="shared" si="32"/>
        <v>156.80000000000001</v>
      </c>
      <c r="S315" s="53">
        <v>385</v>
      </c>
      <c r="T315" s="34">
        <f>(M315*S315)</f>
        <v>6930</v>
      </c>
      <c r="U315" s="34">
        <f>N315+R315+T315</f>
        <v>17616.8</v>
      </c>
      <c r="V315" s="34">
        <f>M315*200</f>
        <v>3600</v>
      </c>
      <c r="W315" s="34">
        <v>1</v>
      </c>
      <c r="X315" s="34">
        <v>160</v>
      </c>
      <c r="Y315" s="52">
        <f t="shared" si="34"/>
        <v>160</v>
      </c>
      <c r="Z315" s="52">
        <v>0</v>
      </c>
      <c r="AA315" s="52"/>
      <c r="AB315" s="34">
        <f>V315+Y315+Z315</f>
        <v>3760</v>
      </c>
      <c r="AC315" s="34">
        <f>AB315+U315</f>
        <v>21376.799999999999</v>
      </c>
      <c r="AD315" s="48"/>
      <c r="AE315" s="48"/>
      <c r="AF315" s="91" t="str">
        <f>A315</f>
        <v>652-PR</v>
      </c>
      <c r="AG315" s="74"/>
    </row>
    <row r="316" spans="1:33" s="31" customFormat="1" ht="38.25" customHeight="1" x14ac:dyDescent="0.2">
      <c r="A316" s="33" t="s">
        <v>529</v>
      </c>
      <c r="B316" s="33"/>
      <c r="C316" s="28" t="s">
        <v>33</v>
      </c>
      <c r="D316" s="28" t="s">
        <v>45</v>
      </c>
      <c r="E316" s="35" t="s">
        <v>153</v>
      </c>
      <c r="F316" s="35" t="s">
        <v>52</v>
      </c>
      <c r="G316" s="35" t="s">
        <v>258</v>
      </c>
      <c r="H316" s="220">
        <v>45</v>
      </c>
      <c r="I316" s="33" t="s">
        <v>48</v>
      </c>
      <c r="J316" s="51">
        <v>585</v>
      </c>
      <c r="K316" s="52">
        <v>17</v>
      </c>
      <c r="L316" s="52">
        <v>0</v>
      </c>
      <c r="M316" s="52">
        <f t="shared" si="35"/>
        <v>17</v>
      </c>
      <c r="N316" s="34">
        <f t="shared" si="33"/>
        <v>9945</v>
      </c>
      <c r="O316" s="53">
        <v>28</v>
      </c>
      <c r="P316" s="53">
        <v>31</v>
      </c>
      <c r="Q316" s="71">
        <v>0.4</v>
      </c>
      <c r="R316" s="54">
        <f t="shared" si="32"/>
        <v>347.2</v>
      </c>
      <c r="S316" s="53">
        <v>385</v>
      </c>
      <c r="T316" s="34">
        <f>(M316*S316)</f>
        <v>6545</v>
      </c>
      <c r="U316" s="34">
        <f>N316+R316+T316</f>
        <v>16837.2</v>
      </c>
      <c r="V316" s="34">
        <f>M316*200</f>
        <v>3400</v>
      </c>
      <c r="W316" s="34">
        <v>1</v>
      </c>
      <c r="X316" s="34">
        <v>160</v>
      </c>
      <c r="Y316" s="52">
        <f t="shared" si="34"/>
        <v>160</v>
      </c>
      <c r="Z316" s="52">
        <v>0</v>
      </c>
      <c r="AA316" s="52"/>
      <c r="AB316" s="34">
        <f>V316+Y316+Z316</f>
        <v>3560</v>
      </c>
      <c r="AC316" s="34">
        <f>AB316+U316</f>
        <v>20397.2</v>
      </c>
      <c r="AD316" s="48"/>
      <c r="AE316" s="48"/>
      <c r="AF316" s="91" t="str">
        <f>A316</f>
        <v>652-PR</v>
      </c>
      <c r="AG316" s="74" t="s">
        <v>541</v>
      </c>
    </row>
    <row r="317" spans="1:33" s="31" customFormat="1" ht="40.5" customHeight="1" x14ac:dyDescent="0.2">
      <c r="A317" s="33" t="s">
        <v>529</v>
      </c>
      <c r="B317" s="33"/>
      <c r="C317" s="28" t="s">
        <v>33</v>
      </c>
      <c r="D317" s="28" t="s">
        <v>45</v>
      </c>
      <c r="E317" s="35" t="s">
        <v>156</v>
      </c>
      <c r="F317" s="35" t="s">
        <v>62</v>
      </c>
      <c r="G317" s="35" t="s">
        <v>258</v>
      </c>
      <c r="H317" s="220">
        <v>45</v>
      </c>
      <c r="I317" s="33" t="s">
        <v>172</v>
      </c>
      <c r="J317" s="51">
        <v>585</v>
      </c>
      <c r="K317" s="52">
        <v>0</v>
      </c>
      <c r="L317" s="52">
        <v>17</v>
      </c>
      <c r="M317" s="52">
        <f t="shared" si="35"/>
        <v>17</v>
      </c>
      <c r="N317" s="34">
        <f t="shared" si="33"/>
        <v>9945</v>
      </c>
      <c r="O317" s="53">
        <v>28</v>
      </c>
      <c r="P317" s="53">
        <v>8</v>
      </c>
      <c r="Q317" s="71">
        <v>0.4</v>
      </c>
      <c r="R317" s="71">
        <f t="shared" si="32"/>
        <v>89.600000000000009</v>
      </c>
      <c r="S317" s="53">
        <v>385</v>
      </c>
      <c r="T317" s="34">
        <f>(M317*S317)</f>
        <v>6545</v>
      </c>
      <c r="U317" s="34">
        <f>N317+R317+T317</f>
        <v>16579.599999999999</v>
      </c>
      <c r="V317" s="34">
        <f>M317*200</f>
        <v>3400</v>
      </c>
      <c r="W317" s="34">
        <v>1</v>
      </c>
      <c r="X317" s="34">
        <v>160</v>
      </c>
      <c r="Y317" s="52">
        <f t="shared" si="34"/>
        <v>160</v>
      </c>
      <c r="Z317" s="46">
        <v>0</v>
      </c>
      <c r="AA317" s="46"/>
      <c r="AB317" s="34">
        <f>V317+Y317+Z317</f>
        <v>3560</v>
      </c>
      <c r="AC317" s="34">
        <f>AB317+U317</f>
        <v>20139.599999999999</v>
      </c>
      <c r="AD317" s="48"/>
      <c r="AE317" s="48"/>
      <c r="AF317" s="91" t="str">
        <f>A317</f>
        <v>652-PR</v>
      </c>
      <c r="AG317" s="74"/>
    </row>
    <row r="318" spans="1:33" s="31" customFormat="1" ht="39" customHeight="1" x14ac:dyDescent="0.2">
      <c r="A318" s="33" t="s">
        <v>529</v>
      </c>
      <c r="B318" s="33" t="s">
        <v>605</v>
      </c>
      <c r="C318" s="28" t="s">
        <v>33</v>
      </c>
      <c r="D318" s="28" t="s">
        <v>50</v>
      </c>
      <c r="E318" s="35" t="s">
        <v>161</v>
      </c>
      <c r="F318" s="35" t="s">
        <v>134</v>
      </c>
      <c r="G318" s="35" t="s">
        <v>135</v>
      </c>
      <c r="H318" s="220">
        <v>45</v>
      </c>
      <c r="I318" s="33" t="s">
        <v>37</v>
      </c>
      <c r="J318" s="51">
        <v>1200</v>
      </c>
      <c r="K318" s="52">
        <v>0</v>
      </c>
      <c r="L318" s="52">
        <v>20</v>
      </c>
      <c r="M318" s="52">
        <f t="shared" si="35"/>
        <v>20</v>
      </c>
      <c r="N318" s="34">
        <f t="shared" si="33"/>
        <v>24000</v>
      </c>
      <c r="O318" s="53">
        <v>0</v>
      </c>
      <c r="P318" s="53">
        <v>0</v>
      </c>
      <c r="Q318" s="71">
        <v>0.4</v>
      </c>
      <c r="R318" s="71">
        <f t="shared" si="32"/>
        <v>0</v>
      </c>
      <c r="S318" s="53">
        <v>0</v>
      </c>
      <c r="T318" s="34">
        <f>(M318*S318)</f>
        <v>0</v>
      </c>
      <c r="U318" s="34">
        <f>N318+R318+T318</f>
        <v>24000</v>
      </c>
      <c r="V318" s="53">
        <f>M318*200</f>
        <v>4000</v>
      </c>
      <c r="W318" s="53">
        <v>21</v>
      </c>
      <c r="X318" s="53">
        <v>160</v>
      </c>
      <c r="Y318" s="52">
        <f t="shared" si="34"/>
        <v>3360</v>
      </c>
      <c r="Z318" s="46">
        <v>0</v>
      </c>
      <c r="AA318" s="46"/>
      <c r="AB318" s="34">
        <f>V318+Y318+Z318</f>
        <v>7360</v>
      </c>
      <c r="AC318" s="34">
        <f>AB318+U318</f>
        <v>31360</v>
      </c>
      <c r="AD318" s="48"/>
      <c r="AE318" s="48"/>
      <c r="AF318" s="91" t="str">
        <f>A318</f>
        <v>652-PR</v>
      </c>
      <c r="AG318" s="74"/>
    </row>
    <row r="319" spans="1:33" s="31" customFormat="1" ht="39" customHeight="1" x14ac:dyDescent="0.2">
      <c r="A319" s="33" t="s">
        <v>529</v>
      </c>
      <c r="B319" s="33" t="s">
        <v>606</v>
      </c>
      <c r="C319" s="28" t="s">
        <v>33</v>
      </c>
      <c r="D319" s="28" t="s">
        <v>50</v>
      </c>
      <c r="E319" s="35" t="s">
        <v>161</v>
      </c>
      <c r="F319" s="35" t="s">
        <v>134</v>
      </c>
      <c r="G319" s="35" t="s">
        <v>135</v>
      </c>
      <c r="H319" s="220">
        <v>45</v>
      </c>
      <c r="I319" s="33" t="s">
        <v>37</v>
      </c>
      <c r="J319" s="51">
        <v>1200</v>
      </c>
      <c r="K319" s="52">
        <v>17</v>
      </c>
      <c r="L319" s="52">
        <v>0</v>
      </c>
      <c r="M319" s="52">
        <f t="shared" si="35"/>
        <v>17</v>
      </c>
      <c r="N319" s="34">
        <f t="shared" si="33"/>
        <v>20400</v>
      </c>
      <c r="O319" s="53">
        <v>0</v>
      </c>
      <c r="P319" s="53">
        <v>0</v>
      </c>
      <c r="Q319" s="71">
        <v>0.4</v>
      </c>
      <c r="R319" s="71">
        <v>0</v>
      </c>
      <c r="S319" s="53">
        <v>0</v>
      </c>
      <c r="T319" s="34">
        <v>0</v>
      </c>
      <c r="U319" s="34">
        <f>N319+R319+T319</f>
        <v>20400</v>
      </c>
      <c r="V319" s="53">
        <f>M319*200</f>
        <v>3400</v>
      </c>
      <c r="W319" s="53">
        <v>21</v>
      </c>
      <c r="X319" s="53">
        <v>160</v>
      </c>
      <c r="Y319" s="52">
        <f t="shared" si="34"/>
        <v>3360</v>
      </c>
      <c r="Z319" s="46">
        <v>0</v>
      </c>
      <c r="AA319" s="34">
        <v>7360</v>
      </c>
      <c r="AB319" s="34">
        <f>V319+Y319+Z319</f>
        <v>6760</v>
      </c>
      <c r="AC319" s="34">
        <f>AB319+U319</f>
        <v>27160</v>
      </c>
      <c r="AD319" s="48"/>
      <c r="AE319" s="91" t="s">
        <v>32</v>
      </c>
      <c r="AF319" s="91" t="str">
        <f>A319</f>
        <v>652-PR</v>
      </c>
      <c r="AG319" s="74"/>
    </row>
    <row r="320" spans="1:33" s="31" customFormat="1" ht="42" customHeight="1" x14ac:dyDescent="0.2">
      <c r="A320" s="33" t="s">
        <v>529</v>
      </c>
      <c r="B320" s="33" t="s">
        <v>607</v>
      </c>
      <c r="C320" s="28" t="s">
        <v>33</v>
      </c>
      <c r="D320" s="28" t="s">
        <v>50</v>
      </c>
      <c r="E320" s="35" t="s">
        <v>161</v>
      </c>
      <c r="F320" s="35" t="s">
        <v>134</v>
      </c>
      <c r="G320" s="35" t="s">
        <v>267</v>
      </c>
      <c r="H320" s="220">
        <v>45</v>
      </c>
      <c r="I320" s="33" t="s">
        <v>37</v>
      </c>
      <c r="J320" s="51">
        <v>1200</v>
      </c>
      <c r="K320" s="52">
        <v>20</v>
      </c>
      <c r="L320" s="52">
        <v>0</v>
      </c>
      <c r="M320" s="52">
        <f t="shared" si="35"/>
        <v>20</v>
      </c>
      <c r="N320" s="34">
        <f t="shared" si="33"/>
        <v>24000</v>
      </c>
      <c r="O320" s="53">
        <v>0</v>
      </c>
      <c r="P320" s="53">
        <v>0</v>
      </c>
      <c r="Q320" s="71">
        <v>0.4</v>
      </c>
      <c r="R320" s="71">
        <f t="shared" si="32"/>
        <v>0</v>
      </c>
      <c r="S320" s="53">
        <v>0</v>
      </c>
      <c r="T320" s="34">
        <f>(M320*S320)</f>
        <v>0</v>
      </c>
      <c r="U320" s="34">
        <f>N320+R320+T320</f>
        <v>24000</v>
      </c>
      <c r="V320" s="53">
        <f>M320*200</f>
        <v>4000</v>
      </c>
      <c r="W320" s="53">
        <v>14</v>
      </c>
      <c r="X320" s="53">
        <v>160</v>
      </c>
      <c r="Y320" s="52">
        <f t="shared" si="34"/>
        <v>2240</v>
      </c>
      <c r="Z320" s="46">
        <v>0</v>
      </c>
      <c r="AA320" s="46"/>
      <c r="AB320" s="34">
        <f>V320+Y320+Z320</f>
        <v>6240</v>
      </c>
      <c r="AC320" s="34">
        <f>AB320+U320</f>
        <v>30240</v>
      </c>
      <c r="AD320" s="48"/>
      <c r="AE320" s="48"/>
      <c r="AF320" s="91" t="str">
        <f>A320</f>
        <v>652-PR</v>
      </c>
      <c r="AG320" s="74"/>
    </row>
    <row r="321" spans="1:33" s="31" customFormat="1" ht="41.25" customHeight="1" x14ac:dyDescent="0.2">
      <c r="A321" s="33" t="s">
        <v>529</v>
      </c>
      <c r="B321" s="33"/>
      <c r="C321" s="28" t="s">
        <v>33</v>
      </c>
      <c r="D321" s="28" t="s">
        <v>50</v>
      </c>
      <c r="E321" s="35" t="s">
        <v>161</v>
      </c>
      <c r="F321" s="35" t="s">
        <v>266</v>
      </c>
      <c r="G321" s="35" t="s">
        <v>267</v>
      </c>
      <c r="H321" s="220">
        <v>45</v>
      </c>
      <c r="I321" s="33" t="s">
        <v>37</v>
      </c>
      <c r="J321" s="51">
        <v>1200</v>
      </c>
      <c r="K321" s="52">
        <v>0</v>
      </c>
      <c r="L321" s="52">
        <v>15</v>
      </c>
      <c r="M321" s="52">
        <f t="shared" si="35"/>
        <v>15</v>
      </c>
      <c r="N321" s="34">
        <f t="shared" si="33"/>
        <v>18000</v>
      </c>
      <c r="O321" s="53">
        <v>0</v>
      </c>
      <c r="P321" s="53">
        <v>0</v>
      </c>
      <c r="Q321" s="71">
        <v>0.4</v>
      </c>
      <c r="R321" s="71">
        <f t="shared" si="32"/>
        <v>0</v>
      </c>
      <c r="S321" s="53">
        <v>0</v>
      </c>
      <c r="T321" s="34">
        <f>(M321*S321)</f>
        <v>0</v>
      </c>
      <c r="U321" s="34">
        <f>N321+R321+T321</f>
        <v>18000</v>
      </c>
      <c r="V321" s="53">
        <f>M321*200</f>
        <v>3000</v>
      </c>
      <c r="W321" s="53">
        <v>14</v>
      </c>
      <c r="X321" s="53">
        <v>160</v>
      </c>
      <c r="Y321" s="52">
        <f t="shared" si="34"/>
        <v>2240</v>
      </c>
      <c r="Z321" s="46">
        <v>0</v>
      </c>
      <c r="AA321" s="46"/>
      <c r="AB321" s="34">
        <f>V321+Y321+Z321</f>
        <v>5240</v>
      </c>
      <c r="AC321" s="34">
        <f>AB321+U321</f>
        <v>23240</v>
      </c>
      <c r="AD321" s="48"/>
      <c r="AE321" s="48"/>
      <c r="AF321" s="91" t="str">
        <f>A321</f>
        <v>652-PR</v>
      </c>
      <c r="AG321" s="74"/>
    </row>
    <row r="322" spans="1:33" s="31" customFormat="1" ht="34.5" customHeight="1" x14ac:dyDescent="0.2">
      <c r="A322" s="33" t="s">
        <v>529</v>
      </c>
      <c r="B322" s="33"/>
      <c r="C322" s="28" t="s">
        <v>33</v>
      </c>
      <c r="D322" s="28" t="s">
        <v>50</v>
      </c>
      <c r="E322" s="35" t="s">
        <v>385</v>
      </c>
      <c r="F322" s="35" t="s">
        <v>266</v>
      </c>
      <c r="G322" s="35" t="s">
        <v>267</v>
      </c>
      <c r="H322" s="220">
        <v>45</v>
      </c>
      <c r="I322" s="33" t="s">
        <v>37</v>
      </c>
      <c r="J322" s="51">
        <v>1200</v>
      </c>
      <c r="K322" s="52">
        <v>15</v>
      </c>
      <c r="L322" s="52">
        <v>0</v>
      </c>
      <c r="M322" s="52">
        <f t="shared" si="35"/>
        <v>15</v>
      </c>
      <c r="N322" s="34">
        <f t="shared" si="33"/>
        <v>18000</v>
      </c>
      <c r="O322" s="53">
        <v>0</v>
      </c>
      <c r="P322" s="53">
        <v>0</v>
      </c>
      <c r="Q322" s="71">
        <v>0.4</v>
      </c>
      <c r="R322" s="71">
        <f t="shared" si="32"/>
        <v>0</v>
      </c>
      <c r="S322" s="34">
        <v>0</v>
      </c>
      <c r="T322" s="34">
        <f>(M322*S322)</f>
        <v>0</v>
      </c>
      <c r="U322" s="34">
        <f>N322+R322+T322</f>
        <v>18000</v>
      </c>
      <c r="V322" s="34">
        <f>M322*200</f>
        <v>3000</v>
      </c>
      <c r="W322" s="34">
        <v>14</v>
      </c>
      <c r="X322" s="34">
        <v>160</v>
      </c>
      <c r="Y322" s="52">
        <f t="shared" si="34"/>
        <v>2240</v>
      </c>
      <c r="Z322" s="46">
        <v>0</v>
      </c>
      <c r="AA322" s="46"/>
      <c r="AB322" s="34">
        <f>V322+Y322+Z322</f>
        <v>5240</v>
      </c>
      <c r="AC322" s="34">
        <f>AB322+U322</f>
        <v>23240</v>
      </c>
      <c r="AD322" s="48"/>
      <c r="AE322" s="48"/>
      <c r="AF322" s="91" t="str">
        <f>A322</f>
        <v>652-PR</v>
      </c>
      <c r="AG322" s="74"/>
    </row>
    <row r="323" spans="1:33" s="31" customFormat="1" ht="50.25" customHeight="1" x14ac:dyDescent="0.2">
      <c r="A323" s="33" t="s">
        <v>529</v>
      </c>
      <c r="B323" s="33"/>
      <c r="C323" s="28" t="s">
        <v>33</v>
      </c>
      <c r="D323" s="28" t="s">
        <v>50</v>
      </c>
      <c r="E323" s="35" t="s">
        <v>385</v>
      </c>
      <c r="F323" s="35" t="s">
        <v>102</v>
      </c>
      <c r="G323" s="35" t="s">
        <v>258</v>
      </c>
      <c r="H323" s="220">
        <v>45</v>
      </c>
      <c r="I323" s="33" t="s">
        <v>172</v>
      </c>
      <c r="J323" s="51">
        <v>585</v>
      </c>
      <c r="K323" s="52">
        <v>0</v>
      </c>
      <c r="L323" s="52">
        <v>20</v>
      </c>
      <c r="M323" s="52">
        <f t="shared" si="35"/>
        <v>20</v>
      </c>
      <c r="N323" s="34">
        <f t="shared" si="33"/>
        <v>11700</v>
      </c>
      <c r="O323" s="53">
        <v>17</v>
      </c>
      <c r="P323" s="53">
        <v>10</v>
      </c>
      <c r="Q323" s="71">
        <v>0.4</v>
      </c>
      <c r="R323" s="71">
        <f t="shared" si="32"/>
        <v>68</v>
      </c>
      <c r="S323" s="53">
        <v>385</v>
      </c>
      <c r="T323" s="34">
        <f>(M323*S323)</f>
        <v>7700</v>
      </c>
      <c r="U323" s="34">
        <f>N323+R323+T323</f>
        <v>19468</v>
      </c>
      <c r="V323" s="53">
        <f>M323*200</f>
        <v>4000</v>
      </c>
      <c r="W323" s="53">
        <v>1</v>
      </c>
      <c r="X323" s="53">
        <v>160</v>
      </c>
      <c r="Y323" s="52">
        <f t="shared" si="34"/>
        <v>160</v>
      </c>
      <c r="Z323" s="46">
        <v>0</v>
      </c>
      <c r="AA323" s="46"/>
      <c r="AB323" s="34">
        <f>V323+Y323+Z323</f>
        <v>4160</v>
      </c>
      <c r="AC323" s="34">
        <f>AB323+U323</f>
        <v>23628</v>
      </c>
      <c r="AD323" s="48"/>
      <c r="AE323" s="48"/>
      <c r="AF323" s="91" t="str">
        <f>A323</f>
        <v>652-PR</v>
      </c>
      <c r="AG323" s="74"/>
    </row>
    <row r="324" spans="1:33" s="31" customFormat="1" ht="48" customHeight="1" x14ac:dyDescent="0.2">
      <c r="A324" s="33" t="s">
        <v>529</v>
      </c>
      <c r="B324" s="33"/>
      <c r="C324" s="28" t="s">
        <v>33</v>
      </c>
      <c r="D324" s="28" t="s">
        <v>50</v>
      </c>
      <c r="E324" s="89" t="s">
        <v>121</v>
      </c>
      <c r="F324" s="35" t="s">
        <v>102</v>
      </c>
      <c r="G324" s="35" t="s">
        <v>135</v>
      </c>
      <c r="H324" s="220">
        <v>45</v>
      </c>
      <c r="I324" s="33" t="s">
        <v>172</v>
      </c>
      <c r="J324" s="51">
        <v>585</v>
      </c>
      <c r="K324" s="52">
        <v>20</v>
      </c>
      <c r="L324" s="52">
        <v>0</v>
      </c>
      <c r="M324" s="52">
        <f t="shared" si="35"/>
        <v>20</v>
      </c>
      <c r="N324" s="34">
        <f t="shared" si="33"/>
        <v>11700</v>
      </c>
      <c r="O324" s="53">
        <v>14</v>
      </c>
      <c r="P324" s="53">
        <v>88</v>
      </c>
      <c r="Q324" s="71">
        <v>0.4</v>
      </c>
      <c r="R324" s="71">
        <f t="shared" si="32"/>
        <v>492.80000000000007</v>
      </c>
      <c r="S324" s="53">
        <v>235</v>
      </c>
      <c r="T324" s="34">
        <f>(M324*S324)</f>
        <v>4700</v>
      </c>
      <c r="U324" s="34">
        <f>N324+R324+T324</f>
        <v>16892.8</v>
      </c>
      <c r="V324" s="53">
        <f>M324*200</f>
        <v>4000</v>
      </c>
      <c r="W324" s="53">
        <v>1</v>
      </c>
      <c r="X324" s="53">
        <v>410</v>
      </c>
      <c r="Y324" s="52">
        <f t="shared" si="34"/>
        <v>410</v>
      </c>
      <c r="Z324" s="46">
        <v>0</v>
      </c>
      <c r="AA324" s="46"/>
      <c r="AB324" s="34">
        <f>V324+Y324+Z324</f>
        <v>4410</v>
      </c>
      <c r="AC324" s="34">
        <f>AB324+U324</f>
        <v>21302.799999999999</v>
      </c>
      <c r="AD324" s="48"/>
      <c r="AE324" s="48"/>
      <c r="AF324" s="91" t="str">
        <f>A324</f>
        <v>652-PR</v>
      </c>
      <c r="AG324" s="74" t="s">
        <v>544</v>
      </c>
    </row>
    <row r="325" spans="1:33" s="31" customFormat="1" ht="40.5" customHeight="1" x14ac:dyDescent="0.2">
      <c r="A325" s="33" t="s">
        <v>529</v>
      </c>
      <c r="B325" s="33" t="s">
        <v>290</v>
      </c>
      <c r="C325" s="28" t="s">
        <v>33</v>
      </c>
      <c r="D325" s="28" t="s">
        <v>34</v>
      </c>
      <c r="E325" s="35" t="s">
        <v>170</v>
      </c>
      <c r="F325" s="35" t="s">
        <v>134</v>
      </c>
      <c r="G325" s="35" t="s">
        <v>135</v>
      </c>
      <c r="H325" s="220">
        <v>45</v>
      </c>
      <c r="I325" s="33" t="s">
        <v>37</v>
      </c>
      <c r="J325" s="51">
        <v>1200</v>
      </c>
      <c r="K325" s="52">
        <v>0</v>
      </c>
      <c r="L325" s="52">
        <v>18</v>
      </c>
      <c r="M325" s="52">
        <f t="shared" si="35"/>
        <v>18</v>
      </c>
      <c r="N325" s="34">
        <f t="shared" si="33"/>
        <v>21600</v>
      </c>
      <c r="O325" s="53">
        <v>0</v>
      </c>
      <c r="P325" s="53">
        <v>0</v>
      </c>
      <c r="Q325" s="71">
        <v>0.4</v>
      </c>
      <c r="R325" s="71">
        <f t="shared" si="32"/>
        <v>0</v>
      </c>
      <c r="S325" s="53">
        <v>0</v>
      </c>
      <c r="T325" s="34">
        <f>(M325*S325)</f>
        <v>0</v>
      </c>
      <c r="U325" s="34">
        <f>N325+R325+T325</f>
        <v>21600</v>
      </c>
      <c r="V325" s="53">
        <f>M325*200</f>
        <v>3600</v>
      </c>
      <c r="W325" s="53">
        <v>9</v>
      </c>
      <c r="X325" s="53">
        <v>215</v>
      </c>
      <c r="Y325" s="52">
        <f t="shared" si="34"/>
        <v>1935</v>
      </c>
      <c r="Z325" s="46">
        <v>0</v>
      </c>
      <c r="AA325" s="46"/>
      <c r="AB325" s="34">
        <f>V325+Y325+Z325</f>
        <v>5535</v>
      </c>
      <c r="AC325" s="34">
        <f>AB325+U325</f>
        <v>27135</v>
      </c>
      <c r="AD325" s="48"/>
      <c r="AE325" s="48"/>
      <c r="AF325" s="91" t="str">
        <f>A325</f>
        <v>652-PR</v>
      </c>
      <c r="AG325" s="74"/>
    </row>
    <row r="326" spans="1:33" s="31" customFormat="1" ht="39.75" customHeight="1" x14ac:dyDescent="0.2">
      <c r="A326" s="33" t="s">
        <v>529</v>
      </c>
      <c r="B326" s="33"/>
      <c r="C326" s="28" t="s">
        <v>33</v>
      </c>
      <c r="D326" s="28" t="s">
        <v>34</v>
      </c>
      <c r="E326" s="35" t="s">
        <v>545</v>
      </c>
      <c r="F326" s="89" t="s">
        <v>52</v>
      </c>
      <c r="G326" s="89" t="s">
        <v>135</v>
      </c>
      <c r="H326" s="220">
        <v>45</v>
      </c>
      <c r="I326" s="90" t="s">
        <v>48</v>
      </c>
      <c r="J326" s="51">
        <v>585</v>
      </c>
      <c r="K326" s="52">
        <v>0</v>
      </c>
      <c r="L326" s="52">
        <v>17</v>
      </c>
      <c r="M326" s="52">
        <f t="shared" si="35"/>
        <v>17</v>
      </c>
      <c r="N326" s="34">
        <f t="shared" si="33"/>
        <v>9945</v>
      </c>
      <c r="O326" s="34">
        <v>28</v>
      </c>
      <c r="P326" s="34">
        <v>133</v>
      </c>
      <c r="Q326" s="54">
        <v>0.4</v>
      </c>
      <c r="R326" s="54">
        <f t="shared" si="32"/>
        <v>1489.6000000000001</v>
      </c>
      <c r="S326" s="34">
        <v>235</v>
      </c>
      <c r="T326" s="34">
        <f>(M326*S326)</f>
        <v>3995</v>
      </c>
      <c r="U326" s="34">
        <f>N326+R326+T326</f>
        <v>15429.6</v>
      </c>
      <c r="V326" s="34">
        <f>M326*200</f>
        <v>3400</v>
      </c>
      <c r="W326" s="34">
        <v>1</v>
      </c>
      <c r="X326" s="34">
        <v>660</v>
      </c>
      <c r="Y326" s="52">
        <f t="shared" si="34"/>
        <v>660</v>
      </c>
      <c r="Z326" s="52">
        <v>0</v>
      </c>
      <c r="AA326" s="52"/>
      <c r="AB326" s="34">
        <f>V326+Y326+Z326</f>
        <v>4060</v>
      </c>
      <c r="AC326" s="34">
        <f>AB326+U326</f>
        <v>19489.599999999999</v>
      </c>
      <c r="AD326" s="48"/>
      <c r="AE326" s="48"/>
      <c r="AF326" s="91" t="str">
        <f>A326</f>
        <v>652-PR</v>
      </c>
      <c r="AG326" s="74"/>
    </row>
    <row r="327" spans="1:33" s="31" customFormat="1" ht="40" customHeight="1" x14ac:dyDescent="0.2">
      <c r="A327" s="33" t="s">
        <v>529</v>
      </c>
      <c r="B327" s="33"/>
      <c r="C327" s="88" t="s">
        <v>33</v>
      </c>
      <c r="D327" s="88" t="s">
        <v>34</v>
      </c>
      <c r="E327" s="89" t="s">
        <v>35</v>
      </c>
      <c r="F327" s="35" t="s">
        <v>547</v>
      </c>
      <c r="G327" s="35" t="s">
        <v>530</v>
      </c>
      <c r="H327" s="220">
        <v>45</v>
      </c>
      <c r="I327" s="90" t="s">
        <v>37</v>
      </c>
      <c r="J327" s="51">
        <v>1200</v>
      </c>
      <c r="K327" s="52">
        <v>17</v>
      </c>
      <c r="L327" s="52">
        <v>0</v>
      </c>
      <c r="M327" s="52">
        <f t="shared" si="35"/>
        <v>17</v>
      </c>
      <c r="N327" s="34">
        <f t="shared" si="33"/>
        <v>20400</v>
      </c>
      <c r="O327" s="34">
        <v>0</v>
      </c>
      <c r="P327" s="34">
        <v>0</v>
      </c>
      <c r="Q327" s="54">
        <v>0.4</v>
      </c>
      <c r="R327" s="54">
        <f t="shared" si="32"/>
        <v>0</v>
      </c>
      <c r="S327" s="34">
        <v>0</v>
      </c>
      <c r="T327" s="34">
        <f>(M327*S327)</f>
        <v>0</v>
      </c>
      <c r="U327" s="34">
        <f>N327+R327+T327</f>
        <v>20400</v>
      </c>
      <c r="V327" s="34">
        <f>M327*200</f>
        <v>3400</v>
      </c>
      <c r="W327" s="34">
        <v>14</v>
      </c>
      <c r="X327" s="34">
        <v>330</v>
      </c>
      <c r="Y327" s="52">
        <f t="shared" si="34"/>
        <v>4620</v>
      </c>
      <c r="Z327" s="52">
        <v>0</v>
      </c>
      <c r="AA327" s="52"/>
      <c r="AB327" s="34">
        <f>V327+Y327+Z327</f>
        <v>8020</v>
      </c>
      <c r="AC327" s="34">
        <f>AB327+U327</f>
        <v>28420</v>
      </c>
      <c r="AD327" s="48"/>
      <c r="AE327" s="48"/>
      <c r="AF327" s="91" t="str">
        <f>A327</f>
        <v>652-PR</v>
      </c>
      <c r="AG327" s="74"/>
    </row>
    <row r="328" spans="1:33" s="31" customFormat="1" ht="41.25" customHeight="1" x14ac:dyDescent="0.2">
      <c r="A328" s="33" t="s">
        <v>529</v>
      </c>
      <c r="B328" s="33"/>
      <c r="C328" s="28" t="s">
        <v>33</v>
      </c>
      <c r="D328" s="28" t="s">
        <v>34</v>
      </c>
      <c r="E328" s="35" t="s">
        <v>548</v>
      </c>
      <c r="F328" s="89" t="s">
        <v>52</v>
      </c>
      <c r="G328" s="89" t="s">
        <v>258</v>
      </c>
      <c r="H328" s="220">
        <v>45</v>
      </c>
      <c r="I328" s="90" t="s">
        <v>48</v>
      </c>
      <c r="J328" s="51">
        <v>585</v>
      </c>
      <c r="K328" s="52">
        <v>17</v>
      </c>
      <c r="L328" s="52">
        <v>0</v>
      </c>
      <c r="M328" s="52">
        <f t="shared" si="35"/>
        <v>17</v>
      </c>
      <c r="N328" s="34">
        <f t="shared" si="33"/>
        <v>9945</v>
      </c>
      <c r="O328" s="34">
        <v>28</v>
      </c>
      <c r="P328" s="34">
        <v>88</v>
      </c>
      <c r="Q328" s="54">
        <v>0.4</v>
      </c>
      <c r="R328" s="54">
        <f t="shared" si="32"/>
        <v>985.60000000000014</v>
      </c>
      <c r="S328" s="34">
        <v>385</v>
      </c>
      <c r="T328" s="34">
        <f>(M328*S328)</f>
        <v>6545</v>
      </c>
      <c r="U328" s="34">
        <f>N328+R328+T328</f>
        <v>17475.599999999999</v>
      </c>
      <c r="V328" s="34">
        <f>M328*200</f>
        <v>3400</v>
      </c>
      <c r="W328" s="34">
        <v>1</v>
      </c>
      <c r="X328" s="34">
        <v>420</v>
      </c>
      <c r="Y328" s="52">
        <f t="shared" si="34"/>
        <v>420</v>
      </c>
      <c r="Z328" s="52">
        <v>0</v>
      </c>
      <c r="AA328" s="52"/>
      <c r="AB328" s="34">
        <f>V328+Y328+Z328</f>
        <v>3820</v>
      </c>
      <c r="AC328" s="34">
        <f>AB328+U328</f>
        <v>21295.599999999999</v>
      </c>
      <c r="AD328" s="48"/>
      <c r="AE328" s="48"/>
      <c r="AF328" s="91" t="str">
        <f>A328</f>
        <v>652-PR</v>
      </c>
      <c r="AG328" s="74"/>
    </row>
    <row r="329" spans="1:33" s="31" customFormat="1" ht="48.75" customHeight="1" x14ac:dyDescent="0.2">
      <c r="A329" s="33" t="s">
        <v>529</v>
      </c>
      <c r="B329" s="33"/>
      <c r="C329" s="88" t="s">
        <v>33</v>
      </c>
      <c r="D329" s="88" t="s">
        <v>34</v>
      </c>
      <c r="E329" s="89" t="s">
        <v>35</v>
      </c>
      <c r="F329" s="35" t="s">
        <v>140</v>
      </c>
      <c r="G329" s="35" t="s">
        <v>141</v>
      </c>
      <c r="H329" s="220">
        <v>45</v>
      </c>
      <c r="I329" s="90" t="s">
        <v>37</v>
      </c>
      <c r="J329" s="51">
        <v>1200</v>
      </c>
      <c r="K329" s="52">
        <v>0</v>
      </c>
      <c r="L329" s="52">
        <v>17</v>
      </c>
      <c r="M329" s="52">
        <f t="shared" si="35"/>
        <v>17</v>
      </c>
      <c r="N329" s="34">
        <f t="shared" si="33"/>
        <v>20400</v>
      </c>
      <c r="O329" s="53">
        <v>0</v>
      </c>
      <c r="P329" s="53">
        <v>188</v>
      </c>
      <c r="Q329" s="71">
        <v>0.4</v>
      </c>
      <c r="R329" s="71">
        <f t="shared" si="32"/>
        <v>0</v>
      </c>
      <c r="S329" s="53">
        <v>0</v>
      </c>
      <c r="T329" s="34">
        <f>(M329*S329)</f>
        <v>0</v>
      </c>
      <c r="U329" s="34">
        <f>N329+R329+T329</f>
        <v>20400</v>
      </c>
      <c r="V329" s="53">
        <f>M329*200</f>
        <v>3400</v>
      </c>
      <c r="W329" s="34">
        <v>14</v>
      </c>
      <c r="X329" s="34">
        <v>536</v>
      </c>
      <c r="Y329" s="52">
        <f t="shared" si="34"/>
        <v>7504</v>
      </c>
      <c r="Z329" s="46">
        <v>0</v>
      </c>
      <c r="AA329" s="46"/>
      <c r="AB329" s="34">
        <f>V329+Y329+Z329</f>
        <v>10904</v>
      </c>
      <c r="AC329" s="34">
        <f>AB329+U329</f>
        <v>31304</v>
      </c>
      <c r="AD329" s="48"/>
      <c r="AE329" s="48"/>
      <c r="AF329" s="91" t="str">
        <f>A329</f>
        <v>652-PR</v>
      </c>
      <c r="AG329" s="74"/>
    </row>
    <row r="330" spans="1:33" s="31" customFormat="1" ht="42" customHeight="1" x14ac:dyDescent="0.2">
      <c r="A330" s="33" t="s">
        <v>529</v>
      </c>
      <c r="B330" s="33"/>
      <c r="C330" s="88" t="s">
        <v>33</v>
      </c>
      <c r="D330" s="88" t="s">
        <v>34</v>
      </c>
      <c r="E330" s="89" t="s">
        <v>35</v>
      </c>
      <c r="F330" s="35" t="s">
        <v>550</v>
      </c>
      <c r="G330" s="35" t="s">
        <v>551</v>
      </c>
      <c r="H330" s="220">
        <v>45</v>
      </c>
      <c r="I330" s="90" t="s">
        <v>37</v>
      </c>
      <c r="J330" s="51">
        <v>1200</v>
      </c>
      <c r="K330" s="52">
        <v>0</v>
      </c>
      <c r="L330" s="52">
        <v>17</v>
      </c>
      <c r="M330" s="52">
        <f t="shared" si="35"/>
        <v>17</v>
      </c>
      <c r="N330" s="34">
        <f t="shared" si="33"/>
        <v>20400</v>
      </c>
      <c r="O330" s="53">
        <v>0</v>
      </c>
      <c r="P330" s="53">
        <v>0</v>
      </c>
      <c r="Q330" s="71">
        <v>0.4</v>
      </c>
      <c r="R330" s="71">
        <f t="shared" si="32"/>
        <v>0</v>
      </c>
      <c r="S330" s="53">
        <v>0</v>
      </c>
      <c r="T330" s="34">
        <f>(M330*S330)</f>
        <v>0</v>
      </c>
      <c r="U330" s="34">
        <f>N330+R330+T330</f>
        <v>20400</v>
      </c>
      <c r="V330" s="53">
        <f>M330*200</f>
        <v>3400</v>
      </c>
      <c r="W330" s="34">
        <v>14</v>
      </c>
      <c r="X330" s="34">
        <v>536</v>
      </c>
      <c r="Y330" s="52">
        <f t="shared" si="34"/>
        <v>7504</v>
      </c>
      <c r="Z330" s="46">
        <v>0</v>
      </c>
      <c r="AA330" s="46"/>
      <c r="AB330" s="34">
        <f>V330+Y330+Z330</f>
        <v>10904</v>
      </c>
      <c r="AC330" s="34">
        <f>AB330+U330</f>
        <v>31304</v>
      </c>
      <c r="AD330" s="48"/>
      <c r="AE330" s="48"/>
      <c r="AF330" s="91" t="str">
        <f>A330</f>
        <v>652-PR</v>
      </c>
      <c r="AG330" s="74"/>
    </row>
    <row r="331" spans="1:33" s="31" customFormat="1" ht="39" customHeight="1" x14ac:dyDescent="0.2">
      <c r="A331" s="33" t="s">
        <v>529</v>
      </c>
      <c r="B331" s="33"/>
      <c r="C331" s="28" t="s">
        <v>33</v>
      </c>
      <c r="D331" s="28" t="s">
        <v>34</v>
      </c>
      <c r="E331" s="89" t="s">
        <v>35</v>
      </c>
      <c r="F331" s="35" t="s">
        <v>52</v>
      </c>
      <c r="G331" s="35" t="s">
        <v>258</v>
      </c>
      <c r="H331" s="220">
        <v>45</v>
      </c>
      <c r="I331" s="33" t="s">
        <v>37</v>
      </c>
      <c r="J331" s="51">
        <v>1200</v>
      </c>
      <c r="K331" s="52">
        <v>0</v>
      </c>
      <c r="L331" s="52">
        <v>17</v>
      </c>
      <c r="M331" s="52">
        <f t="shared" si="35"/>
        <v>17</v>
      </c>
      <c r="N331" s="34">
        <f t="shared" ref="N331:N339" si="36">(J331*M331)</f>
        <v>20400</v>
      </c>
      <c r="O331" s="53">
        <v>0</v>
      </c>
      <c r="P331" s="53">
        <v>0</v>
      </c>
      <c r="Q331" s="71">
        <v>0.4</v>
      </c>
      <c r="R331" s="71">
        <f t="shared" si="32"/>
        <v>0</v>
      </c>
      <c r="S331" s="53">
        <v>0</v>
      </c>
      <c r="T331" s="34">
        <f>(M331*S331)</f>
        <v>0</v>
      </c>
      <c r="U331" s="34">
        <f>N331+R331+T331</f>
        <v>20400</v>
      </c>
      <c r="V331" s="53">
        <f>M331*200</f>
        <v>3400</v>
      </c>
      <c r="W331" s="53">
        <v>14</v>
      </c>
      <c r="X331" s="53">
        <v>536</v>
      </c>
      <c r="Y331" s="52">
        <f t="shared" ref="Y331:Y402" si="37">SUM(X331*W331)</f>
        <v>7504</v>
      </c>
      <c r="Z331" s="46">
        <v>0</v>
      </c>
      <c r="AA331" s="46"/>
      <c r="AB331" s="34">
        <f>V331+Y331+Z331</f>
        <v>10904</v>
      </c>
      <c r="AC331" s="34">
        <f>AB331+U331</f>
        <v>31304</v>
      </c>
      <c r="AD331" s="48"/>
      <c r="AE331" s="48"/>
      <c r="AF331" s="91" t="str">
        <f>A331</f>
        <v>652-PR</v>
      </c>
      <c r="AG331" s="74"/>
    </row>
    <row r="332" spans="1:33" s="31" customFormat="1" ht="38.25" customHeight="1" x14ac:dyDescent="0.2">
      <c r="A332" s="243" t="s">
        <v>554</v>
      </c>
      <c r="B332" s="243" t="s">
        <v>717</v>
      </c>
      <c r="C332" s="179" t="s">
        <v>77</v>
      </c>
      <c r="D332" s="179" t="s">
        <v>45</v>
      </c>
      <c r="E332" s="180" t="s">
        <v>313</v>
      </c>
      <c r="F332" s="180" t="s">
        <v>303</v>
      </c>
      <c r="G332" s="180" t="s">
        <v>639</v>
      </c>
      <c r="H332" s="246">
        <v>42</v>
      </c>
      <c r="I332" s="178" t="s">
        <v>48</v>
      </c>
      <c r="J332" s="183">
        <v>585</v>
      </c>
      <c r="K332" s="181">
        <v>0</v>
      </c>
      <c r="L332" s="181">
        <v>20</v>
      </c>
      <c r="M332" s="181">
        <f t="shared" si="35"/>
        <v>20</v>
      </c>
      <c r="N332" s="55">
        <f t="shared" si="36"/>
        <v>11700</v>
      </c>
      <c r="O332" s="182">
        <v>28</v>
      </c>
      <c r="P332" s="182">
        <v>56</v>
      </c>
      <c r="Q332" s="184">
        <v>0.4</v>
      </c>
      <c r="R332" s="184">
        <f t="shared" si="32"/>
        <v>627.20000000000005</v>
      </c>
      <c r="S332" s="182">
        <v>0</v>
      </c>
      <c r="T332" s="55">
        <f>(M332*S332)</f>
        <v>0</v>
      </c>
      <c r="U332" s="55">
        <f>N332+R332+T332</f>
        <v>12327.2</v>
      </c>
      <c r="V332" s="55">
        <f>M332*200</f>
        <v>4000</v>
      </c>
      <c r="W332" s="55">
        <v>1</v>
      </c>
      <c r="X332" s="55">
        <v>320</v>
      </c>
      <c r="Y332" s="181">
        <f t="shared" si="37"/>
        <v>320</v>
      </c>
      <c r="Z332" s="189">
        <v>0</v>
      </c>
      <c r="AA332" s="189"/>
      <c r="AB332" s="55">
        <f>V332+Y332+Z332</f>
        <v>4320</v>
      </c>
      <c r="AC332" s="55">
        <f>AB332+U332</f>
        <v>16647.2</v>
      </c>
      <c r="AD332" s="242">
        <f>SUM(M332:M338)</f>
        <v>126</v>
      </c>
      <c r="AE332" s="242">
        <f>SUM(AC332:AC338)</f>
        <v>144358.12</v>
      </c>
      <c r="AF332" s="91" t="str">
        <f>A332</f>
        <v>654-A</v>
      </c>
      <c r="AG332" s="74"/>
    </row>
    <row r="333" spans="1:33" s="31" customFormat="1" ht="38.25" customHeight="1" x14ac:dyDescent="0.2">
      <c r="A333" s="243"/>
      <c r="B333" s="243" t="s">
        <v>738</v>
      </c>
      <c r="C333" s="179" t="s">
        <v>77</v>
      </c>
      <c r="D333" s="179" t="s">
        <v>108</v>
      </c>
      <c r="E333" s="180" t="s">
        <v>380</v>
      </c>
      <c r="F333" s="180" t="s">
        <v>722</v>
      </c>
      <c r="G333" s="180" t="s">
        <v>382</v>
      </c>
      <c r="H333" s="246">
        <v>42</v>
      </c>
      <c r="I333" s="178" t="s">
        <v>48</v>
      </c>
      <c r="J333" s="183">
        <v>585</v>
      </c>
      <c r="K333" s="181">
        <v>0</v>
      </c>
      <c r="L333" s="181">
        <v>20</v>
      </c>
      <c r="M333" s="181">
        <f t="shared" si="35"/>
        <v>20</v>
      </c>
      <c r="N333" s="55">
        <f t="shared" si="36"/>
        <v>11700</v>
      </c>
      <c r="O333" s="182">
        <v>28</v>
      </c>
      <c r="P333" s="182">
        <v>78</v>
      </c>
      <c r="Q333" s="184">
        <v>0.4</v>
      </c>
      <c r="R333" s="184">
        <f t="shared" ref="R333:R338" si="38">SUM(P333*Q333*O333)</f>
        <v>873.60000000000014</v>
      </c>
      <c r="S333" s="182">
        <v>300</v>
      </c>
      <c r="T333" s="55">
        <f>(M333*S333)</f>
        <v>6000</v>
      </c>
      <c r="U333" s="55">
        <f>N333+R333+T333</f>
        <v>18573.599999999999</v>
      </c>
      <c r="V333" s="55">
        <f>M333*200</f>
        <v>4000</v>
      </c>
      <c r="W333" s="55">
        <v>1</v>
      </c>
      <c r="X333" s="55">
        <v>385</v>
      </c>
      <c r="Y333" s="181">
        <f t="shared" si="37"/>
        <v>385</v>
      </c>
      <c r="Z333" s="189">
        <v>0</v>
      </c>
      <c r="AA333" s="189"/>
      <c r="AB333" s="55">
        <f>V333+Y333+Z333</f>
        <v>4385</v>
      </c>
      <c r="AC333" s="55">
        <f>AB333+U333</f>
        <v>22958.6</v>
      </c>
      <c r="AD333" s="242"/>
      <c r="AE333" s="242"/>
      <c r="AF333" s="91"/>
      <c r="AG333" s="74"/>
    </row>
    <row r="334" spans="1:33" s="31" customFormat="1" ht="38.25" customHeight="1" x14ac:dyDescent="0.2">
      <c r="A334" s="243"/>
      <c r="B334" s="243" t="s">
        <v>735</v>
      </c>
      <c r="C334" s="179" t="s">
        <v>77</v>
      </c>
      <c r="D334" s="179" t="s">
        <v>50</v>
      </c>
      <c r="E334" s="180" t="s">
        <v>51</v>
      </c>
      <c r="F334" s="180" t="s">
        <v>386</v>
      </c>
      <c r="G334" s="180" t="s">
        <v>382</v>
      </c>
      <c r="H334" s="246">
        <v>42</v>
      </c>
      <c r="I334" s="178" t="s">
        <v>48</v>
      </c>
      <c r="J334" s="183">
        <v>585</v>
      </c>
      <c r="K334" s="181">
        <v>0</v>
      </c>
      <c r="L334" s="181">
        <v>25</v>
      </c>
      <c r="M334" s="181">
        <f t="shared" si="35"/>
        <v>25</v>
      </c>
      <c r="N334" s="55">
        <f t="shared" si="36"/>
        <v>14625</v>
      </c>
      <c r="O334" s="182">
        <v>28</v>
      </c>
      <c r="P334" s="182">
        <v>10</v>
      </c>
      <c r="Q334" s="184">
        <v>0.4</v>
      </c>
      <c r="R334" s="184">
        <f t="shared" si="38"/>
        <v>112</v>
      </c>
      <c r="S334" s="182">
        <v>300</v>
      </c>
      <c r="T334" s="55">
        <f>(M334*S334)</f>
        <v>7500</v>
      </c>
      <c r="U334" s="55">
        <f>N334+R334+T334</f>
        <v>22237</v>
      </c>
      <c r="V334" s="55">
        <f>M334*200</f>
        <v>5000</v>
      </c>
      <c r="W334" s="55">
        <v>1</v>
      </c>
      <c r="X334" s="55">
        <v>700</v>
      </c>
      <c r="Y334" s="181">
        <f t="shared" si="37"/>
        <v>700</v>
      </c>
      <c r="Z334" s="189">
        <v>0</v>
      </c>
      <c r="AA334" s="189"/>
      <c r="AB334" s="55">
        <f>V334+Y334+Z334</f>
        <v>5700</v>
      </c>
      <c r="AC334" s="55">
        <f>AB334+U334</f>
        <v>27937</v>
      </c>
      <c r="AD334" s="242"/>
      <c r="AE334" s="242"/>
      <c r="AF334" s="91"/>
      <c r="AG334" s="74"/>
    </row>
    <row r="335" spans="1:33" s="31" customFormat="1" ht="38.25" customHeight="1" x14ac:dyDescent="0.2">
      <c r="A335" s="243"/>
      <c r="B335" s="243" t="s">
        <v>745</v>
      </c>
      <c r="C335" s="179" t="s">
        <v>33</v>
      </c>
      <c r="D335" s="179" t="s">
        <v>50</v>
      </c>
      <c r="E335" s="180" t="s">
        <v>51</v>
      </c>
      <c r="F335" s="180" t="s">
        <v>386</v>
      </c>
      <c r="G335" s="180" t="s">
        <v>746</v>
      </c>
      <c r="H335" s="246">
        <v>42</v>
      </c>
      <c r="I335" s="178" t="s">
        <v>48</v>
      </c>
      <c r="J335" s="183">
        <v>585</v>
      </c>
      <c r="K335" s="181">
        <v>0</v>
      </c>
      <c r="L335" s="181">
        <v>0</v>
      </c>
      <c r="M335" s="181">
        <f t="shared" si="35"/>
        <v>0</v>
      </c>
      <c r="N335" s="55">
        <f t="shared" si="36"/>
        <v>0</v>
      </c>
      <c r="O335" s="182">
        <v>0</v>
      </c>
      <c r="P335" s="182">
        <v>10</v>
      </c>
      <c r="Q335" s="184">
        <v>0.4</v>
      </c>
      <c r="R335" s="184">
        <f t="shared" si="38"/>
        <v>0</v>
      </c>
      <c r="S335" s="182">
        <v>0</v>
      </c>
      <c r="T335" s="55">
        <f>(M335*S335)</f>
        <v>0</v>
      </c>
      <c r="U335" s="55">
        <f>N335+R335+T335</f>
        <v>0</v>
      </c>
      <c r="V335" s="55">
        <f>M335*200</f>
        <v>0</v>
      </c>
      <c r="W335" s="55">
        <v>72</v>
      </c>
      <c r="X335" s="55">
        <v>291.66000000000003</v>
      </c>
      <c r="Y335" s="181">
        <f t="shared" si="37"/>
        <v>20999.52</v>
      </c>
      <c r="Z335" s="189">
        <v>0</v>
      </c>
      <c r="AA335" s="189"/>
      <c r="AB335" s="55">
        <f>V335+Y335+Z335</f>
        <v>20999.52</v>
      </c>
      <c r="AC335" s="55">
        <f>AB335+U335</f>
        <v>20999.52</v>
      </c>
      <c r="AD335" s="242"/>
      <c r="AE335" s="242"/>
      <c r="AF335" s="91"/>
      <c r="AG335" s="74"/>
    </row>
    <row r="336" spans="1:33" s="31" customFormat="1" ht="38.25" customHeight="1" x14ac:dyDescent="0.2">
      <c r="A336" s="243"/>
      <c r="B336" s="243" t="s">
        <v>739</v>
      </c>
      <c r="C336" s="179" t="s">
        <v>77</v>
      </c>
      <c r="D336" s="179" t="s">
        <v>108</v>
      </c>
      <c r="E336" s="180" t="s">
        <v>513</v>
      </c>
      <c r="F336" s="180" t="s">
        <v>52</v>
      </c>
      <c r="G336" s="180" t="s">
        <v>491</v>
      </c>
      <c r="H336" s="246">
        <v>56</v>
      </c>
      <c r="I336" s="178" t="s">
        <v>48</v>
      </c>
      <c r="J336" s="183">
        <v>585</v>
      </c>
      <c r="K336" s="181">
        <v>0</v>
      </c>
      <c r="L336" s="181">
        <v>20</v>
      </c>
      <c r="M336" s="181">
        <f t="shared" si="35"/>
        <v>20</v>
      </c>
      <c r="N336" s="55">
        <f t="shared" si="36"/>
        <v>11700</v>
      </c>
      <c r="O336" s="182">
        <v>36</v>
      </c>
      <c r="P336" s="182">
        <v>32</v>
      </c>
      <c r="Q336" s="184">
        <v>0.4</v>
      </c>
      <c r="R336" s="184">
        <f t="shared" si="38"/>
        <v>460.8</v>
      </c>
      <c r="S336" s="182">
        <v>300</v>
      </c>
      <c r="T336" s="55">
        <f>(M336*S336)</f>
        <v>6000</v>
      </c>
      <c r="U336" s="55">
        <f>N336+R336+T336</f>
        <v>18160.8</v>
      </c>
      <c r="V336" s="55">
        <f>M336*200</f>
        <v>4000</v>
      </c>
      <c r="W336" s="55">
        <v>1</v>
      </c>
      <c r="X336" s="55">
        <v>300</v>
      </c>
      <c r="Y336" s="181">
        <f t="shared" si="37"/>
        <v>300</v>
      </c>
      <c r="Z336" s="189">
        <v>0</v>
      </c>
      <c r="AA336" s="189"/>
      <c r="AB336" s="55">
        <f>V336+Y336+Z336</f>
        <v>4300</v>
      </c>
      <c r="AC336" s="55">
        <f>AB336+U336</f>
        <v>22460.799999999999</v>
      </c>
      <c r="AD336" s="242"/>
      <c r="AE336" s="242"/>
      <c r="AF336" s="91"/>
      <c r="AG336" s="74"/>
    </row>
    <row r="337" spans="1:33" s="31" customFormat="1" ht="38.25" customHeight="1" x14ac:dyDescent="0.2">
      <c r="A337" s="243"/>
      <c r="B337" s="243" t="s">
        <v>737</v>
      </c>
      <c r="C337" s="179" t="s">
        <v>77</v>
      </c>
      <c r="D337" s="179" t="s">
        <v>108</v>
      </c>
      <c r="E337" s="180" t="s">
        <v>438</v>
      </c>
      <c r="F337" s="180" t="s">
        <v>736</v>
      </c>
      <c r="G337" s="180" t="s">
        <v>197</v>
      </c>
      <c r="H337" s="246">
        <v>42</v>
      </c>
      <c r="I337" s="178" t="s">
        <v>172</v>
      </c>
      <c r="J337" s="183">
        <v>585</v>
      </c>
      <c r="K337" s="181">
        <v>0</v>
      </c>
      <c r="L337" s="181">
        <v>15</v>
      </c>
      <c r="M337" s="181">
        <f t="shared" si="35"/>
        <v>15</v>
      </c>
      <c r="N337" s="55">
        <f t="shared" si="36"/>
        <v>8775</v>
      </c>
      <c r="O337" s="182">
        <v>18</v>
      </c>
      <c r="P337" s="182">
        <v>15</v>
      </c>
      <c r="Q337" s="184">
        <v>0.4</v>
      </c>
      <c r="R337" s="184">
        <f t="shared" si="38"/>
        <v>108</v>
      </c>
      <c r="S337" s="182">
        <v>0</v>
      </c>
      <c r="T337" s="55">
        <f>(M337*S337)</f>
        <v>0</v>
      </c>
      <c r="U337" s="55">
        <f>N337+R337+T337</f>
        <v>8883</v>
      </c>
      <c r="V337" s="55">
        <f>M337*200</f>
        <v>3000</v>
      </c>
      <c r="W337" s="55">
        <v>1</v>
      </c>
      <c r="X337" s="55">
        <v>250</v>
      </c>
      <c r="Y337" s="181">
        <f t="shared" si="37"/>
        <v>250</v>
      </c>
      <c r="Z337" s="189">
        <v>0</v>
      </c>
      <c r="AA337" s="189"/>
      <c r="AB337" s="55">
        <f>V337+Y337+Z337</f>
        <v>3250</v>
      </c>
      <c r="AC337" s="55">
        <f>AB337+U337</f>
        <v>12133</v>
      </c>
      <c r="AD337" s="242"/>
      <c r="AE337" s="242"/>
      <c r="AF337" s="91"/>
      <c r="AG337" s="74"/>
    </row>
    <row r="338" spans="1:33" s="31" customFormat="1" ht="38.25" customHeight="1" x14ac:dyDescent="0.2">
      <c r="A338" s="243"/>
      <c r="B338" s="243" t="s">
        <v>735</v>
      </c>
      <c r="C338" s="179" t="s">
        <v>77</v>
      </c>
      <c r="D338" s="179" t="s">
        <v>50</v>
      </c>
      <c r="E338" s="180" t="s">
        <v>51</v>
      </c>
      <c r="F338" s="180" t="s">
        <v>736</v>
      </c>
      <c r="G338" s="180" t="s">
        <v>639</v>
      </c>
      <c r="H338" s="246">
        <v>42</v>
      </c>
      <c r="I338" s="178" t="s">
        <v>48</v>
      </c>
      <c r="J338" s="183">
        <v>585</v>
      </c>
      <c r="K338" s="181">
        <v>0</v>
      </c>
      <c r="L338" s="181">
        <v>26</v>
      </c>
      <c r="M338" s="181">
        <f t="shared" si="35"/>
        <v>26</v>
      </c>
      <c r="N338" s="55">
        <f t="shared" si="36"/>
        <v>15210</v>
      </c>
      <c r="O338" s="182">
        <v>28</v>
      </c>
      <c r="P338" s="182">
        <v>10</v>
      </c>
      <c r="Q338" s="184">
        <v>0.4</v>
      </c>
      <c r="R338" s="184">
        <f t="shared" si="38"/>
        <v>112</v>
      </c>
      <c r="S338" s="182">
        <v>0</v>
      </c>
      <c r="T338" s="55">
        <f>(M338*S338)</f>
        <v>0</v>
      </c>
      <c r="U338" s="55">
        <f>N338+R338+T338</f>
        <v>15322</v>
      </c>
      <c r="V338" s="55">
        <f>M338*200</f>
        <v>5200</v>
      </c>
      <c r="W338" s="55">
        <v>1</v>
      </c>
      <c r="X338" s="55">
        <v>700</v>
      </c>
      <c r="Y338" s="181">
        <f t="shared" si="37"/>
        <v>700</v>
      </c>
      <c r="Z338" s="189">
        <v>0</v>
      </c>
      <c r="AA338" s="189"/>
      <c r="AB338" s="55">
        <f>V338+Y338+Z338</f>
        <v>5900</v>
      </c>
      <c r="AC338" s="55">
        <f>AB338+U338</f>
        <v>21222</v>
      </c>
      <c r="AD338" s="242"/>
      <c r="AE338" s="242"/>
      <c r="AF338" s="91"/>
      <c r="AG338" s="74"/>
    </row>
    <row r="339" spans="1:33" s="114" customFormat="1" ht="51" customHeight="1" x14ac:dyDescent="0.2">
      <c r="A339" s="33" t="s">
        <v>552</v>
      </c>
      <c r="B339" s="33"/>
      <c r="C339" s="88" t="s">
        <v>33</v>
      </c>
      <c r="D339" s="88" t="s">
        <v>45</v>
      </c>
      <c r="E339" s="89" t="s">
        <v>35</v>
      </c>
      <c r="F339" s="35" t="s">
        <v>102</v>
      </c>
      <c r="G339" s="35" t="s">
        <v>258</v>
      </c>
      <c r="H339" s="220">
        <v>45</v>
      </c>
      <c r="I339" s="90" t="s">
        <v>37</v>
      </c>
      <c r="J339" s="51">
        <v>1200</v>
      </c>
      <c r="K339" s="52">
        <v>0</v>
      </c>
      <c r="L339" s="52">
        <v>18</v>
      </c>
      <c r="M339" s="52">
        <f t="shared" si="35"/>
        <v>18</v>
      </c>
      <c r="N339" s="34">
        <f t="shared" si="36"/>
        <v>21600</v>
      </c>
      <c r="O339" s="53">
        <v>0</v>
      </c>
      <c r="P339" s="53">
        <v>0</v>
      </c>
      <c r="Q339" s="71">
        <v>0.4</v>
      </c>
      <c r="R339" s="71">
        <v>0</v>
      </c>
      <c r="S339" s="53">
        <v>0</v>
      </c>
      <c r="T339" s="34">
        <f>(M339*S339)</f>
        <v>0</v>
      </c>
      <c r="U339" s="34">
        <f>N339+R339+T339</f>
        <v>21600</v>
      </c>
      <c r="V339" s="34">
        <f>M339*200</f>
        <v>3600</v>
      </c>
      <c r="W339" s="34">
        <v>3</v>
      </c>
      <c r="X339" s="34">
        <v>504</v>
      </c>
      <c r="Y339" s="52">
        <f t="shared" si="37"/>
        <v>1512</v>
      </c>
      <c r="Z339" s="46">
        <v>0</v>
      </c>
      <c r="AA339" s="46"/>
      <c r="AB339" s="34">
        <f>V339+Y339+Z339</f>
        <v>5112</v>
      </c>
      <c r="AC339" s="34">
        <f>AB339+U339</f>
        <v>26712</v>
      </c>
      <c r="AD339" s="48">
        <f>SUM(M339:M342)</f>
        <v>36</v>
      </c>
      <c r="AE339" s="48">
        <f>SUM(AC339:AC342)</f>
        <v>55617</v>
      </c>
      <c r="AF339" s="91" t="str">
        <f>A339</f>
        <v>653-D</v>
      </c>
      <c r="AG339" s="88"/>
    </row>
    <row r="340" spans="1:33" s="31" customFormat="1" ht="39" customHeight="1" x14ac:dyDescent="0.2">
      <c r="A340" s="33" t="s">
        <v>552</v>
      </c>
      <c r="B340" s="33"/>
      <c r="C340" s="88" t="s">
        <v>33</v>
      </c>
      <c r="D340" s="88" t="s">
        <v>112</v>
      </c>
      <c r="E340" s="35" t="s">
        <v>112</v>
      </c>
      <c r="F340" s="35" t="s">
        <v>112</v>
      </c>
      <c r="G340" s="35" t="s">
        <v>114</v>
      </c>
      <c r="H340" s="220" t="s">
        <v>112</v>
      </c>
      <c r="I340" s="90" t="s">
        <v>112</v>
      </c>
      <c r="J340" s="51">
        <v>0</v>
      </c>
      <c r="K340" s="52">
        <v>0</v>
      </c>
      <c r="L340" s="52">
        <v>0</v>
      </c>
      <c r="M340" s="52">
        <f t="shared" si="35"/>
        <v>0</v>
      </c>
      <c r="N340" s="34">
        <v>0</v>
      </c>
      <c r="O340" s="53">
        <v>0</v>
      </c>
      <c r="P340" s="53">
        <v>0</v>
      </c>
      <c r="Q340" s="71">
        <v>0</v>
      </c>
      <c r="R340" s="71">
        <v>0</v>
      </c>
      <c r="S340" s="53">
        <v>0</v>
      </c>
      <c r="T340" s="34">
        <v>0</v>
      </c>
      <c r="U340" s="34">
        <f>N340+R340+T340</f>
        <v>0</v>
      </c>
      <c r="V340" s="34">
        <f>M340*200</f>
        <v>0</v>
      </c>
      <c r="W340" s="34">
        <v>0</v>
      </c>
      <c r="X340" s="34">
        <v>0</v>
      </c>
      <c r="Y340" s="52">
        <v>0</v>
      </c>
      <c r="Z340" s="46">
        <v>0</v>
      </c>
      <c r="AA340" s="46"/>
      <c r="AB340" s="34">
        <v>0</v>
      </c>
      <c r="AC340" s="34">
        <f>AB340+U340</f>
        <v>0</v>
      </c>
      <c r="AD340" s="48"/>
      <c r="AE340" s="48"/>
      <c r="AF340" s="91" t="str">
        <f>A340</f>
        <v>653-D</v>
      </c>
      <c r="AG340" s="74"/>
    </row>
    <row r="341" spans="1:33" s="31" customFormat="1" ht="30.75" customHeight="1" x14ac:dyDescent="0.2">
      <c r="A341" s="33" t="s">
        <v>552</v>
      </c>
      <c r="B341" s="33"/>
      <c r="C341" s="88" t="s">
        <v>33</v>
      </c>
      <c r="D341" s="88" t="s">
        <v>112</v>
      </c>
      <c r="E341" s="35" t="s">
        <v>112</v>
      </c>
      <c r="F341" s="35" t="s">
        <v>112</v>
      </c>
      <c r="G341" s="35" t="s">
        <v>116</v>
      </c>
      <c r="H341" s="220" t="s">
        <v>112</v>
      </c>
      <c r="I341" s="90" t="s">
        <v>112</v>
      </c>
      <c r="J341" s="51">
        <v>0</v>
      </c>
      <c r="K341" s="52">
        <v>0</v>
      </c>
      <c r="L341" s="52">
        <v>0</v>
      </c>
      <c r="M341" s="52">
        <f t="shared" si="35"/>
        <v>0</v>
      </c>
      <c r="N341" s="34">
        <v>0</v>
      </c>
      <c r="O341" s="53">
        <v>0</v>
      </c>
      <c r="P341" s="53">
        <v>0</v>
      </c>
      <c r="Q341" s="71">
        <v>0</v>
      </c>
      <c r="R341" s="71">
        <v>0</v>
      </c>
      <c r="S341" s="53">
        <v>0</v>
      </c>
      <c r="T341" s="34">
        <v>0</v>
      </c>
      <c r="U341" s="34">
        <f>N341+R341+T341</f>
        <v>0</v>
      </c>
      <c r="V341" s="34">
        <f>M341*200</f>
        <v>0</v>
      </c>
      <c r="W341" s="34">
        <v>0</v>
      </c>
      <c r="X341" s="34">
        <v>0</v>
      </c>
      <c r="Y341" s="52">
        <v>0</v>
      </c>
      <c r="Z341" s="46">
        <v>0</v>
      </c>
      <c r="AA341" s="46"/>
      <c r="AB341" s="34">
        <v>0</v>
      </c>
      <c r="AC341" s="34">
        <f>AB341+U341</f>
        <v>0</v>
      </c>
      <c r="AD341" s="48"/>
      <c r="AE341" s="48"/>
      <c r="AF341" s="91" t="str">
        <f>A341</f>
        <v>653-D</v>
      </c>
      <c r="AG341" s="74"/>
    </row>
    <row r="342" spans="1:33" s="31" customFormat="1" ht="36" customHeight="1" x14ac:dyDescent="0.2">
      <c r="A342" s="33" t="s">
        <v>552</v>
      </c>
      <c r="B342" s="33"/>
      <c r="C342" s="88" t="s">
        <v>33</v>
      </c>
      <c r="D342" s="88" t="s">
        <v>34</v>
      </c>
      <c r="E342" s="89" t="s">
        <v>35</v>
      </c>
      <c r="F342" s="89" t="s">
        <v>553</v>
      </c>
      <c r="G342" s="35" t="s">
        <v>269</v>
      </c>
      <c r="H342" s="220">
        <v>45</v>
      </c>
      <c r="I342" s="90" t="s">
        <v>37</v>
      </c>
      <c r="J342" s="51">
        <v>1200</v>
      </c>
      <c r="K342" s="52">
        <v>18</v>
      </c>
      <c r="L342" s="52">
        <v>0</v>
      </c>
      <c r="M342" s="52">
        <f t="shared" si="35"/>
        <v>18</v>
      </c>
      <c r="N342" s="34">
        <f t="shared" ref="N342:N348" si="39">(J342*M342)</f>
        <v>21600</v>
      </c>
      <c r="O342" s="53">
        <v>0</v>
      </c>
      <c r="P342" s="53">
        <v>0</v>
      </c>
      <c r="Q342" s="71">
        <v>0</v>
      </c>
      <c r="R342" s="71">
        <v>0</v>
      </c>
      <c r="S342" s="53">
        <v>0</v>
      </c>
      <c r="T342" s="34">
        <f>(M342*S342)</f>
        <v>0</v>
      </c>
      <c r="U342" s="34">
        <f>N342+R342+T342</f>
        <v>21600</v>
      </c>
      <c r="V342" s="34">
        <f>M342*200</f>
        <v>3600</v>
      </c>
      <c r="W342" s="34">
        <v>15</v>
      </c>
      <c r="X342" s="34">
        <v>247</v>
      </c>
      <c r="Y342" s="52">
        <f t="shared" ref="Y342:Y352" si="40">SUM(X342*W342)</f>
        <v>3705</v>
      </c>
      <c r="Z342" s="46">
        <v>0</v>
      </c>
      <c r="AA342" s="46"/>
      <c r="AB342" s="34">
        <f>V342+Y342+Z342</f>
        <v>7305</v>
      </c>
      <c r="AC342" s="34">
        <f>AB342+U342</f>
        <v>28905</v>
      </c>
      <c r="AD342" s="48"/>
      <c r="AE342" s="48"/>
      <c r="AF342" s="91" t="str">
        <f>A342</f>
        <v>653-D</v>
      </c>
      <c r="AG342" s="74"/>
    </row>
    <row r="343" spans="1:33" s="31" customFormat="1" ht="45" customHeight="1" x14ac:dyDescent="0.2">
      <c r="A343" s="33" t="s">
        <v>554</v>
      </c>
      <c r="B343" s="33" t="s">
        <v>555</v>
      </c>
      <c r="C343" s="88" t="s">
        <v>33</v>
      </c>
      <c r="D343" s="88" t="s">
        <v>45</v>
      </c>
      <c r="E343" s="35" t="s">
        <v>153</v>
      </c>
      <c r="F343" s="35" t="s">
        <v>266</v>
      </c>
      <c r="G343" s="35" t="s">
        <v>267</v>
      </c>
      <c r="H343" s="220">
        <v>45</v>
      </c>
      <c r="I343" s="90" t="s">
        <v>37</v>
      </c>
      <c r="J343" s="51">
        <v>1200</v>
      </c>
      <c r="K343" s="52">
        <v>0</v>
      </c>
      <c r="L343" s="52">
        <v>0</v>
      </c>
      <c r="M343" s="52">
        <f t="shared" si="35"/>
        <v>0</v>
      </c>
      <c r="N343" s="34">
        <f t="shared" si="39"/>
        <v>0</v>
      </c>
      <c r="O343" s="53">
        <v>0</v>
      </c>
      <c r="P343" s="53">
        <v>0</v>
      </c>
      <c r="Q343" s="71">
        <v>0.4</v>
      </c>
      <c r="R343" s="71">
        <f>SUM(P343*Q343*O343)</f>
        <v>0</v>
      </c>
      <c r="S343" s="53">
        <v>0</v>
      </c>
      <c r="T343" s="34">
        <f>(M343*S343)</f>
        <v>0</v>
      </c>
      <c r="U343" s="34">
        <f>N343+R343+T343</f>
        <v>0</v>
      </c>
      <c r="V343" s="34">
        <f>M343*200</f>
        <v>0</v>
      </c>
      <c r="W343" s="34">
        <v>0</v>
      </c>
      <c r="X343" s="34">
        <v>1</v>
      </c>
      <c r="Y343" s="52">
        <f t="shared" si="40"/>
        <v>0</v>
      </c>
      <c r="Z343" s="46">
        <v>0</v>
      </c>
      <c r="AA343" s="46" t="s">
        <v>556</v>
      </c>
      <c r="AB343" s="34">
        <f>V343+Y343+Z343</f>
        <v>0</v>
      </c>
      <c r="AC343" s="34">
        <f>AB343+U343</f>
        <v>0</v>
      </c>
      <c r="AD343" s="48">
        <f>SUM(M343:M345)</f>
        <v>0</v>
      </c>
      <c r="AE343" s="48">
        <f>SUM(AC343:AC345)</f>
        <v>0</v>
      </c>
      <c r="AF343" s="91" t="str">
        <f>A343</f>
        <v>654-A</v>
      </c>
      <c r="AG343" s="74"/>
    </row>
    <row r="344" spans="1:33" s="31" customFormat="1" ht="39.75" customHeight="1" x14ac:dyDescent="0.2">
      <c r="A344" s="33" t="s">
        <v>554</v>
      </c>
      <c r="B344" s="33" t="s">
        <v>555</v>
      </c>
      <c r="C344" s="28" t="s">
        <v>33</v>
      </c>
      <c r="D344" s="28" t="s">
        <v>45</v>
      </c>
      <c r="E344" s="35" t="s">
        <v>153</v>
      </c>
      <c r="F344" s="35" t="s">
        <v>85</v>
      </c>
      <c r="G344" s="35" t="s">
        <v>132</v>
      </c>
      <c r="H344" s="220">
        <v>45</v>
      </c>
      <c r="I344" s="33" t="s">
        <v>37</v>
      </c>
      <c r="J344" s="51">
        <v>1200</v>
      </c>
      <c r="K344" s="52">
        <v>0</v>
      </c>
      <c r="L344" s="52">
        <v>0</v>
      </c>
      <c r="M344" s="52">
        <f t="shared" si="35"/>
        <v>0</v>
      </c>
      <c r="N344" s="34">
        <f t="shared" si="39"/>
        <v>0</v>
      </c>
      <c r="O344" s="53">
        <v>0</v>
      </c>
      <c r="P344" s="53">
        <v>0</v>
      </c>
      <c r="Q344" s="71">
        <v>0.4</v>
      </c>
      <c r="R344" s="71">
        <f>SUM(P344*Q344*O344)</f>
        <v>0</v>
      </c>
      <c r="S344" s="53">
        <v>0</v>
      </c>
      <c r="T344" s="34">
        <f>(M344*S344)</f>
        <v>0</v>
      </c>
      <c r="U344" s="34">
        <f>N344+R344+T344</f>
        <v>0</v>
      </c>
      <c r="V344" s="34">
        <f>M344*200</f>
        <v>0</v>
      </c>
      <c r="W344" s="34">
        <v>0</v>
      </c>
      <c r="X344" s="34">
        <v>149</v>
      </c>
      <c r="Y344" s="52">
        <f t="shared" si="40"/>
        <v>0</v>
      </c>
      <c r="Z344" s="46">
        <v>0</v>
      </c>
      <c r="AA344" s="46" t="s">
        <v>556</v>
      </c>
      <c r="AB344" s="34">
        <f>V344+Y344+Z344</f>
        <v>0</v>
      </c>
      <c r="AC344" s="34">
        <f>AB344+U344</f>
        <v>0</v>
      </c>
      <c r="AD344" s="48"/>
      <c r="AE344" s="48"/>
      <c r="AF344" s="91" t="str">
        <f>A344</f>
        <v>654-A</v>
      </c>
      <c r="AG344" s="74"/>
    </row>
    <row r="345" spans="1:33" s="31" customFormat="1" ht="41.25" customHeight="1" x14ac:dyDescent="0.2">
      <c r="A345" s="33" t="s">
        <v>554</v>
      </c>
      <c r="B345" s="33" t="s">
        <v>555</v>
      </c>
      <c r="C345" s="28" t="s">
        <v>33</v>
      </c>
      <c r="D345" s="28" t="s">
        <v>45</v>
      </c>
      <c r="E345" s="35" t="s">
        <v>313</v>
      </c>
      <c r="F345" s="35" t="s">
        <v>264</v>
      </c>
      <c r="G345" s="35" t="s">
        <v>530</v>
      </c>
      <c r="H345" s="220">
        <v>45</v>
      </c>
      <c r="I345" s="33" t="s">
        <v>37</v>
      </c>
      <c r="J345" s="51">
        <v>1200</v>
      </c>
      <c r="K345" s="52">
        <v>0</v>
      </c>
      <c r="L345" s="52">
        <v>0</v>
      </c>
      <c r="M345" s="52">
        <f t="shared" si="35"/>
        <v>0</v>
      </c>
      <c r="N345" s="34">
        <f t="shared" si="39"/>
        <v>0</v>
      </c>
      <c r="O345" s="53">
        <v>0</v>
      </c>
      <c r="P345" s="53">
        <v>114</v>
      </c>
      <c r="Q345" s="71">
        <v>0.4</v>
      </c>
      <c r="R345" s="71">
        <f>SUM(P345*Q345*O345)</f>
        <v>0</v>
      </c>
      <c r="S345" s="53">
        <v>0</v>
      </c>
      <c r="T345" s="34">
        <f>(M345*S345)</f>
        <v>0</v>
      </c>
      <c r="U345" s="34">
        <f>N345+R345+T345</f>
        <v>0</v>
      </c>
      <c r="V345" s="34">
        <f>M345*200</f>
        <v>0</v>
      </c>
      <c r="W345" s="34">
        <v>0</v>
      </c>
      <c r="X345" s="34">
        <v>501</v>
      </c>
      <c r="Y345" s="52">
        <f t="shared" si="40"/>
        <v>0</v>
      </c>
      <c r="Z345" s="46">
        <v>0</v>
      </c>
      <c r="AA345" s="46"/>
      <c r="AB345" s="34">
        <f>V345+Y345+Z345</f>
        <v>0</v>
      </c>
      <c r="AC345" s="34">
        <f>AB345+U345</f>
        <v>0</v>
      </c>
      <c r="AD345" s="48"/>
      <c r="AE345" s="48"/>
      <c r="AF345" s="91" t="str">
        <f>A345</f>
        <v>654-A</v>
      </c>
      <c r="AG345" s="74"/>
    </row>
    <row r="346" spans="1:33" s="31" customFormat="1" ht="45" customHeight="1" x14ac:dyDescent="0.2">
      <c r="A346" s="33" t="s">
        <v>558</v>
      </c>
      <c r="B346" s="33" t="s">
        <v>555</v>
      </c>
      <c r="C346" s="28" t="s">
        <v>44</v>
      </c>
      <c r="D346" s="28" t="s">
        <v>45</v>
      </c>
      <c r="E346" s="35" t="s">
        <v>65</v>
      </c>
      <c r="F346" s="35" t="s">
        <v>559</v>
      </c>
      <c r="G346" s="35" t="s">
        <v>60</v>
      </c>
      <c r="H346" s="220">
        <v>45</v>
      </c>
      <c r="I346" s="33" t="s">
        <v>172</v>
      </c>
      <c r="J346" s="51">
        <v>585</v>
      </c>
      <c r="K346" s="52">
        <v>0</v>
      </c>
      <c r="L346" s="52">
        <v>0</v>
      </c>
      <c r="M346" s="52">
        <f t="shared" si="35"/>
        <v>0</v>
      </c>
      <c r="N346" s="34">
        <f t="shared" si="39"/>
        <v>0</v>
      </c>
      <c r="O346" s="53">
        <v>0</v>
      </c>
      <c r="P346" s="53">
        <v>140</v>
      </c>
      <c r="Q346" s="54">
        <v>0.4</v>
      </c>
      <c r="R346" s="71">
        <f>SUM(P346*Q346*O346)</f>
        <v>0</v>
      </c>
      <c r="S346" s="34">
        <v>0</v>
      </c>
      <c r="T346" s="34">
        <f>(M346*S346)</f>
        <v>0</v>
      </c>
      <c r="U346" s="34">
        <f>N346+R346+T346</f>
        <v>0</v>
      </c>
      <c r="V346" s="34">
        <f>M346*200</f>
        <v>0</v>
      </c>
      <c r="W346" s="34">
        <v>0</v>
      </c>
      <c r="X346" s="34">
        <v>670</v>
      </c>
      <c r="Y346" s="52">
        <f t="shared" si="40"/>
        <v>0</v>
      </c>
      <c r="Z346" s="46">
        <v>0</v>
      </c>
      <c r="AA346" s="46" t="s">
        <v>556</v>
      </c>
      <c r="AB346" s="34">
        <f>V346+Y346+Z346</f>
        <v>0</v>
      </c>
      <c r="AC346" s="34">
        <f>AB346+U346</f>
        <v>0</v>
      </c>
      <c r="AD346" s="48">
        <f>SUM(M346)</f>
        <v>0</v>
      </c>
      <c r="AE346" s="48">
        <f>SUM(AC346)</f>
        <v>0</v>
      </c>
      <c r="AF346" s="57" t="str">
        <f>A346</f>
        <v>655-A</v>
      </c>
      <c r="AG346" s="74"/>
    </row>
    <row r="347" spans="1:33" s="31" customFormat="1" ht="47.25" customHeight="1" x14ac:dyDescent="0.2">
      <c r="A347" s="33" t="s">
        <v>561</v>
      </c>
      <c r="B347" s="33" t="s">
        <v>555</v>
      </c>
      <c r="C347" s="88" t="s">
        <v>77</v>
      </c>
      <c r="D347" s="88" t="s">
        <v>45</v>
      </c>
      <c r="E347" s="35" t="s">
        <v>313</v>
      </c>
      <c r="F347" s="35" t="s">
        <v>389</v>
      </c>
      <c r="G347" s="35" t="s">
        <v>382</v>
      </c>
      <c r="H347" s="220">
        <v>42</v>
      </c>
      <c r="I347" s="90" t="s">
        <v>37</v>
      </c>
      <c r="J347" s="51">
        <v>1200</v>
      </c>
      <c r="K347" s="52">
        <v>0</v>
      </c>
      <c r="L347" s="52">
        <v>0</v>
      </c>
      <c r="M347" s="52">
        <f t="shared" si="35"/>
        <v>0</v>
      </c>
      <c r="N347" s="34">
        <f t="shared" si="39"/>
        <v>0</v>
      </c>
      <c r="O347" s="53">
        <v>0</v>
      </c>
      <c r="P347" s="53">
        <v>0</v>
      </c>
      <c r="Q347" s="54">
        <v>0.4</v>
      </c>
      <c r="R347" s="71">
        <f>SUM(P347*Q347*O347)</f>
        <v>0</v>
      </c>
      <c r="S347" s="53">
        <v>0</v>
      </c>
      <c r="T347" s="34">
        <f>(M347*S347)</f>
        <v>0</v>
      </c>
      <c r="U347" s="34">
        <f>N347+R347+T347</f>
        <v>0</v>
      </c>
      <c r="V347" s="34">
        <f>M347*200</f>
        <v>0</v>
      </c>
      <c r="W347" s="34">
        <v>0</v>
      </c>
      <c r="X347" s="34">
        <v>220</v>
      </c>
      <c r="Y347" s="52">
        <f t="shared" si="40"/>
        <v>0</v>
      </c>
      <c r="Z347" s="46">
        <v>0</v>
      </c>
      <c r="AA347" s="46" t="s">
        <v>562</v>
      </c>
      <c r="AB347" s="34">
        <f>V347+Y347+Z347</f>
        <v>0</v>
      </c>
      <c r="AC347" s="34">
        <f>AB347+U347</f>
        <v>0</v>
      </c>
      <c r="AD347" s="48">
        <f>SUM(M347)</f>
        <v>0</v>
      </c>
      <c r="AE347" s="48">
        <f>SUM(AC347)</f>
        <v>0</v>
      </c>
      <c r="AF347" s="57" t="str">
        <f>A347</f>
        <v>656-A</v>
      </c>
      <c r="AG347" s="74"/>
    </row>
    <row r="348" spans="1:33" s="31" customFormat="1" ht="66" customHeight="1" x14ac:dyDescent="0.2">
      <c r="A348" s="74" t="s">
        <v>712</v>
      </c>
      <c r="B348" s="33" t="s">
        <v>713</v>
      </c>
      <c r="C348" s="28" t="s">
        <v>77</v>
      </c>
      <c r="D348" s="28" t="s">
        <v>108</v>
      </c>
      <c r="E348" s="35" t="s">
        <v>104</v>
      </c>
      <c r="F348" s="99" t="s">
        <v>714</v>
      </c>
      <c r="G348" s="35" t="s">
        <v>715</v>
      </c>
      <c r="H348" s="248">
        <v>42</v>
      </c>
      <c r="I348" s="74" t="s">
        <v>37</v>
      </c>
      <c r="J348" s="100">
        <v>753</v>
      </c>
      <c r="K348" s="100">
        <v>0</v>
      </c>
      <c r="L348" s="100">
        <v>20</v>
      </c>
      <c r="M348" s="52">
        <f t="shared" si="35"/>
        <v>20</v>
      </c>
      <c r="N348" s="34">
        <f t="shared" si="39"/>
        <v>15060</v>
      </c>
      <c r="O348" s="53">
        <v>0</v>
      </c>
      <c r="P348" s="53">
        <v>153</v>
      </c>
      <c r="Q348" s="71">
        <v>0</v>
      </c>
      <c r="R348" s="71">
        <f>SUM(O348*P348)</f>
        <v>0</v>
      </c>
      <c r="S348" s="53">
        <v>0</v>
      </c>
      <c r="T348" s="34">
        <f>(M348*S348)</f>
        <v>0</v>
      </c>
      <c r="U348" s="34">
        <f>N348+R348+T348</f>
        <v>15060</v>
      </c>
      <c r="V348" s="53">
        <f>M348*200</f>
        <v>4000</v>
      </c>
      <c r="W348" s="53">
        <v>560</v>
      </c>
      <c r="X348" s="53">
        <v>3.35</v>
      </c>
      <c r="Y348" s="52">
        <f t="shared" si="40"/>
        <v>1876</v>
      </c>
      <c r="Z348" s="46">
        <v>6160</v>
      </c>
      <c r="AA348" s="46"/>
      <c r="AB348" s="34">
        <f>V348+Y348+Z348</f>
        <v>12036</v>
      </c>
      <c r="AC348" s="34">
        <f>AB348+U348</f>
        <v>27096</v>
      </c>
      <c r="AD348" s="48">
        <f>SUM(M348:M348)</f>
        <v>20</v>
      </c>
      <c r="AE348" s="48">
        <f>SUM(AC348:AC348)</f>
        <v>27096</v>
      </c>
      <c r="AF348" s="57" t="str">
        <f>A348</f>
        <v>657-P</v>
      </c>
      <c r="AG348" s="74"/>
    </row>
    <row r="349" spans="1:33" s="31" customFormat="1" ht="48" customHeight="1" x14ac:dyDescent="0.2">
      <c r="A349" s="74" t="s">
        <v>564</v>
      </c>
      <c r="B349" s="74"/>
      <c r="C349" s="28" t="s">
        <v>77</v>
      </c>
      <c r="D349" s="28" t="s">
        <v>103</v>
      </c>
      <c r="E349" s="35" t="s">
        <v>565</v>
      </c>
      <c r="F349" s="28" t="s">
        <v>80</v>
      </c>
      <c r="G349" s="99" t="s">
        <v>81</v>
      </c>
      <c r="H349" s="248">
        <v>42</v>
      </c>
      <c r="I349" s="74" t="s">
        <v>37</v>
      </c>
      <c r="J349" s="100">
        <v>753</v>
      </c>
      <c r="K349" s="100">
        <v>15</v>
      </c>
      <c r="L349" s="100">
        <v>0</v>
      </c>
      <c r="M349" s="52">
        <f>K349+L349</f>
        <v>15</v>
      </c>
      <c r="N349" s="34">
        <f>(J349*M349)</f>
        <v>11295</v>
      </c>
      <c r="O349" s="53">
        <f>SUM(36*M349)</f>
        <v>540</v>
      </c>
      <c r="P349" s="53">
        <v>3.35</v>
      </c>
      <c r="Q349" s="71">
        <v>0</v>
      </c>
      <c r="R349" s="71">
        <f>SUM(O349*P349)</f>
        <v>1809</v>
      </c>
      <c r="S349" s="53">
        <v>0</v>
      </c>
      <c r="T349" s="34">
        <f>(M349*S349)</f>
        <v>0</v>
      </c>
      <c r="U349" s="34">
        <f>N349+R349+T349</f>
        <v>13104</v>
      </c>
      <c r="V349" s="53">
        <f>M349*200</f>
        <v>3000</v>
      </c>
      <c r="W349" s="53">
        <v>0</v>
      </c>
      <c r="X349" s="53">
        <v>0</v>
      </c>
      <c r="Y349" s="52">
        <f t="shared" si="40"/>
        <v>0</v>
      </c>
      <c r="Z349" s="46">
        <v>6160</v>
      </c>
      <c r="AA349" s="46"/>
      <c r="AB349" s="34">
        <f>V349+Y349+Z349</f>
        <v>9160</v>
      </c>
      <c r="AC349" s="34">
        <f>AB349+U349</f>
        <v>22264</v>
      </c>
      <c r="AD349" s="48">
        <f>SUM(M349:M354)</f>
        <v>75</v>
      </c>
      <c r="AE349" s="48">
        <f>SUM(AC349:AC354)</f>
        <v>99574</v>
      </c>
      <c r="AF349" s="57" t="str">
        <f>A349</f>
        <v>661-D</v>
      </c>
      <c r="AG349" s="74"/>
    </row>
    <row r="350" spans="1:33" s="31" customFormat="1" ht="40.25" customHeight="1" x14ac:dyDescent="0.2">
      <c r="A350" s="186" t="s">
        <v>564</v>
      </c>
      <c r="B350" s="186" t="s">
        <v>686</v>
      </c>
      <c r="C350" s="179" t="s">
        <v>77</v>
      </c>
      <c r="D350" s="179" t="s">
        <v>103</v>
      </c>
      <c r="E350" s="180" t="s">
        <v>565</v>
      </c>
      <c r="F350" s="179" t="s">
        <v>567</v>
      </c>
      <c r="G350" s="193" t="s">
        <v>568</v>
      </c>
      <c r="H350" s="248">
        <v>42</v>
      </c>
      <c r="I350" s="186" t="s">
        <v>172</v>
      </c>
      <c r="J350" s="236">
        <v>585</v>
      </c>
      <c r="K350" s="100">
        <v>0</v>
      </c>
      <c r="L350" s="236">
        <v>21</v>
      </c>
      <c r="M350" s="52">
        <f>K350+L350</f>
        <v>21</v>
      </c>
      <c r="N350" s="34">
        <f>(J350*M350)</f>
        <v>12285</v>
      </c>
      <c r="O350" s="182">
        <v>18</v>
      </c>
      <c r="P350" s="182">
        <v>53</v>
      </c>
      <c r="Q350" s="184">
        <v>0.4</v>
      </c>
      <c r="R350" s="184">
        <f>SUM(O350*P350*Q350)</f>
        <v>381.6</v>
      </c>
      <c r="S350" s="53">
        <v>0</v>
      </c>
      <c r="T350" s="34">
        <f>(M350*S350)</f>
        <v>0</v>
      </c>
      <c r="U350" s="34">
        <f>N350+R350+T350</f>
        <v>12666.6</v>
      </c>
      <c r="V350" s="53">
        <f>M350*200</f>
        <v>4200</v>
      </c>
      <c r="W350" s="182">
        <v>1</v>
      </c>
      <c r="X350" s="182">
        <v>300</v>
      </c>
      <c r="Y350" s="181">
        <f t="shared" si="40"/>
        <v>300</v>
      </c>
      <c r="Z350" s="46">
        <v>6160</v>
      </c>
      <c r="AA350" s="46"/>
      <c r="AB350" s="34">
        <f>V350+Y350+Z350</f>
        <v>10660</v>
      </c>
      <c r="AC350" s="34">
        <f>AB350+U350</f>
        <v>23326.6</v>
      </c>
      <c r="AD350" s="48"/>
      <c r="AE350" s="48"/>
      <c r="AF350" s="57" t="str">
        <f>A350</f>
        <v>661-D</v>
      </c>
      <c r="AG350" s="74"/>
    </row>
    <row r="351" spans="1:33" s="31" customFormat="1" ht="40.25" customHeight="1" x14ac:dyDescent="0.2">
      <c r="A351" s="186" t="s">
        <v>564</v>
      </c>
      <c r="B351" s="186" t="s">
        <v>697</v>
      </c>
      <c r="C351" s="179" t="s">
        <v>77</v>
      </c>
      <c r="D351" s="179" t="s">
        <v>103</v>
      </c>
      <c r="E351" s="180" t="s">
        <v>565</v>
      </c>
      <c r="F351" s="179" t="s">
        <v>567</v>
      </c>
      <c r="G351" s="193" t="s">
        <v>568</v>
      </c>
      <c r="H351" s="248">
        <v>42</v>
      </c>
      <c r="I351" s="186" t="s">
        <v>172</v>
      </c>
      <c r="J351" s="236">
        <v>585</v>
      </c>
      <c r="K351" s="100">
        <v>0</v>
      </c>
      <c r="L351" s="236">
        <v>24</v>
      </c>
      <c r="M351" s="52">
        <f>K351+L351</f>
        <v>24</v>
      </c>
      <c r="N351" s="34">
        <f>(J351*M351)</f>
        <v>14040</v>
      </c>
      <c r="O351" s="182">
        <v>14</v>
      </c>
      <c r="P351" s="182">
        <v>27</v>
      </c>
      <c r="Q351" s="184">
        <v>0.4</v>
      </c>
      <c r="R351" s="184">
        <f>SUM(O351*P351*Q351)</f>
        <v>151.20000000000002</v>
      </c>
      <c r="S351" s="53">
        <v>0</v>
      </c>
      <c r="T351" s="34">
        <f>(M351*S351)</f>
        <v>0</v>
      </c>
      <c r="U351" s="34">
        <f>N351+R351+T351</f>
        <v>14191.2</v>
      </c>
      <c r="V351" s="53">
        <f>M351*200</f>
        <v>4800</v>
      </c>
      <c r="W351" s="182">
        <v>1</v>
      </c>
      <c r="X351" s="182">
        <v>225</v>
      </c>
      <c r="Y351" s="181">
        <f t="shared" si="40"/>
        <v>225</v>
      </c>
      <c r="Z351" s="46">
        <v>6160</v>
      </c>
      <c r="AA351" s="46"/>
      <c r="AB351" s="34">
        <f>V351+Y351+Z351</f>
        <v>11185</v>
      </c>
      <c r="AC351" s="34">
        <f>AB351+U351</f>
        <v>25376.2</v>
      </c>
      <c r="AD351" s="48"/>
      <c r="AE351" s="48"/>
      <c r="AF351" s="57" t="str">
        <f>A351</f>
        <v>661-D</v>
      </c>
      <c r="AG351" s="74"/>
    </row>
    <row r="352" spans="1:33" s="31" customFormat="1" ht="59" customHeight="1" x14ac:dyDescent="0.2">
      <c r="A352" s="186" t="s">
        <v>564</v>
      </c>
      <c r="B352" s="186" t="s">
        <v>698</v>
      </c>
      <c r="C352" s="179" t="s">
        <v>77</v>
      </c>
      <c r="D352" s="179" t="s">
        <v>108</v>
      </c>
      <c r="E352" s="180" t="s">
        <v>211</v>
      </c>
      <c r="F352" s="179" t="s">
        <v>690</v>
      </c>
      <c r="G352" s="193" t="s">
        <v>691</v>
      </c>
      <c r="H352" s="248">
        <v>42</v>
      </c>
      <c r="I352" s="74" t="s">
        <v>37</v>
      </c>
      <c r="J352" s="236">
        <v>1200</v>
      </c>
      <c r="K352" s="236">
        <v>0</v>
      </c>
      <c r="L352" s="236">
        <v>15</v>
      </c>
      <c r="M352" s="52">
        <f>K352+L352</f>
        <v>15</v>
      </c>
      <c r="N352" s="34">
        <f>(J352*M352)</f>
        <v>18000</v>
      </c>
      <c r="O352" s="182">
        <v>432</v>
      </c>
      <c r="P352" s="182">
        <v>3.35</v>
      </c>
      <c r="Q352" s="184">
        <v>0</v>
      </c>
      <c r="R352" s="184">
        <f>SUM(O352*P352)</f>
        <v>1447.2</v>
      </c>
      <c r="S352" s="53">
        <v>0</v>
      </c>
      <c r="T352" s="34">
        <f>(M352*S352)</f>
        <v>0</v>
      </c>
      <c r="U352" s="34">
        <f>N352+R352+T352</f>
        <v>19447.2</v>
      </c>
      <c r="V352" s="53">
        <f>M352*200</f>
        <v>3000</v>
      </c>
      <c r="W352" s="53">
        <v>0</v>
      </c>
      <c r="X352" s="53">
        <v>0</v>
      </c>
      <c r="Y352" s="52">
        <f t="shared" si="40"/>
        <v>0</v>
      </c>
      <c r="Z352" s="46">
        <v>6160</v>
      </c>
      <c r="AA352" s="46"/>
      <c r="AB352" s="34">
        <f>V352+Y352+Z352</f>
        <v>9160</v>
      </c>
      <c r="AC352" s="34">
        <f>AB352+U352</f>
        <v>28607.200000000001</v>
      </c>
      <c r="AD352" s="48"/>
      <c r="AE352" s="48"/>
      <c r="AF352" s="57" t="str">
        <f>A352</f>
        <v>661-D</v>
      </c>
      <c r="AG352" s="74"/>
    </row>
    <row r="353" spans="1:33" s="31" customFormat="1" ht="34.5" customHeight="1" x14ac:dyDescent="0.2">
      <c r="A353" s="74" t="s">
        <v>564</v>
      </c>
      <c r="B353" s="74" t="s">
        <v>569</v>
      </c>
      <c r="C353" s="28" t="s">
        <v>77</v>
      </c>
      <c r="D353" s="28" t="s">
        <v>112</v>
      </c>
      <c r="E353" s="35" t="s">
        <v>109</v>
      </c>
      <c r="F353" s="28" t="s">
        <v>38</v>
      </c>
      <c r="G353" s="35" t="s">
        <v>114</v>
      </c>
      <c r="H353" s="248">
        <v>0</v>
      </c>
      <c r="I353" s="74">
        <v>0</v>
      </c>
      <c r="J353" s="100">
        <v>0</v>
      </c>
      <c r="K353" s="100">
        <v>0</v>
      </c>
      <c r="L353" s="100">
        <v>0</v>
      </c>
      <c r="M353" s="52">
        <v>0</v>
      </c>
      <c r="N353" s="34">
        <v>0</v>
      </c>
      <c r="O353" s="53">
        <v>0</v>
      </c>
      <c r="P353" s="53">
        <v>0</v>
      </c>
      <c r="Q353" s="71">
        <v>0</v>
      </c>
      <c r="R353" s="71">
        <f>SUM(P353*Q353*O353)</f>
        <v>0</v>
      </c>
      <c r="S353" s="53">
        <v>0</v>
      </c>
      <c r="T353" s="34">
        <v>0</v>
      </c>
      <c r="U353" s="34">
        <f>N353+R353+T353</f>
        <v>0</v>
      </c>
      <c r="V353" s="53">
        <v>0</v>
      </c>
      <c r="W353" s="53">
        <v>0</v>
      </c>
      <c r="X353" s="53">
        <v>0</v>
      </c>
      <c r="Y353" s="52">
        <v>0</v>
      </c>
      <c r="Z353" s="46">
        <v>0</v>
      </c>
      <c r="AA353" s="46"/>
      <c r="AB353" s="34">
        <v>0</v>
      </c>
      <c r="AC353" s="34">
        <f>AB353+U353</f>
        <v>0</v>
      </c>
      <c r="AD353" s="48"/>
      <c r="AE353" s="48"/>
      <c r="AF353" s="57" t="str">
        <f>A353</f>
        <v>661-D</v>
      </c>
      <c r="AG353" s="74"/>
    </row>
    <row r="354" spans="1:33" s="31" customFormat="1" ht="31.5" customHeight="1" x14ac:dyDescent="0.2">
      <c r="A354" s="74" t="s">
        <v>564</v>
      </c>
      <c r="B354" s="74" t="s">
        <v>569</v>
      </c>
      <c r="C354" s="28" t="s">
        <v>77</v>
      </c>
      <c r="D354" s="28" t="s">
        <v>112</v>
      </c>
      <c r="E354" s="35" t="s">
        <v>109</v>
      </c>
      <c r="F354" s="28" t="s">
        <v>38</v>
      </c>
      <c r="G354" s="35" t="s">
        <v>116</v>
      </c>
      <c r="H354" s="248">
        <v>0</v>
      </c>
      <c r="I354" s="74">
        <v>0</v>
      </c>
      <c r="J354" s="100">
        <v>0</v>
      </c>
      <c r="K354" s="100">
        <v>0</v>
      </c>
      <c r="L354" s="100">
        <v>0</v>
      </c>
      <c r="M354" s="52">
        <v>0</v>
      </c>
      <c r="N354" s="81">
        <v>0</v>
      </c>
      <c r="O354" s="82">
        <v>0</v>
      </c>
      <c r="P354" s="53">
        <v>0</v>
      </c>
      <c r="Q354" s="83">
        <v>0</v>
      </c>
      <c r="R354" s="71">
        <f>SUM(P354*Q354*O354)</f>
        <v>0</v>
      </c>
      <c r="S354" s="53">
        <v>0</v>
      </c>
      <c r="T354" s="34">
        <v>0</v>
      </c>
      <c r="U354" s="34">
        <f>N354+R354+T354</f>
        <v>0</v>
      </c>
      <c r="V354" s="53">
        <v>0</v>
      </c>
      <c r="W354" s="53">
        <v>0</v>
      </c>
      <c r="X354" s="53">
        <v>0</v>
      </c>
      <c r="Y354" s="52">
        <v>0</v>
      </c>
      <c r="Z354" s="46">
        <v>0</v>
      </c>
      <c r="AA354" s="46"/>
      <c r="AB354" s="34">
        <v>0</v>
      </c>
      <c r="AC354" s="34">
        <f>AB354+U354</f>
        <v>0</v>
      </c>
      <c r="AD354" s="48"/>
      <c r="AE354" s="48"/>
      <c r="AF354" s="57" t="str">
        <f>A354</f>
        <v>661-D</v>
      </c>
      <c r="AG354" s="74"/>
    </row>
    <row r="355" spans="1:33" s="31" customFormat="1" ht="48" customHeight="1" x14ac:dyDescent="0.2">
      <c r="A355" s="74" t="s">
        <v>570</v>
      </c>
      <c r="B355" s="74"/>
      <c r="C355" s="28" t="s">
        <v>77</v>
      </c>
      <c r="D355" s="28" t="s">
        <v>103</v>
      </c>
      <c r="E355" s="35" t="s">
        <v>565</v>
      </c>
      <c r="F355" s="28" t="s">
        <v>80</v>
      </c>
      <c r="G355" s="99" t="s">
        <v>81</v>
      </c>
      <c r="H355" s="248">
        <v>42</v>
      </c>
      <c r="I355" s="74" t="s">
        <v>37</v>
      </c>
      <c r="J355" s="100">
        <v>753</v>
      </c>
      <c r="K355" s="100">
        <v>3</v>
      </c>
      <c r="L355" s="100">
        <v>0</v>
      </c>
      <c r="M355" s="52">
        <f>K355+L355</f>
        <v>3</v>
      </c>
      <c r="N355" s="81">
        <f t="shared" ref="N355:N366" si="41">(J355*M355)</f>
        <v>2259</v>
      </c>
      <c r="O355" s="53">
        <f>SUM(36*M355)</f>
        <v>108</v>
      </c>
      <c r="P355" s="53">
        <v>3.35</v>
      </c>
      <c r="Q355" s="71">
        <v>0</v>
      </c>
      <c r="R355" s="71">
        <f>SUM(O355*P355)</f>
        <v>361.8</v>
      </c>
      <c r="S355" s="53">
        <v>0</v>
      </c>
      <c r="T355" s="34">
        <f>(M355*S355)</f>
        <v>0</v>
      </c>
      <c r="U355" s="34">
        <f>N355+R355+T355</f>
        <v>2620.8000000000002</v>
      </c>
      <c r="V355" s="53">
        <f>M355*200</f>
        <v>600</v>
      </c>
      <c r="W355" s="53">
        <v>0</v>
      </c>
      <c r="X355" s="53">
        <v>0</v>
      </c>
      <c r="Y355" s="52">
        <f t="shared" ref="Y355:Y366" si="42">SUM(X355*W355)</f>
        <v>0</v>
      </c>
      <c r="Z355" s="46">
        <v>0</v>
      </c>
      <c r="AA355" s="46"/>
      <c r="AB355" s="34">
        <f>V355+Y355+Z355</f>
        <v>600</v>
      </c>
      <c r="AC355" s="34">
        <f>AB355+U355</f>
        <v>3220.8</v>
      </c>
      <c r="AD355" s="48">
        <f>SUM(M355:M360)</f>
        <v>11</v>
      </c>
      <c r="AE355" s="48">
        <f>SUM(AC355:AC360)</f>
        <v>12646.600000000002</v>
      </c>
      <c r="AF355" s="57" t="s">
        <v>570</v>
      </c>
      <c r="AG355" s="74"/>
    </row>
    <row r="356" spans="1:33" s="31" customFormat="1" ht="27.75" customHeight="1" x14ac:dyDescent="0.2">
      <c r="A356" s="186" t="s">
        <v>570</v>
      </c>
      <c r="B356" s="186" t="s">
        <v>687</v>
      </c>
      <c r="C356" s="179" t="s">
        <v>77</v>
      </c>
      <c r="D356" s="179" t="s">
        <v>103</v>
      </c>
      <c r="E356" s="180" t="s">
        <v>565</v>
      </c>
      <c r="F356" s="179" t="s">
        <v>567</v>
      </c>
      <c r="G356" s="193" t="s">
        <v>568</v>
      </c>
      <c r="H356" s="248">
        <v>42</v>
      </c>
      <c r="I356" s="186" t="s">
        <v>37</v>
      </c>
      <c r="J356" s="236">
        <v>585</v>
      </c>
      <c r="K356" s="100">
        <v>0</v>
      </c>
      <c r="L356" s="100">
        <v>3</v>
      </c>
      <c r="M356" s="52">
        <f>K356+L356</f>
        <v>3</v>
      </c>
      <c r="N356" s="34">
        <f t="shared" si="41"/>
        <v>1755</v>
      </c>
      <c r="O356" s="53">
        <f>SUM(36*M356)</f>
        <v>108</v>
      </c>
      <c r="P356" s="53">
        <v>3.35</v>
      </c>
      <c r="Q356" s="71">
        <v>0</v>
      </c>
      <c r="R356" s="71">
        <f>SUM(O356*P356)</f>
        <v>361.8</v>
      </c>
      <c r="S356" s="53">
        <v>0</v>
      </c>
      <c r="T356" s="34">
        <f>(M356*S356)</f>
        <v>0</v>
      </c>
      <c r="U356" s="34">
        <f>N356+R356+T356</f>
        <v>2116.8000000000002</v>
      </c>
      <c r="V356" s="53">
        <f>M356*200</f>
        <v>600</v>
      </c>
      <c r="W356" s="53">
        <v>0</v>
      </c>
      <c r="X356" s="53">
        <v>0</v>
      </c>
      <c r="Y356" s="52">
        <f t="shared" si="42"/>
        <v>0</v>
      </c>
      <c r="Z356" s="46">
        <v>0</v>
      </c>
      <c r="AA356" s="46"/>
      <c r="AB356" s="34">
        <f>V356+Y356+Z356</f>
        <v>600</v>
      </c>
      <c r="AC356" s="34">
        <f>AB356+U356</f>
        <v>2716.8</v>
      </c>
      <c r="AD356" s="48"/>
      <c r="AE356" s="48"/>
      <c r="AF356" s="57"/>
      <c r="AG356" s="74"/>
    </row>
    <row r="357" spans="1:33" s="31" customFormat="1" ht="37.5" customHeight="1" x14ac:dyDescent="0.2">
      <c r="A357" s="186" t="s">
        <v>570</v>
      </c>
      <c r="B357" s="186" t="s">
        <v>689</v>
      </c>
      <c r="C357" s="179" t="s">
        <v>77</v>
      </c>
      <c r="D357" s="179" t="s">
        <v>108</v>
      </c>
      <c r="E357" s="180" t="s">
        <v>211</v>
      </c>
      <c r="F357" s="179" t="s">
        <v>690</v>
      </c>
      <c r="G357" s="193" t="s">
        <v>691</v>
      </c>
      <c r="H357" s="248">
        <v>42</v>
      </c>
      <c r="I357" s="74" t="s">
        <v>37</v>
      </c>
      <c r="J357" s="100">
        <v>1200</v>
      </c>
      <c r="K357" s="100">
        <v>0</v>
      </c>
      <c r="L357" s="100">
        <v>3</v>
      </c>
      <c r="M357" s="52">
        <f>K357+L357</f>
        <v>3</v>
      </c>
      <c r="N357" s="34">
        <f t="shared" si="41"/>
        <v>3600</v>
      </c>
      <c r="O357" s="53">
        <f>SUM(36*M357)</f>
        <v>108</v>
      </c>
      <c r="P357" s="53">
        <v>3.35</v>
      </c>
      <c r="Q357" s="71">
        <v>0</v>
      </c>
      <c r="R357" s="71">
        <f>SUM(O357*P357)</f>
        <v>361.8</v>
      </c>
      <c r="S357" s="53">
        <v>0</v>
      </c>
      <c r="T357" s="34">
        <f>(M357*S357)</f>
        <v>0</v>
      </c>
      <c r="U357" s="34">
        <f>N357+R357+T357</f>
        <v>3961.8</v>
      </c>
      <c r="V357" s="53">
        <f>M357*200</f>
        <v>600</v>
      </c>
      <c r="W357" s="53">
        <v>0</v>
      </c>
      <c r="X357" s="53">
        <v>0</v>
      </c>
      <c r="Y357" s="52">
        <f t="shared" si="42"/>
        <v>0</v>
      </c>
      <c r="Z357" s="46">
        <v>0</v>
      </c>
      <c r="AA357" s="46"/>
      <c r="AB357" s="34">
        <f>V357+Y357+Z357</f>
        <v>600</v>
      </c>
      <c r="AC357" s="34">
        <f>AB357+U357</f>
        <v>4561.8</v>
      </c>
      <c r="AD357" s="48"/>
      <c r="AE357" s="48"/>
      <c r="AF357" s="57" t="s">
        <v>570</v>
      </c>
      <c r="AG357" s="74"/>
    </row>
    <row r="358" spans="1:33" s="31" customFormat="1" ht="35.25" customHeight="1" x14ac:dyDescent="0.2">
      <c r="A358" s="186" t="s">
        <v>570</v>
      </c>
      <c r="B358" s="186" t="s">
        <v>682</v>
      </c>
      <c r="C358" s="179" t="s">
        <v>77</v>
      </c>
      <c r="D358" s="179" t="s">
        <v>108</v>
      </c>
      <c r="E358" s="180" t="s">
        <v>211</v>
      </c>
      <c r="F358" s="180" t="s">
        <v>572</v>
      </c>
      <c r="G358" s="180" t="s">
        <v>688</v>
      </c>
      <c r="H358" s="248">
        <v>42</v>
      </c>
      <c r="I358" s="74" t="s">
        <v>37</v>
      </c>
      <c r="J358" s="100">
        <v>753</v>
      </c>
      <c r="K358" s="236">
        <v>0</v>
      </c>
      <c r="L358" s="236">
        <v>2</v>
      </c>
      <c r="M358" s="52">
        <f>K358+L358</f>
        <v>2</v>
      </c>
      <c r="N358" s="34">
        <f t="shared" si="41"/>
        <v>1506</v>
      </c>
      <c r="O358" s="53">
        <f>SUM(36*M358)</f>
        <v>72</v>
      </c>
      <c r="P358" s="53">
        <v>3.35</v>
      </c>
      <c r="Q358" s="71">
        <v>0</v>
      </c>
      <c r="R358" s="71">
        <f>SUM(O358*P358)</f>
        <v>241.20000000000002</v>
      </c>
      <c r="S358" s="53">
        <v>0</v>
      </c>
      <c r="T358" s="34">
        <f>(M358*S358)</f>
        <v>0</v>
      </c>
      <c r="U358" s="34">
        <f>N358+R358+T358</f>
        <v>1747.2</v>
      </c>
      <c r="V358" s="53">
        <f>M358*200</f>
        <v>400</v>
      </c>
      <c r="W358" s="53">
        <v>0</v>
      </c>
      <c r="X358" s="53">
        <v>0</v>
      </c>
      <c r="Y358" s="52">
        <f t="shared" si="42"/>
        <v>0</v>
      </c>
      <c r="Z358" s="46">
        <v>0</v>
      </c>
      <c r="AA358" s="46"/>
      <c r="AB358" s="34">
        <f>V358+Y358+Z358</f>
        <v>400</v>
      </c>
      <c r="AC358" s="34">
        <f>AB358+U358</f>
        <v>2147.1999999999998</v>
      </c>
      <c r="AD358" s="48"/>
      <c r="AE358" s="48"/>
      <c r="AF358" s="57" t="s">
        <v>570</v>
      </c>
      <c r="AG358" s="74"/>
    </row>
    <row r="359" spans="1:33" s="31" customFormat="1" ht="30.75" customHeight="1" x14ac:dyDescent="0.2">
      <c r="A359" s="74" t="s">
        <v>570</v>
      </c>
      <c r="B359" s="74" t="s">
        <v>573</v>
      </c>
      <c r="C359" s="28" t="s">
        <v>77</v>
      </c>
      <c r="D359" s="28" t="s">
        <v>112</v>
      </c>
      <c r="E359" s="35" t="s">
        <v>112</v>
      </c>
      <c r="F359" s="35" t="s">
        <v>112</v>
      </c>
      <c r="G359" s="35" t="s">
        <v>114</v>
      </c>
      <c r="H359" s="248" t="s">
        <v>112</v>
      </c>
      <c r="I359" s="74" t="s">
        <v>112</v>
      </c>
      <c r="J359" s="100">
        <v>0</v>
      </c>
      <c r="K359" s="100">
        <v>0</v>
      </c>
      <c r="L359" s="100">
        <v>0</v>
      </c>
      <c r="M359" s="52">
        <v>0</v>
      </c>
      <c r="N359" s="34">
        <f t="shared" si="41"/>
        <v>0</v>
      </c>
      <c r="O359" s="53">
        <v>0</v>
      </c>
      <c r="P359" s="53">
        <v>0</v>
      </c>
      <c r="Q359" s="71">
        <v>0</v>
      </c>
      <c r="R359" s="71">
        <v>0</v>
      </c>
      <c r="S359" s="53">
        <v>0</v>
      </c>
      <c r="T359" s="34">
        <v>0</v>
      </c>
      <c r="U359" s="34">
        <f>N359+R359+T359</f>
        <v>0</v>
      </c>
      <c r="V359" s="53">
        <f>M359*200</f>
        <v>0</v>
      </c>
      <c r="W359" s="53">
        <v>0</v>
      </c>
      <c r="X359" s="53">
        <v>0</v>
      </c>
      <c r="Y359" s="52">
        <f t="shared" si="42"/>
        <v>0</v>
      </c>
      <c r="Z359" s="46">
        <v>0</v>
      </c>
      <c r="AA359" s="46"/>
      <c r="AB359" s="34">
        <v>0</v>
      </c>
      <c r="AC359" s="34">
        <f>AB359+U359</f>
        <v>0</v>
      </c>
      <c r="AD359" s="48"/>
      <c r="AE359" s="48"/>
      <c r="AF359" s="57" t="s">
        <v>570</v>
      </c>
      <c r="AG359" s="74"/>
    </row>
    <row r="360" spans="1:33" s="31" customFormat="1" ht="36" customHeight="1" x14ac:dyDescent="0.2">
      <c r="A360" s="74" t="s">
        <v>570</v>
      </c>
      <c r="B360" s="74" t="s">
        <v>573</v>
      </c>
      <c r="C360" s="28" t="s">
        <v>77</v>
      </c>
      <c r="D360" s="28" t="s">
        <v>112</v>
      </c>
      <c r="E360" s="35" t="s">
        <v>112</v>
      </c>
      <c r="F360" s="35" t="s">
        <v>112</v>
      </c>
      <c r="G360" s="35" t="s">
        <v>116</v>
      </c>
      <c r="H360" s="248" t="s">
        <v>112</v>
      </c>
      <c r="I360" s="74" t="s">
        <v>112</v>
      </c>
      <c r="J360" s="100">
        <v>0</v>
      </c>
      <c r="K360" s="100">
        <v>0</v>
      </c>
      <c r="L360" s="100">
        <v>0</v>
      </c>
      <c r="M360" s="52">
        <v>0</v>
      </c>
      <c r="N360" s="34">
        <f t="shared" si="41"/>
        <v>0</v>
      </c>
      <c r="O360" s="53">
        <v>0</v>
      </c>
      <c r="P360" s="53">
        <v>0</v>
      </c>
      <c r="Q360" s="71">
        <v>0</v>
      </c>
      <c r="R360" s="71">
        <v>0</v>
      </c>
      <c r="S360" s="53">
        <v>0</v>
      </c>
      <c r="T360" s="34">
        <v>0</v>
      </c>
      <c r="U360" s="34">
        <f>N360+R360+T360</f>
        <v>0</v>
      </c>
      <c r="V360" s="53">
        <f>M360*200</f>
        <v>0</v>
      </c>
      <c r="W360" s="53">
        <v>0</v>
      </c>
      <c r="X360" s="53">
        <v>0</v>
      </c>
      <c r="Y360" s="52">
        <f t="shared" si="42"/>
        <v>0</v>
      </c>
      <c r="Z360" s="46">
        <v>0</v>
      </c>
      <c r="AA360" s="46"/>
      <c r="AB360" s="34">
        <v>0</v>
      </c>
      <c r="AC360" s="34">
        <f>AB360+U360</f>
        <v>0</v>
      </c>
      <c r="AD360" s="48"/>
      <c r="AE360" s="48"/>
      <c r="AF360" s="57" t="s">
        <v>570</v>
      </c>
      <c r="AG360" s="74"/>
    </row>
    <row r="361" spans="1:33" s="31" customFormat="1" ht="45" customHeight="1" x14ac:dyDescent="0.2">
      <c r="A361" s="186" t="s">
        <v>574</v>
      </c>
      <c r="B361" s="186" t="s">
        <v>682</v>
      </c>
      <c r="C361" s="179" t="s">
        <v>77</v>
      </c>
      <c r="D361" s="179" t="s">
        <v>108</v>
      </c>
      <c r="E361" s="180" t="s">
        <v>104</v>
      </c>
      <c r="F361" s="180" t="s">
        <v>572</v>
      </c>
      <c r="G361" s="180" t="s">
        <v>688</v>
      </c>
      <c r="H361" s="248">
        <v>42</v>
      </c>
      <c r="I361" s="74" t="s">
        <v>37</v>
      </c>
      <c r="J361" s="100">
        <v>753</v>
      </c>
      <c r="K361" s="236">
        <v>0</v>
      </c>
      <c r="L361" s="236">
        <v>16</v>
      </c>
      <c r="M361" s="52">
        <f>K361+L361</f>
        <v>16</v>
      </c>
      <c r="N361" s="81">
        <f t="shared" si="41"/>
        <v>12048</v>
      </c>
      <c r="O361" s="53">
        <v>576</v>
      </c>
      <c r="P361" s="53">
        <v>3.35</v>
      </c>
      <c r="Q361" s="71">
        <v>0</v>
      </c>
      <c r="R361" s="71">
        <f>SUM(O361*P361)</f>
        <v>1929.6000000000001</v>
      </c>
      <c r="S361" s="53">
        <v>0</v>
      </c>
      <c r="T361" s="34">
        <v>0</v>
      </c>
      <c r="U361" s="34">
        <f>N361+R361+T361</f>
        <v>13977.6</v>
      </c>
      <c r="V361" s="53">
        <f>M361*200</f>
        <v>3200</v>
      </c>
      <c r="W361" s="53">
        <v>0</v>
      </c>
      <c r="X361" s="53">
        <v>0</v>
      </c>
      <c r="Y361" s="52">
        <f t="shared" si="42"/>
        <v>0</v>
      </c>
      <c r="Z361" s="46">
        <v>6160</v>
      </c>
      <c r="AA361" s="46" t="s">
        <v>576</v>
      </c>
      <c r="AB361" s="34">
        <f>V361+Y361+Z361</f>
        <v>9360</v>
      </c>
      <c r="AC361" s="34">
        <f>AB361+U361</f>
        <v>23337.599999999999</v>
      </c>
      <c r="AD361" s="48">
        <f>SUM(M361:M365)</f>
        <v>52</v>
      </c>
      <c r="AE361" s="48">
        <f>SUM(AC361:AC365)</f>
        <v>84239.2</v>
      </c>
      <c r="AF361" s="57" t="s">
        <v>577</v>
      </c>
      <c r="AG361" s="74"/>
    </row>
    <row r="362" spans="1:33" s="31" customFormat="1" ht="36" customHeight="1" x14ac:dyDescent="0.2">
      <c r="A362" s="74" t="s">
        <v>574</v>
      </c>
      <c r="B362" s="74"/>
      <c r="C362" s="28" t="s">
        <v>77</v>
      </c>
      <c r="D362" s="28" t="s">
        <v>108</v>
      </c>
      <c r="E362" s="35" t="s">
        <v>104</v>
      </c>
      <c r="F362" s="35" t="s">
        <v>102</v>
      </c>
      <c r="G362" s="99" t="s">
        <v>89</v>
      </c>
      <c r="H362" s="248">
        <v>42</v>
      </c>
      <c r="I362" s="74" t="s">
        <v>37</v>
      </c>
      <c r="J362" s="100">
        <v>1200</v>
      </c>
      <c r="K362" s="100">
        <v>0</v>
      </c>
      <c r="L362" s="100">
        <v>18</v>
      </c>
      <c r="M362" s="52">
        <f>K362+L362</f>
        <v>18</v>
      </c>
      <c r="N362" s="34">
        <f t="shared" si="41"/>
        <v>21600</v>
      </c>
      <c r="O362" s="53">
        <f>SUM(36*M362)</f>
        <v>648</v>
      </c>
      <c r="P362" s="53">
        <v>3.35</v>
      </c>
      <c r="Q362" s="71">
        <v>0</v>
      </c>
      <c r="R362" s="71">
        <f>SUM(O362*P362)</f>
        <v>2170.8000000000002</v>
      </c>
      <c r="S362" s="53">
        <v>0</v>
      </c>
      <c r="T362" s="34">
        <v>0</v>
      </c>
      <c r="U362" s="34">
        <f>N362+R362+T362</f>
        <v>23770.799999999999</v>
      </c>
      <c r="V362" s="53">
        <f>M362*200</f>
        <v>3600</v>
      </c>
      <c r="W362" s="53">
        <v>0</v>
      </c>
      <c r="X362" s="53">
        <v>0</v>
      </c>
      <c r="Y362" s="52">
        <f t="shared" si="42"/>
        <v>0</v>
      </c>
      <c r="Z362" s="46">
        <v>6160</v>
      </c>
      <c r="AA362" s="46" t="s">
        <v>576</v>
      </c>
      <c r="AB362" s="34">
        <f>V362+Y362+Z362</f>
        <v>9760</v>
      </c>
      <c r="AC362" s="34">
        <f>AB362+U362</f>
        <v>33530.800000000003</v>
      </c>
      <c r="AD362" s="48"/>
      <c r="AE362" s="48"/>
      <c r="AF362" s="57" t="s">
        <v>577</v>
      </c>
      <c r="AG362" s="74"/>
    </row>
    <row r="363" spans="1:33" s="31" customFormat="1" ht="36" customHeight="1" x14ac:dyDescent="0.2">
      <c r="A363" s="74" t="s">
        <v>574</v>
      </c>
      <c r="B363" s="74"/>
      <c r="C363" s="28" t="s">
        <v>77</v>
      </c>
      <c r="D363" s="28" t="s">
        <v>108</v>
      </c>
      <c r="E363" s="35" t="s">
        <v>104</v>
      </c>
      <c r="F363" s="35" t="s">
        <v>578</v>
      </c>
      <c r="G363" s="35" t="s">
        <v>491</v>
      </c>
      <c r="H363" s="248">
        <v>56</v>
      </c>
      <c r="I363" s="74" t="s">
        <v>37</v>
      </c>
      <c r="J363" s="100">
        <v>1200</v>
      </c>
      <c r="K363" s="100">
        <v>0</v>
      </c>
      <c r="L363" s="100">
        <v>18</v>
      </c>
      <c r="M363" s="52">
        <f>K363+L363</f>
        <v>18</v>
      </c>
      <c r="N363" s="34">
        <f t="shared" si="41"/>
        <v>21600</v>
      </c>
      <c r="O363" s="53">
        <f>SUM(36*M363)</f>
        <v>648</v>
      </c>
      <c r="P363" s="53">
        <v>3.35</v>
      </c>
      <c r="Q363" s="71">
        <v>0</v>
      </c>
      <c r="R363" s="71">
        <f>SUM(O363*P363)</f>
        <v>2170.8000000000002</v>
      </c>
      <c r="S363" s="53">
        <v>0</v>
      </c>
      <c r="T363" s="34">
        <v>0</v>
      </c>
      <c r="U363" s="34">
        <f>N363+R363+T363</f>
        <v>23770.799999999999</v>
      </c>
      <c r="V363" s="53">
        <f>M363*200</f>
        <v>3600</v>
      </c>
      <c r="W363" s="53">
        <v>0</v>
      </c>
      <c r="X363" s="53">
        <v>0</v>
      </c>
      <c r="Y363" s="52">
        <f t="shared" si="42"/>
        <v>0</v>
      </c>
      <c r="Z363" s="46">
        <v>0</v>
      </c>
      <c r="AA363" s="46" t="s">
        <v>579</v>
      </c>
      <c r="AB363" s="34">
        <f>V363+Y363+Z363</f>
        <v>3600</v>
      </c>
      <c r="AC363" s="34">
        <f>AB363+U363</f>
        <v>27370.799999999999</v>
      </c>
      <c r="AD363" s="135"/>
      <c r="AE363" s="48"/>
      <c r="AF363" s="57" t="s">
        <v>577</v>
      </c>
      <c r="AG363" s="74"/>
    </row>
    <row r="364" spans="1:33" s="31" customFormat="1" ht="29.25" customHeight="1" x14ac:dyDescent="0.2">
      <c r="A364" s="74" t="s">
        <v>574</v>
      </c>
      <c r="B364" s="74" t="s">
        <v>569</v>
      </c>
      <c r="C364" s="28" t="s">
        <v>77</v>
      </c>
      <c r="D364" s="28" t="s">
        <v>112</v>
      </c>
      <c r="E364" s="35" t="s">
        <v>112</v>
      </c>
      <c r="F364" s="35" t="s">
        <v>112</v>
      </c>
      <c r="G364" s="35" t="s">
        <v>114</v>
      </c>
      <c r="H364" s="248" t="s">
        <v>112</v>
      </c>
      <c r="I364" s="74" t="s">
        <v>112</v>
      </c>
      <c r="J364" s="100">
        <v>0</v>
      </c>
      <c r="K364" s="100">
        <v>0</v>
      </c>
      <c r="L364" s="100">
        <v>0</v>
      </c>
      <c r="M364" s="52">
        <v>0</v>
      </c>
      <c r="N364" s="81">
        <f t="shared" si="41"/>
        <v>0</v>
      </c>
      <c r="O364" s="82">
        <v>0</v>
      </c>
      <c r="P364" s="82">
        <v>0</v>
      </c>
      <c r="Q364" s="71">
        <v>0</v>
      </c>
      <c r="R364" s="83">
        <v>0</v>
      </c>
      <c r="S364" s="53">
        <v>0</v>
      </c>
      <c r="T364" s="34">
        <v>0</v>
      </c>
      <c r="U364" s="34">
        <f>N364+R364+T364</f>
        <v>0</v>
      </c>
      <c r="V364" s="53">
        <f>M364*200</f>
        <v>0</v>
      </c>
      <c r="W364" s="53">
        <v>0</v>
      </c>
      <c r="X364" s="53">
        <v>0</v>
      </c>
      <c r="Y364" s="52">
        <f t="shared" si="42"/>
        <v>0</v>
      </c>
      <c r="Z364" s="46">
        <v>0</v>
      </c>
      <c r="AA364" s="46"/>
      <c r="AB364" s="34">
        <v>0</v>
      </c>
      <c r="AC364" s="34">
        <f>AB364+U364</f>
        <v>0</v>
      </c>
      <c r="AD364" s="135"/>
      <c r="AE364" s="48"/>
      <c r="AF364" s="57" t="s">
        <v>577</v>
      </c>
      <c r="AG364" s="74"/>
    </row>
    <row r="365" spans="1:33" s="31" customFormat="1" ht="25" x14ac:dyDescent="0.2">
      <c r="A365" s="74" t="s">
        <v>574</v>
      </c>
      <c r="B365" s="74" t="s">
        <v>569</v>
      </c>
      <c r="C365" s="28" t="s">
        <v>77</v>
      </c>
      <c r="D365" s="28" t="s">
        <v>112</v>
      </c>
      <c r="E365" s="35" t="s">
        <v>112</v>
      </c>
      <c r="F365" s="35" t="s">
        <v>112</v>
      </c>
      <c r="G365" s="35" t="s">
        <v>116</v>
      </c>
      <c r="H365" s="248" t="s">
        <v>112</v>
      </c>
      <c r="I365" s="74" t="s">
        <v>112</v>
      </c>
      <c r="J365" s="100">
        <v>0</v>
      </c>
      <c r="K365" s="100">
        <v>0</v>
      </c>
      <c r="L365" s="100">
        <v>0</v>
      </c>
      <c r="M365" s="52">
        <v>0</v>
      </c>
      <c r="N365" s="81">
        <f t="shared" si="41"/>
        <v>0</v>
      </c>
      <c r="O365" s="82">
        <v>0</v>
      </c>
      <c r="P365" s="82">
        <v>0</v>
      </c>
      <c r="Q365" s="71">
        <v>0</v>
      </c>
      <c r="R365" s="83">
        <v>0</v>
      </c>
      <c r="S365" s="53">
        <v>0</v>
      </c>
      <c r="T365" s="34">
        <v>0</v>
      </c>
      <c r="U365" s="34">
        <f>N365+R365+T365</f>
        <v>0</v>
      </c>
      <c r="V365" s="53">
        <f>M365*200</f>
        <v>0</v>
      </c>
      <c r="W365" s="53">
        <v>0</v>
      </c>
      <c r="X365" s="53">
        <v>0</v>
      </c>
      <c r="Y365" s="52">
        <f t="shared" si="42"/>
        <v>0</v>
      </c>
      <c r="Z365" s="46">
        <v>0</v>
      </c>
      <c r="AA365" s="46"/>
      <c r="AB365" s="34">
        <v>0</v>
      </c>
      <c r="AC365" s="34">
        <f>AB365+U365</f>
        <v>0</v>
      </c>
      <c r="AD365" s="135"/>
      <c r="AE365" s="48"/>
      <c r="AF365" s="57" t="s">
        <v>577</v>
      </c>
      <c r="AG365" s="74"/>
    </row>
    <row r="366" spans="1:33" s="31" customFormat="1" ht="43" customHeight="1" x14ac:dyDescent="0.2">
      <c r="A366" s="74" t="s">
        <v>580</v>
      </c>
      <c r="B366" s="74"/>
      <c r="C366" s="28" t="s">
        <v>77</v>
      </c>
      <c r="D366" s="28" t="s">
        <v>103</v>
      </c>
      <c r="E366" s="35" t="s">
        <v>565</v>
      </c>
      <c r="F366" s="35" t="s">
        <v>581</v>
      </c>
      <c r="G366" s="99" t="s">
        <v>474</v>
      </c>
      <c r="H366" s="248">
        <v>42</v>
      </c>
      <c r="I366" s="74" t="s">
        <v>37</v>
      </c>
      <c r="J366" s="100">
        <v>1200</v>
      </c>
      <c r="K366" s="100">
        <v>0</v>
      </c>
      <c r="L366" s="100">
        <v>18</v>
      </c>
      <c r="M366" s="52">
        <f>K366+L366</f>
        <v>18</v>
      </c>
      <c r="N366" s="81">
        <f t="shared" si="41"/>
        <v>21600</v>
      </c>
      <c r="O366" s="53">
        <f>SUM(36*M366)</f>
        <v>648</v>
      </c>
      <c r="P366" s="53">
        <v>3.35</v>
      </c>
      <c r="Q366" s="71">
        <v>0</v>
      </c>
      <c r="R366" s="71">
        <f>SUM(O366*P366)</f>
        <v>2170.8000000000002</v>
      </c>
      <c r="S366" s="53">
        <v>0</v>
      </c>
      <c r="T366" s="34">
        <f>(M366*S366)</f>
        <v>0</v>
      </c>
      <c r="U366" s="34">
        <f>N366+R366+T366</f>
        <v>23770.799999999999</v>
      </c>
      <c r="V366" s="53">
        <f>M366*200</f>
        <v>3600</v>
      </c>
      <c r="W366" s="53">
        <v>0</v>
      </c>
      <c r="X366" s="53">
        <v>0</v>
      </c>
      <c r="Y366" s="52">
        <f t="shared" si="42"/>
        <v>0</v>
      </c>
      <c r="Z366" s="46">
        <v>6160</v>
      </c>
      <c r="AA366" s="46"/>
      <c r="AB366" s="34">
        <f>V366+Y366+Z366</f>
        <v>9760</v>
      </c>
      <c r="AC366" s="34">
        <f>AB366+U366</f>
        <v>33530.800000000003</v>
      </c>
      <c r="AD366" s="48">
        <f>SUM(M366:M368)</f>
        <v>18</v>
      </c>
      <c r="AE366" s="48">
        <f>SUM(AC366:AC368)</f>
        <v>33530.800000000003</v>
      </c>
      <c r="AF366" s="57" t="s">
        <v>582</v>
      </c>
      <c r="AG366" s="74" t="s">
        <v>583</v>
      </c>
    </row>
    <row r="367" spans="1:33" s="31" customFormat="1" ht="35.25" customHeight="1" x14ac:dyDescent="0.2">
      <c r="A367" s="74" t="s">
        <v>580</v>
      </c>
      <c r="B367" s="74" t="s">
        <v>569</v>
      </c>
      <c r="C367" s="28" t="s">
        <v>77</v>
      </c>
      <c r="D367" s="28" t="s">
        <v>112</v>
      </c>
      <c r="E367" s="35" t="s">
        <v>112</v>
      </c>
      <c r="F367" s="35" t="s">
        <v>112</v>
      </c>
      <c r="G367" s="35" t="s">
        <v>114</v>
      </c>
      <c r="H367" s="248" t="s">
        <v>112</v>
      </c>
      <c r="I367" s="74" t="s">
        <v>112</v>
      </c>
      <c r="J367" s="100">
        <v>0</v>
      </c>
      <c r="K367" s="100">
        <v>0</v>
      </c>
      <c r="L367" s="100">
        <v>0</v>
      </c>
      <c r="M367" s="52">
        <v>0</v>
      </c>
      <c r="N367" s="81">
        <v>0</v>
      </c>
      <c r="O367" s="82">
        <v>0</v>
      </c>
      <c r="P367" s="53">
        <v>0</v>
      </c>
      <c r="Q367" s="71">
        <v>0</v>
      </c>
      <c r="R367" s="71">
        <v>0</v>
      </c>
      <c r="S367" s="34">
        <v>0</v>
      </c>
      <c r="T367" s="34">
        <v>0</v>
      </c>
      <c r="U367" s="34">
        <f>N367+R367+T367</f>
        <v>0</v>
      </c>
      <c r="V367" s="53">
        <v>0</v>
      </c>
      <c r="W367" s="53">
        <v>0</v>
      </c>
      <c r="X367" s="52">
        <v>0</v>
      </c>
      <c r="Y367" s="46">
        <v>0</v>
      </c>
      <c r="Z367" s="34">
        <v>0</v>
      </c>
      <c r="AA367" s="34"/>
      <c r="AB367" s="34">
        <f>V367+Y367+Z367</f>
        <v>0</v>
      </c>
      <c r="AC367" s="34">
        <f>AB367+U367</f>
        <v>0</v>
      </c>
      <c r="AD367" s="228"/>
      <c r="AE367" s="48"/>
      <c r="AF367" s="57" t="s">
        <v>582</v>
      </c>
      <c r="AG367" s="74"/>
    </row>
    <row r="368" spans="1:33" s="31" customFormat="1" ht="36" customHeight="1" x14ac:dyDescent="0.2">
      <c r="A368" s="74" t="s">
        <v>580</v>
      </c>
      <c r="B368" s="74" t="s">
        <v>569</v>
      </c>
      <c r="C368" s="28" t="s">
        <v>77</v>
      </c>
      <c r="D368" s="28" t="s">
        <v>112</v>
      </c>
      <c r="E368" s="35" t="s">
        <v>112</v>
      </c>
      <c r="F368" s="35" t="s">
        <v>112</v>
      </c>
      <c r="G368" s="35" t="s">
        <v>116</v>
      </c>
      <c r="H368" s="248" t="s">
        <v>112</v>
      </c>
      <c r="I368" s="74" t="s">
        <v>112</v>
      </c>
      <c r="J368" s="100">
        <v>0</v>
      </c>
      <c r="K368" s="100">
        <v>0</v>
      </c>
      <c r="L368" s="100">
        <v>0</v>
      </c>
      <c r="M368" s="52">
        <v>0</v>
      </c>
      <c r="N368" s="34">
        <v>0</v>
      </c>
      <c r="O368" s="53">
        <v>0</v>
      </c>
      <c r="P368" s="53">
        <v>0</v>
      </c>
      <c r="Q368" s="71">
        <v>0</v>
      </c>
      <c r="R368" s="71">
        <v>0</v>
      </c>
      <c r="S368" s="53">
        <v>0</v>
      </c>
      <c r="T368" s="34">
        <v>0</v>
      </c>
      <c r="U368" s="34">
        <f>N368+R368+T368</f>
        <v>0</v>
      </c>
      <c r="V368" s="53">
        <v>0</v>
      </c>
      <c r="W368" s="53">
        <v>0</v>
      </c>
      <c r="X368" s="53">
        <v>0</v>
      </c>
      <c r="Y368" s="52">
        <v>0</v>
      </c>
      <c r="Z368" s="46">
        <v>0</v>
      </c>
      <c r="AA368" s="46"/>
      <c r="AB368" s="34">
        <v>0</v>
      </c>
      <c r="AC368" s="34">
        <f>AB368+U368</f>
        <v>0</v>
      </c>
      <c r="AD368" s="48"/>
      <c r="AE368" s="48"/>
      <c r="AF368" s="57" t="s">
        <v>582</v>
      </c>
      <c r="AG368" s="74"/>
    </row>
    <row r="369" spans="1:35" s="31" customFormat="1" ht="34" customHeight="1" x14ac:dyDescent="0.2">
      <c r="A369" s="74" t="s">
        <v>584</v>
      </c>
      <c r="B369" s="74"/>
      <c r="C369" s="28" t="s">
        <v>77</v>
      </c>
      <c r="D369" s="28" t="s">
        <v>103</v>
      </c>
      <c r="E369" s="35" t="s">
        <v>565</v>
      </c>
      <c r="F369" s="35" t="s">
        <v>581</v>
      </c>
      <c r="G369" s="99" t="s">
        <v>474</v>
      </c>
      <c r="H369" s="248">
        <v>42</v>
      </c>
      <c r="I369" s="74" t="s">
        <v>37</v>
      </c>
      <c r="J369" s="100">
        <v>1200</v>
      </c>
      <c r="K369" s="100">
        <v>0</v>
      </c>
      <c r="L369" s="100">
        <v>4</v>
      </c>
      <c r="M369" s="52">
        <f>K369+L369</f>
        <v>4</v>
      </c>
      <c r="N369" s="81">
        <f>(J369*M369)</f>
        <v>4800</v>
      </c>
      <c r="O369" s="53">
        <f>SUM(36*M369)</f>
        <v>144</v>
      </c>
      <c r="P369" s="53">
        <v>3.35</v>
      </c>
      <c r="Q369" s="71">
        <v>0</v>
      </c>
      <c r="R369" s="71">
        <f>SUM(O369*P369)</f>
        <v>482.40000000000003</v>
      </c>
      <c r="S369" s="53">
        <v>0</v>
      </c>
      <c r="T369" s="34">
        <v>0</v>
      </c>
      <c r="U369" s="34">
        <f>N369+R369+T369</f>
        <v>5282.4</v>
      </c>
      <c r="V369" s="53">
        <f>M369*200</f>
        <v>800</v>
      </c>
      <c r="W369" s="53">
        <v>0</v>
      </c>
      <c r="X369" s="53">
        <v>0</v>
      </c>
      <c r="Y369" s="52">
        <f>SUM(X369*W369)</f>
        <v>0</v>
      </c>
      <c r="Z369" s="46">
        <v>0</v>
      </c>
      <c r="AA369" s="46"/>
      <c r="AB369" s="34">
        <f>V369+Y369+Z369</f>
        <v>800</v>
      </c>
      <c r="AC369" s="34">
        <f>AB369+U369</f>
        <v>6082.4</v>
      </c>
      <c r="AD369" s="48">
        <f>SUM(M369)</f>
        <v>4</v>
      </c>
      <c r="AE369" s="48">
        <f>SUM(AC369)</f>
        <v>6082.4</v>
      </c>
      <c r="AF369" s="57" t="s">
        <v>584</v>
      </c>
      <c r="AG369" s="74"/>
    </row>
    <row r="370" spans="1:35" ht="32.25" customHeight="1" x14ac:dyDescent="0.25">
      <c r="A370" s="136"/>
      <c r="B370" s="136"/>
      <c r="C370" s="137"/>
      <c r="D370" s="137"/>
      <c r="E370" s="138"/>
      <c r="F370" s="139"/>
      <c r="G370" s="138" t="s">
        <v>585</v>
      </c>
      <c r="H370" s="250"/>
      <c r="I370" s="137"/>
      <c r="J370" s="140"/>
      <c r="K370" s="140">
        <f t="shared" ref="K370:AE370" si="43">SUM(K2:K369)</f>
        <v>1627</v>
      </c>
      <c r="L370" s="140">
        <f t="shared" si="43"/>
        <v>2987</v>
      </c>
      <c r="M370" s="141">
        <f t="shared" si="43"/>
        <v>4614</v>
      </c>
      <c r="N370" s="140">
        <f t="shared" si="43"/>
        <v>3382884</v>
      </c>
      <c r="O370" s="140">
        <f t="shared" si="43"/>
        <v>8596</v>
      </c>
      <c r="P370" s="140">
        <f t="shared" si="43"/>
        <v>13626.850000000004</v>
      </c>
      <c r="Q370" s="140">
        <f t="shared" si="43"/>
        <v>102.80000000000038</v>
      </c>
      <c r="R370" s="140">
        <f t="shared" si="43"/>
        <v>154510.59999999995</v>
      </c>
      <c r="S370" s="140">
        <f t="shared" si="43"/>
        <v>22779</v>
      </c>
      <c r="T370" s="140">
        <f t="shared" si="43"/>
        <v>751642</v>
      </c>
      <c r="U370" s="142">
        <f t="shared" si="43"/>
        <v>4289036.6000000015</v>
      </c>
      <c r="V370" s="140">
        <f t="shared" si="43"/>
        <v>967400</v>
      </c>
      <c r="W370" s="140">
        <f t="shared" si="43"/>
        <v>1655</v>
      </c>
      <c r="X370" s="140">
        <f t="shared" si="43"/>
        <v>88110.010000000009</v>
      </c>
      <c r="Y370" s="140">
        <f t="shared" si="43"/>
        <v>757224.52</v>
      </c>
      <c r="Z370" s="140">
        <f t="shared" si="43"/>
        <v>97459</v>
      </c>
      <c r="AA370" s="140">
        <f t="shared" si="43"/>
        <v>40738</v>
      </c>
      <c r="AB370" s="142">
        <f t="shared" si="43"/>
        <v>1822083.52</v>
      </c>
      <c r="AC370" s="140">
        <f t="shared" si="43"/>
        <v>6111120.120000002</v>
      </c>
      <c r="AD370" s="141">
        <f>SUM(AD2:AD369)</f>
        <v>4249</v>
      </c>
      <c r="AE370" s="143">
        <f t="shared" si="43"/>
        <v>6111120.120000001</v>
      </c>
      <c r="AF370" s="144"/>
      <c r="AG370" s="74"/>
      <c r="AI370" s="145" t="s">
        <v>32</v>
      </c>
    </row>
    <row r="371" spans="1:35" s="31" customFormat="1" ht="52.5" customHeight="1" x14ac:dyDescent="0.25">
      <c r="A371" s="146"/>
      <c r="B371" s="146"/>
      <c r="C371" s="147"/>
      <c r="D371" s="147"/>
      <c r="E371" s="148"/>
      <c r="F371" s="149"/>
      <c r="G371" s="148"/>
      <c r="H371" s="251"/>
      <c r="I371" s="147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  <c r="AA371" s="150"/>
      <c r="AB371" s="150"/>
      <c r="AC371" s="150"/>
      <c r="AD371" s="262" t="s">
        <v>32</v>
      </c>
      <c r="AE371" s="263" t="s">
        <v>32</v>
      </c>
      <c r="AF371" s="144"/>
      <c r="AG371" s="152"/>
    </row>
    <row r="372" spans="1:35" s="31" customFormat="1" ht="24" customHeight="1" x14ac:dyDescent="0.2">
      <c r="A372" s="146"/>
      <c r="B372" s="146"/>
      <c r="C372" s="147"/>
      <c r="D372" s="147"/>
      <c r="E372" s="148"/>
      <c r="F372" s="149"/>
      <c r="G372" s="148"/>
      <c r="H372" s="251"/>
      <c r="I372" s="147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44"/>
      <c r="AG372" s="152"/>
    </row>
    <row r="373" spans="1:35" ht="21" customHeight="1" x14ac:dyDescent="0.2">
      <c r="A373" s="152"/>
      <c r="B373" s="152"/>
      <c r="C373" s="108"/>
      <c r="D373" s="108"/>
      <c r="E373" s="108"/>
      <c r="F373" s="153"/>
      <c r="G373" s="108"/>
      <c r="H373" s="252"/>
      <c r="I373" s="108"/>
      <c r="J373" s="108"/>
      <c r="K373" s="108"/>
      <c r="L373" s="108"/>
      <c r="M373" s="98"/>
      <c r="N373" s="61"/>
      <c r="O373" s="108"/>
      <c r="P373" s="109"/>
      <c r="Q373" s="154"/>
      <c r="R373" s="155"/>
      <c r="S373" s="108"/>
      <c r="T373" s="108"/>
      <c r="U373" s="157"/>
      <c r="V373" s="108"/>
      <c r="W373" s="108"/>
      <c r="X373" s="108"/>
      <c r="Y373" s="108"/>
      <c r="Z373" s="108"/>
      <c r="AA373" s="108"/>
      <c r="AB373" s="108"/>
      <c r="AC373" s="108"/>
      <c r="AD373" s="108"/>
      <c r="AE373" s="108"/>
      <c r="AF373" s="158"/>
      <c r="AG373" s="159"/>
    </row>
    <row r="374" spans="1:35" ht="21.75" customHeight="1" x14ac:dyDescent="0.2">
      <c r="A374" s="152"/>
      <c r="B374" s="152"/>
      <c r="C374" s="108"/>
      <c r="D374" s="108"/>
      <c r="E374" s="108"/>
      <c r="F374" s="153"/>
      <c r="G374" s="108"/>
      <c r="H374" s="252"/>
      <c r="I374" s="108"/>
      <c r="J374" s="108"/>
      <c r="K374" s="108"/>
      <c r="L374" s="108"/>
      <c r="M374" s="98"/>
      <c r="N374" s="112"/>
      <c r="O374" s="108"/>
      <c r="P374" s="109"/>
      <c r="Q374" s="154"/>
      <c r="R374" s="58"/>
      <c r="S374" s="108"/>
      <c r="T374" s="157"/>
      <c r="U374" s="157"/>
      <c r="V374" s="108"/>
      <c r="W374" s="108"/>
      <c r="X374" s="108"/>
      <c r="Y374" s="108"/>
      <c r="Z374" s="108"/>
      <c r="AA374" s="108"/>
      <c r="AB374" s="108"/>
      <c r="AC374" s="108"/>
      <c r="AD374" s="108"/>
      <c r="AE374" s="108"/>
      <c r="AF374" s="158"/>
      <c r="AG374" s="159"/>
    </row>
    <row r="375" spans="1:35" ht="21" customHeight="1" x14ac:dyDescent="0.2">
      <c r="A375" s="152"/>
      <c r="B375" s="152"/>
      <c r="C375" s="108"/>
      <c r="D375" s="108"/>
      <c r="E375" s="108"/>
      <c r="F375" s="153"/>
      <c r="G375" s="108"/>
      <c r="H375" s="252"/>
      <c r="I375" s="108"/>
      <c r="J375" s="108"/>
      <c r="K375" s="108"/>
      <c r="L375" s="108"/>
      <c r="M375" s="98"/>
      <c r="N375" s="61"/>
      <c r="O375" s="108"/>
      <c r="P375" s="109"/>
      <c r="Q375" s="154"/>
      <c r="R375" s="160"/>
      <c r="S375" s="108"/>
      <c r="T375" s="157"/>
      <c r="U375" s="157"/>
      <c r="V375" s="108"/>
      <c r="W375" s="108"/>
      <c r="X375" s="108"/>
      <c r="Y375" s="108"/>
      <c r="Z375" s="108"/>
      <c r="AA375" s="108"/>
      <c r="AB375" s="108"/>
      <c r="AC375" s="108"/>
      <c r="AD375" s="108"/>
      <c r="AE375" s="108"/>
      <c r="AF375" s="158"/>
      <c r="AG375" s="159"/>
    </row>
    <row r="376" spans="1:35" ht="22.5" customHeight="1" x14ac:dyDescent="0.2">
      <c r="A376" s="152"/>
      <c r="B376" s="152"/>
      <c r="C376" s="108"/>
      <c r="D376" s="108"/>
      <c r="E376" s="108"/>
      <c r="F376" s="153"/>
      <c r="G376" s="108"/>
      <c r="H376" s="252"/>
      <c r="I376" s="108"/>
      <c r="J376" s="108"/>
      <c r="K376" s="108"/>
      <c r="L376" s="108"/>
      <c r="M376" s="32"/>
      <c r="N376" s="108"/>
      <c r="O376" s="108"/>
      <c r="P376" s="109"/>
      <c r="Q376" s="154"/>
      <c r="R376" s="154"/>
      <c r="S376" s="108"/>
      <c r="T376" s="157"/>
      <c r="U376" s="157"/>
      <c r="V376" s="108"/>
      <c r="W376" s="108"/>
      <c r="X376" s="108"/>
      <c r="Y376" s="108"/>
      <c r="Z376" s="108"/>
      <c r="AA376" s="108"/>
      <c r="AB376" s="108"/>
      <c r="AC376" s="108"/>
      <c r="AD376" s="108"/>
      <c r="AE376" s="108"/>
      <c r="AF376" s="158"/>
      <c r="AG376" s="161" t="s">
        <v>32</v>
      </c>
    </row>
    <row r="377" spans="1:35" ht="21.75" customHeight="1" x14ac:dyDescent="0.2">
      <c r="A377" s="152"/>
      <c r="B377" s="152"/>
      <c r="C377" s="108"/>
      <c r="D377" s="108"/>
      <c r="E377" s="108"/>
      <c r="F377" s="153"/>
      <c r="G377" s="108"/>
      <c r="H377" s="252"/>
      <c r="I377" s="108"/>
      <c r="J377" s="108"/>
      <c r="K377" s="108"/>
      <c r="L377" s="108"/>
      <c r="M377" s="32"/>
      <c r="N377" s="108"/>
      <c r="O377" s="108"/>
      <c r="P377" s="109"/>
      <c r="Q377" s="154"/>
      <c r="R377" s="154"/>
      <c r="S377" s="108"/>
      <c r="T377" s="157"/>
      <c r="U377" s="157"/>
      <c r="V377" s="108"/>
      <c r="W377" s="108"/>
      <c r="X377" s="108"/>
      <c r="Y377" s="108"/>
      <c r="Z377" s="108"/>
      <c r="AA377" s="108"/>
      <c r="AB377" s="108"/>
      <c r="AC377" s="108"/>
      <c r="AD377" s="108"/>
      <c r="AE377" s="108"/>
      <c r="AF377" s="162" t="s">
        <v>32</v>
      </c>
      <c r="AG377" s="159"/>
    </row>
    <row r="378" spans="1:35" ht="20.25" customHeight="1" x14ac:dyDescent="0.2">
      <c r="A378" s="152"/>
      <c r="B378" s="152"/>
      <c r="C378" s="108"/>
      <c r="D378" s="108"/>
      <c r="E378" s="108"/>
      <c r="F378" s="153"/>
      <c r="G378" s="108"/>
      <c r="H378" s="252"/>
      <c r="I378" s="108"/>
      <c r="J378" s="108"/>
      <c r="K378" s="108"/>
      <c r="L378" s="108"/>
      <c r="M378" s="32"/>
      <c r="N378" s="108"/>
      <c r="O378" s="108"/>
      <c r="P378" s="109"/>
      <c r="Q378" s="154"/>
      <c r="R378" s="154"/>
      <c r="S378" s="108"/>
      <c r="T378" s="157"/>
      <c r="U378" s="157"/>
      <c r="V378" s="108"/>
      <c r="W378" s="108"/>
      <c r="X378" s="108"/>
      <c r="Y378" s="108"/>
      <c r="Z378" s="108"/>
      <c r="AA378" s="108"/>
      <c r="AB378" s="108"/>
      <c r="AC378" s="108"/>
      <c r="AD378" s="108"/>
      <c r="AE378" s="108"/>
      <c r="AF378" s="158"/>
      <c r="AG378" s="159"/>
    </row>
    <row r="379" spans="1:35" ht="24.75" customHeight="1" x14ac:dyDescent="0.2">
      <c r="A379" s="152"/>
      <c r="B379" s="152"/>
      <c r="C379" s="108"/>
      <c r="D379" s="108"/>
      <c r="E379" s="108"/>
      <c r="F379" s="153"/>
      <c r="G379" s="108"/>
      <c r="H379" s="252"/>
      <c r="I379" s="108"/>
      <c r="J379" s="108"/>
      <c r="K379" s="108"/>
      <c r="L379" s="108"/>
      <c r="M379" s="32"/>
      <c r="N379" s="108"/>
      <c r="O379" s="108"/>
      <c r="P379" s="109"/>
      <c r="Q379" s="154"/>
      <c r="R379" s="154"/>
      <c r="S379" s="108"/>
      <c r="T379" s="157"/>
      <c r="U379" s="157"/>
      <c r="V379" s="108"/>
      <c r="W379" s="108"/>
      <c r="X379" s="108"/>
      <c r="Y379" s="108"/>
      <c r="Z379" s="108"/>
      <c r="AA379" s="108"/>
      <c r="AB379" s="108"/>
      <c r="AC379" s="108"/>
      <c r="AD379" s="108"/>
      <c r="AE379" s="108"/>
      <c r="AF379" s="158"/>
      <c r="AG379" s="159"/>
    </row>
    <row r="380" spans="1:35" ht="17" customHeight="1" x14ac:dyDescent="0.2">
      <c r="A380" s="152"/>
      <c r="B380" s="152"/>
      <c r="C380" s="108"/>
      <c r="D380" s="108"/>
      <c r="E380" s="108"/>
      <c r="F380" s="153"/>
      <c r="G380" s="108"/>
      <c r="H380" s="252"/>
      <c r="I380" s="108"/>
      <c r="J380" s="108"/>
      <c r="K380" s="108"/>
      <c r="L380" s="108"/>
      <c r="M380" s="32"/>
      <c r="N380" s="108"/>
      <c r="O380" s="108"/>
      <c r="P380" s="109"/>
      <c r="Q380" s="154"/>
      <c r="R380" s="154"/>
      <c r="S380" s="108"/>
      <c r="T380" s="157"/>
      <c r="U380" s="157"/>
      <c r="V380" s="108"/>
      <c r="W380" s="108"/>
      <c r="X380" s="108"/>
      <c r="Y380" s="108"/>
      <c r="Z380" s="108"/>
      <c r="AA380" s="108"/>
      <c r="AB380" s="108"/>
      <c r="AC380" s="108"/>
      <c r="AD380" s="108"/>
      <c r="AE380" s="108"/>
      <c r="AF380" s="158"/>
      <c r="AG380" s="159"/>
    </row>
    <row r="381" spans="1:35" x14ac:dyDescent="0.2">
      <c r="A381" s="163"/>
      <c r="B381" s="163"/>
      <c r="C381" s="164"/>
      <c r="D381" s="164"/>
      <c r="E381" s="164"/>
      <c r="F381" s="165"/>
      <c r="G381" s="164"/>
      <c r="H381" s="253"/>
      <c r="I381" s="164"/>
      <c r="J381" s="164"/>
      <c r="K381" s="164"/>
      <c r="L381" s="164"/>
      <c r="M381" s="166"/>
      <c r="N381" s="164"/>
      <c r="O381" s="164"/>
      <c r="P381" s="167"/>
      <c r="Q381" s="168"/>
      <c r="R381" s="168"/>
      <c r="S381" s="164"/>
      <c r="T381" s="164"/>
      <c r="U381" s="164"/>
      <c r="V381" s="108"/>
      <c r="W381" s="108"/>
      <c r="X381" s="32"/>
      <c r="Y381" s="108"/>
      <c r="Z381" s="108"/>
      <c r="AA381" s="32"/>
      <c r="AB381" s="108"/>
      <c r="AC381" s="108"/>
      <c r="AD381" s="135"/>
      <c r="AE381" s="48"/>
      <c r="AF381" s="158"/>
      <c r="AG381" s="159"/>
      <c r="AH381" s="108"/>
      <c r="AI381" s="108"/>
    </row>
    <row r="382" spans="1:35" x14ac:dyDescent="0.2">
      <c r="A382" s="152"/>
      <c r="B382" s="152"/>
      <c r="C382" s="108"/>
      <c r="D382" s="108"/>
      <c r="E382" s="108"/>
      <c r="F382" s="153"/>
      <c r="G382" s="108"/>
      <c r="H382" s="252"/>
      <c r="I382" s="108"/>
      <c r="J382" s="108"/>
      <c r="K382" s="108"/>
      <c r="L382" s="108"/>
      <c r="M382" s="32"/>
      <c r="N382" s="108"/>
      <c r="O382" s="108"/>
      <c r="P382" s="109"/>
      <c r="Q382" s="154"/>
      <c r="R382" s="154"/>
      <c r="S382" s="108"/>
      <c r="T382" s="108"/>
      <c r="U382" s="108"/>
      <c r="V382" s="164"/>
      <c r="W382" s="164"/>
      <c r="X382" s="166"/>
      <c r="Y382" s="164"/>
      <c r="Z382" s="164"/>
      <c r="AB382" s="164"/>
      <c r="AC382" s="164"/>
      <c r="AD382" s="260"/>
      <c r="AE382" s="261"/>
      <c r="AF382" s="158"/>
      <c r="AG382" s="159"/>
      <c r="AH382" s="108"/>
      <c r="AI382" s="108"/>
    </row>
    <row r="383" spans="1:35" x14ac:dyDescent="0.2">
      <c r="A383" s="152"/>
      <c r="B383" s="152"/>
      <c r="C383" s="108"/>
      <c r="D383" s="108"/>
      <c r="E383" s="108"/>
      <c r="F383" s="153"/>
      <c r="G383" s="108"/>
      <c r="H383" s="252"/>
      <c r="I383" s="108"/>
      <c r="J383" s="108"/>
      <c r="K383" s="108"/>
      <c r="L383" s="108"/>
      <c r="M383" s="32"/>
      <c r="N383" s="108"/>
      <c r="O383" s="108"/>
      <c r="P383" s="109"/>
      <c r="Q383" s="154"/>
      <c r="R383" s="154"/>
      <c r="S383" s="108"/>
      <c r="T383" s="108"/>
      <c r="U383" s="108"/>
      <c r="V383" s="108"/>
      <c r="W383" s="108"/>
      <c r="X383" s="32"/>
      <c r="Y383" s="108"/>
      <c r="Z383" s="108"/>
      <c r="AB383" s="108"/>
      <c r="AC383" s="108"/>
      <c r="AD383" s="135"/>
      <c r="AE383" s="48"/>
      <c r="AF383" s="158"/>
      <c r="AG383" s="159"/>
      <c r="AH383" s="108"/>
      <c r="AI383" s="108"/>
    </row>
    <row r="384" spans="1:35" x14ac:dyDescent="0.2">
      <c r="A384" s="152"/>
      <c r="B384" s="152"/>
      <c r="C384" s="108"/>
      <c r="D384" s="108"/>
      <c r="E384" s="108"/>
      <c r="F384" s="153"/>
      <c r="G384" s="108"/>
      <c r="H384" s="252"/>
      <c r="I384" s="108"/>
      <c r="J384" s="108"/>
      <c r="K384" s="108"/>
      <c r="L384" s="108"/>
      <c r="M384" s="32"/>
      <c r="N384" s="108"/>
      <c r="O384" s="108"/>
      <c r="P384" s="109"/>
      <c r="Q384" s="154"/>
      <c r="R384" s="154"/>
      <c r="S384" s="108"/>
      <c r="T384" s="108"/>
      <c r="U384" s="108"/>
      <c r="V384" s="108"/>
      <c r="W384" s="108"/>
      <c r="X384" s="32"/>
      <c r="Y384" s="108"/>
      <c r="Z384" s="108"/>
      <c r="AB384" s="108"/>
      <c r="AC384" s="108"/>
      <c r="AD384" s="135"/>
      <c r="AE384" s="48"/>
      <c r="AF384" s="158"/>
      <c r="AG384" s="159"/>
      <c r="AH384" s="108"/>
      <c r="AI384" s="108"/>
    </row>
    <row r="385" spans="1:35" x14ac:dyDescent="0.2">
      <c r="A385" s="152"/>
      <c r="B385" s="152"/>
      <c r="C385" s="108"/>
      <c r="D385" s="108"/>
      <c r="E385" s="108"/>
      <c r="F385" s="153"/>
      <c r="G385" s="108"/>
      <c r="H385" s="252"/>
      <c r="I385" s="108"/>
      <c r="J385" s="108"/>
      <c r="K385" s="108"/>
      <c r="L385" s="108"/>
      <c r="M385" s="32"/>
      <c r="N385" s="108"/>
      <c r="O385" s="108"/>
      <c r="P385" s="109"/>
      <c r="Q385" s="154"/>
      <c r="R385" s="154"/>
      <c r="S385" s="108"/>
      <c r="T385" s="108"/>
      <c r="U385" s="108"/>
      <c r="V385" s="108"/>
      <c r="W385" s="108"/>
      <c r="X385" s="32"/>
      <c r="Y385" s="108"/>
      <c r="Z385" s="108"/>
      <c r="AB385" s="108"/>
      <c r="AC385" s="108"/>
      <c r="AD385" s="135"/>
      <c r="AE385" s="48"/>
      <c r="AF385" s="158"/>
      <c r="AG385" s="159"/>
      <c r="AH385" s="108"/>
      <c r="AI385" s="108"/>
    </row>
    <row r="386" spans="1:35" x14ac:dyDescent="0.2">
      <c r="A386" s="152"/>
      <c r="B386" s="152"/>
      <c r="C386" s="108"/>
      <c r="D386" s="108"/>
      <c r="E386" s="108"/>
      <c r="F386" s="153"/>
      <c r="G386" s="108"/>
      <c r="H386" s="252"/>
      <c r="I386" s="108"/>
      <c r="J386" s="108"/>
      <c r="K386" s="108"/>
      <c r="L386" s="108"/>
      <c r="M386" s="32"/>
      <c r="N386" s="108"/>
      <c r="O386" s="108"/>
      <c r="P386" s="109"/>
      <c r="Q386" s="154"/>
      <c r="R386" s="154"/>
      <c r="S386" s="108"/>
      <c r="T386" s="108"/>
      <c r="U386" s="108"/>
      <c r="V386" s="108"/>
      <c r="W386" s="108"/>
      <c r="X386" s="32"/>
      <c r="Y386" s="108"/>
      <c r="Z386" s="108"/>
      <c r="AB386" s="108"/>
      <c r="AC386" s="108"/>
      <c r="AD386" s="135"/>
      <c r="AE386" s="48"/>
      <c r="AF386" s="158"/>
      <c r="AG386" s="159"/>
      <c r="AH386" s="108"/>
      <c r="AI386" s="108"/>
    </row>
    <row r="387" spans="1:35" x14ac:dyDescent="0.2">
      <c r="A387" s="152"/>
      <c r="B387" s="152"/>
      <c r="C387" s="108"/>
      <c r="D387" s="108"/>
      <c r="E387" s="108"/>
      <c r="F387" s="153"/>
      <c r="G387" s="108"/>
      <c r="H387" s="252"/>
      <c r="I387" s="108"/>
      <c r="J387" s="108"/>
      <c r="K387" s="108"/>
      <c r="L387" s="108"/>
      <c r="M387" s="32"/>
      <c r="N387" s="108"/>
      <c r="O387" s="108"/>
      <c r="P387" s="109"/>
      <c r="Q387" s="154"/>
      <c r="R387" s="154"/>
      <c r="S387" s="108"/>
      <c r="T387" s="108"/>
      <c r="U387" s="108"/>
      <c r="V387" s="108"/>
      <c r="W387" s="108"/>
      <c r="X387" s="32"/>
      <c r="Y387" s="108"/>
      <c r="Z387" s="108"/>
      <c r="AB387" s="108"/>
      <c r="AC387" s="108"/>
      <c r="AD387" s="135"/>
      <c r="AE387" s="48"/>
      <c r="AF387" s="158"/>
      <c r="AG387" s="159"/>
      <c r="AH387" s="108"/>
      <c r="AI387" s="108"/>
    </row>
    <row r="388" spans="1:35" x14ac:dyDescent="0.2">
      <c r="A388" s="152"/>
      <c r="B388" s="152"/>
      <c r="C388" s="108"/>
      <c r="D388" s="108"/>
      <c r="E388" s="108"/>
      <c r="F388" s="153"/>
      <c r="G388" s="108"/>
      <c r="H388" s="252"/>
      <c r="I388" s="108"/>
      <c r="J388" s="108"/>
      <c r="K388" s="108"/>
      <c r="L388" s="108"/>
      <c r="M388" s="32"/>
      <c r="N388" s="108"/>
      <c r="O388" s="108"/>
      <c r="P388" s="109"/>
      <c r="Q388" s="154"/>
      <c r="R388" s="154"/>
      <c r="S388" s="108"/>
      <c r="T388" s="108"/>
      <c r="U388" s="108"/>
      <c r="V388" s="108"/>
      <c r="W388" s="108"/>
      <c r="X388" s="32"/>
      <c r="Y388" s="108"/>
      <c r="Z388" s="108"/>
      <c r="AB388" s="108"/>
      <c r="AC388" s="108"/>
      <c r="AD388" s="135"/>
      <c r="AE388" s="48"/>
      <c r="AF388" s="158"/>
      <c r="AG388" s="159"/>
      <c r="AH388" s="108"/>
      <c r="AI388" s="108"/>
    </row>
    <row r="389" spans="1:35" x14ac:dyDescent="0.2">
      <c r="A389" s="152"/>
      <c r="B389" s="152"/>
      <c r="C389" s="108"/>
      <c r="D389" s="108"/>
      <c r="E389" s="108"/>
      <c r="F389" s="153"/>
      <c r="G389" s="108"/>
      <c r="H389" s="252"/>
      <c r="I389" s="108"/>
      <c r="J389" s="108"/>
      <c r="K389" s="108"/>
      <c r="L389" s="108"/>
      <c r="M389" s="32"/>
      <c r="N389" s="108"/>
      <c r="O389" s="108"/>
      <c r="P389" s="109"/>
      <c r="Q389" s="154"/>
      <c r="R389" s="154"/>
      <c r="S389" s="108"/>
      <c r="T389" s="108"/>
      <c r="U389" s="108"/>
      <c r="V389" s="108"/>
      <c r="W389" s="108"/>
      <c r="X389" s="32"/>
      <c r="Y389" s="108"/>
      <c r="Z389" s="108"/>
      <c r="AB389" s="108"/>
      <c r="AC389" s="108"/>
      <c r="AD389" s="135"/>
      <c r="AE389" s="48"/>
      <c r="AF389" s="158"/>
      <c r="AG389" s="159"/>
      <c r="AH389" s="108"/>
      <c r="AI389" s="108"/>
    </row>
    <row r="390" spans="1:35" x14ac:dyDescent="0.2">
      <c r="A390" s="152"/>
      <c r="B390" s="152"/>
      <c r="C390" s="108"/>
      <c r="D390" s="108"/>
      <c r="E390" s="108"/>
      <c r="F390" s="153"/>
      <c r="G390" s="108"/>
      <c r="H390" s="252"/>
      <c r="I390" s="108"/>
      <c r="J390" s="108"/>
      <c r="K390" s="108"/>
      <c r="L390" s="108"/>
      <c r="M390" s="32"/>
      <c r="N390" s="108"/>
      <c r="O390" s="108"/>
      <c r="P390" s="109"/>
      <c r="Q390" s="154"/>
      <c r="R390" s="154"/>
      <c r="S390" s="108"/>
      <c r="T390" s="108"/>
      <c r="U390" s="108"/>
      <c r="V390" s="108"/>
      <c r="W390" s="108"/>
      <c r="X390" s="32"/>
      <c r="Y390" s="108"/>
      <c r="Z390" s="108"/>
      <c r="AB390" s="108"/>
      <c r="AC390" s="108"/>
      <c r="AD390" s="135"/>
      <c r="AE390" s="48"/>
      <c r="AF390" s="158"/>
      <c r="AG390" s="159"/>
      <c r="AH390" s="108"/>
      <c r="AI390" s="108"/>
    </row>
    <row r="391" spans="1:35" x14ac:dyDescent="0.2">
      <c r="A391" s="152"/>
      <c r="B391" s="152"/>
      <c r="C391" s="108"/>
      <c r="D391" s="108"/>
      <c r="E391" s="108"/>
      <c r="F391" s="153"/>
      <c r="G391" s="108"/>
      <c r="H391" s="252"/>
      <c r="I391" s="108"/>
      <c r="J391" s="108"/>
      <c r="K391" s="108"/>
      <c r="L391" s="108"/>
      <c r="M391" s="32"/>
      <c r="N391" s="108"/>
      <c r="O391" s="108"/>
      <c r="P391" s="109"/>
      <c r="Q391" s="154"/>
      <c r="R391" s="154"/>
      <c r="S391" s="108"/>
      <c r="T391" s="108"/>
      <c r="U391" s="108"/>
      <c r="V391" s="108"/>
      <c r="W391" s="108"/>
      <c r="X391" s="32"/>
      <c r="Y391" s="108"/>
      <c r="Z391" s="108"/>
      <c r="AB391" s="108"/>
      <c r="AC391" s="108"/>
      <c r="AD391" s="135"/>
      <c r="AE391" s="48"/>
      <c r="AF391" s="158"/>
      <c r="AG391" s="159"/>
      <c r="AH391" s="108"/>
      <c r="AI391" s="108"/>
    </row>
    <row r="392" spans="1:35" x14ac:dyDescent="0.2">
      <c r="A392" s="152"/>
      <c r="B392" s="152"/>
      <c r="C392" s="108"/>
      <c r="D392" s="108"/>
      <c r="E392" s="108"/>
      <c r="F392" s="153"/>
      <c r="G392" s="108"/>
      <c r="H392" s="252"/>
      <c r="I392" s="108"/>
      <c r="J392" s="108"/>
      <c r="K392" s="108"/>
      <c r="L392" s="108"/>
      <c r="M392" s="32"/>
      <c r="N392" s="108"/>
      <c r="O392" s="108"/>
      <c r="P392" s="109"/>
      <c r="Q392" s="154"/>
      <c r="R392" s="154"/>
      <c r="S392" s="108"/>
      <c r="T392" s="108"/>
      <c r="U392" s="108"/>
      <c r="V392" s="108"/>
      <c r="W392" s="108"/>
      <c r="X392" s="32"/>
      <c r="Y392" s="108"/>
      <c r="Z392" s="108"/>
      <c r="AB392" s="108"/>
      <c r="AC392" s="108"/>
      <c r="AD392" s="135"/>
      <c r="AE392" s="48"/>
      <c r="AF392" s="158"/>
      <c r="AG392" s="159"/>
      <c r="AH392" s="108"/>
      <c r="AI392" s="108"/>
    </row>
    <row r="393" spans="1:35" x14ac:dyDescent="0.2">
      <c r="A393" s="152"/>
      <c r="B393" s="152"/>
      <c r="C393" s="108"/>
      <c r="D393" s="108"/>
      <c r="E393" s="108"/>
      <c r="F393" s="153"/>
      <c r="G393" s="108"/>
      <c r="H393" s="252"/>
      <c r="I393" s="108"/>
      <c r="J393" s="108"/>
      <c r="K393" s="108"/>
      <c r="L393" s="108"/>
      <c r="M393" s="32"/>
      <c r="N393" s="108"/>
      <c r="O393" s="108"/>
      <c r="P393" s="109"/>
      <c r="Q393" s="154"/>
      <c r="R393" s="154"/>
      <c r="S393" s="108"/>
      <c r="T393" s="108"/>
      <c r="U393" s="108"/>
      <c r="V393" s="108"/>
      <c r="W393" s="108"/>
      <c r="X393" s="32"/>
      <c r="Y393" s="108"/>
      <c r="Z393" s="108"/>
      <c r="AB393" s="108"/>
      <c r="AC393" s="108"/>
      <c r="AD393" s="135"/>
      <c r="AE393" s="48"/>
      <c r="AF393" s="158"/>
      <c r="AG393" s="159"/>
      <c r="AH393" s="108"/>
      <c r="AI393" s="108"/>
    </row>
    <row r="394" spans="1:35" x14ac:dyDescent="0.2">
      <c r="A394" s="152"/>
      <c r="B394" s="152"/>
      <c r="C394" s="108"/>
      <c r="D394" s="108"/>
      <c r="E394" s="108"/>
      <c r="F394" s="153"/>
      <c r="G394" s="108"/>
      <c r="H394" s="252"/>
      <c r="I394" s="108"/>
      <c r="J394" s="108"/>
      <c r="K394" s="108"/>
      <c r="L394" s="108"/>
      <c r="M394" s="32"/>
      <c r="N394" s="108"/>
      <c r="O394" s="108"/>
      <c r="P394" s="109"/>
      <c r="Q394" s="154"/>
      <c r="R394" s="154"/>
      <c r="S394" s="108"/>
      <c r="T394" s="108"/>
      <c r="U394" s="108"/>
      <c r="V394" s="108"/>
      <c r="W394" s="108"/>
      <c r="X394" s="32"/>
      <c r="Y394" s="108"/>
      <c r="Z394" s="108"/>
      <c r="AB394" s="108"/>
      <c r="AC394" s="108"/>
      <c r="AD394" s="135"/>
      <c r="AE394" s="48"/>
      <c r="AF394" s="158"/>
      <c r="AG394" s="159"/>
      <c r="AH394" s="108"/>
      <c r="AI394" s="108"/>
    </row>
    <row r="395" spans="1:35" x14ac:dyDescent="0.2">
      <c r="A395" s="152"/>
      <c r="B395" s="152"/>
      <c r="C395" s="108"/>
      <c r="D395" s="108"/>
      <c r="E395" s="108"/>
      <c r="F395" s="153"/>
      <c r="G395" s="108"/>
      <c r="H395" s="252"/>
      <c r="I395" s="108"/>
      <c r="J395" s="108"/>
      <c r="K395" s="108"/>
      <c r="L395" s="108"/>
      <c r="M395" s="32"/>
      <c r="N395" s="108"/>
      <c r="O395" s="108"/>
      <c r="P395" s="109"/>
      <c r="Q395" s="154"/>
      <c r="R395" s="154"/>
      <c r="S395" s="108"/>
      <c r="T395" s="108"/>
      <c r="U395" s="108"/>
      <c r="V395" s="108"/>
      <c r="W395" s="108"/>
      <c r="X395" s="32"/>
      <c r="Y395" s="108"/>
      <c r="Z395" s="108"/>
      <c r="AB395" s="108"/>
      <c r="AC395" s="108"/>
      <c r="AD395" s="135"/>
      <c r="AE395" s="48"/>
      <c r="AF395" s="158"/>
      <c r="AG395" s="159"/>
      <c r="AH395" s="108"/>
      <c r="AI395" s="108"/>
    </row>
    <row r="396" spans="1:35" x14ac:dyDescent="0.2">
      <c r="A396" s="152"/>
      <c r="B396" s="152"/>
      <c r="C396" s="108"/>
      <c r="D396" s="108"/>
      <c r="E396" s="108"/>
      <c r="F396" s="153"/>
      <c r="G396" s="108"/>
      <c r="H396" s="252"/>
      <c r="I396" s="108"/>
      <c r="J396" s="108"/>
      <c r="K396" s="108"/>
      <c r="L396" s="108"/>
      <c r="M396" s="32"/>
      <c r="N396" s="108"/>
      <c r="O396" s="108"/>
      <c r="P396" s="109"/>
      <c r="Q396" s="154"/>
      <c r="R396" s="154"/>
      <c r="S396" s="108"/>
      <c r="T396" s="108"/>
      <c r="U396" s="108"/>
      <c r="V396" s="108"/>
      <c r="W396" s="108"/>
      <c r="X396" s="32"/>
      <c r="Y396" s="108"/>
      <c r="Z396" s="108"/>
      <c r="AB396" s="108"/>
      <c r="AC396" s="108"/>
      <c r="AD396" s="135"/>
      <c r="AE396" s="48"/>
      <c r="AF396" s="158"/>
      <c r="AG396" s="159"/>
      <c r="AH396" s="108"/>
      <c r="AI396" s="108"/>
    </row>
    <row r="397" spans="1:35" x14ac:dyDescent="0.2">
      <c r="A397" s="152"/>
      <c r="B397" s="152"/>
      <c r="C397" s="108"/>
      <c r="D397" s="108"/>
      <c r="E397" s="108"/>
      <c r="F397" s="153"/>
      <c r="G397" s="108"/>
      <c r="H397" s="252"/>
      <c r="I397" s="108"/>
      <c r="J397" s="108"/>
      <c r="K397" s="108"/>
      <c r="L397" s="108"/>
      <c r="M397" s="32"/>
      <c r="N397" s="108"/>
      <c r="O397" s="108"/>
      <c r="P397" s="109"/>
      <c r="Q397" s="154"/>
      <c r="R397" s="154"/>
      <c r="S397" s="108"/>
      <c r="T397" s="108"/>
      <c r="U397" s="108"/>
      <c r="V397" s="108"/>
      <c r="W397" s="108"/>
      <c r="X397" s="32"/>
      <c r="Y397" s="108"/>
      <c r="Z397" s="108"/>
      <c r="AB397" s="108"/>
      <c r="AC397" s="108"/>
      <c r="AD397" s="135"/>
      <c r="AE397" s="48"/>
      <c r="AF397" s="158"/>
      <c r="AG397" s="159"/>
      <c r="AH397" s="108"/>
      <c r="AI397" s="108"/>
    </row>
    <row r="398" spans="1:35" x14ac:dyDescent="0.2">
      <c r="A398" s="152"/>
      <c r="B398" s="152"/>
      <c r="C398" s="108"/>
      <c r="D398" s="108"/>
      <c r="E398" s="108"/>
      <c r="F398" s="153"/>
      <c r="G398" s="108"/>
      <c r="H398" s="252"/>
      <c r="I398" s="108"/>
      <c r="J398" s="108"/>
      <c r="K398" s="108"/>
      <c r="L398" s="108"/>
      <c r="M398" s="32"/>
      <c r="N398" s="108"/>
      <c r="O398" s="108"/>
      <c r="P398" s="109"/>
      <c r="Q398" s="154"/>
      <c r="R398" s="154"/>
      <c r="S398" s="108"/>
      <c r="T398" s="108"/>
      <c r="U398" s="108"/>
      <c r="V398" s="108"/>
      <c r="W398" s="108"/>
      <c r="X398" s="32"/>
      <c r="Y398" s="108"/>
      <c r="Z398" s="108"/>
      <c r="AB398" s="108"/>
      <c r="AC398" s="108"/>
      <c r="AD398" s="135"/>
      <c r="AE398" s="48"/>
      <c r="AF398" s="158"/>
      <c r="AG398" s="159"/>
      <c r="AH398" s="108"/>
      <c r="AI398" s="108"/>
    </row>
    <row r="399" spans="1:35" x14ac:dyDescent="0.2">
      <c r="A399" s="152"/>
      <c r="B399" s="152"/>
      <c r="C399" s="108"/>
      <c r="D399" s="108"/>
      <c r="E399" s="108"/>
      <c r="F399" s="153"/>
      <c r="G399" s="108"/>
      <c r="H399" s="252"/>
      <c r="I399" s="108"/>
      <c r="J399" s="108"/>
      <c r="K399" s="108"/>
      <c r="L399" s="108"/>
      <c r="M399" s="32"/>
      <c r="N399" s="108"/>
      <c r="O399" s="108"/>
      <c r="P399" s="109"/>
      <c r="Q399" s="154"/>
      <c r="R399" s="154"/>
      <c r="S399" s="108"/>
      <c r="T399" s="108"/>
      <c r="U399" s="108"/>
      <c r="V399" s="108"/>
      <c r="W399" s="108"/>
      <c r="X399" s="32"/>
      <c r="Y399" s="108"/>
      <c r="Z399" s="108"/>
      <c r="AB399" s="108"/>
      <c r="AC399" s="108"/>
      <c r="AD399" s="135"/>
      <c r="AE399" s="48"/>
      <c r="AF399" s="158"/>
      <c r="AG399" s="159"/>
      <c r="AH399" s="108"/>
      <c r="AI399" s="108"/>
    </row>
    <row r="400" spans="1:35" x14ac:dyDescent="0.2">
      <c r="A400" s="152"/>
      <c r="B400" s="152"/>
      <c r="C400" s="108"/>
      <c r="D400" s="108"/>
      <c r="E400" s="108"/>
      <c r="F400" s="153"/>
      <c r="G400" s="108"/>
      <c r="H400" s="252"/>
      <c r="I400" s="108"/>
      <c r="J400" s="108"/>
      <c r="K400" s="108"/>
      <c r="L400" s="108"/>
      <c r="M400" s="32"/>
      <c r="N400" s="108"/>
      <c r="O400" s="108"/>
      <c r="P400" s="109"/>
      <c r="Q400" s="154"/>
      <c r="R400" s="154"/>
      <c r="S400" s="108"/>
      <c r="T400" s="108"/>
      <c r="U400" s="108"/>
      <c r="V400" s="108"/>
      <c r="W400" s="108"/>
      <c r="X400" s="32"/>
      <c r="Y400" s="108"/>
      <c r="Z400" s="108"/>
      <c r="AB400" s="108"/>
      <c r="AC400" s="108"/>
      <c r="AD400" s="135"/>
      <c r="AE400" s="48"/>
      <c r="AF400" s="158"/>
      <c r="AG400" s="159"/>
      <c r="AH400" s="108"/>
      <c r="AI400" s="108"/>
    </row>
    <row r="401" spans="1:35" x14ac:dyDescent="0.2">
      <c r="A401" s="152"/>
      <c r="B401" s="152"/>
      <c r="C401" s="108"/>
      <c r="D401" s="108"/>
      <c r="E401" s="108"/>
      <c r="F401" s="153"/>
      <c r="G401" s="108"/>
      <c r="H401" s="252"/>
      <c r="I401" s="108"/>
      <c r="J401" s="108"/>
      <c r="K401" s="108"/>
      <c r="L401" s="108"/>
      <c r="M401" s="32"/>
      <c r="N401" s="108"/>
      <c r="O401" s="108"/>
      <c r="P401" s="109"/>
      <c r="Q401" s="154"/>
      <c r="R401" s="154"/>
      <c r="S401" s="108"/>
      <c r="T401" s="108"/>
      <c r="U401" s="108"/>
      <c r="V401" s="108"/>
      <c r="W401" s="108"/>
      <c r="X401" s="32"/>
      <c r="Y401" s="108"/>
      <c r="Z401" s="108"/>
      <c r="AB401" s="108"/>
      <c r="AC401" s="108"/>
      <c r="AD401" s="135"/>
      <c r="AE401" s="48"/>
      <c r="AF401" s="158"/>
      <c r="AG401" s="159"/>
      <c r="AH401" s="108"/>
      <c r="AI401" s="108"/>
    </row>
    <row r="402" spans="1:35" x14ac:dyDescent="0.2">
      <c r="A402" s="152"/>
      <c r="B402" s="152"/>
      <c r="C402" s="108"/>
      <c r="D402" s="108"/>
      <c r="E402" s="108"/>
      <c r="F402" s="153"/>
      <c r="G402" s="108"/>
      <c r="H402" s="252"/>
      <c r="I402" s="108"/>
      <c r="J402" s="108"/>
      <c r="K402" s="108"/>
      <c r="L402" s="108"/>
      <c r="M402" s="32"/>
      <c r="N402" s="108"/>
      <c r="O402" s="108"/>
      <c r="P402" s="109"/>
      <c r="Q402" s="154"/>
      <c r="R402" s="154"/>
      <c r="S402" s="108"/>
      <c r="T402" s="108"/>
      <c r="U402" s="108"/>
      <c r="V402" s="108"/>
      <c r="W402" s="108"/>
      <c r="X402" s="32"/>
      <c r="Y402" s="108"/>
      <c r="Z402" s="108"/>
      <c r="AB402" s="108"/>
      <c r="AC402" s="108"/>
      <c r="AD402" s="135"/>
      <c r="AE402" s="48"/>
      <c r="AF402" s="158"/>
      <c r="AG402" s="159"/>
      <c r="AH402" s="108"/>
      <c r="AI402" s="108"/>
    </row>
    <row r="403" spans="1:35" x14ac:dyDescent="0.2">
      <c r="A403" s="152"/>
      <c r="B403" s="152"/>
      <c r="C403" s="108"/>
      <c r="D403" s="108"/>
      <c r="E403" s="108"/>
      <c r="F403" s="153"/>
      <c r="G403" s="108"/>
      <c r="H403" s="252"/>
      <c r="I403" s="108"/>
      <c r="J403" s="108"/>
      <c r="K403" s="108"/>
      <c r="L403" s="108"/>
      <c r="M403" s="32"/>
      <c r="N403" s="108"/>
      <c r="O403" s="108"/>
      <c r="P403" s="109"/>
      <c r="Q403" s="154"/>
      <c r="R403" s="154"/>
      <c r="S403" s="108"/>
      <c r="T403" s="108"/>
      <c r="U403" s="108"/>
      <c r="V403" s="108"/>
      <c r="W403" s="108"/>
      <c r="X403" s="32"/>
      <c r="Y403" s="108"/>
      <c r="Z403" s="108"/>
      <c r="AB403" s="108"/>
      <c r="AC403" s="108"/>
      <c r="AD403" s="135"/>
      <c r="AE403" s="48"/>
      <c r="AF403" s="158"/>
      <c r="AG403" s="159"/>
      <c r="AH403" s="108"/>
      <c r="AI403" s="108"/>
    </row>
    <row r="404" spans="1:35" x14ac:dyDescent="0.2">
      <c r="A404" s="152"/>
      <c r="B404" s="152"/>
      <c r="C404" s="108"/>
      <c r="D404" s="108"/>
      <c r="E404" s="108"/>
      <c r="F404" s="153"/>
      <c r="G404" s="108"/>
      <c r="H404" s="252"/>
      <c r="I404" s="108"/>
      <c r="J404" s="108"/>
      <c r="K404" s="108"/>
      <c r="L404" s="108"/>
      <c r="M404" s="32"/>
      <c r="N404" s="108"/>
      <c r="O404" s="108"/>
      <c r="P404" s="109"/>
      <c r="Q404" s="154"/>
      <c r="R404" s="154"/>
      <c r="S404" s="108"/>
      <c r="T404" s="108"/>
      <c r="U404" s="108"/>
      <c r="V404" s="108"/>
      <c r="W404" s="108"/>
      <c r="X404" s="32"/>
      <c r="Y404" s="108"/>
      <c r="Z404" s="108"/>
      <c r="AB404" s="108"/>
      <c r="AC404" s="108"/>
      <c r="AD404" s="135"/>
      <c r="AE404" s="48"/>
      <c r="AF404" s="158"/>
      <c r="AG404" s="159"/>
      <c r="AH404" s="108"/>
      <c r="AI404" s="108"/>
    </row>
    <row r="405" spans="1:35" x14ac:dyDescent="0.2">
      <c r="A405" s="152"/>
      <c r="B405" s="152"/>
      <c r="C405" s="108"/>
      <c r="D405" s="108"/>
      <c r="E405" s="108"/>
      <c r="F405" s="153"/>
      <c r="G405" s="108"/>
      <c r="H405" s="252"/>
      <c r="I405" s="108"/>
      <c r="J405" s="108"/>
      <c r="K405" s="108"/>
      <c r="L405" s="108"/>
      <c r="M405" s="32"/>
      <c r="N405" s="108"/>
      <c r="O405" s="108"/>
      <c r="P405" s="109"/>
      <c r="Q405" s="154"/>
      <c r="R405" s="154"/>
      <c r="S405" s="108"/>
      <c r="T405" s="108"/>
      <c r="U405" s="108"/>
      <c r="V405" s="108"/>
      <c r="W405" s="108"/>
      <c r="X405" s="32"/>
      <c r="Y405" s="108"/>
      <c r="Z405" s="108"/>
      <c r="AB405" s="108"/>
      <c r="AC405" s="108"/>
      <c r="AD405" s="135"/>
      <c r="AE405" s="48"/>
      <c r="AF405" s="158"/>
      <c r="AG405" s="159"/>
      <c r="AH405" s="108"/>
      <c r="AI405" s="108"/>
    </row>
    <row r="406" spans="1:35" x14ac:dyDescent="0.2">
      <c r="A406" s="152"/>
      <c r="B406" s="152"/>
      <c r="C406" s="108"/>
      <c r="D406" s="108"/>
      <c r="E406" s="108"/>
      <c r="F406" s="153"/>
      <c r="G406" s="108"/>
      <c r="H406" s="252"/>
      <c r="I406" s="108"/>
      <c r="J406" s="108"/>
      <c r="K406" s="108"/>
      <c r="L406" s="108"/>
      <c r="M406" s="32"/>
      <c r="N406" s="108"/>
      <c r="O406" s="108"/>
      <c r="P406" s="109"/>
      <c r="Q406" s="154"/>
      <c r="R406" s="154"/>
      <c r="S406" s="108"/>
      <c r="T406" s="108"/>
      <c r="U406" s="108"/>
      <c r="V406" s="108"/>
      <c r="W406" s="108"/>
      <c r="X406" s="32"/>
      <c r="Y406" s="108"/>
      <c r="Z406" s="108"/>
      <c r="AB406" s="108"/>
      <c r="AC406" s="108"/>
      <c r="AD406" s="135"/>
      <c r="AE406" s="48"/>
      <c r="AF406" s="158"/>
      <c r="AG406" s="159"/>
      <c r="AH406" s="108"/>
      <c r="AI406" s="108"/>
    </row>
    <row r="407" spans="1:35" x14ac:dyDescent="0.2">
      <c r="A407" s="152"/>
      <c r="B407" s="152"/>
      <c r="C407" s="108"/>
      <c r="D407" s="108"/>
      <c r="E407" s="108"/>
      <c r="F407" s="153"/>
      <c r="G407" s="108"/>
      <c r="H407" s="252"/>
      <c r="I407" s="108"/>
      <c r="J407" s="108"/>
      <c r="K407" s="108"/>
      <c r="L407" s="108"/>
      <c r="M407" s="32"/>
      <c r="N407" s="108"/>
      <c r="O407" s="108"/>
      <c r="P407" s="109"/>
      <c r="Q407" s="154"/>
      <c r="R407" s="154"/>
      <c r="S407" s="108"/>
      <c r="T407" s="108"/>
      <c r="U407" s="108"/>
      <c r="V407" s="108"/>
      <c r="W407" s="108"/>
      <c r="X407" s="32"/>
      <c r="Y407" s="108"/>
      <c r="Z407" s="108"/>
      <c r="AB407" s="108"/>
      <c r="AC407" s="108"/>
      <c r="AD407" s="135"/>
      <c r="AE407" s="48"/>
      <c r="AF407" s="158"/>
      <c r="AG407" s="159"/>
      <c r="AH407" s="108"/>
      <c r="AI407" s="108"/>
    </row>
    <row r="408" spans="1:35" x14ac:dyDescent="0.2">
      <c r="A408" s="152"/>
      <c r="B408" s="152"/>
      <c r="C408" s="108"/>
      <c r="D408" s="108"/>
      <c r="E408" s="108"/>
      <c r="F408" s="153"/>
      <c r="G408" s="108"/>
      <c r="H408" s="252"/>
      <c r="I408" s="108"/>
      <c r="J408" s="108"/>
      <c r="K408" s="108"/>
      <c r="L408" s="108"/>
      <c r="M408" s="32"/>
      <c r="N408" s="108"/>
      <c r="O408" s="108"/>
      <c r="P408" s="109"/>
      <c r="Q408" s="154"/>
      <c r="R408" s="154"/>
      <c r="S408" s="108"/>
      <c r="T408" s="108"/>
      <c r="U408" s="108"/>
      <c r="V408" s="108"/>
      <c r="W408" s="108"/>
      <c r="X408" s="32"/>
      <c r="Y408" s="108"/>
      <c r="Z408" s="108"/>
      <c r="AB408" s="108"/>
      <c r="AC408" s="108"/>
      <c r="AD408" s="135"/>
      <c r="AE408" s="48"/>
      <c r="AF408" s="158"/>
      <c r="AG408" s="159"/>
      <c r="AH408" s="108"/>
      <c r="AI408" s="108"/>
    </row>
    <row r="409" spans="1:35" x14ac:dyDescent="0.2">
      <c r="A409" s="152"/>
      <c r="B409" s="152"/>
      <c r="C409" s="108"/>
      <c r="D409" s="108"/>
      <c r="E409" s="108"/>
      <c r="F409" s="153"/>
      <c r="G409" s="108"/>
      <c r="H409" s="252"/>
      <c r="I409" s="108"/>
      <c r="J409" s="108"/>
      <c r="K409" s="108"/>
      <c r="L409" s="108"/>
      <c r="M409" s="32"/>
      <c r="N409" s="108"/>
      <c r="O409" s="108"/>
      <c r="P409" s="109"/>
      <c r="Q409" s="154"/>
      <c r="R409" s="154"/>
      <c r="S409" s="108"/>
      <c r="T409" s="108"/>
      <c r="U409" s="108"/>
      <c r="V409" s="108"/>
      <c r="W409" s="108"/>
      <c r="X409" s="32"/>
      <c r="Y409" s="108"/>
      <c r="Z409" s="108"/>
      <c r="AB409" s="108"/>
      <c r="AC409" s="108"/>
      <c r="AD409" s="135"/>
      <c r="AE409" s="48"/>
      <c r="AF409" s="158"/>
      <c r="AG409" s="159"/>
      <c r="AH409" s="108"/>
      <c r="AI409" s="108"/>
    </row>
    <row r="410" spans="1:35" x14ac:dyDescent="0.2">
      <c r="A410" s="152"/>
      <c r="B410" s="152"/>
      <c r="C410" s="108"/>
      <c r="D410" s="108"/>
      <c r="E410" s="108"/>
      <c r="F410" s="153"/>
      <c r="G410" s="108"/>
      <c r="H410" s="252"/>
      <c r="I410" s="108"/>
      <c r="J410" s="108"/>
      <c r="K410" s="108"/>
      <c r="L410" s="108"/>
      <c r="M410" s="32"/>
      <c r="N410" s="108"/>
      <c r="O410" s="108"/>
      <c r="P410" s="109"/>
      <c r="Q410" s="154"/>
      <c r="R410" s="154"/>
      <c r="S410" s="108"/>
      <c r="T410" s="108"/>
      <c r="U410" s="108"/>
      <c r="V410" s="108"/>
      <c r="W410" s="108"/>
      <c r="X410" s="32"/>
      <c r="Y410" s="108"/>
      <c r="Z410" s="108"/>
      <c r="AB410" s="108"/>
      <c r="AC410" s="108"/>
      <c r="AD410" s="135"/>
      <c r="AE410" s="48"/>
      <c r="AF410" s="158"/>
      <c r="AG410" s="159"/>
      <c r="AH410" s="108"/>
      <c r="AI410" s="108"/>
    </row>
    <row r="411" spans="1:35" x14ac:dyDescent="0.2">
      <c r="A411" s="152"/>
      <c r="B411" s="152"/>
      <c r="C411" s="108"/>
      <c r="D411" s="108"/>
      <c r="E411" s="108"/>
      <c r="F411" s="153"/>
      <c r="G411" s="108"/>
      <c r="H411" s="252"/>
      <c r="I411" s="108"/>
      <c r="J411" s="108"/>
      <c r="K411" s="108"/>
      <c r="L411" s="108"/>
      <c r="M411" s="32"/>
      <c r="N411" s="108"/>
      <c r="O411" s="108"/>
      <c r="P411" s="109"/>
      <c r="Q411" s="154"/>
      <c r="R411" s="154"/>
      <c r="S411" s="108"/>
      <c r="T411" s="108"/>
      <c r="U411" s="108"/>
      <c r="V411" s="108"/>
      <c r="W411" s="108"/>
      <c r="X411" s="32"/>
      <c r="Y411" s="108"/>
      <c r="Z411" s="108"/>
      <c r="AB411" s="108"/>
      <c r="AC411" s="108"/>
      <c r="AD411" s="135"/>
      <c r="AE411" s="48"/>
      <c r="AF411" s="158"/>
      <c r="AG411" s="159"/>
      <c r="AH411" s="108"/>
      <c r="AI411" s="108"/>
    </row>
    <row r="412" spans="1:35" x14ac:dyDescent="0.2">
      <c r="A412" s="152"/>
      <c r="B412" s="152"/>
      <c r="C412" s="108"/>
      <c r="D412" s="108"/>
      <c r="E412" s="108"/>
      <c r="F412" s="153"/>
      <c r="G412" s="108"/>
      <c r="H412" s="252"/>
      <c r="I412" s="108"/>
      <c r="J412" s="108"/>
      <c r="K412" s="108"/>
      <c r="L412" s="108"/>
      <c r="M412" s="32"/>
      <c r="N412" s="108"/>
      <c r="O412" s="108"/>
      <c r="P412" s="109"/>
      <c r="Q412" s="154"/>
      <c r="R412" s="154"/>
      <c r="S412" s="108"/>
      <c r="T412" s="108"/>
      <c r="U412" s="108"/>
      <c r="V412" s="108"/>
      <c r="W412" s="108"/>
      <c r="X412" s="32"/>
      <c r="Y412" s="108"/>
      <c r="Z412" s="108"/>
      <c r="AB412" s="108"/>
      <c r="AC412" s="108"/>
      <c r="AD412" s="135"/>
      <c r="AE412" s="48"/>
      <c r="AF412" s="158"/>
      <c r="AG412" s="159"/>
      <c r="AH412" s="108"/>
      <c r="AI412" s="108"/>
    </row>
    <row r="413" spans="1:35" x14ac:dyDescent="0.2">
      <c r="A413" s="152"/>
      <c r="B413" s="152"/>
      <c r="C413" s="108"/>
      <c r="D413" s="108"/>
      <c r="E413" s="108"/>
      <c r="F413" s="153"/>
      <c r="G413" s="108"/>
      <c r="H413" s="252"/>
      <c r="I413" s="108"/>
      <c r="J413" s="108"/>
      <c r="K413" s="108"/>
      <c r="L413" s="108"/>
      <c r="M413" s="32"/>
      <c r="N413" s="108"/>
      <c r="O413" s="108"/>
      <c r="P413" s="109"/>
      <c r="Q413" s="154"/>
      <c r="R413" s="154"/>
      <c r="S413" s="108"/>
      <c r="T413" s="108"/>
      <c r="U413" s="108"/>
      <c r="V413" s="108"/>
      <c r="W413" s="108"/>
      <c r="X413" s="32"/>
      <c r="Y413" s="108"/>
      <c r="Z413" s="108"/>
      <c r="AB413" s="108"/>
      <c r="AC413" s="108"/>
      <c r="AD413" s="135"/>
      <c r="AE413" s="48"/>
      <c r="AF413" s="158"/>
      <c r="AG413" s="159"/>
      <c r="AH413" s="108"/>
      <c r="AI413" s="108"/>
    </row>
    <row r="414" spans="1:35" x14ac:dyDescent="0.2">
      <c r="A414" s="152"/>
      <c r="B414" s="152"/>
      <c r="C414" s="108"/>
      <c r="D414" s="108"/>
      <c r="E414" s="108"/>
      <c r="F414" s="153"/>
      <c r="G414" s="108"/>
      <c r="H414" s="252"/>
      <c r="I414" s="108"/>
      <c r="J414" s="108"/>
      <c r="K414" s="108"/>
      <c r="L414" s="108"/>
      <c r="M414" s="32"/>
      <c r="N414" s="108"/>
      <c r="O414" s="108"/>
      <c r="P414" s="109"/>
      <c r="Q414" s="154"/>
      <c r="R414" s="154"/>
      <c r="S414" s="108"/>
      <c r="T414" s="108"/>
      <c r="U414" s="108"/>
      <c r="V414" s="108"/>
      <c r="W414" s="108"/>
      <c r="X414" s="32"/>
      <c r="Y414" s="108"/>
      <c r="Z414" s="108"/>
      <c r="AB414" s="108"/>
      <c r="AC414" s="108"/>
      <c r="AD414" s="135"/>
      <c r="AE414" s="48"/>
      <c r="AF414" s="158"/>
      <c r="AG414" s="159"/>
      <c r="AH414" s="108"/>
      <c r="AI414" s="108"/>
    </row>
    <row r="415" spans="1:35" x14ac:dyDescent="0.2">
      <c r="A415" s="152"/>
      <c r="B415" s="152"/>
      <c r="C415" s="108"/>
      <c r="D415" s="108"/>
      <c r="E415" s="108"/>
      <c r="F415" s="153"/>
      <c r="G415" s="108"/>
      <c r="H415" s="252"/>
      <c r="I415" s="108"/>
      <c r="J415" s="108"/>
      <c r="K415" s="108"/>
      <c r="L415" s="108"/>
      <c r="M415" s="32"/>
      <c r="N415" s="108"/>
      <c r="O415" s="108"/>
      <c r="P415" s="109"/>
      <c r="Q415" s="154"/>
      <c r="R415" s="154"/>
      <c r="S415" s="108"/>
      <c r="T415" s="108"/>
      <c r="U415" s="108"/>
      <c r="V415" s="108"/>
      <c r="W415" s="108"/>
      <c r="X415" s="32"/>
      <c r="Y415" s="108"/>
      <c r="Z415" s="108"/>
      <c r="AB415" s="108"/>
      <c r="AC415" s="108"/>
      <c r="AD415" s="135"/>
      <c r="AE415" s="48"/>
      <c r="AF415" s="158"/>
      <c r="AG415" s="159"/>
      <c r="AH415" s="108"/>
      <c r="AI415" s="108"/>
    </row>
    <row r="416" spans="1:35" x14ac:dyDescent="0.2">
      <c r="A416" s="152"/>
      <c r="B416" s="152"/>
      <c r="C416" s="108"/>
      <c r="D416" s="108"/>
      <c r="E416" s="108"/>
      <c r="F416" s="153"/>
      <c r="G416" s="108"/>
      <c r="H416" s="252"/>
      <c r="I416" s="108"/>
      <c r="J416" s="108"/>
      <c r="K416" s="108"/>
      <c r="L416" s="108"/>
      <c r="M416" s="32"/>
      <c r="N416" s="108"/>
      <c r="O416" s="108"/>
      <c r="P416" s="109"/>
      <c r="Q416" s="154"/>
      <c r="R416" s="154"/>
      <c r="S416" s="108"/>
      <c r="T416" s="108"/>
      <c r="U416" s="108"/>
      <c r="V416" s="108"/>
      <c r="W416" s="108"/>
      <c r="X416" s="32"/>
      <c r="Y416" s="108"/>
      <c r="Z416" s="108"/>
      <c r="AB416" s="108"/>
      <c r="AC416" s="108"/>
      <c r="AD416" s="135"/>
      <c r="AE416" s="48"/>
      <c r="AF416" s="158"/>
      <c r="AG416" s="159"/>
      <c r="AH416" s="108"/>
      <c r="AI416" s="108"/>
    </row>
    <row r="417" spans="1:35" x14ac:dyDescent="0.2">
      <c r="A417" s="152"/>
      <c r="B417" s="152"/>
      <c r="C417" s="108"/>
      <c r="D417" s="108"/>
      <c r="E417" s="108"/>
      <c r="F417" s="153"/>
      <c r="G417" s="108"/>
      <c r="H417" s="252"/>
      <c r="I417" s="108"/>
      <c r="J417" s="108"/>
      <c r="K417" s="108"/>
      <c r="L417" s="108"/>
      <c r="M417" s="32"/>
      <c r="N417" s="108"/>
      <c r="O417" s="108"/>
      <c r="P417" s="109"/>
      <c r="Q417" s="154"/>
      <c r="R417" s="154"/>
      <c r="S417" s="108"/>
      <c r="T417" s="108"/>
      <c r="U417" s="108"/>
      <c r="V417" s="108"/>
      <c r="W417" s="108"/>
      <c r="X417" s="32"/>
      <c r="Y417" s="108"/>
      <c r="Z417" s="108"/>
      <c r="AB417" s="108"/>
      <c r="AC417" s="108"/>
      <c r="AD417" s="135"/>
      <c r="AE417" s="48"/>
      <c r="AF417" s="158"/>
      <c r="AG417" s="159"/>
      <c r="AH417" s="108"/>
      <c r="AI417" s="108"/>
    </row>
    <row r="418" spans="1:35" x14ac:dyDescent="0.2">
      <c r="A418" s="152"/>
      <c r="B418" s="152"/>
      <c r="C418" s="108"/>
      <c r="D418" s="108"/>
      <c r="E418" s="108"/>
      <c r="F418" s="153"/>
      <c r="G418" s="108"/>
      <c r="H418" s="252"/>
      <c r="I418" s="108"/>
      <c r="J418" s="108"/>
      <c r="K418" s="108"/>
      <c r="L418" s="108"/>
      <c r="M418" s="32"/>
      <c r="N418" s="108"/>
      <c r="O418" s="108"/>
      <c r="P418" s="109"/>
      <c r="Q418" s="154"/>
      <c r="R418" s="154"/>
      <c r="S418" s="108"/>
      <c r="T418" s="108"/>
      <c r="U418" s="108"/>
      <c r="V418" s="108"/>
      <c r="W418" s="108"/>
      <c r="X418" s="32"/>
      <c r="Y418" s="108"/>
      <c r="Z418" s="108"/>
      <c r="AB418" s="108"/>
      <c r="AC418" s="108"/>
      <c r="AD418" s="135"/>
      <c r="AE418" s="48"/>
      <c r="AF418" s="158"/>
      <c r="AG418" s="159"/>
      <c r="AH418" s="108"/>
      <c r="AI418" s="108"/>
    </row>
    <row r="419" spans="1:35" x14ac:dyDescent="0.2">
      <c r="A419" s="152"/>
      <c r="B419" s="152"/>
      <c r="C419" s="108"/>
      <c r="D419" s="108"/>
      <c r="E419" s="108"/>
      <c r="F419" s="153"/>
      <c r="G419" s="108"/>
      <c r="H419" s="252"/>
      <c r="I419" s="108"/>
      <c r="J419" s="108"/>
      <c r="K419" s="108"/>
      <c r="L419" s="108"/>
      <c r="M419" s="32"/>
      <c r="N419" s="108"/>
      <c r="O419" s="108"/>
      <c r="P419" s="109"/>
      <c r="Q419" s="154"/>
      <c r="R419" s="154"/>
      <c r="S419" s="108"/>
      <c r="T419" s="108"/>
      <c r="U419" s="108"/>
      <c r="V419" s="108"/>
      <c r="W419" s="108"/>
      <c r="X419" s="32"/>
      <c r="Y419" s="108"/>
      <c r="Z419" s="108"/>
      <c r="AB419" s="108"/>
      <c r="AC419" s="108"/>
      <c r="AD419" s="135"/>
      <c r="AE419" s="48"/>
      <c r="AF419" s="158"/>
      <c r="AG419" s="159"/>
      <c r="AH419" s="108"/>
      <c r="AI419" s="108"/>
    </row>
    <row r="420" spans="1:35" x14ac:dyDescent="0.2">
      <c r="A420" s="152"/>
      <c r="B420" s="152"/>
      <c r="C420" s="108"/>
      <c r="D420" s="108"/>
      <c r="E420" s="108"/>
      <c r="F420" s="153"/>
      <c r="G420" s="108"/>
      <c r="H420" s="252"/>
      <c r="I420" s="108"/>
      <c r="J420" s="108"/>
      <c r="K420" s="108"/>
      <c r="L420" s="108"/>
      <c r="M420" s="32"/>
      <c r="N420" s="108"/>
      <c r="O420" s="108"/>
      <c r="P420" s="109"/>
      <c r="Q420" s="154"/>
      <c r="R420" s="154"/>
      <c r="S420" s="108"/>
      <c r="T420" s="108"/>
      <c r="U420" s="108"/>
      <c r="V420" s="108"/>
      <c r="W420" s="108"/>
      <c r="X420" s="32"/>
      <c r="Y420" s="108"/>
      <c r="Z420" s="108"/>
      <c r="AB420" s="108"/>
      <c r="AC420" s="108"/>
      <c r="AD420" s="135"/>
      <c r="AE420" s="48"/>
      <c r="AF420" s="158"/>
      <c r="AG420" s="159"/>
      <c r="AH420" s="108"/>
      <c r="AI420" s="108"/>
    </row>
    <row r="421" spans="1:35" x14ac:dyDescent="0.2">
      <c r="A421" s="152"/>
      <c r="B421" s="152"/>
      <c r="C421" s="108"/>
      <c r="D421" s="108"/>
      <c r="E421" s="108"/>
      <c r="F421" s="153"/>
      <c r="G421" s="108"/>
      <c r="H421" s="252"/>
      <c r="I421" s="108"/>
      <c r="J421" s="108"/>
      <c r="K421" s="108"/>
      <c r="L421" s="108"/>
      <c r="M421" s="32"/>
      <c r="N421" s="108"/>
      <c r="O421" s="108"/>
      <c r="P421" s="109"/>
      <c r="Q421" s="154"/>
      <c r="R421" s="154"/>
      <c r="S421" s="108"/>
      <c r="T421" s="108"/>
      <c r="U421" s="108"/>
      <c r="V421" s="108"/>
      <c r="W421" s="108"/>
      <c r="X421" s="32"/>
      <c r="Y421" s="108"/>
      <c r="Z421" s="108"/>
      <c r="AB421" s="108"/>
      <c r="AC421" s="108"/>
      <c r="AD421" s="135"/>
      <c r="AE421" s="48"/>
      <c r="AF421" s="158"/>
      <c r="AG421" s="159"/>
      <c r="AH421" s="108"/>
      <c r="AI421" s="108"/>
    </row>
    <row r="422" spans="1:35" x14ac:dyDescent="0.2">
      <c r="A422" s="152"/>
      <c r="B422" s="152"/>
      <c r="C422" s="108"/>
      <c r="D422" s="108"/>
      <c r="E422" s="108"/>
      <c r="F422" s="153"/>
      <c r="G422" s="108"/>
      <c r="H422" s="252"/>
      <c r="I422" s="108"/>
      <c r="J422" s="108"/>
      <c r="K422" s="108"/>
      <c r="L422" s="108"/>
      <c r="M422" s="32"/>
      <c r="N422" s="108"/>
      <c r="O422" s="108"/>
      <c r="P422" s="109"/>
      <c r="Q422" s="154"/>
      <c r="R422" s="154"/>
      <c r="S422" s="108"/>
      <c r="T422" s="108"/>
      <c r="U422" s="108"/>
      <c r="V422" s="108"/>
      <c r="W422" s="108"/>
      <c r="X422" s="32"/>
      <c r="Y422" s="108"/>
      <c r="Z422" s="108"/>
      <c r="AB422" s="108"/>
      <c r="AC422" s="108"/>
      <c r="AD422" s="135"/>
      <c r="AE422" s="48"/>
      <c r="AF422" s="158"/>
      <c r="AG422" s="159"/>
      <c r="AH422" s="108"/>
      <c r="AI422" s="108"/>
    </row>
    <row r="423" spans="1:35" x14ac:dyDescent="0.2">
      <c r="A423" s="152"/>
      <c r="B423" s="152"/>
      <c r="C423" s="108"/>
      <c r="D423" s="108"/>
      <c r="E423" s="108"/>
      <c r="F423" s="153"/>
      <c r="G423" s="108"/>
      <c r="H423" s="252"/>
      <c r="I423" s="108"/>
      <c r="J423" s="108"/>
      <c r="K423" s="108"/>
      <c r="L423" s="108"/>
      <c r="M423" s="32"/>
      <c r="N423" s="108"/>
      <c r="O423" s="108"/>
      <c r="P423" s="109"/>
      <c r="Q423" s="154"/>
      <c r="R423" s="154"/>
      <c r="S423" s="108"/>
      <c r="T423" s="108"/>
      <c r="U423" s="108"/>
      <c r="V423" s="108"/>
      <c r="W423" s="108"/>
      <c r="X423" s="32"/>
      <c r="Y423" s="108"/>
      <c r="Z423" s="108"/>
      <c r="AB423" s="108"/>
      <c r="AC423" s="108"/>
      <c r="AD423" s="135"/>
      <c r="AE423" s="48"/>
      <c r="AF423" s="158"/>
      <c r="AG423" s="159"/>
      <c r="AH423" s="108"/>
      <c r="AI423" s="108"/>
    </row>
    <row r="424" spans="1:35" x14ac:dyDescent="0.2">
      <c r="A424" s="152"/>
      <c r="B424" s="152"/>
      <c r="C424" s="108"/>
      <c r="D424" s="108"/>
      <c r="E424" s="108"/>
      <c r="F424" s="153"/>
      <c r="G424" s="108"/>
      <c r="H424" s="252"/>
      <c r="I424" s="108"/>
      <c r="J424" s="108"/>
      <c r="K424" s="108"/>
      <c r="L424" s="108"/>
      <c r="M424" s="32"/>
      <c r="N424" s="108"/>
      <c r="O424" s="108"/>
      <c r="P424" s="109"/>
      <c r="Q424" s="154"/>
      <c r="R424" s="154"/>
      <c r="S424" s="108"/>
      <c r="T424" s="108"/>
      <c r="U424" s="108"/>
      <c r="V424" s="108"/>
      <c r="W424" s="108"/>
      <c r="X424" s="32"/>
      <c r="Y424" s="108"/>
      <c r="Z424" s="108"/>
      <c r="AB424" s="108"/>
      <c r="AC424" s="108"/>
      <c r="AD424" s="135"/>
      <c r="AE424" s="48"/>
      <c r="AF424" s="158"/>
      <c r="AG424" s="159"/>
      <c r="AH424" s="108"/>
      <c r="AI424" s="108"/>
    </row>
    <row r="425" spans="1:35" x14ac:dyDescent="0.2">
      <c r="A425" s="152"/>
      <c r="B425" s="152"/>
      <c r="C425" s="108"/>
      <c r="D425" s="108"/>
      <c r="E425" s="108"/>
      <c r="F425" s="153"/>
      <c r="G425" s="108"/>
      <c r="H425" s="252"/>
      <c r="I425" s="108"/>
      <c r="J425" s="108"/>
      <c r="K425" s="108"/>
      <c r="L425" s="108"/>
      <c r="M425" s="32"/>
      <c r="N425" s="108"/>
      <c r="O425" s="108"/>
      <c r="P425" s="109"/>
      <c r="Q425" s="154"/>
      <c r="R425" s="154"/>
      <c r="S425" s="108"/>
      <c r="T425" s="108"/>
      <c r="U425" s="108"/>
      <c r="V425" s="108"/>
      <c r="W425" s="108"/>
      <c r="X425" s="32"/>
      <c r="Y425" s="108"/>
      <c r="Z425" s="108"/>
      <c r="AB425" s="108"/>
      <c r="AC425" s="108"/>
      <c r="AD425" s="135"/>
      <c r="AE425" s="48"/>
      <c r="AF425" s="158"/>
      <c r="AG425" s="159"/>
      <c r="AH425" s="108"/>
      <c r="AI425" s="108"/>
    </row>
    <row r="426" spans="1:35" x14ac:dyDescent="0.2">
      <c r="A426" s="152"/>
      <c r="B426" s="152"/>
      <c r="C426" s="108"/>
      <c r="D426" s="108"/>
      <c r="E426" s="108"/>
      <c r="F426" s="153"/>
      <c r="G426" s="108"/>
      <c r="H426" s="252"/>
      <c r="I426" s="108"/>
      <c r="J426" s="108"/>
      <c r="K426" s="108"/>
      <c r="L426" s="108"/>
      <c r="M426" s="32"/>
      <c r="N426" s="108"/>
      <c r="O426" s="108"/>
      <c r="P426" s="109"/>
      <c r="Q426" s="154"/>
      <c r="R426" s="154"/>
      <c r="S426" s="108"/>
      <c r="T426" s="108"/>
      <c r="U426" s="108"/>
      <c r="V426" s="108"/>
      <c r="W426" s="108"/>
      <c r="X426" s="32"/>
      <c r="Y426" s="108"/>
      <c r="Z426" s="108"/>
      <c r="AB426" s="108"/>
      <c r="AC426" s="108"/>
      <c r="AD426" s="135"/>
      <c r="AE426" s="48"/>
      <c r="AF426" s="158"/>
      <c r="AG426" s="159"/>
      <c r="AH426" s="108"/>
      <c r="AI426" s="108"/>
    </row>
    <row r="427" spans="1:35" x14ac:dyDescent="0.2">
      <c r="A427" s="152"/>
      <c r="B427" s="152"/>
      <c r="C427" s="108"/>
      <c r="D427" s="108"/>
      <c r="E427" s="108"/>
      <c r="F427" s="153"/>
      <c r="G427" s="108"/>
      <c r="H427" s="252"/>
      <c r="I427" s="108"/>
      <c r="J427" s="108"/>
      <c r="K427" s="108"/>
      <c r="L427" s="108"/>
      <c r="M427" s="32"/>
      <c r="N427" s="108"/>
      <c r="O427" s="108"/>
      <c r="P427" s="109"/>
      <c r="Q427" s="154"/>
      <c r="R427" s="154"/>
      <c r="S427" s="108"/>
      <c r="T427" s="108"/>
      <c r="U427" s="108"/>
      <c r="V427" s="108"/>
      <c r="W427" s="108"/>
      <c r="X427" s="32"/>
      <c r="Y427" s="108"/>
      <c r="Z427" s="108"/>
      <c r="AB427" s="108"/>
      <c r="AC427" s="108"/>
      <c r="AD427" s="135"/>
      <c r="AE427" s="48"/>
      <c r="AF427" s="158"/>
      <c r="AG427" s="159"/>
      <c r="AH427" s="108"/>
      <c r="AI427" s="108"/>
    </row>
    <row r="428" spans="1:35" x14ac:dyDescent="0.2">
      <c r="A428" s="152"/>
      <c r="B428" s="152"/>
      <c r="C428" s="108"/>
      <c r="D428" s="108"/>
      <c r="E428" s="108"/>
      <c r="F428" s="153"/>
      <c r="G428" s="108"/>
      <c r="H428" s="252"/>
      <c r="I428" s="108"/>
      <c r="J428" s="108"/>
      <c r="K428" s="108"/>
      <c r="L428" s="108"/>
      <c r="M428" s="32"/>
      <c r="N428" s="108"/>
      <c r="O428" s="108"/>
      <c r="P428" s="109"/>
      <c r="Q428" s="154"/>
      <c r="R428" s="154"/>
      <c r="S428" s="108"/>
      <c r="T428" s="108"/>
      <c r="U428" s="108"/>
      <c r="V428" s="108"/>
      <c r="W428" s="108"/>
      <c r="X428" s="32"/>
      <c r="Y428" s="108"/>
      <c r="Z428" s="108"/>
      <c r="AB428" s="108"/>
      <c r="AC428" s="108"/>
      <c r="AD428" s="135"/>
      <c r="AE428" s="48"/>
      <c r="AF428" s="158"/>
      <c r="AG428" s="159"/>
      <c r="AH428" s="108"/>
      <c r="AI428" s="108"/>
    </row>
    <row r="429" spans="1:35" x14ac:dyDescent="0.2">
      <c r="A429" s="152"/>
      <c r="B429" s="152"/>
      <c r="C429" s="108"/>
      <c r="D429" s="108"/>
      <c r="E429" s="108"/>
      <c r="F429" s="153"/>
      <c r="G429" s="108"/>
      <c r="H429" s="252"/>
      <c r="I429" s="108"/>
      <c r="J429" s="108"/>
      <c r="K429" s="108"/>
      <c r="L429" s="108"/>
      <c r="M429" s="32"/>
      <c r="N429" s="108"/>
      <c r="O429" s="108"/>
      <c r="P429" s="109"/>
      <c r="Q429" s="154"/>
      <c r="R429" s="154"/>
      <c r="S429" s="108"/>
      <c r="T429" s="108"/>
      <c r="U429" s="108"/>
      <c r="V429" s="108"/>
      <c r="W429" s="108"/>
      <c r="X429" s="32"/>
      <c r="Y429" s="108"/>
      <c r="Z429" s="108"/>
      <c r="AB429" s="108"/>
      <c r="AC429" s="108"/>
      <c r="AD429" s="135"/>
      <c r="AE429" s="48"/>
      <c r="AF429" s="158"/>
      <c r="AG429" s="159"/>
      <c r="AH429" s="108"/>
      <c r="AI429" s="108"/>
    </row>
    <row r="430" spans="1:35" x14ac:dyDescent="0.2">
      <c r="A430" s="152"/>
      <c r="B430" s="152"/>
      <c r="C430" s="108"/>
      <c r="D430" s="108"/>
      <c r="E430" s="108"/>
      <c r="F430" s="153"/>
      <c r="G430" s="108"/>
      <c r="H430" s="252"/>
      <c r="I430" s="108"/>
      <c r="J430" s="108"/>
      <c r="K430" s="108"/>
      <c r="L430" s="108"/>
      <c r="M430" s="32"/>
      <c r="N430" s="108"/>
      <c r="O430" s="108"/>
      <c r="P430" s="109"/>
      <c r="Q430" s="154"/>
      <c r="R430" s="154"/>
      <c r="S430" s="108"/>
      <c r="T430" s="108"/>
      <c r="U430" s="108"/>
      <c r="V430" s="108"/>
      <c r="W430" s="108"/>
      <c r="X430" s="32"/>
      <c r="Y430" s="108"/>
      <c r="Z430" s="108"/>
      <c r="AB430" s="108"/>
      <c r="AC430" s="108"/>
      <c r="AD430" s="135"/>
      <c r="AE430" s="48"/>
      <c r="AF430" s="158"/>
      <c r="AI430" s="108"/>
    </row>
    <row r="431" spans="1:35" x14ac:dyDescent="0.2">
      <c r="A431" s="152"/>
      <c r="B431" s="152"/>
      <c r="C431" s="108"/>
      <c r="D431" s="108"/>
      <c r="E431" s="108"/>
      <c r="F431" s="153"/>
      <c r="G431" s="108"/>
      <c r="H431" s="252"/>
      <c r="I431" s="108"/>
      <c r="J431" s="108"/>
      <c r="K431" s="108"/>
      <c r="L431" s="108"/>
      <c r="M431" s="32"/>
      <c r="N431" s="108"/>
      <c r="O431" s="108"/>
      <c r="P431" s="109"/>
      <c r="Q431" s="154"/>
      <c r="R431" s="154"/>
      <c r="S431" s="108"/>
      <c r="T431" s="108"/>
      <c r="U431" s="108"/>
      <c r="V431" s="108"/>
      <c r="W431" s="108"/>
      <c r="X431" s="32"/>
      <c r="Y431" s="108"/>
      <c r="Z431" s="108"/>
      <c r="AB431" s="108"/>
      <c r="AC431" s="108"/>
      <c r="AD431" s="135"/>
      <c r="AE431" s="48"/>
      <c r="AF431" s="158"/>
      <c r="AI431" s="108"/>
    </row>
    <row r="432" spans="1:35" x14ac:dyDescent="0.2">
      <c r="A432" s="152"/>
      <c r="B432" s="152"/>
      <c r="C432" s="108"/>
      <c r="D432" s="108"/>
      <c r="E432" s="108"/>
      <c r="F432" s="153"/>
      <c r="G432" s="108"/>
      <c r="H432" s="252"/>
      <c r="I432" s="108"/>
      <c r="J432" s="108"/>
      <c r="K432" s="108"/>
      <c r="L432" s="108"/>
      <c r="M432" s="32"/>
      <c r="N432" s="108"/>
      <c r="O432" s="108"/>
      <c r="P432" s="109"/>
      <c r="Q432" s="154"/>
      <c r="R432" s="154"/>
      <c r="S432" s="108"/>
      <c r="T432" s="108"/>
      <c r="U432" s="108"/>
      <c r="V432" s="108"/>
      <c r="W432" s="108"/>
      <c r="X432" s="32"/>
      <c r="Y432" s="108"/>
      <c r="Z432" s="108"/>
      <c r="AB432" s="108"/>
      <c r="AC432" s="108"/>
      <c r="AD432" s="135"/>
      <c r="AE432" s="48"/>
      <c r="AF432" s="158"/>
      <c r="AI432" s="108"/>
    </row>
    <row r="433" spans="1:35" x14ac:dyDescent="0.2">
      <c r="A433" s="152"/>
      <c r="B433" s="152"/>
      <c r="C433" s="108"/>
      <c r="D433" s="108"/>
      <c r="E433" s="108"/>
      <c r="F433" s="153"/>
      <c r="G433" s="108"/>
      <c r="H433" s="252"/>
      <c r="I433" s="108"/>
      <c r="J433" s="108"/>
      <c r="K433" s="108"/>
      <c r="L433" s="108"/>
      <c r="M433" s="32"/>
      <c r="N433" s="108"/>
      <c r="O433" s="108"/>
      <c r="P433" s="109"/>
      <c r="Q433" s="154"/>
      <c r="R433" s="154"/>
      <c r="S433" s="108"/>
      <c r="T433" s="108"/>
      <c r="U433" s="108"/>
      <c r="V433" s="108"/>
      <c r="W433" s="108"/>
      <c r="X433" s="32"/>
      <c r="Y433" s="108"/>
      <c r="Z433" s="108"/>
      <c r="AB433" s="108"/>
      <c r="AC433" s="108"/>
      <c r="AD433" s="135"/>
      <c r="AE433" s="48"/>
      <c r="AF433" s="158"/>
      <c r="AI433" s="108"/>
    </row>
    <row r="434" spans="1:35" x14ac:dyDescent="0.2">
      <c r="A434" s="152"/>
      <c r="B434" s="152"/>
      <c r="C434" s="108"/>
      <c r="D434" s="108"/>
      <c r="E434" s="108"/>
      <c r="F434" s="153"/>
      <c r="G434" s="108"/>
      <c r="H434" s="252"/>
      <c r="I434" s="108"/>
      <c r="J434" s="108"/>
      <c r="K434" s="108"/>
      <c r="L434" s="108"/>
      <c r="M434" s="32"/>
      <c r="N434" s="108"/>
      <c r="O434" s="108"/>
      <c r="P434" s="109"/>
      <c r="Q434" s="154"/>
      <c r="R434" s="154"/>
      <c r="S434" s="108"/>
      <c r="T434" s="108"/>
      <c r="U434" s="108"/>
      <c r="V434" s="108"/>
      <c r="W434" s="108"/>
      <c r="X434" s="32"/>
      <c r="Y434" s="108"/>
      <c r="Z434" s="108"/>
      <c r="AB434" s="108"/>
      <c r="AC434" s="108"/>
      <c r="AD434" s="135"/>
      <c r="AE434" s="48"/>
      <c r="AF434" s="158"/>
      <c r="AI434" s="108"/>
    </row>
    <row r="435" spans="1:35" x14ac:dyDescent="0.2">
      <c r="A435" s="152"/>
      <c r="B435" s="152"/>
      <c r="C435" s="108"/>
      <c r="D435" s="108"/>
      <c r="E435" s="108"/>
      <c r="F435" s="153"/>
      <c r="G435" s="108"/>
      <c r="H435" s="252"/>
      <c r="I435" s="108"/>
      <c r="J435" s="108"/>
      <c r="K435" s="108"/>
      <c r="L435" s="108"/>
      <c r="M435" s="32"/>
      <c r="N435" s="108"/>
      <c r="O435" s="108"/>
      <c r="P435" s="109"/>
      <c r="Q435" s="154"/>
      <c r="R435" s="154"/>
      <c r="S435" s="108"/>
      <c r="T435" s="108"/>
      <c r="U435" s="108"/>
      <c r="V435" s="108"/>
      <c r="W435" s="108"/>
      <c r="X435" s="32"/>
      <c r="Y435" s="108"/>
      <c r="Z435" s="108"/>
      <c r="AB435" s="108"/>
      <c r="AC435" s="108"/>
      <c r="AD435" s="135"/>
      <c r="AE435" s="48"/>
      <c r="AF435" s="158"/>
      <c r="AI435" s="108"/>
    </row>
    <row r="436" spans="1:35" x14ac:dyDescent="0.2">
      <c r="A436" s="152"/>
      <c r="B436" s="152"/>
      <c r="C436" s="108"/>
      <c r="D436" s="108"/>
      <c r="E436" s="108"/>
      <c r="F436" s="153"/>
      <c r="G436" s="108"/>
      <c r="H436" s="252"/>
      <c r="I436" s="108"/>
      <c r="J436" s="108"/>
      <c r="K436" s="108"/>
      <c r="L436" s="108"/>
      <c r="M436" s="32"/>
      <c r="N436" s="108"/>
      <c r="O436" s="108"/>
      <c r="P436" s="109"/>
      <c r="Q436" s="154"/>
      <c r="R436" s="154"/>
      <c r="S436" s="108"/>
      <c r="T436" s="108"/>
      <c r="U436" s="108"/>
      <c r="V436" s="108"/>
      <c r="W436" s="108"/>
      <c r="X436" s="32"/>
      <c r="Y436" s="108"/>
      <c r="Z436" s="108"/>
      <c r="AB436" s="108"/>
      <c r="AC436" s="108"/>
      <c r="AD436" s="135"/>
      <c r="AE436" s="48"/>
      <c r="AF436" s="158"/>
      <c r="AI436" s="108"/>
    </row>
    <row r="437" spans="1:35" x14ac:dyDescent="0.2">
      <c r="A437" s="152"/>
      <c r="B437" s="152"/>
      <c r="C437" s="108"/>
      <c r="D437" s="108"/>
      <c r="E437" s="108"/>
      <c r="F437" s="153"/>
      <c r="G437" s="108"/>
      <c r="H437" s="252"/>
      <c r="I437" s="108"/>
      <c r="J437" s="108"/>
      <c r="K437" s="108"/>
      <c r="L437" s="108"/>
      <c r="M437" s="32"/>
      <c r="N437" s="108"/>
      <c r="O437" s="108"/>
      <c r="P437" s="109"/>
      <c r="Q437" s="154"/>
      <c r="R437" s="154"/>
      <c r="S437" s="108"/>
      <c r="T437" s="108"/>
      <c r="U437" s="108"/>
      <c r="V437" s="108"/>
      <c r="W437" s="108"/>
      <c r="X437" s="32"/>
      <c r="Y437" s="108"/>
      <c r="Z437" s="108"/>
      <c r="AB437" s="108"/>
      <c r="AC437" s="108"/>
      <c r="AD437" s="135"/>
      <c r="AE437" s="48"/>
      <c r="AF437" s="158"/>
      <c r="AI437" s="108"/>
    </row>
    <row r="438" spans="1:35" x14ac:dyDescent="0.2">
      <c r="A438" s="152"/>
      <c r="B438" s="152"/>
      <c r="C438" s="108"/>
      <c r="D438" s="108"/>
      <c r="E438" s="108"/>
      <c r="F438" s="153"/>
      <c r="G438" s="108"/>
      <c r="H438" s="252"/>
      <c r="I438" s="108"/>
      <c r="J438" s="108"/>
      <c r="K438" s="108"/>
      <c r="L438" s="108"/>
      <c r="M438" s="32"/>
      <c r="N438" s="108"/>
      <c r="O438" s="108"/>
      <c r="P438" s="109"/>
      <c r="Q438" s="154"/>
      <c r="R438" s="154"/>
      <c r="S438" s="108"/>
      <c r="T438" s="108"/>
      <c r="U438" s="108"/>
      <c r="V438" s="108"/>
      <c r="W438" s="108"/>
      <c r="X438" s="32"/>
      <c r="Y438" s="108"/>
      <c r="Z438" s="108"/>
      <c r="AB438" s="108"/>
      <c r="AC438" s="108"/>
      <c r="AD438" s="135"/>
      <c r="AE438" s="48"/>
      <c r="AF438" s="158"/>
      <c r="AI438" s="108"/>
    </row>
    <row r="439" spans="1:35" x14ac:dyDescent="0.2">
      <c r="A439" s="163"/>
      <c r="B439" s="163"/>
      <c r="AI439" s="108"/>
    </row>
  </sheetData>
  <autoFilter ref="A1:AI380" xr:uid="{424857E9-74D1-8442-98FC-47422B5DCD2D}"/>
  <conditionalFormatting sqref="A7 A56 AF67:AF68 AE68 AF71 AF75:AF76 AE76 AF85:AF89 A149 A174 A178 A191 A320:B372 C372:U372 A1:AF6 C7:AF7 A8:AF55 C56:AF56 A57:AF66 A67:AD67 A68:AC68 A69:AF70 A71:AD71 A72:AF74 A75:AD75 A76:AC76 A77:AF84 A85:AD89 A90:AF148 C149:AF149 C174:AF174 A175:AF177 C178:AF178 A179:AF190 C191:AF191 A192:AF319 C320:AF371 A381:AF1048576 A373:U380 AF372:AF380 A150:AF173">
    <cfRule type="cellIs" dxfId="109" priority="3" operator="equal">
      <formula>3495</formula>
    </cfRule>
  </conditionalFormatting>
  <conditionalFormatting sqref="F1 F15 F48:F49">
    <cfRule type="containsText" dxfId="108" priority="11" operator="containsText" text="3">
      <formula>NOT(ISERROR(SEARCH("3",#REF!)))</formula>
    </cfRule>
  </conditionalFormatting>
  <conditionalFormatting sqref="F1:F12 F14:F182 F184:F1048576">
    <cfRule type="cellIs" dxfId="107" priority="9" operator="equal">
      <formula>3</formula>
    </cfRule>
  </conditionalFormatting>
  <conditionalFormatting sqref="F1:F12 F184:F361">
    <cfRule type="containsText" dxfId="106" priority="10" operator="containsText" text="3&#10;COURSE&#10;CODE">
      <formula>NOT(ISERROR(SEARCH("3
COURSE
CODE",#REF!)))</formula>
    </cfRule>
  </conditionalFormatting>
  <conditionalFormatting sqref="F14:F72">
    <cfRule type="containsText" dxfId="105" priority="8" operator="containsText" text="3&#10;COURSE&#10;CODE">
      <formula>NOT(ISERROR(SEARCH("3
COURSE
CODE",#REF!)))</formula>
    </cfRule>
  </conditionalFormatting>
  <conditionalFormatting sqref="F74:F182">
    <cfRule type="containsText" dxfId="104" priority="7" operator="containsText" text="3&#10;COURSE&#10;CODE">
      <formula>NOT(ISERROR(SEARCH("3
COURSE
CODE",#REF!)))</formula>
    </cfRule>
  </conditionalFormatting>
  <conditionalFormatting sqref="F363:F1048576">
    <cfRule type="containsText" dxfId="103" priority="2" operator="containsText" text="3&#10;COURSE&#10;CODE">
      <formula>NOT(ISERROR(SEARCH("3
COURSE
CODE",#REF!)))</formula>
    </cfRule>
  </conditionalFormatting>
  <conditionalFormatting sqref="G178:G182 F183:G183 G185">
    <cfRule type="cellIs" dxfId="102" priority="5" operator="equal">
      <formula>3</formula>
    </cfRule>
  </conditionalFormatting>
  <conditionalFormatting sqref="G178:G182 F183:G183">
    <cfRule type="containsText" dxfId="101" priority="4" operator="containsText" text="3&#10;COURSE&#10;CODE">
      <formula>NOT(ISERROR(SEARCH("3
COURSE
CODE",#REF!)))</formula>
    </cfRule>
  </conditionalFormatting>
  <conditionalFormatting sqref="G185">
    <cfRule type="containsText" dxfId="100" priority="6" operator="containsText" text="3&#10;COURSE&#10;CODE">
      <formula>NOT(ISERROR(SEARCH("3
COURSE
CODE",#REF!)))</formula>
    </cfRule>
  </conditionalFormatting>
  <conditionalFormatting sqref="AI370">
    <cfRule type="cellIs" dxfId="99" priority="1" operator="equal">
      <formula>3495</formula>
    </cfRule>
  </conditionalFormatting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B27A-8D29-A147-97CF-833C01BFB780}">
  <sheetPr filterMode="1"/>
  <dimension ref="A1:AI439"/>
  <sheetViews>
    <sheetView zoomScale="150" zoomScaleNormal="140" workbookViewId="0">
      <pane ySplit="1" topLeftCell="A122" activePane="bottomLeft" state="frozen"/>
      <selection pane="bottomLeft" activeCell="Z382" sqref="Z382"/>
    </sheetView>
  </sheetViews>
  <sheetFormatPr baseColWidth="10" defaultColWidth="9.1640625" defaultRowHeight="16" x14ac:dyDescent="0.2"/>
  <cols>
    <col min="1" max="1" width="7.1640625" style="177" customWidth="1"/>
    <col min="2" max="2" width="25" style="177" customWidth="1"/>
    <col min="3" max="3" width="3.5" customWidth="1"/>
    <col min="4" max="4" width="5" customWidth="1"/>
    <col min="5" max="5" width="6.6640625" customWidth="1"/>
    <col min="6" max="6" width="6.1640625" style="171" customWidth="1"/>
    <col min="7" max="7" width="12.33203125" customWidth="1"/>
    <col min="8" max="8" width="5.33203125" style="254" customWidth="1"/>
    <col min="9" max="9" width="4.83203125" customWidth="1"/>
    <col min="10" max="10" width="5.33203125" customWidth="1"/>
    <col min="11" max="11" width="5.83203125" customWidth="1"/>
    <col min="12" max="12" width="4.6640625" customWidth="1"/>
    <col min="13" max="13" width="7.1640625" style="31" customWidth="1"/>
    <col min="14" max="14" width="8.1640625" customWidth="1"/>
    <col min="15" max="15" width="4.83203125" customWidth="1"/>
    <col min="16" max="16" width="6.1640625" style="172" customWidth="1"/>
    <col min="17" max="17" width="5.83203125" style="173" customWidth="1"/>
    <col min="18" max="18" width="8.1640625" style="173" customWidth="1"/>
    <col min="19" max="19" width="5.5" customWidth="1"/>
    <col min="20" max="20" width="7.33203125" customWidth="1"/>
    <col min="21" max="21" width="8.6640625" customWidth="1"/>
    <col min="22" max="22" width="6.83203125" customWidth="1"/>
    <col min="23" max="23" width="4.6640625" customWidth="1"/>
    <col min="24" max="24" width="9.33203125" style="31" customWidth="1"/>
    <col min="25" max="25" width="8.5" customWidth="1"/>
    <col min="26" max="26" width="6.83203125" customWidth="1"/>
    <col min="27" max="27" width="14" style="31" hidden="1" customWidth="1"/>
    <col min="28" max="28" width="11.6640625" customWidth="1"/>
    <col min="29" max="29" width="8.5" customWidth="1"/>
    <col min="30" max="30" width="10.33203125" style="174" customWidth="1"/>
    <col min="31" max="31" width="13.83203125" style="175" customWidth="1"/>
    <col min="32" max="32" width="7.6640625" style="176" customWidth="1"/>
    <col min="33" max="33" width="29" style="170" customWidth="1"/>
    <col min="34" max="34" width="9" customWidth="1"/>
    <col min="35" max="35" width="19.1640625" customWidth="1"/>
  </cols>
  <sheetData>
    <row r="1" spans="1:35" ht="72.75" customHeight="1" thickBot="1" x14ac:dyDescent="0.25">
      <c r="A1" s="1" t="s">
        <v>766</v>
      </c>
      <c r="B1" s="2" t="s">
        <v>661</v>
      </c>
      <c r="C1" s="3" t="s">
        <v>0</v>
      </c>
      <c r="D1" s="3" t="s">
        <v>1</v>
      </c>
      <c r="E1" s="4" t="s">
        <v>2</v>
      </c>
      <c r="F1" s="4" t="s">
        <v>3</v>
      </c>
      <c r="G1" s="4" t="s">
        <v>4</v>
      </c>
      <c r="H1" s="259" t="s">
        <v>767</v>
      </c>
      <c r="I1" s="5" t="s">
        <v>5</v>
      </c>
      <c r="J1" s="6" t="s">
        <v>6</v>
      </c>
      <c r="K1" s="7" t="s">
        <v>7</v>
      </c>
      <c r="L1" s="7" t="s">
        <v>8</v>
      </c>
      <c r="M1" s="8" t="s">
        <v>9</v>
      </c>
      <c r="N1" s="9" t="s">
        <v>10</v>
      </c>
      <c r="O1" s="10" t="s">
        <v>11</v>
      </c>
      <c r="P1" s="11" t="s">
        <v>12</v>
      </c>
      <c r="Q1" s="12" t="s">
        <v>13</v>
      </c>
      <c r="R1" s="13" t="s">
        <v>14</v>
      </c>
      <c r="S1" s="14" t="s">
        <v>16</v>
      </c>
      <c r="T1" s="15" t="s">
        <v>17</v>
      </c>
      <c r="U1" s="16" t="s">
        <v>18</v>
      </c>
      <c r="V1" s="17" t="s">
        <v>19</v>
      </c>
      <c r="W1" s="10" t="s">
        <v>20</v>
      </c>
      <c r="X1" s="10" t="s">
        <v>21</v>
      </c>
      <c r="Y1" s="18" t="s">
        <v>22</v>
      </c>
      <c r="Z1" s="19" t="s">
        <v>23</v>
      </c>
      <c r="AA1" s="20" t="s">
        <v>24</v>
      </c>
      <c r="AB1" s="21" t="s">
        <v>25</v>
      </c>
      <c r="AC1" s="22" t="s">
        <v>26</v>
      </c>
      <c r="AD1" s="23" t="s">
        <v>27</v>
      </c>
      <c r="AE1" s="23" t="s">
        <v>28</v>
      </c>
      <c r="AF1" s="24" t="s">
        <v>29</v>
      </c>
      <c r="AG1" s="25" t="s">
        <v>30</v>
      </c>
      <c r="AH1" s="26"/>
      <c r="AI1" s="27"/>
    </row>
    <row r="2" spans="1:35" s="31" customFormat="1" ht="81" hidden="1" customHeight="1" x14ac:dyDescent="0.2">
      <c r="A2" s="179" t="s">
        <v>31</v>
      </c>
      <c r="B2" s="179" t="s">
        <v>709</v>
      </c>
      <c r="C2" s="179" t="s">
        <v>33</v>
      </c>
      <c r="D2" s="179" t="s">
        <v>34</v>
      </c>
      <c r="E2" s="179" t="s">
        <v>35</v>
      </c>
      <c r="F2" s="179" t="s">
        <v>692</v>
      </c>
      <c r="G2" s="179" t="s">
        <v>36</v>
      </c>
      <c r="H2" s="220">
        <v>45</v>
      </c>
      <c r="I2" s="28" t="s">
        <v>37</v>
      </c>
      <c r="J2" s="30">
        <v>753</v>
      </c>
      <c r="K2" s="29">
        <v>18</v>
      </c>
      <c r="L2" s="29">
        <v>0</v>
      </c>
      <c r="M2" s="29">
        <f>K2+L2</f>
        <v>18</v>
      </c>
      <c r="N2" s="30">
        <f>(J2*M2)</f>
        <v>13554</v>
      </c>
      <c r="O2" s="30">
        <v>0</v>
      </c>
      <c r="P2" s="30">
        <v>0</v>
      </c>
      <c r="Q2" s="28">
        <v>0.4</v>
      </c>
      <c r="R2" s="28">
        <f>SUM(P2*Q2*O2)</f>
        <v>0</v>
      </c>
      <c r="S2" s="30">
        <v>0</v>
      </c>
      <c r="T2" s="30">
        <f>(M2*S2)</f>
        <v>0</v>
      </c>
      <c r="U2" s="30">
        <f>N2+R2+T2</f>
        <v>13554</v>
      </c>
      <c r="V2" s="30">
        <f>M2*200</f>
        <v>3600</v>
      </c>
      <c r="W2" s="30">
        <v>1</v>
      </c>
      <c r="X2" s="30">
        <v>4980</v>
      </c>
      <c r="Y2" s="29">
        <f>SUM(X2*W2)</f>
        <v>4980</v>
      </c>
      <c r="Z2" s="29">
        <v>0</v>
      </c>
      <c r="AA2" s="195"/>
      <c r="AB2" s="30">
        <f>V2+Y2+Z2</f>
        <v>8580</v>
      </c>
      <c r="AC2" s="56">
        <f>AB2+U2</f>
        <v>22134</v>
      </c>
      <c r="AD2" s="196">
        <f>SUM(M2)</f>
        <v>18</v>
      </c>
      <c r="AE2" s="196">
        <f>SUM(AC2+AC3)</f>
        <v>26229</v>
      </c>
      <c r="AF2" s="197" t="str">
        <f>A2</f>
        <v>601-P</v>
      </c>
      <c r="AG2" s="74" t="s">
        <v>39</v>
      </c>
    </row>
    <row r="3" spans="1:35" s="31" customFormat="1" ht="83" hidden="1" customHeight="1" x14ac:dyDescent="0.2">
      <c r="A3" s="28" t="s">
        <v>31</v>
      </c>
      <c r="B3" s="28" t="s">
        <v>40</v>
      </c>
      <c r="C3" s="28" t="s">
        <v>33</v>
      </c>
      <c r="D3" s="28" t="s">
        <v>34</v>
      </c>
      <c r="E3" s="28" t="s">
        <v>35</v>
      </c>
      <c r="F3" s="28" t="s">
        <v>38</v>
      </c>
      <c r="G3" s="28" t="s">
        <v>41</v>
      </c>
      <c r="H3" s="220">
        <v>0</v>
      </c>
      <c r="I3" s="28" t="s">
        <v>38</v>
      </c>
      <c r="J3" s="30">
        <v>0</v>
      </c>
      <c r="K3" s="29">
        <v>0</v>
      </c>
      <c r="L3" s="29">
        <v>0</v>
      </c>
      <c r="M3" s="29">
        <v>0</v>
      </c>
      <c r="N3" s="30">
        <v>0</v>
      </c>
      <c r="O3" s="30">
        <v>0</v>
      </c>
      <c r="P3" s="30">
        <v>0</v>
      </c>
      <c r="Q3" s="28">
        <v>0</v>
      </c>
      <c r="R3" s="28">
        <v>0</v>
      </c>
      <c r="S3" s="30"/>
      <c r="T3" s="30">
        <v>4095</v>
      </c>
      <c r="U3" s="30">
        <f>N3+R3+T3</f>
        <v>4095</v>
      </c>
      <c r="V3" s="30"/>
      <c r="W3" s="30"/>
      <c r="X3" s="30"/>
      <c r="Y3" s="29"/>
      <c r="Z3" s="29"/>
      <c r="AA3" s="195"/>
      <c r="AB3" s="30">
        <f>V3+Y3+Z3</f>
        <v>0</v>
      </c>
      <c r="AC3" s="56">
        <f>AB3+U3</f>
        <v>4095</v>
      </c>
      <c r="AD3" s="30"/>
      <c r="AE3" s="30"/>
      <c r="AF3" s="197" t="str">
        <f>A3</f>
        <v>601-P</v>
      </c>
      <c r="AG3" s="74"/>
    </row>
    <row r="4" spans="1:35" s="31" customFormat="1" ht="70" hidden="1" customHeight="1" x14ac:dyDescent="0.2">
      <c r="A4" s="33" t="s">
        <v>42</v>
      </c>
      <c r="B4" s="33" t="s">
        <v>632</v>
      </c>
      <c r="C4" s="28" t="s">
        <v>44</v>
      </c>
      <c r="D4" s="28" t="s">
        <v>45</v>
      </c>
      <c r="E4" s="35" t="s">
        <v>46</v>
      </c>
      <c r="F4" s="35" t="s">
        <v>47</v>
      </c>
      <c r="G4" s="35" t="s">
        <v>631</v>
      </c>
      <c r="H4" s="220">
        <v>42</v>
      </c>
      <c r="I4" s="33" t="s">
        <v>48</v>
      </c>
      <c r="J4" s="51">
        <v>585</v>
      </c>
      <c r="K4" s="52">
        <v>16</v>
      </c>
      <c r="L4" s="52">
        <v>0</v>
      </c>
      <c r="M4" s="52">
        <f t="shared" ref="M4:M15" si="0">K4+L4</f>
        <v>16</v>
      </c>
      <c r="N4" s="34">
        <f t="shared" ref="N4:N15" si="1">(J4*M4)</f>
        <v>9360</v>
      </c>
      <c r="O4" s="53">
        <v>28</v>
      </c>
      <c r="P4" s="53">
        <v>98</v>
      </c>
      <c r="Q4" s="54">
        <v>0.4</v>
      </c>
      <c r="R4" s="71">
        <f t="shared" ref="R4:R15" si="2">SUM(P4*Q4*O4)</f>
        <v>1097.6000000000001</v>
      </c>
      <c r="S4" s="53">
        <v>200</v>
      </c>
      <c r="T4" s="34">
        <f>(M4*S4)</f>
        <v>3200</v>
      </c>
      <c r="U4" s="34">
        <f>N4+R4+T4</f>
        <v>13657.6</v>
      </c>
      <c r="V4" s="34">
        <f>M4*200</f>
        <v>3200</v>
      </c>
      <c r="W4" s="34">
        <v>1</v>
      </c>
      <c r="X4" s="34">
        <v>450</v>
      </c>
      <c r="Y4" s="52">
        <f t="shared" ref="Y4:Y15" si="3">SUM(X4*W4)</f>
        <v>450</v>
      </c>
      <c r="Z4" s="46">
        <v>0</v>
      </c>
      <c r="AA4" s="46"/>
      <c r="AB4" s="34">
        <f>V4+Y4+Z4</f>
        <v>3650</v>
      </c>
      <c r="AC4" s="56">
        <f>AB4+U4</f>
        <v>17307.599999999999</v>
      </c>
      <c r="AD4" s="48">
        <f>SUM(M4:M5)</f>
        <v>36</v>
      </c>
      <c r="AE4" s="48">
        <f>SUM(AC4:AC5)</f>
        <v>39329.199999999997</v>
      </c>
      <c r="AF4" s="57" t="str">
        <f>A4</f>
        <v>603-A</v>
      </c>
      <c r="AG4" s="74"/>
    </row>
    <row r="5" spans="1:35" s="36" customFormat="1" ht="79" hidden="1" customHeight="1" x14ac:dyDescent="0.2">
      <c r="A5" s="178" t="s">
        <v>42</v>
      </c>
      <c r="B5" s="178" t="s">
        <v>708</v>
      </c>
      <c r="C5" s="179" t="s">
        <v>44</v>
      </c>
      <c r="D5" s="179" t="s">
        <v>50</v>
      </c>
      <c r="E5" s="180" t="s">
        <v>51</v>
      </c>
      <c r="F5" s="180" t="s">
        <v>52</v>
      </c>
      <c r="G5" s="180" t="s">
        <v>628</v>
      </c>
      <c r="H5" s="220">
        <v>42</v>
      </c>
      <c r="I5" s="33" t="s">
        <v>48</v>
      </c>
      <c r="J5" s="51">
        <v>585</v>
      </c>
      <c r="K5" s="52">
        <v>0</v>
      </c>
      <c r="L5" s="52">
        <v>20</v>
      </c>
      <c r="M5" s="52">
        <f t="shared" si="0"/>
        <v>20</v>
      </c>
      <c r="N5" s="34">
        <f t="shared" si="1"/>
        <v>11700</v>
      </c>
      <c r="O5" s="182">
        <v>33</v>
      </c>
      <c r="P5" s="53">
        <v>138</v>
      </c>
      <c r="Q5" s="54">
        <v>0.4</v>
      </c>
      <c r="R5" s="71">
        <f t="shared" si="2"/>
        <v>1821.6000000000001</v>
      </c>
      <c r="S5" s="53">
        <v>200</v>
      </c>
      <c r="T5" s="34">
        <f>(M5*S5)</f>
        <v>4000</v>
      </c>
      <c r="U5" s="34">
        <f>N5+R5+T5</f>
        <v>17521.599999999999</v>
      </c>
      <c r="V5" s="34">
        <f>M5*200</f>
        <v>4000</v>
      </c>
      <c r="W5" s="34">
        <v>1</v>
      </c>
      <c r="X5" s="34">
        <v>500</v>
      </c>
      <c r="Y5" s="52">
        <f t="shared" si="3"/>
        <v>500</v>
      </c>
      <c r="Z5" s="46">
        <v>0</v>
      </c>
      <c r="AA5" s="46"/>
      <c r="AB5" s="34">
        <f>V5+Y5+Z5</f>
        <v>4500</v>
      </c>
      <c r="AC5" s="56">
        <f>AB5+U5</f>
        <v>22021.599999999999</v>
      </c>
      <c r="AD5" s="48"/>
      <c r="AE5" s="48"/>
      <c r="AF5" s="57" t="str">
        <f>A5</f>
        <v>603-A</v>
      </c>
      <c r="AG5" s="74"/>
    </row>
    <row r="6" spans="1:35" s="36" customFormat="1" ht="58" hidden="1" customHeight="1" x14ac:dyDescent="0.2">
      <c r="A6" s="62" t="s">
        <v>54</v>
      </c>
      <c r="B6" s="33" t="s">
        <v>32</v>
      </c>
      <c r="C6" s="37" t="s">
        <v>44</v>
      </c>
      <c r="D6" s="37" t="s">
        <v>45</v>
      </c>
      <c r="E6" s="37" t="s">
        <v>46</v>
      </c>
      <c r="F6" s="37" t="s">
        <v>55</v>
      </c>
      <c r="G6" s="37" t="s">
        <v>56</v>
      </c>
      <c r="H6" s="245">
        <v>45</v>
      </c>
      <c r="I6" s="38" t="s">
        <v>48</v>
      </c>
      <c r="J6" s="39">
        <v>585</v>
      </c>
      <c r="K6" s="40">
        <v>0</v>
      </c>
      <c r="L6" s="40">
        <v>0</v>
      </c>
      <c r="M6" s="40">
        <f t="shared" si="0"/>
        <v>0</v>
      </c>
      <c r="N6" s="41">
        <f t="shared" si="1"/>
        <v>0</v>
      </c>
      <c r="O6" s="42">
        <v>0</v>
      </c>
      <c r="P6" s="42">
        <v>98</v>
      </c>
      <c r="Q6" s="43">
        <v>0.4</v>
      </c>
      <c r="R6" s="43">
        <f t="shared" si="2"/>
        <v>0</v>
      </c>
      <c r="S6" s="41">
        <v>200</v>
      </c>
      <c r="T6" s="41">
        <f>(M6*S6)</f>
        <v>0</v>
      </c>
      <c r="U6" s="41">
        <f>N6+R6+T6</f>
        <v>0</v>
      </c>
      <c r="V6" s="41">
        <f>M6*200</f>
        <v>0</v>
      </c>
      <c r="W6" s="41">
        <v>0</v>
      </c>
      <c r="X6" s="41">
        <v>550</v>
      </c>
      <c r="Y6" s="40">
        <f t="shared" si="3"/>
        <v>0</v>
      </c>
      <c r="Z6" s="45">
        <v>0</v>
      </c>
      <c r="AA6" s="46"/>
      <c r="AB6" s="41">
        <f>V6+Y6+Z6</f>
        <v>0</v>
      </c>
      <c r="AC6" s="47">
        <f>AB6+U6</f>
        <v>0</v>
      </c>
      <c r="AD6" s="48">
        <f>SUM(M6:M14)</f>
        <v>133</v>
      </c>
      <c r="AE6" s="48">
        <f>SUM(AC6:AC14)</f>
        <v>133641.4</v>
      </c>
      <c r="AF6" s="49" t="str">
        <f>A6</f>
        <v>603-PR</v>
      </c>
      <c r="AG6" s="74" t="s">
        <v>58</v>
      </c>
    </row>
    <row r="7" spans="1:35" s="36" customFormat="1" ht="103" hidden="1" customHeight="1" x14ac:dyDescent="0.2">
      <c r="A7" s="33" t="s">
        <v>54</v>
      </c>
      <c r="B7" s="74" t="s">
        <v>625</v>
      </c>
      <c r="C7" s="37" t="s">
        <v>44</v>
      </c>
      <c r="D7" s="37" t="s">
        <v>45</v>
      </c>
      <c r="E7" s="37" t="s">
        <v>46</v>
      </c>
      <c r="F7" s="37" t="s">
        <v>55</v>
      </c>
      <c r="G7" s="37" t="s">
        <v>60</v>
      </c>
      <c r="H7" s="245">
        <v>45</v>
      </c>
      <c r="I7" s="38" t="s">
        <v>48</v>
      </c>
      <c r="J7" s="39">
        <v>585</v>
      </c>
      <c r="K7" s="40">
        <v>0</v>
      </c>
      <c r="L7" s="40">
        <v>0</v>
      </c>
      <c r="M7" s="40">
        <f t="shared" si="0"/>
        <v>0</v>
      </c>
      <c r="N7" s="41">
        <f t="shared" si="1"/>
        <v>0</v>
      </c>
      <c r="O7" s="42">
        <v>0</v>
      </c>
      <c r="P7" s="42">
        <v>98</v>
      </c>
      <c r="Q7" s="43">
        <v>0.4</v>
      </c>
      <c r="R7" s="43">
        <f t="shared" si="2"/>
        <v>0</v>
      </c>
      <c r="S7" s="41">
        <v>0</v>
      </c>
      <c r="T7" s="41">
        <f>(M7*S7)</f>
        <v>0</v>
      </c>
      <c r="U7" s="41">
        <f>N7+R7+T7</f>
        <v>0</v>
      </c>
      <c r="V7" s="41">
        <f>M7*200</f>
        <v>0</v>
      </c>
      <c r="W7" s="41">
        <v>0</v>
      </c>
      <c r="X7" s="41">
        <v>450</v>
      </c>
      <c r="Y7" s="40">
        <f>SUM(X8*W7)</f>
        <v>0</v>
      </c>
      <c r="Z7" s="45">
        <v>0</v>
      </c>
      <c r="AA7" s="46"/>
      <c r="AB7" s="41">
        <f>V7+Y7+Z7</f>
        <v>0</v>
      </c>
      <c r="AC7" s="47">
        <f>AB7+U7</f>
        <v>0</v>
      </c>
      <c r="AD7" s="199" t="s">
        <v>32</v>
      </c>
      <c r="AE7" s="199" t="s">
        <v>32</v>
      </c>
      <c r="AF7" s="49" t="str">
        <f>A7</f>
        <v>603-PR</v>
      </c>
      <c r="AG7" s="74" t="s">
        <v>59</v>
      </c>
    </row>
    <row r="8" spans="1:35" s="31" customFormat="1" ht="54" hidden="1" customHeight="1" x14ac:dyDescent="0.2">
      <c r="A8" s="178" t="s">
        <v>54</v>
      </c>
      <c r="B8" s="178" t="s">
        <v>702</v>
      </c>
      <c r="C8" s="180" t="s">
        <v>44</v>
      </c>
      <c r="D8" s="180" t="s">
        <v>45</v>
      </c>
      <c r="E8" s="180" t="s">
        <v>46</v>
      </c>
      <c r="F8" s="180" t="s">
        <v>61</v>
      </c>
      <c r="G8" s="180" t="s">
        <v>624</v>
      </c>
      <c r="H8" s="220">
        <v>45</v>
      </c>
      <c r="I8" s="200" t="s">
        <v>48</v>
      </c>
      <c r="J8" s="51">
        <v>585</v>
      </c>
      <c r="K8" s="181">
        <v>17</v>
      </c>
      <c r="L8" s="52">
        <v>0</v>
      </c>
      <c r="M8" s="52">
        <f t="shared" si="0"/>
        <v>17</v>
      </c>
      <c r="N8" s="34">
        <f t="shared" si="1"/>
        <v>9945</v>
      </c>
      <c r="O8" s="182">
        <v>33</v>
      </c>
      <c r="P8" s="182">
        <v>78</v>
      </c>
      <c r="Q8" s="54">
        <v>0.4</v>
      </c>
      <c r="R8" s="54">
        <f t="shared" si="2"/>
        <v>1029.6000000000001</v>
      </c>
      <c r="S8" s="34">
        <v>200</v>
      </c>
      <c r="T8" s="34">
        <f>(M8*S8)</f>
        <v>3400</v>
      </c>
      <c r="U8" s="34">
        <f>N8+R8+T8</f>
        <v>14374.6</v>
      </c>
      <c r="V8" s="34">
        <f>M8*200</f>
        <v>3400</v>
      </c>
      <c r="W8" s="34">
        <v>1</v>
      </c>
      <c r="X8" s="34">
        <v>450</v>
      </c>
      <c r="Y8" s="52">
        <f>SUM(X9*W8)</f>
        <v>450</v>
      </c>
      <c r="Z8" s="46">
        <v>0</v>
      </c>
      <c r="AA8" s="46"/>
      <c r="AB8" s="34">
        <f>V8+Y8+Z8</f>
        <v>3850</v>
      </c>
      <c r="AC8" s="56">
        <f>AB8+U8</f>
        <v>18224.599999999999</v>
      </c>
      <c r="AD8" s="201"/>
      <c r="AE8" s="201"/>
      <c r="AF8" s="57" t="str">
        <f>A8</f>
        <v>603-PR</v>
      </c>
      <c r="AG8" s="74"/>
    </row>
    <row r="9" spans="1:35" s="31" customFormat="1" ht="44.25" hidden="1" customHeight="1" x14ac:dyDescent="0.2">
      <c r="A9" s="178" t="s">
        <v>54</v>
      </c>
      <c r="B9" s="178" t="s">
        <v>629</v>
      </c>
      <c r="C9" s="180" t="s">
        <v>44</v>
      </c>
      <c r="D9" s="180" t="s">
        <v>45</v>
      </c>
      <c r="E9" s="180" t="s">
        <v>46</v>
      </c>
      <c r="F9" s="180" t="s">
        <v>62</v>
      </c>
      <c r="G9" s="180" t="s">
        <v>628</v>
      </c>
      <c r="H9" s="220">
        <v>45</v>
      </c>
      <c r="I9" s="200" t="s">
        <v>48</v>
      </c>
      <c r="J9" s="51">
        <v>585</v>
      </c>
      <c r="K9" s="52">
        <v>0</v>
      </c>
      <c r="L9" s="52">
        <v>21</v>
      </c>
      <c r="M9" s="52">
        <f t="shared" si="0"/>
        <v>21</v>
      </c>
      <c r="N9" s="34">
        <f t="shared" si="1"/>
        <v>12285</v>
      </c>
      <c r="O9" s="182">
        <v>33</v>
      </c>
      <c r="P9" s="182">
        <v>138</v>
      </c>
      <c r="Q9" s="54">
        <v>0.4</v>
      </c>
      <c r="R9" s="54">
        <f t="shared" si="2"/>
        <v>1821.6000000000001</v>
      </c>
      <c r="S9" s="34">
        <v>100</v>
      </c>
      <c r="T9" s="34">
        <f>(M9*S9)</f>
        <v>2100</v>
      </c>
      <c r="U9" s="34">
        <f>N9+R9+T9</f>
        <v>16206.6</v>
      </c>
      <c r="V9" s="34">
        <f>M9*200</f>
        <v>4200</v>
      </c>
      <c r="W9" s="34">
        <v>1</v>
      </c>
      <c r="X9" s="34">
        <v>450</v>
      </c>
      <c r="Y9" s="52">
        <f t="shared" si="3"/>
        <v>450</v>
      </c>
      <c r="Z9" s="46">
        <v>0</v>
      </c>
      <c r="AA9" s="46"/>
      <c r="AB9" s="34">
        <f>V9+Y9+Z9</f>
        <v>4650</v>
      </c>
      <c r="AC9" s="56">
        <f>AB9+U9</f>
        <v>20856.599999999999</v>
      </c>
      <c r="AD9" s="201"/>
      <c r="AE9" s="201"/>
      <c r="AF9" s="57" t="str">
        <f>A9</f>
        <v>603-PR</v>
      </c>
      <c r="AG9" s="74" t="s">
        <v>64</v>
      </c>
    </row>
    <row r="10" spans="1:35" s="31" customFormat="1" ht="75" hidden="1" customHeight="1" x14ac:dyDescent="0.2">
      <c r="A10" s="178" t="s">
        <v>54</v>
      </c>
      <c r="B10" s="178" t="s">
        <v>706</v>
      </c>
      <c r="C10" s="179" t="s">
        <v>44</v>
      </c>
      <c r="D10" s="179" t="s">
        <v>45</v>
      </c>
      <c r="E10" s="180" t="s">
        <v>65</v>
      </c>
      <c r="F10" s="180" t="s">
        <v>61</v>
      </c>
      <c r="G10" s="180" t="s">
        <v>624</v>
      </c>
      <c r="H10" s="220">
        <v>42</v>
      </c>
      <c r="I10" s="33" t="s">
        <v>48</v>
      </c>
      <c r="J10" s="51">
        <v>585</v>
      </c>
      <c r="K10" s="52">
        <v>22</v>
      </c>
      <c r="L10" s="52">
        <v>0</v>
      </c>
      <c r="M10" s="52">
        <f t="shared" si="0"/>
        <v>22</v>
      </c>
      <c r="N10" s="34">
        <f t="shared" si="1"/>
        <v>12870</v>
      </c>
      <c r="O10" s="53">
        <v>38</v>
      </c>
      <c r="P10" s="53">
        <v>140</v>
      </c>
      <c r="Q10" s="54">
        <v>0.4</v>
      </c>
      <c r="R10" s="71">
        <f t="shared" si="2"/>
        <v>2128</v>
      </c>
      <c r="S10" s="182">
        <v>200</v>
      </c>
      <c r="T10" s="55">
        <f>(M10*S10)</f>
        <v>4400</v>
      </c>
      <c r="U10" s="34">
        <f>N10+R10+T10</f>
        <v>19398</v>
      </c>
      <c r="V10" s="34">
        <f>M10*200</f>
        <v>4400</v>
      </c>
      <c r="W10" s="34">
        <v>1</v>
      </c>
      <c r="X10" s="34">
        <v>600</v>
      </c>
      <c r="Y10" s="52">
        <f t="shared" si="3"/>
        <v>600</v>
      </c>
      <c r="Z10" s="46">
        <v>0</v>
      </c>
      <c r="AA10" s="46"/>
      <c r="AB10" s="34">
        <f>V10+Y10+Z10</f>
        <v>5000</v>
      </c>
      <c r="AC10" s="56">
        <f>AB10+U10</f>
        <v>24398</v>
      </c>
      <c r="AD10" s="48"/>
      <c r="AE10" s="48"/>
      <c r="AF10" s="57" t="str">
        <f>A10</f>
        <v>603-PR</v>
      </c>
      <c r="AG10" s="74"/>
    </row>
    <row r="11" spans="1:35" s="31" customFormat="1" ht="75" hidden="1" customHeight="1" x14ac:dyDescent="0.2">
      <c r="A11" s="178" t="s">
        <v>54</v>
      </c>
      <c r="B11" s="178" t="s">
        <v>701</v>
      </c>
      <c r="C11" s="179" t="s">
        <v>44</v>
      </c>
      <c r="D11" s="179" t="s">
        <v>45</v>
      </c>
      <c r="E11" s="180" t="s">
        <v>65</v>
      </c>
      <c r="F11" s="180" t="s">
        <v>202</v>
      </c>
      <c r="G11" s="180" t="s">
        <v>626</v>
      </c>
      <c r="H11" s="220">
        <v>42</v>
      </c>
      <c r="I11" s="33" t="s">
        <v>48</v>
      </c>
      <c r="J11" s="51">
        <v>585</v>
      </c>
      <c r="K11" s="181">
        <v>25</v>
      </c>
      <c r="L11" s="52">
        <v>0</v>
      </c>
      <c r="M11" s="52">
        <f t="shared" si="0"/>
        <v>25</v>
      </c>
      <c r="N11" s="34">
        <f t="shared" si="1"/>
        <v>14625</v>
      </c>
      <c r="O11" s="53">
        <v>38</v>
      </c>
      <c r="P11" s="53">
        <v>140</v>
      </c>
      <c r="Q11" s="54">
        <v>0.4</v>
      </c>
      <c r="R11" s="71">
        <f t="shared" si="2"/>
        <v>2128</v>
      </c>
      <c r="S11" s="53">
        <v>0</v>
      </c>
      <c r="T11" s="34">
        <f>(M11*S11)</f>
        <v>0</v>
      </c>
      <c r="U11" s="34">
        <f>N11+R11+T11</f>
        <v>16753</v>
      </c>
      <c r="V11" s="34">
        <f>M11*200</f>
        <v>5000</v>
      </c>
      <c r="W11" s="34">
        <v>1</v>
      </c>
      <c r="X11" s="34">
        <v>600</v>
      </c>
      <c r="Y11" s="52">
        <f t="shared" si="3"/>
        <v>600</v>
      </c>
      <c r="Z11" s="46">
        <v>0</v>
      </c>
      <c r="AA11" s="46"/>
      <c r="AB11" s="34">
        <f>V11+Y11+Z11</f>
        <v>5600</v>
      </c>
      <c r="AC11" s="56">
        <f>AB11+U11</f>
        <v>22353</v>
      </c>
      <c r="AD11" s="48"/>
      <c r="AE11" s="48"/>
      <c r="AF11" s="57" t="str">
        <f>A11</f>
        <v>603-PR</v>
      </c>
      <c r="AG11" s="74"/>
    </row>
    <row r="12" spans="1:35" s="31" customFormat="1" ht="121" hidden="1" customHeight="1" x14ac:dyDescent="0.2">
      <c r="A12" s="178" t="s">
        <v>54</v>
      </c>
      <c r="B12" s="178" t="s">
        <v>705</v>
      </c>
      <c r="C12" s="179" t="s">
        <v>44</v>
      </c>
      <c r="D12" s="179" t="s">
        <v>45</v>
      </c>
      <c r="E12" s="180" t="s">
        <v>65</v>
      </c>
      <c r="F12" s="180" t="s">
        <v>67</v>
      </c>
      <c r="G12" s="180" t="s">
        <v>624</v>
      </c>
      <c r="H12" s="220">
        <v>42</v>
      </c>
      <c r="I12" s="33" t="s">
        <v>48</v>
      </c>
      <c r="J12" s="51">
        <v>585</v>
      </c>
      <c r="K12" s="52">
        <v>0</v>
      </c>
      <c r="L12" s="52">
        <v>20</v>
      </c>
      <c r="M12" s="52">
        <f t="shared" si="0"/>
        <v>20</v>
      </c>
      <c r="N12" s="34">
        <f t="shared" si="1"/>
        <v>11700</v>
      </c>
      <c r="O12" s="53">
        <v>46</v>
      </c>
      <c r="P12" s="53">
        <v>140</v>
      </c>
      <c r="Q12" s="54">
        <v>0.4</v>
      </c>
      <c r="R12" s="71">
        <f t="shared" si="2"/>
        <v>2576</v>
      </c>
      <c r="S12" s="182">
        <v>200</v>
      </c>
      <c r="T12" s="55">
        <f>(M12*S12)</f>
        <v>4000</v>
      </c>
      <c r="U12" s="34">
        <f>N12+R12+T12</f>
        <v>18276</v>
      </c>
      <c r="V12" s="34">
        <f>M12*200</f>
        <v>4000</v>
      </c>
      <c r="W12" s="34">
        <v>1</v>
      </c>
      <c r="X12" s="34">
        <v>600</v>
      </c>
      <c r="Y12" s="52">
        <f t="shared" si="3"/>
        <v>600</v>
      </c>
      <c r="Z12" s="46">
        <v>0</v>
      </c>
      <c r="AA12" s="46"/>
      <c r="AB12" s="34">
        <f>V12+Y12+Z12</f>
        <v>4600</v>
      </c>
      <c r="AC12" s="56">
        <f>AB12+U12</f>
        <v>22876</v>
      </c>
      <c r="AD12" s="48"/>
      <c r="AE12" s="48"/>
      <c r="AF12" s="57" t="str">
        <f>A12</f>
        <v>603-PR</v>
      </c>
      <c r="AG12" s="74"/>
    </row>
    <row r="13" spans="1:35" s="31" customFormat="1" ht="63" hidden="1" customHeight="1" x14ac:dyDescent="0.2">
      <c r="A13" s="178" t="s">
        <v>54</v>
      </c>
      <c r="B13" s="178" t="s">
        <v>707</v>
      </c>
      <c r="C13" s="179" t="s">
        <v>44</v>
      </c>
      <c r="D13" s="179" t="s">
        <v>45</v>
      </c>
      <c r="E13" s="180" t="s">
        <v>703</v>
      </c>
      <c r="F13" s="194" t="s">
        <v>214</v>
      </c>
      <c r="G13" s="180" t="s">
        <v>626</v>
      </c>
      <c r="H13" s="246">
        <v>42</v>
      </c>
      <c r="I13" s="178" t="s">
        <v>48</v>
      </c>
      <c r="J13" s="183">
        <v>585</v>
      </c>
      <c r="K13" s="181">
        <v>0</v>
      </c>
      <c r="L13" s="181">
        <v>28</v>
      </c>
      <c r="M13" s="181">
        <f t="shared" si="0"/>
        <v>28</v>
      </c>
      <c r="N13" s="55">
        <f t="shared" si="1"/>
        <v>16380</v>
      </c>
      <c r="O13" s="182">
        <v>33</v>
      </c>
      <c r="P13" s="182">
        <v>76</v>
      </c>
      <c r="Q13" s="184">
        <v>0.4</v>
      </c>
      <c r="R13" s="185">
        <f t="shared" si="2"/>
        <v>1003.2</v>
      </c>
      <c r="S13" s="182">
        <v>50</v>
      </c>
      <c r="T13" s="55">
        <f>(M13*S13)</f>
        <v>1400</v>
      </c>
      <c r="U13" s="55">
        <f>N13+R13+T13</f>
        <v>18783.2</v>
      </c>
      <c r="V13" s="55">
        <f>M13*200</f>
        <v>5600</v>
      </c>
      <c r="W13" s="55">
        <v>1</v>
      </c>
      <c r="X13" s="55">
        <v>550</v>
      </c>
      <c r="Y13" s="181">
        <f t="shared" si="3"/>
        <v>550</v>
      </c>
      <c r="Z13" s="189">
        <v>0</v>
      </c>
      <c r="AA13" s="189"/>
      <c r="AB13" s="55">
        <f>V13+Y13+Z13</f>
        <v>6150</v>
      </c>
      <c r="AC13" s="192">
        <f>AB13+U13</f>
        <v>24933.200000000001</v>
      </c>
      <c r="AD13" s="48"/>
      <c r="AE13" s="48"/>
      <c r="AF13" s="57" t="str">
        <f>A13</f>
        <v>603-PR</v>
      </c>
      <c r="AG13" s="74"/>
    </row>
    <row r="14" spans="1:35" s="31" customFormat="1" ht="116" hidden="1" customHeight="1" x14ac:dyDescent="0.2">
      <c r="A14" s="178" t="s">
        <v>54</v>
      </c>
      <c r="B14" s="178" t="s">
        <v>710</v>
      </c>
      <c r="C14" s="179" t="s">
        <v>44</v>
      </c>
      <c r="D14" s="179" t="s">
        <v>50</v>
      </c>
      <c r="E14" s="180" t="s">
        <v>51</v>
      </c>
      <c r="F14" s="180" t="s">
        <v>71</v>
      </c>
      <c r="G14" s="180" t="s">
        <v>633</v>
      </c>
      <c r="H14" s="220">
        <v>45</v>
      </c>
      <c r="I14" s="33" t="s">
        <v>48</v>
      </c>
      <c r="J14" s="51">
        <v>585</v>
      </c>
      <c r="K14" s="181">
        <v>0</v>
      </c>
      <c r="L14" s="181">
        <v>0</v>
      </c>
      <c r="M14" s="52">
        <f t="shared" si="0"/>
        <v>0</v>
      </c>
      <c r="N14" s="34">
        <f t="shared" si="1"/>
        <v>0</v>
      </c>
      <c r="O14" s="53">
        <v>0</v>
      </c>
      <c r="P14" s="53">
        <v>138</v>
      </c>
      <c r="Q14" s="54">
        <v>0.4</v>
      </c>
      <c r="R14" s="71">
        <f t="shared" si="2"/>
        <v>0</v>
      </c>
      <c r="S14" s="53">
        <v>75</v>
      </c>
      <c r="T14" s="34">
        <f>(M14*S14)</f>
        <v>0</v>
      </c>
      <c r="U14" s="34">
        <f>N14+R14+T14</f>
        <v>0</v>
      </c>
      <c r="V14" s="34">
        <f>M14*200</f>
        <v>0</v>
      </c>
      <c r="W14" s="34">
        <v>0</v>
      </c>
      <c r="X14" s="34">
        <v>500</v>
      </c>
      <c r="Y14" s="52">
        <f t="shared" si="3"/>
        <v>0</v>
      </c>
      <c r="Z14" s="46">
        <v>0</v>
      </c>
      <c r="AA14" s="46"/>
      <c r="AB14" s="34">
        <f>V14+Y14+Z14</f>
        <v>0</v>
      </c>
      <c r="AC14" s="56">
        <f>AB14+U14</f>
        <v>0</v>
      </c>
      <c r="AD14" s="48"/>
      <c r="AE14" s="48"/>
      <c r="AF14" s="57" t="str">
        <f>A14</f>
        <v>603-PR</v>
      </c>
      <c r="AG14" s="74"/>
    </row>
    <row r="15" spans="1:35" s="31" customFormat="1" ht="76" hidden="1" customHeight="1" x14ac:dyDescent="0.2">
      <c r="A15" s="178" t="s">
        <v>73</v>
      </c>
      <c r="B15" s="178" t="s">
        <v>704</v>
      </c>
      <c r="C15" s="179" t="s">
        <v>44</v>
      </c>
      <c r="D15" s="179" t="s">
        <v>50</v>
      </c>
      <c r="E15" s="180" t="s">
        <v>51</v>
      </c>
      <c r="F15" s="241" t="s">
        <v>52</v>
      </c>
      <c r="G15" s="180" t="s">
        <v>628</v>
      </c>
      <c r="H15" s="246">
        <v>42</v>
      </c>
      <c r="I15" s="178" t="s">
        <v>48</v>
      </c>
      <c r="J15" s="183">
        <v>585</v>
      </c>
      <c r="K15" s="181">
        <v>25</v>
      </c>
      <c r="L15" s="181">
        <v>0</v>
      </c>
      <c r="M15" s="181">
        <f t="shared" si="0"/>
        <v>25</v>
      </c>
      <c r="N15" s="55">
        <f t="shared" si="1"/>
        <v>14625</v>
      </c>
      <c r="O15" s="182">
        <v>33</v>
      </c>
      <c r="P15" s="182">
        <v>138</v>
      </c>
      <c r="Q15" s="185">
        <v>0.4</v>
      </c>
      <c r="R15" s="184">
        <f t="shared" si="2"/>
        <v>1821.6000000000001</v>
      </c>
      <c r="S15" s="182">
        <v>200</v>
      </c>
      <c r="T15" s="55">
        <f>(M15*S15)</f>
        <v>5000</v>
      </c>
      <c r="U15" s="55">
        <f>N15+R15+T15</f>
        <v>21446.6</v>
      </c>
      <c r="V15" s="55">
        <f>M15*200</f>
        <v>5000</v>
      </c>
      <c r="W15" s="55">
        <v>1</v>
      </c>
      <c r="X15" s="55">
        <v>500</v>
      </c>
      <c r="Y15" s="181">
        <f t="shared" si="3"/>
        <v>500</v>
      </c>
      <c r="Z15" s="189">
        <v>0</v>
      </c>
      <c r="AA15" s="189"/>
      <c r="AB15" s="55">
        <f>V15+Y15+Z15</f>
        <v>5500</v>
      </c>
      <c r="AC15" s="192">
        <f>AB15+U15</f>
        <v>26946.6</v>
      </c>
      <c r="AD15" s="242">
        <f>SUM(M15:M15)</f>
        <v>25</v>
      </c>
      <c r="AE15" s="242">
        <f>SUM(AC15:AC15)</f>
        <v>26946.6</v>
      </c>
      <c r="AF15" s="57" t="str">
        <f>A15</f>
        <v>604-PR</v>
      </c>
      <c r="AG15" s="74" t="s">
        <v>75</v>
      </c>
    </row>
    <row r="16" spans="1:35" s="31" customFormat="1" ht="68" hidden="1" customHeight="1" x14ac:dyDescent="0.2">
      <c r="A16" s="178" t="s">
        <v>76</v>
      </c>
      <c r="B16" s="178" t="s">
        <v>665</v>
      </c>
      <c r="C16" s="233" t="s">
        <v>77</v>
      </c>
      <c r="D16" s="234">
        <v>0</v>
      </c>
      <c r="E16" s="234">
        <v>0</v>
      </c>
      <c r="F16" s="235" t="s">
        <v>78</v>
      </c>
      <c r="G16" s="235" t="s">
        <v>79</v>
      </c>
      <c r="H16" s="220">
        <v>42</v>
      </c>
      <c r="I16" s="33" t="s">
        <v>37</v>
      </c>
      <c r="J16" s="70">
        <v>753</v>
      </c>
      <c r="K16" s="52">
        <v>0</v>
      </c>
      <c r="L16" s="52">
        <v>0</v>
      </c>
      <c r="M16" s="52">
        <v>0</v>
      </c>
      <c r="N16" s="61">
        <f>SUM(D16+E16)*J16</f>
        <v>0</v>
      </c>
      <c r="O16" s="53">
        <v>0</v>
      </c>
      <c r="P16" s="53">
        <v>0</v>
      </c>
      <c r="Q16" s="71">
        <v>0</v>
      </c>
      <c r="R16" s="71">
        <f>SUM(M16*135)</f>
        <v>0</v>
      </c>
      <c r="S16" s="53">
        <v>0</v>
      </c>
      <c r="T16" s="34">
        <f>(M16*S16)</f>
        <v>0</v>
      </c>
      <c r="U16" s="34">
        <f>N16+R16+T16</f>
        <v>0</v>
      </c>
      <c r="V16" s="34">
        <v>0</v>
      </c>
      <c r="W16" s="34">
        <v>0</v>
      </c>
      <c r="X16" s="34">
        <v>0</v>
      </c>
      <c r="Y16" s="52">
        <v>0</v>
      </c>
      <c r="Z16" s="46">
        <v>0</v>
      </c>
      <c r="AA16" s="46"/>
      <c r="AB16" s="34">
        <v>0</v>
      </c>
      <c r="AC16" s="56">
        <f>AB16+U16</f>
        <v>0</v>
      </c>
      <c r="AD16" s="73" t="s">
        <v>32</v>
      </c>
      <c r="AE16" s="48">
        <f>SUM(AC16:AC47)</f>
        <v>671505</v>
      </c>
      <c r="AF16" s="57" t="str">
        <f>A16</f>
        <v>605-PR</v>
      </c>
      <c r="AG16" s="74"/>
    </row>
    <row r="17" spans="1:33" s="31" customFormat="1" ht="68" hidden="1" customHeight="1" x14ac:dyDescent="0.2">
      <c r="A17" s="178" t="s">
        <v>76</v>
      </c>
      <c r="B17" s="178" t="s">
        <v>666</v>
      </c>
      <c r="C17" s="179" t="s">
        <v>77</v>
      </c>
      <c r="D17" s="232">
        <v>0</v>
      </c>
      <c r="E17" s="232">
        <v>15</v>
      </c>
      <c r="F17" s="180" t="s">
        <v>667</v>
      </c>
      <c r="G17" s="180" t="s">
        <v>668</v>
      </c>
      <c r="H17" s="220">
        <v>42</v>
      </c>
      <c r="I17" s="33" t="s">
        <v>37</v>
      </c>
      <c r="J17" s="70">
        <v>753</v>
      </c>
      <c r="K17" s="52">
        <v>0</v>
      </c>
      <c r="L17" s="52">
        <v>0</v>
      </c>
      <c r="M17" s="52">
        <v>0</v>
      </c>
      <c r="N17" s="61">
        <f>SUM(D17+E17)*J17</f>
        <v>11295</v>
      </c>
      <c r="O17" s="53">
        <v>0</v>
      </c>
      <c r="P17" s="53">
        <v>0</v>
      </c>
      <c r="Q17" s="71">
        <v>0</v>
      </c>
      <c r="R17" s="71">
        <f>SUM(M17*135)</f>
        <v>0</v>
      </c>
      <c r="S17" s="53">
        <v>0</v>
      </c>
      <c r="T17" s="34">
        <f>(M17*S17)</f>
        <v>0</v>
      </c>
      <c r="U17" s="34">
        <f>N17+R17+T17</f>
        <v>11295</v>
      </c>
      <c r="V17" s="34">
        <v>0</v>
      </c>
      <c r="W17" s="34">
        <v>0</v>
      </c>
      <c r="X17" s="34">
        <v>0</v>
      </c>
      <c r="Y17" s="52">
        <v>0</v>
      </c>
      <c r="Z17" s="46">
        <v>0</v>
      </c>
      <c r="AA17" s="46"/>
      <c r="AB17" s="34">
        <v>0</v>
      </c>
      <c r="AC17" s="56">
        <f>AB17+U17</f>
        <v>11295</v>
      </c>
      <c r="AD17" s="73" t="s">
        <v>32</v>
      </c>
      <c r="AE17" s="48"/>
      <c r="AF17" s="57" t="str">
        <f>A17</f>
        <v>605-PR</v>
      </c>
      <c r="AG17" s="74"/>
    </row>
    <row r="18" spans="1:33" s="31" customFormat="1" ht="44" hidden="1" customHeight="1" x14ac:dyDescent="0.2">
      <c r="A18" s="33" t="s">
        <v>76</v>
      </c>
      <c r="B18" s="33"/>
      <c r="C18" s="28" t="s">
        <v>77</v>
      </c>
      <c r="D18" s="60">
        <v>15</v>
      </c>
      <c r="E18" s="60">
        <v>14</v>
      </c>
      <c r="F18" s="35" t="s">
        <v>80</v>
      </c>
      <c r="G18" s="35" t="s">
        <v>81</v>
      </c>
      <c r="H18" s="220">
        <v>43</v>
      </c>
      <c r="I18" s="33" t="s">
        <v>37</v>
      </c>
      <c r="J18" s="70">
        <v>753</v>
      </c>
      <c r="K18" s="52">
        <v>0</v>
      </c>
      <c r="L18" s="52">
        <v>0</v>
      </c>
      <c r="M18" s="52">
        <v>0</v>
      </c>
      <c r="N18" s="61">
        <f t="shared" ref="N18:N34" si="4">SUM(D18+E18)*J18</f>
        <v>21837</v>
      </c>
      <c r="O18" s="53">
        <v>0</v>
      </c>
      <c r="P18" s="53">
        <v>0</v>
      </c>
      <c r="Q18" s="71">
        <v>0</v>
      </c>
      <c r="R18" s="71">
        <f t="shared" ref="R18:R34" si="5">SUM(M18*135)</f>
        <v>0</v>
      </c>
      <c r="S18" s="53">
        <v>0</v>
      </c>
      <c r="T18" s="34">
        <f>(M18*S18)</f>
        <v>0</v>
      </c>
      <c r="U18" s="34">
        <f>N18+R18+T18</f>
        <v>21837</v>
      </c>
      <c r="V18" s="34">
        <v>0</v>
      </c>
      <c r="W18" s="34">
        <v>0</v>
      </c>
      <c r="X18" s="34">
        <v>0</v>
      </c>
      <c r="Y18" s="52">
        <v>0</v>
      </c>
      <c r="Z18" s="46">
        <v>0</v>
      </c>
      <c r="AA18" s="46"/>
      <c r="AB18" s="34">
        <v>0</v>
      </c>
      <c r="AC18" s="56">
        <f>AB18+U18</f>
        <v>21837</v>
      </c>
      <c r="AD18" s="72"/>
      <c r="AE18" s="48" t="s">
        <v>32</v>
      </c>
      <c r="AF18" s="57" t="str">
        <f>A18</f>
        <v>605-PR</v>
      </c>
      <c r="AG18" s="74"/>
    </row>
    <row r="19" spans="1:33" s="31" customFormat="1" ht="58" hidden="1" customHeight="1" x14ac:dyDescent="0.2">
      <c r="A19" s="178" t="s">
        <v>76</v>
      </c>
      <c r="B19" s="178" t="s">
        <v>664</v>
      </c>
      <c r="C19" s="179" t="s">
        <v>77</v>
      </c>
      <c r="D19" s="232">
        <v>15</v>
      </c>
      <c r="E19" s="232">
        <v>15</v>
      </c>
      <c r="F19" s="180" t="s">
        <v>657</v>
      </c>
      <c r="G19" s="180" t="s">
        <v>658</v>
      </c>
      <c r="H19" s="220">
        <v>42</v>
      </c>
      <c r="I19" s="33" t="s">
        <v>37</v>
      </c>
      <c r="J19" s="70">
        <v>1200</v>
      </c>
      <c r="K19" s="52">
        <v>0</v>
      </c>
      <c r="L19" s="52">
        <v>0</v>
      </c>
      <c r="M19" s="52">
        <v>0</v>
      </c>
      <c r="N19" s="61">
        <f t="shared" si="4"/>
        <v>36000</v>
      </c>
      <c r="O19" s="53">
        <v>0</v>
      </c>
      <c r="P19" s="53">
        <v>0</v>
      </c>
      <c r="Q19" s="71">
        <v>0</v>
      </c>
      <c r="R19" s="71">
        <f t="shared" si="5"/>
        <v>0</v>
      </c>
      <c r="S19" s="53">
        <v>0</v>
      </c>
      <c r="T19" s="34">
        <f>(M19*S19)</f>
        <v>0</v>
      </c>
      <c r="U19" s="34">
        <f>N19+R19+T19</f>
        <v>36000</v>
      </c>
      <c r="V19" s="34">
        <v>0</v>
      </c>
      <c r="W19" s="34">
        <v>0</v>
      </c>
      <c r="X19" s="34">
        <v>0</v>
      </c>
      <c r="Y19" s="52">
        <v>0</v>
      </c>
      <c r="Z19" s="46">
        <v>0</v>
      </c>
      <c r="AA19" s="46"/>
      <c r="AB19" s="34">
        <v>0</v>
      </c>
      <c r="AC19" s="56">
        <f>AB19+U19</f>
        <v>36000</v>
      </c>
      <c r="AD19" s="48"/>
      <c r="AE19" s="48" t="s">
        <v>32</v>
      </c>
      <c r="AF19" s="57" t="str">
        <f>A19</f>
        <v>605-PR</v>
      </c>
      <c r="AG19" s="74"/>
    </row>
    <row r="20" spans="1:33" s="31" customFormat="1" ht="48" hidden="1" customHeight="1" x14ac:dyDescent="0.2">
      <c r="A20" s="33" t="s">
        <v>76</v>
      </c>
      <c r="B20" s="33"/>
      <c r="C20" s="28" t="s">
        <v>77</v>
      </c>
      <c r="D20" s="60">
        <v>0</v>
      </c>
      <c r="E20" s="60">
        <v>10</v>
      </c>
      <c r="F20" s="35" t="s">
        <v>83</v>
      </c>
      <c r="G20" s="35" t="s">
        <v>84</v>
      </c>
      <c r="H20" s="220">
        <v>42</v>
      </c>
      <c r="I20" s="33" t="s">
        <v>37</v>
      </c>
      <c r="J20" s="70">
        <v>753</v>
      </c>
      <c r="K20" s="52">
        <v>0</v>
      </c>
      <c r="L20" s="52">
        <v>0</v>
      </c>
      <c r="M20" s="52">
        <v>0</v>
      </c>
      <c r="N20" s="61">
        <f t="shared" si="4"/>
        <v>7530</v>
      </c>
      <c r="O20" s="53">
        <v>0</v>
      </c>
      <c r="P20" s="53">
        <v>0</v>
      </c>
      <c r="Q20" s="71">
        <v>0</v>
      </c>
      <c r="R20" s="71">
        <f t="shared" si="5"/>
        <v>0</v>
      </c>
      <c r="S20" s="53">
        <v>0</v>
      </c>
      <c r="T20" s="34">
        <f>(M20*S20)</f>
        <v>0</v>
      </c>
      <c r="U20" s="34">
        <f>N20+R20+T20</f>
        <v>7530</v>
      </c>
      <c r="V20" s="34">
        <v>0</v>
      </c>
      <c r="W20" s="34">
        <v>0</v>
      </c>
      <c r="X20" s="34">
        <v>0</v>
      </c>
      <c r="Y20" s="52">
        <v>0</v>
      </c>
      <c r="Z20" s="46">
        <v>0</v>
      </c>
      <c r="AA20" s="46"/>
      <c r="AB20" s="34">
        <v>0</v>
      </c>
      <c r="AC20" s="56">
        <f>AB20+U20</f>
        <v>7530</v>
      </c>
      <c r="AD20" s="72"/>
      <c r="AE20" s="48" t="s">
        <v>32</v>
      </c>
      <c r="AF20" s="57" t="str">
        <f>A20</f>
        <v>605-PR</v>
      </c>
      <c r="AG20" s="74"/>
    </row>
    <row r="21" spans="1:33" s="31" customFormat="1" ht="58" hidden="1" customHeight="1" x14ac:dyDescent="0.2">
      <c r="A21" s="62" t="s">
        <v>76</v>
      </c>
      <c r="B21" s="62"/>
      <c r="C21" s="63" t="s">
        <v>77</v>
      </c>
      <c r="D21" s="64">
        <v>0</v>
      </c>
      <c r="E21" s="64">
        <v>0</v>
      </c>
      <c r="F21" s="37" t="s">
        <v>85</v>
      </c>
      <c r="G21" s="37" t="s">
        <v>86</v>
      </c>
      <c r="H21" s="245">
        <v>42</v>
      </c>
      <c r="I21" s="62" t="s">
        <v>37</v>
      </c>
      <c r="J21" s="65">
        <v>1200</v>
      </c>
      <c r="K21" s="40">
        <v>0</v>
      </c>
      <c r="L21" s="40">
        <v>0</v>
      </c>
      <c r="M21" s="40">
        <v>0</v>
      </c>
      <c r="N21" s="66">
        <f t="shared" si="4"/>
        <v>0</v>
      </c>
      <c r="O21" s="42">
        <v>0</v>
      </c>
      <c r="P21" s="42">
        <v>0</v>
      </c>
      <c r="Q21" s="67">
        <v>0</v>
      </c>
      <c r="R21" s="67">
        <f t="shared" si="5"/>
        <v>0</v>
      </c>
      <c r="S21" s="42">
        <v>0</v>
      </c>
      <c r="T21" s="41">
        <f>(M21*S21)</f>
        <v>0</v>
      </c>
      <c r="U21" s="41">
        <f>N21+R21+T21</f>
        <v>0</v>
      </c>
      <c r="V21" s="41">
        <v>0</v>
      </c>
      <c r="W21" s="41">
        <v>0</v>
      </c>
      <c r="X21" s="41">
        <v>0</v>
      </c>
      <c r="Y21" s="40">
        <v>0</v>
      </c>
      <c r="Z21" s="45">
        <v>0</v>
      </c>
      <c r="AA21" s="45"/>
      <c r="AB21" s="41">
        <v>0</v>
      </c>
      <c r="AC21" s="47">
        <f>AB21+U21</f>
        <v>0</v>
      </c>
      <c r="AD21" s="69"/>
      <c r="AE21" s="48" t="s">
        <v>32</v>
      </c>
      <c r="AF21" s="49" t="str">
        <f>A21</f>
        <v>605-PR</v>
      </c>
      <c r="AG21" s="74"/>
    </row>
    <row r="22" spans="1:33" s="31" customFormat="1" ht="61" hidden="1" customHeight="1" x14ac:dyDescent="0.2">
      <c r="A22" s="178" t="s">
        <v>76</v>
      </c>
      <c r="B22" s="178" t="s">
        <v>663</v>
      </c>
      <c r="C22" s="233" t="s">
        <v>77</v>
      </c>
      <c r="D22" s="234">
        <v>0</v>
      </c>
      <c r="E22" s="234">
        <v>0</v>
      </c>
      <c r="F22" s="235" t="s">
        <v>78</v>
      </c>
      <c r="G22" s="235" t="s">
        <v>87</v>
      </c>
      <c r="H22" s="220">
        <v>42</v>
      </c>
      <c r="I22" s="33" t="s">
        <v>37</v>
      </c>
      <c r="J22" s="70">
        <v>1200</v>
      </c>
      <c r="K22" s="52">
        <v>0</v>
      </c>
      <c r="L22" s="52">
        <v>0</v>
      </c>
      <c r="M22" s="52">
        <v>0</v>
      </c>
      <c r="N22" s="61">
        <f t="shared" si="4"/>
        <v>0</v>
      </c>
      <c r="O22" s="53">
        <v>0</v>
      </c>
      <c r="P22" s="53">
        <v>0</v>
      </c>
      <c r="Q22" s="71">
        <v>0</v>
      </c>
      <c r="R22" s="71">
        <f t="shared" si="5"/>
        <v>0</v>
      </c>
      <c r="S22" s="53">
        <v>0</v>
      </c>
      <c r="T22" s="34">
        <f>(M22*S22)</f>
        <v>0</v>
      </c>
      <c r="U22" s="34">
        <f>N22+R22+T22</f>
        <v>0</v>
      </c>
      <c r="V22" s="34">
        <v>0</v>
      </c>
      <c r="W22" s="34">
        <v>0</v>
      </c>
      <c r="X22" s="34">
        <v>0</v>
      </c>
      <c r="Y22" s="52">
        <v>0</v>
      </c>
      <c r="Z22" s="46">
        <v>0</v>
      </c>
      <c r="AA22" s="46"/>
      <c r="AB22" s="34">
        <v>0</v>
      </c>
      <c r="AC22" s="56">
        <f>AB22+U22</f>
        <v>0</v>
      </c>
      <c r="AD22" s="72"/>
      <c r="AE22" s="48" t="s">
        <v>32</v>
      </c>
      <c r="AF22" s="57"/>
      <c r="AG22" s="74"/>
    </row>
    <row r="23" spans="1:33" s="31" customFormat="1" ht="39.75" hidden="1" customHeight="1" x14ac:dyDescent="0.2">
      <c r="A23" s="33" t="s">
        <v>76</v>
      </c>
      <c r="B23" s="33"/>
      <c r="C23" s="28" t="s">
        <v>77</v>
      </c>
      <c r="D23" s="60">
        <v>0</v>
      </c>
      <c r="E23" s="60">
        <v>20</v>
      </c>
      <c r="F23" s="35" t="s">
        <v>88</v>
      </c>
      <c r="G23" s="35" t="s">
        <v>89</v>
      </c>
      <c r="H23" s="220">
        <v>42</v>
      </c>
      <c r="I23" s="33" t="s">
        <v>37</v>
      </c>
      <c r="J23" s="70">
        <v>1200</v>
      </c>
      <c r="K23" s="52">
        <v>0</v>
      </c>
      <c r="L23" s="52">
        <v>0</v>
      </c>
      <c r="M23" s="52">
        <v>0</v>
      </c>
      <c r="N23" s="61">
        <f t="shared" si="4"/>
        <v>24000</v>
      </c>
      <c r="O23" s="53">
        <v>0</v>
      </c>
      <c r="P23" s="53">
        <v>0</v>
      </c>
      <c r="Q23" s="71">
        <v>0</v>
      </c>
      <c r="R23" s="71">
        <f t="shared" si="5"/>
        <v>0</v>
      </c>
      <c r="S23" s="53">
        <v>0</v>
      </c>
      <c r="T23" s="34">
        <f>(M23*S23)</f>
        <v>0</v>
      </c>
      <c r="U23" s="34">
        <f>N23+R23+T23</f>
        <v>24000</v>
      </c>
      <c r="V23" s="34">
        <v>0</v>
      </c>
      <c r="W23" s="34">
        <v>0</v>
      </c>
      <c r="X23" s="34">
        <v>0</v>
      </c>
      <c r="Y23" s="52">
        <v>0</v>
      </c>
      <c r="Z23" s="46">
        <v>0</v>
      </c>
      <c r="AA23" s="46"/>
      <c r="AB23" s="34">
        <v>0</v>
      </c>
      <c r="AC23" s="56">
        <f>AB23+U23</f>
        <v>24000</v>
      </c>
      <c r="AD23" s="72"/>
      <c r="AE23" s="48" t="s">
        <v>32</v>
      </c>
      <c r="AF23" s="57" t="str">
        <f>A23</f>
        <v>605-PR</v>
      </c>
      <c r="AG23" s="74"/>
    </row>
    <row r="24" spans="1:33" s="31" customFormat="1" ht="39.75" hidden="1" customHeight="1" x14ac:dyDescent="0.2">
      <c r="A24" s="33" t="s">
        <v>76</v>
      </c>
      <c r="B24" s="33"/>
      <c r="C24" s="28" t="s">
        <v>77</v>
      </c>
      <c r="D24" s="60">
        <v>0</v>
      </c>
      <c r="E24" s="60">
        <v>20</v>
      </c>
      <c r="F24" s="35" t="s">
        <v>90</v>
      </c>
      <c r="G24" s="35" t="s">
        <v>91</v>
      </c>
      <c r="H24" s="220">
        <v>42</v>
      </c>
      <c r="I24" s="33" t="s">
        <v>37</v>
      </c>
      <c r="J24" s="70">
        <v>1200</v>
      </c>
      <c r="K24" s="52">
        <v>0</v>
      </c>
      <c r="L24" s="52">
        <v>0</v>
      </c>
      <c r="M24" s="52">
        <v>0</v>
      </c>
      <c r="N24" s="61">
        <f t="shared" si="4"/>
        <v>24000</v>
      </c>
      <c r="O24" s="53">
        <v>0</v>
      </c>
      <c r="P24" s="53">
        <v>0</v>
      </c>
      <c r="Q24" s="71">
        <v>0</v>
      </c>
      <c r="R24" s="71">
        <f t="shared" si="5"/>
        <v>0</v>
      </c>
      <c r="S24" s="53">
        <v>0</v>
      </c>
      <c r="T24" s="34">
        <f>(M24*S24)</f>
        <v>0</v>
      </c>
      <c r="U24" s="34">
        <f>N24+R24+T24</f>
        <v>24000</v>
      </c>
      <c r="V24" s="34">
        <v>0</v>
      </c>
      <c r="W24" s="34">
        <v>0</v>
      </c>
      <c r="X24" s="34">
        <v>0</v>
      </c>
      <c r="Y24" s="52">
        <v>0</v>
      </c>
      <c r="Z24" s="46">
        <v>0</v>
      </c>
      <c r="AA24" s="46"/>
      <c r="AB24" s="34">
        <v>0</v>
      </c>
      <c r="AC24" s="56">
        <f>AB24+U24</f>
        <v>24000</v>
      </c>
      <c r="AD24" s="72"/>
      <c r="AE24" s="48" t="s">
        <v>32</v>
      </c>
      <c r="AF24" s="57" t="str">
        <f>A24</f>
        <v>605-PR</v>
      </c>
      <c r="AG24" s="74"/>
    </row>
    <row r="25" spans="1:33" s="31" customFormat="1" ht="39.75" hidden="1" customHeight="1" x14ac:dyDescent="0.2">
      <c r="A25" s="33" t="s">
        <v>76</v>
      </c>
      <c r="B25" s="33"/>
      <c r="C25" s="28" t="s">
        <v>77</v>
      </c>
      <c r="D25" s="60">
        <v>0</v>
      </c>
      <c r="E25" s="60">
        <v>34</v>
      </c>
      <c r="F25" s="35" t="s">
        <v>92</v>
      </c>
      <c r="G25" s="35" t="s">
        <v>93</v>
      </c>
      <c r="H25" s="220">
        <v>42</v>
      </c>
      <c r="I25" s="33" t="s">
        <v>37</v>
      </c>
      <c r="J25" s="70">
        <v>1200</v>
      </c>
      <c r="K25" s="52">
        <v>0</v>
      </c>
      <c r="L25" s="52">
        <v>0</v>
      </c>
      <c r="M25" s="52">
        <v>0</v>
      </c>
      <c r="N25" s="61">
        <f t="shared" si="4"/>
        <v>40800</v>
      </c>
      <c r="O25" s="53">
        <v>0</v>
      </c>
      <c r="P25" s="53">
        <v>0</v>
      </c>
      <c r="Q25" s="71">
        <v>0</v>
      </c>
      <c r="R25" s="71">
        <f t="shared" si="5"/>
        <v>0</v>
      </c>
      <c r="S25" s="53">
        <v>0</v>
      </c>
      <c r="T25" s="34">
        <f>(M25*S25)</f>
        <v>0</v>
      </c>
      <c r="U25" s="34">
        <f>N25+R25+T25</f>
        <v>40800</v>
      </c>
      <c r="V25" s="34">
        <v>0</v>
      </c>
      <c r="W25" s="34">
        <v>0</v>
      </c>
      <c r="X25" s="34">
        <v>0</v>
      </c>
      <c r="Y25" s="52">
        <v>0</v>
      </c>
      <c r="Z25" s="46">
        <v>0</v>
      </c>
      <c r="AA25" s="46"/>
      <c r="AB25" s="34">
        <v>0</v>
      </c>
      <c r="AC25" s="56">
        <f>AB25+U25</f>
        <v>40800</v>
      </c>
      <c r="AD25" s="72"/>
      <c r="AE25" s="48" t="s">
        <v>32</v>
      </c>
      <c r="AF25" s="57" t="str">
        <f>A25</f>
        <v>605-PR</v>
      </c>
      <c r="AG25" s="74"/>
    </row>
    <row r="26" spans="1:33" s="31" customFormat="1" ht="64" hidden="1" customHeight="1" x14ac:dyDescent="0.2">
      <c r="A26" s="33" t="s">
        <v>76</v>
      </c>
      <c r="B26" s="33"/>
      <c r="C26" s="28" t="s">
        <v>77</v>
      </c>
      <c r="D26" s="60">
        <v>0</v>
      </c>
      <c r="E26" s="60">
        <v>40</v>
      </c>
      <c r="F26" s="35" t="s">
        <v>94</v>
      </c>
      <c r="G26" s="35" t="s">
        <v>95</v>
      </c>
      <c r="H26" s="220">
        <v>42</v>
      </c>
      <c r="I26" s="33" t="s">
        <v>37</v>
      </c>
      <c r="J26" s="70">
        <v>753</v>
      </c>
      <c r="K26" s="52">
        <v>0</v>
      </c>
      <c r="L26" s="52">
        <v>0</v>
      </c>
      <c r="M26" s="52">
        <v>0</v>
      </c>
      <c r="N26" s="61">
        <f t="shared" si="4"/>
        <v>30120</v>
      </c>
      <c r="O26" s="53">
        <v>0</v>
      </c>
      <c r="P26" s="53">
        <v>0</v>
      </c>
      <c r="Q26" s="71">
        <v>0</v>
      </c>
      <c r="R26" s="71">
        <f t="shared" si="5"/>
        <v>0</v>
      </c>
      <c r="S26" s="53">
        <v>0</v>
      </c>
      <c r="T26" s="34">
        <f>(M26*S26)</f>
        <v>0</v>
      </c>
      <c r="U26" s="34">
        <f>N26+R26+T26</f>
        <v>30120</v>
      </c>
      <c r="V26" s="34">
        <v>0</v>
      </c>
      <c r="W26" s="34">
        <v>0</v>
      </c>
      <c r="X26" s="34">
        <v>0</v>
      </c>
      <c r="Y26" s="52">
        <v>0</v>
      </c>
      <c r="Z26" s="46">
        <v>0</v>
      </c>
      <c r="AA26" s="46"/>
      <c r="AB26" s="34">
        <v>0</v>
      </c>
      <c r="AC26" s="56">
        <f>AB26+U26</f>
        <v>30120</v>
      </c>
      <c r="AD26" s="72"/>
      <c r="AE26" s="48" t="s">
        <v>32</v>
      </c>
      <c r="AF26" s="57" t="str">
        <f>A26</f>
        <v>605-PR</v>
      </c>
      <c r="AG26" s="74"/>
    </row>
    <row r="27" spans="1:33" s="31" customFormat="1" ht="39.75" hidden="1" customHeight="1" x14ac:dyDescent="0.2">
      <c r="A27" s="33" t="s">
        <v>76</v>
      </c>
      <c r="B27" s="33"/>
      <c r="C27" s="28" t="s">
        <v>77</v>
      </c>
      <c r="D27" s="60">
        <v>0</v>
      </c>
      <c r="E27" s="60">
        <v>0</v>
      </c>
      <c r="F27" s="202" t="s">
        <v>96</v>
      </c>
      <c r="G27" s="35" t="s">
        <v>97</v>
      </c>
      <c r="H27" s="220">
        <v>42</v>
      </c>
      <c r="I27" s="33" t="s">
        <v>37</v>
      </c>
      <c r="J27" s="70">
        <v>753</v>
      </c>
      <c r="K27" s="52">
        <v>0</v>
      </c>
      <c r="L27" s="52">
        <v>0</v>
      </c>
      <c r="M27" s="52">
        <v>0</v>
      </c>
      <c r="N27" s="61">
        <f t="shared" si="4"/>
        <v>0</v>
      </c>
      <c r="O27" s="53">
        <v>0</v>
      </c>
      <c r="P27" s="53">
        <v>0</v>
      </c>
      <c r="Q27" s="71">
        <v>0</v>
      </c>
      <c r="R27" s="71">
        <f t="shared" si="5"/>
        <v>0</v>
      </c>
      <c r="S27" s="53">
        <v>0</v>
      </c>
      <c r="T27" s="34">
        <f>(M27*S27)</f>
        <v>0</v>
      </c>
      <c r="U27" s="34">
        <f>N27+R27+T27</f>
        <v>0</v>
      </c>
      <c r="V27" s="34">
        <v>0</v>
      </c>
      <c r="W27" s="34">
        <v>0</v>
      </c>
      <c r="X27" s="34">
        <v>0</v>
      </c>
      <c r="Y27" s="52">
        <v>0</v>
      </c>
      <c r="Z27" s="46">
        <v>0</v>
      </c>
      <c r="AA27" s="46"/>
      <c r="AB27" s="34">
        <v>0</v>
      </c>
      <c r="AC27" s="56">
        <f>AB27+U27</f>
        <v>0</v>
      </c>
      <c r="AD27" s="73"/>
      <c r="AE27" s="48" t="s">
        <v>32</v>
      </c>
      <c r="AF27" s="57" t="str">
        <f>A27</f>
        <v>605-PR</v>
      </c>
      <c r="AG27" s="74"/>
    </row>
    <row r="28" spans="1:33" s="31" customFormat="1" ht="42" hidden="1" customHeight="1" x14ac:dyDescent="0.2">
      <c r="A28" s="33" t="s">
        <v>76</v>
      </c>
      <c r="B28" s="33"/>
      <c r="C28" s="28" t="s">
        <v>77</v>
      </c>
      <c r="D28" s="60">
        <v>0</v>
      </c>
      <c r="E28" s="60">
        <v>0</v>
      </c>
      <c r="F28" s="28" t="s">
        <v>98</v>
      </c>
      <c r="G28" s="35" t="s">
        <v>99</v>
      </c>
      <c r="H28" s="220">
        <v>42</v>
      </c>
      <c r="I28" s="33" t="s">
        <v>37</v>
      </c>
      <c r="J28" s="70">
        <v>753</v>
      </c>
      <c r="K28" s="52">
        <v>0</v>
      </c>
      <c r="L28" s="52">
        <v>0</v>
      </c>
      <c r="M28" s="52">
        <v>0</v>
      </c>
      <c r="N28" s="61">
        <f t="shared" si="4"/>
        <v>0</v>
      </c>
      <c r="O28" s="53">
        <v>0</v>
      </c>
      <c r="P28" s="53">
        <v>0</v>
      </c>
      <c r="Q28" s="71">
        <v>0</v>
      </c>
      <c r="R28" s="71">
        <f t="shared" si="5"/>
        <v>0</v>
      </c>
      <c r="S28" s="53">
        <v>0</v>
      </c>
      <c r="T28" s="34">
        <f>(M28*S28)</f>
        <v>0</v>
      </c>
      <c r="U28" s="34">
        <f>N28+R28+T28</f>
        <v>0</v>
      </c>
      <c r="V28" s="34">
        <v>0</v>
      </c>
      <c r="W28" s="34">
        <v>0</v>
      </c>
      <c r="X28" s="34">
        <v>0</v>
      </c>
      <c r="Y28" s="52">
        <v>0</v>
      </c>
      <c r="Z28" s="46">
        <v>0</v>
      </c>
      <c r="AA28" s="46"/>
      <c r="AB28" s="34">
        <v>0</v>
      </c>
      <c r="AC28" s="56">
        <f>AB28+U28</f>
        <v>0</v>
      </c>
      <c r="AD28" s="73"/>
      <c r="AE28" s="48" t="s">
        <v>32</v>
      </c>
      <c r="AF28" s="57" t="str">
        <f>A28</f>
        <v>605-PR</v>
      </c>
      <c r="AG28" s="74"/>
    </row>
    <row r="29" spans="1:33" s="31" customFormat="1" ht="47" hidden="1" customHeight="1" x14ac:dyDescent="0.2">
      <c r="A29" s="33" t="s">
        <v>76</v>
      </c>
      <c r="B29" s="33"/>
      <c r="C29" s="28" t="s">
        <v>77</v>
      </c>
      <c r="D29" s="60">
        <v>0</v>
      </c>
      <c r="E29" s="60">
        <v>0</v>
      </c>
      <c r="F29" s="35" t="s">
        <v>85</v>
      </c>
      <c r="G29" s="35" t="s">
        <v>86</v>
      </c>
      <c r="H29" s="220">
        <v>42</v>
      </c>
      <c r="I29" s="33" t="s">
        <v>37</v>
      </c>
      <c r="J29" s="70">
        <v>1200</v>
      </c>
      <c r="K29" s="52">
        <v>0</v>
      </c>
      <c r="L29" s="52">
        <v>0</v>
      </c>
      <c r="M29" s="52">
        <v>0</v>
      </c>
      <c r="N29" s="61">
        <f t="shared" si="4"/>
        <v>0</v>
      </c>
      <c r="O29" s="53">
        <v>0</v>
      </c>
      <c r="P29" s="53">
        <v>0</v>
      </c>
      <c r="Q29" s="71">
        <v>0</v>
      </c>
      <c r="R29" s="71">
        <f t="shared" si="5"/>
        <v>0</v>
      </c>
      <c r="S29" s="53">
        <v>0</v>
      </c>
      <c r="T29" s="34">
        <f>(M29*S29)</f>
        <v>0</v>
      </c>
      <c r="U29" s="34">
        <f>N29+R29+T29</f>
        <v>0</v>
      </c>
      <c r="V29" s="34">
        <v>0</v>
      </c>
      <c r="W29" s="34">
        <v>0</v>
      </c>
      <c r="X29" s="34">
        <v>0</v>
      </c>
      <c r="Y29" s="52">
        <v>0</v>
      </c>
      <c r="Z29" s="46">
        <v>0</v>
      </c>
      <c r="AA29" s="46"/>
      <c r="AB29" s="34">
        <v>0</v>
      </c>
      <c r="AC29" s="56">
        <f>AB29+U29</f>
        <v>0</v>
      </c>
      <c r="AD29" s="72"/>
      <c r="AE29" s="48" t="s">
        <v>32</v>
      </c>
      <c r="AF29" s="57" t="str">
        <f>A29</f>
        <v>605-PR</v>
      </c>
      <c r="AG29" s="74"/>
    </row>
    <row r="30" spans="1:33" s="31" customFormat="1" ht="47" hidden="1" customHeight="1" x14ac:dyDescent="0.2">
      <c r="A30" s="33" t="s">
        <v>76</v>
      </c>
      <c r="B30" s="33"/>
      <c r="C30" s="28" t="s">
        <v>77</v>
      </c>
      <c r="D30" s="60">
        <v>15</v>
      </c>
      <c r="E30" s="60">
        <v>0</v>
      </c>
      <c r="F30" s="35" t="s">
        <v>100</v>
      </c>
      <c r="G30" s="35" t="s">
        <v>101</v>
      </c>
      <c r="H30" s="220">
        <v>42</v>
      </c>
      <c r="I30" s="33" t="s">
        <v>37</v>
      </c>
      <c r="J30" s="70">
        <v>753</v>
      </c>
      <c r="K30" s="52">
        <v>0</v>
      </c>
      <c r="L30" s="52">
        <v>0</v>
      </c>
      <c r="M30" s="52">
        <v>0</v>
      </c>
      <c r="N30" s="61">
        <f t="shared" si="4"/>
        <v>11295</v>
      </c>
      <c r="O30" s="53">
        <v>0</v>
      </c>
      <c r="P30" s="53">
        <v>0</v>
      </c>
      <c r="Q30" s="71">
        <v>0</v>
      </c>
      <c r="R30" s="71">
        <f t="shared" si="5"/>
        <v>0</v>
      </c>
      <c r="S30" s="53">
        <v>0</v>
      </c>
      <c r="T30" s="34">
        <f>(M30*S30)</f>
        <v>0</v>
      </c>
      <c r="U30" s="34">
        <f>N30+R30+T30</f>
        <v>11295</v>
      </c>
      <c r="V30" s="34">
        <v>0</v>
      </c>
      <c r="W30" s="34">
        <v>0</v>
      </c>
      <c r="X30" s="34">
        <v>0</v>
      </c>
      <c r="Y30" s="52">
        <v>0</v>
      </c>
      <c r="Z30" s="46">
        <v>0</v>
      </c>
      <c r="AA30" s="46"/>
      <c r="AB30" s="34">
        <v>0</v>
      </c>
      <c r="AC30" s="56">
        <f>AB30+U30</f>
        <v>11295</v>
      </c>
      <c r="AD30" s="72"/>
      <c r="AE30" s="48" t="s">
        <v>32</v>
      </c>
      <c r="AF30" s="57" t="str">
        <f>A30</f>
        <v>605-PR</v>
      </c>
      <c r="AG30" s="74"/>
    </row>
    <row r="31" spans="1:33" s="31" customFormat="1" ht="75" hidden="1" customHeight="1" x14ac:dyDescent="0.2">
      <c r="A31" s="33" t="s">
        <v>76</v>
      </c>
      <c r="B31" s="33" t="s">
        <v>32</v>
      </c>
      <c r="C31" s="28" t="s">
        <v>77</v>
      </c>
      <c r="D31" s="60">
        <v>40</v>
      </c>
      <c r="E31" s="60">
        <v>0</v>
      </c>
      <c r="F31" s="35" t="s">
        <v>94</v>
      </c>
      <c r="G31" s="35" t="s">
        <v>95</v>
      </c>
      <c r="H31" s="220">
        <v>42</v>
      </c>
      <c r="I31" s="33" t="s">
        <v>37</v>
      </c>
      <c r="J31" s="70">
        <v>753</v>
      </c>
      <c r="K31" s="52">
        <v>0</v>
      </c>
      <c r="L31" s="52">
        <v>0</v>
      </c>
      <c r="M31" s="52">
        <v>0</v>
      </c>
      <c r="N31" s="61">
        <f t="shared" si="4"/>
        <v>30120</v>
      </c>
      <c r="O31" s="53">
        <v>0</v>
      </c>
      <c r="P31" s="53">
        <v>0</v>
      </c>
      <c r="Q31" s="71">
        <v>0</v>
      </c>
      <c r="R31" s="71">
        <f t="shared" si="5"/>
        <v>0</v>
      </c>
      <c r="S31" s="53">
        <v>0</v>
      </c>
      <c r="T31" s="34">
        <f>(M31*S31)</f>
        <v>0</v>
      </c>
      <c r="U31" s="34">
        <f>N31+R31+T31</f>
        <v>30120</v>
      </c>
      <c r="V31" s="34">
        <v>0</v>
      </c>
      <c r="W31" s="34">
        <v>0</v>
      </c>
      <c r="X31" s="34">
        <v>0</v>
      </c>
      <c r="Y31" s="52">
        <v>0</v>
      </c>
      <c r="Z31" s="46">
        <v>0</v>
      </c>
      <c r="AA31" s="46"/>
      <c r="AB31" s="34">
        <v>0</v>
      </c>
      <c r="AC31" s="56">
        <f>AB31+U31</f>
        <v>30120</v>
      </c>
      <c r="AD31" s="73" t="s">
        <v>32</v>
      </c>
      <c r="AE31" s="48" t="s">
        <v>32</v>
      </c>
      <c r="AF31" s="57" t="str">
        <f>A31</f>
        <v>605-PR</v>
      </c>
      <c r="AG31" s="74"/>
    </row>
    <row r="32" spans="1:33" s="31" customFormat="1" ht="40" hidden="1" customHeight="1" x14ac:dyDescent="0.2">
      <c r="A32" s="33" t="s">
        <v>76</v>
      </c>
      <c r="B32" s="33"/>
      <c r="C32" s="28" t="s">
        <v>77</v>
      </c>
      <c r="D32" s="60">
        <v>20</v>
      </c>
      <c r="E32" s="60">
        <v>0</v>
      </c>
      <c r="F32" s="35" t="s">
        <v>90</v>
      </c>
      <c r="G32" s="35" t="s">
        <v>91</v>
      </c>
      <c r="H32" s="220">
        <v>42</v>
      </c>
      <c r="I32" s="33" t="s">
        <v>37</v>
      </c>
      <c r="J32" s="70">
        <v>1200</v>
      </c>
      <c r="K32" s="52">
        <v>0</v>
      </c>
      <c r="L32" s="52">
        <v>0</v>
      </c>
      <c r="M32" s="52">
        <v>0</v>
      </c>
      <c r="N32" s="61">
        <f t="shared" si="4"/>
        <v>24000</v>
      </c>
      <c r="O32" s="53">
        <v>0</v>
      </c>
      <c r="P32" s="53">
        <v>0</v>
      </c>
      <c r="Q32" s="71">
        <v>0</v>
      </c>
      <c r="R32" s="71">
        <f t="shared" si="5"/>
        <v>0</v>
      </c>
      <c r="S32" s="53">
        <v>0</v>
      </c>
      <c r="T32" s="34">
        <f>(M32*S32)</f>
        <v>0</v>
      </c>
      <c r="U32" s="34">
        <f>N32+R32+T32</f>
        <v>24000</v>
      </c>
      <c r="V32" s="34">
        <v>0</v>
      </c>
      <c r="W32" s="34">
        <v>0</v>
      </c>
      <c r="X32" s="34">
        <v>0</v>
      </c>
      <c r="Y32" s="52">
        <v>0</v>
      </c>
      <c r="Z32" s="46">
        <v>0</v>
      </c>
      <c r="AA32" s="46"/>
      <c r="AB32" s="34">
        <v>0</v>
      </c>
      <c r="AC32" s="56">
        <f>AB32+U32</f>
        <v>24000</v>
      </c>
      <c r="AD32" s="72"/>
      <c r="AE32" s="48"/>
      <c r="AF32" s="57" t="str">
        <f>A32</f>
        <v>605-PR</v>
      </c>
      <c r="AG32" s="74"/>
    </row>
    <row r="33" spans="1:33" s="31" customFormat="1" ht="43" hidden="1" customHeight="1" x14ac:dyDescent="0.2">
      <c r="A33" s="33" t="s">
        <v>76</v>
      </c>
      <c r="B33" s="33"/>
      <c r="C33" s="28" t="s">
        <v>77</v>
      </c>
      <c r="D33" s="60">
        <v>20</v>
      </c>
      <c r="E33" s="60">
        <v>0</v>
      </c>
      <c r="F33" s="35" t="s">
        <v>102</v>
      </c>
      <c r="G33" s="35" t="s">
        <v>89</v>
      </c>
      <c r="H33" s="220">
        <v>42</v>
      </c>
      <c r="I33" s="33" t="s">
        <v>37</v>
      </c>
      <c r="J33" s="70">
        <v>1200</v>
      </c>
      <c r="K33" s="52">
        <v>0</v>
      </c>
      <c r="L33" s="52">
        <v>0</v>
      </c>
      <c r="M33" s="52">
        <v>0</v>
      </c>
      <c r="N33" s="61">
        <f t="shared" si="4"/>
        <v>24000</v>
      </c>
      <c r="O33" s="53">
        <v>0</v>
      </c>
      <c r="P33" s="53">
        <v>0</v>
      </c>
      <c r="Q33" s="71">
        <v>0</v>
      </c>
      <c r="R33" s="71">
        <f t="shared" si="5"/>
        <v>0</v>
      </c>
      <c r="S33" s="53">
        <v>0</v>
      </c>
      <c r="T33" s="34">
        <f>(M33*S33)</f>
        <v>0</v>
      </c>
      <c r="U33" s="34">
        <f>N33+R33+T33</f>
        <v>24000</v>
      </c>
      <c r="V33" s="34">
        <v>0</v>
      </c>
      <c r="W33" s="34">
        <v>0</v>
      </c>
      <c r="X33" s="34">
        <v>0</v>
      </c>
      <c r="Y33" s="52">
        <v>0</v>
      </c>
      <c r="Z33" s="46">
        <v>0</v>
      </c>
      <c r="AA33" s="46"/>
      <c r="AB33" s="34">
        <v>0</v>
      </c>
      <c r="AC33" s="56">
        <f>AB33+U33</f>
        <v>24000</v>
      </c>
      <c r="AD33" s="72"/>
      <c r="AE33" s="48"/>
      <c r="AF33" s="57" t="str">
        <f>A33</f>
        <v>605-PR</v>
      </c>
      <c r="AG33" s="74"/>
    </row>
    <row r="34" spans="1:33" s="31" customFormat="1" ht="50" hidden="1" customHeight="1" x14ac:dyDescent="0.2">
      <c r="A34" s="33" t="s">
        <v>76</v>
      </c>
      <c r="B34" s="33"/>
      <c r="C34" s="28" t="s">
        <v>77</v>
      </c>
      <c r="D34" s="60">
        <v>20</v>
      </c>
      <c r="E34" s="60">
        <v>0</v>
      </c>
      <c r="F34" s="35" t="s">
        <v>92</v>
      </c>
      <c r="G34" s="35" t="s">
        <v>93</v>
      </c>
      <c r="H34" s="220">
        <v>42</v>
      </c>
      <c r="I34" s="33" t="s">
        <v>37</v>
      </c>
      <c r="J34" s="70">
        <v>1200</v>
      </c>
      <c r="K34" s="52">
        <v>0</v>
      </c>
      <c r="L34" s="52">
        <v>0</v>
      </c>
      <c r="M34" s="52">
        <v>0</v>
      </c>
      <c r="N34" s="61">
        <f t="shared" si="4"/>
        <v>24000</v>
      </c>
      <c r="O34" s="53">
        <v>0</v>
      </c>
      <c r="P34" s="53">
        <v>0</v>
      </c>
      <c r="Q34" s="71">
        <v>0</v>
      </c>
      <c r="R34" s="71">
        <f t="shared" si="5"/>
        <v>0</v>
      </c>
      <c r="S34" s="53">
        <v>0</v>
      </c>
      <c r="T34" s="34">
        <f>(M34*S34)</f>
        <v>0</v>
      </c>
      <c r="U34" s="34">
        <f>N34+R34+T34</f>
        <v>24000</v>
      </c>
      <c r="V34" s="34">
        <v>0</v>
      </c>
      <c r="W34" s="34">
        <v>0</v>
      </c>
      <c r="X34" s="34">
        <v>0</v>
      </c>
      <c r="Y34" s="52">
        <v>0</v>
      </c>
      <c r="Z34" s="46">
        <v>0</v>
      </c>
      <c r="AA34" s="46"/>
      <c r="AB34" s="34">
        <v>0</v>
      </c>
      <c r="AC34" s="56">
        <f>AB34+U34</f>
        <v>24000</v>
      </c>
      <c r="AD34" s="72"/>
      <c r="AE34" s="48"/>
      <c r="AF34" s="57" t="str">
        <f>A34</f>
        <v>605-PR</v>
      </c>
      <c r="AG34" s="74"/>
    </row>
    <row r="35" spans="1:33" s="31" customFormat="1" ht="30.75" hidden="1" customHeight="1" x14ac:dyDescent="0.2">
      <c r="A35" s="33" t="s">
        <v>76</v>
      </c>
      <c r="B35" s="33"/>
      <c r="C35" s="28" t="s">
        <v>77</v>
      </c>
      <c r="D35" s="28" t="s">
        <v>103</v>
      </c>
      <c r="E35" s="35" t="s">
        <v>104</v>
      </c>
      <c r="F35" s="35" t="s">
        <v>105</v>
      </c>
      <c r="G35" s="35" t="s">
        <v>105</v>
      </c>
      <c r="H35" s="220"/>
      <c r="I35" s="33" t="s">
        <v>37</v>
      </c>
      <c r="J35" s="70">
        <v>0</v>
      </c>
      <c r="K35" s="52">
        <v>18</v>
      </c>
      <c r="L35" s="75">
        <v>0</v>
      </c>
      <c r="M35" s="52">
        <f t="shared" ref="M35:M41" si="6">K35+L35</f>
        <v>18</v>
      </c>
      <c r="N35" s="34">
        <v>0</v>
      </c>
      <c r="O35" s="53">
        <f>SUM(M35)</f>
        <v>18</v>
      </c>
      <c r="P35" s="53">
        <v>161</v>
      </c>
      <c r="Q35" s="71">
        <v>0</v>
      </c>
      <c r="R35" s="71">
        <f t="shared" ref="R35:R41" si="7">SUM(O35*P35)</f>
        <v>2898</v>
      </c>
      <c r="S35" s="53">
        <v>0</v>
      </c>
      <c r="T35" s="34">
        <v>0</v>
      </c>
      <c r="U35" s="34">
        <f>N35+R35+T35</f>
        <v>2898</v>
      </c>
      <c r="V35" s="34">
        <f>SUM(M35*200)</f>
        <v>3600</v>
      </c>
      <c r="W35" s="34">
        <v>0</v>
      </c>
      <c r="X35" s="34">
        <v>0</v>
      </c>
      <c r="Y35" s="52">
        <v>0</v>
      </c>
      <c r="Z35" s="46">
        <v>0</v>
      </c>
      <c r="AA35" s="46"/>
      <c r="AB35" s="34">
        <f>V35+Y35+Z35</f>
        <v>3600</v>
      </c>
      <c r="AC35" s="56">
        <f>AB35+U35</f>
        <v>6498</v>
      </c>
      <c r="AD35" s="72"/>
      <c r="AE35" s="48"/>
      <c r="AF35" s="57" t="str">
        <f>A35</f>
        <v>605-PR</v>
      </c>
      <c r="AG35" s="74" t="s">
        <v>107</v>
      </c>
    </row>
    <row r="36" spans="1:33" s="31" customFormat="1" ht="27.75" hidden="1" customHeight="1" x14ac:dyDescent="0.2">
      <c r="A36" s="33" t="s">
        <v>76</v>
      </c>
      <c r="B36" s="33"/>
      <c r="C36" s="28" t="s">
        <v>77</v>
      </c>
      <c r="D36" s="28" t="s">
        <v>103</v>
      </c>
      <c r="E36" s="35" t="s">
        <v>104</v>
      </c>
      <c r="F36" s="35" t="s">
        <v>105</v>
      </c>
      <c r="G36" s="35" t="s">
        <v>105</v>
      </c>
      <c r="H36" s="220"/>
      <c r="I36" s="33" t="s">
        <v>37</v>
      </c>
      <c r="J36" s="70">
        <v>0</v>
      </c>
      <c r="K36" s="52">
        <v>0</v>
      </c>
      <c r="L36" s="75">
        <v>30</v>
      </c>
      <c r="M36" s="52">
        <f t="shared" si="6"/>
        <v>30</v>
      </c>
      <c r="N36" s="34">
        <v>0</v>
      </c>
      <c r="O36" s="53">
        <f>SUM(M36)</f>
        <v>30</v>
      </c>
      <c r="P36" s="53">
        <v>161</v>
      </c>
      <c r="Q36" s="71">
        <v>0</v>
      </c>
      <c r="R36" s="71">
        <f t="shared" si="7"/>
        <v>4830</v>
      </c>
      <c r="S36" s="53">
        <v>0</v>
      </c>
      <c r="T36" s="34">
        <v>0</v>
      </c>
      <c r="U36" s="34">
        <f>N36+R36+T36</f>
        <v>4830</v>
      </c>
      <c r="V36" s="34">
        <f>SUM(M36*200)</f>
        <v>6000</v>
      </c>
      <c r="W36" s="34">
        <v>0</v>
      </c>
      <c r="X36" s="34">
        <v>0</v>
      </c>
      <c r="Y36" s="52">
        <v>0</v>
      </c>
      <c r="Z36" s="46">
        <v>0</v>
      </c>
      <c r="AA36" s="46"/>
      <c r="AB36" s="34">
        <f>V36+Y36+Z36</f>
        <v>6000</v>
      </c>
      <c r="AC36" s="56">
        <f>AB36+U36</f>
        <v>10830</v>
      </c>
      <c r="AD36" s="72"/>
      <c r="AE36" s="48"/>
      <c r="AF36" s="57" t="str">
        <f>A36</f>
        <v>605-PR</v>
      </c>
      <c r="AG36" s="74"/>
    </row>
    <row r="37" spans="1:33" s="31" customFormat="1" ht="29.25" hidden="1" customHeight="1" x14ac:dyDescent="0.2">
      <c r="A37" s="33" t="s">
        <v>76</v>
      </c>
      <c r="B37" s="33"/>
      <c r="C37" s="28" t="s">
        <v>77</v>
      </c>
      <c r="D37" s="28" t="s">
        <v>108</v>
      </c>
      <c r="E37" s="35" t="s">
        <v>109</v>
      </c>
      <c r="F37" s="35" t="s">
        <v>105</v>
      </c>
      <c r="G37" s="35" t="s">
        <v>105</v>
      </c>
      <c r="H37" s="220"/>
      <c r="I37" s="33" t="s">
        <v>37</v>
      </c>
      <c r="J37" s="70">
        <v>0</v>
      </c>
      <c r="K37" s="52">
        <v>83</v>
      </c>
      <c r="L37" s="75">
        <v>0</v>
      </c>
      <c r="M37" s="52">
        <f t="shared" si="6"/>
        <v>83</v>
      </c>
      <c r="N37" s="34">
        <v>0</v>
      </c>
      <c r="O37" s="53">
        <v>83</v>
      </c>
      <c r="P37" s="53">
        <v>161</v>
      </c>
      <c r="Q37" s="71">
        <v>0</v>
      </c>
      <c r="R37" s="71">
        <f t="shared" si="7"/>
        <v>13363</v>
      </c>
      <c r="S37" s="53">
        <v>0</v>
      </c>
      <c r="T37" s="34">
        <v>0</v>
      </c>
      <c r="U37" s="34">
        <f>N37+R37+T37</f>
        <v>13363</v>
      </c>
      <c r="V37" s="34">
        <f>SUM(M37*200)</f>
        <v>16600</v>
      </c>
      <c r="W37" s="34">
        <v>0</v>
      </c>
      <c r="X37" s="34">
        <v>0</v>
      </c>
      <c r="Y37" s="52">
        <v>0</v>
      </c>
      <c r="Z37" s="46">
        <v>0</v>
      </c>
      <c r="AA37" s="46"/>
      <c r="AB37" s="34">
        <f>V37+Y37+Z37</f>
        <v>16600</v>
      </c>
      <c r="AC37" s="56">
        <f>AB37+U37</f>
        <v>29963</v>
      </c>
      <c r="AD37" s="72"/>
      <c r="AE37" s="48"/>
      <c r="AF37" s="57" t="str">
        <f>A37</f>
        <v>605-PR</v>
      </c>
      <c r="AG37" s="74"/>
    </row>
    <row r="38" spans="1:33" s="31" customFormat="1" ht="27" hidden="1" customHeight="1" x14ac:dyDescent="0.2">
      <c r="A38" s="33" t="s">
        <v>76</v>
      </c>
      <c r="B38" s="33"/>
      <c r="C38" s="28" t="s">
        <v>77</v>
      </c>
      <c r="D38" s="28" t="s">
        <v>108</v>
      </c>
      <c r="E38" s="35" t="s">
        <v>109</v>
      </c>
      <c r="F38" s="35" t="s">
        <v>105</v>
      </c>
      <c r="G38" s="35" t="s">
        <v>105</v>
      </c>
      <c r="H38" s="220"/>
      <c r="I38" s="33" t="s">
        <v>37</v>
      </c>
      <c r="J38" s="70">
        <v>0</v>
      </c>
      <c r="K38" s="52">
        <v>14</v>
      </c>
      <c r="L38" s="75">
        <v>0</v>
      </c>
      <c r="M38" s="52">
        <f t="shared" si="6"/>
        <v>14</v>
      </c>
      <c r="N38" s="34">
        <v>0</v>
      </c>
      <c r="O38" s="53">
        <v>14</v>
      </c>
      <c r="P38" s="53">
        <v>161</v>
      </c>
      <c r="Q38" s="71">
        <v>0</v>
      </c>
      <c r="R38" s="71">
        <f t="shared" si="7"/>
        <v>2254</v>
      </c>
      <c r="S38" s="53">
        <v>0</v>
      </c>
      <c r="T38" s="34">
        <v>0</v>
      </c>
      <c r="U38" s="34">
        <f>N38+R38+T38</f>
        <v>2254</v>
      </c>
      <c r="V38" s="34">
        <f>SUM(M38*200)</f>
        <v>2800</v>
      </c>
      <c r="W38" s="34">
        <v>0</v>
      </c>
      <c r="X38" s="34">
        <v>0</v>
      </c>
      <c r="Y38" s="52">
        <v>0</v>
      </c>
      <c r="Z38" s="46">
        <v>0</v>
      </c>
      <c r="AA38" s="46"/>
      <c r="AB38" s="34">
        <f>V38+Y38+Z38</f>
        <v>2800</v>
      </c>
      <c r="AC38" s="56">
        <f>AB38+U38</f>
        <v>5054</v>
      </c>
      <c r="AD38" s="72"/>
      <c r="AE38" s="48"/>
      <c r="AF38" s="57" t="str">
        <f>A38</f>
        <v>605-PR</v>
      </c>
      <c r="AG38" s="74"/>
    </row>
    <row r="39" spans="1:33" s="31" customFormat="1" ht="28" hidden="1" customHeight="1" x14ac:dyDescent="0.2">
      <c r="A39" s="33" t="s">
        <v>76</v>
      </c>
      <c r="B39" s="33"/>
      <c r="C39" s="28" t="s">
        <v>77</v>
      </c>
      <c r="D39" s="28" t="s">
        <v>108</v>
      </c>
      <c r="E39" s="35" t="s">
        <v>109</v>
      </c>
      <c r="F39" s="35" t="s">
        <v>105</v>
      </c>
      <c r="G39" s="35" t="s">
        <v>105</v>
      </c>
      <c r="H39" s="220"/>
      <c r="I39" s="33" t="s">
        <v>37</v>
      </c>
      <c r="J39" s="70">
        <v>0</v>
      </c>
      <c r="K39" s="52">
        <v>0</v>
      </c>
      <c r="L39" s="75">
        <v>84</v>
      </c>
      <c r="M39" s="52">
        <f t="shared" si="6"/>
        <v>84</v>
      </c>
      <c r="N39" s="34">
        <v>0</v>
      </c>
      <c r="O39" s="53">
        <v>84</v>
      </c>
      <c r="P39" s="53">
        <v>161</v>
      </c>
      <c r="Q39" s="71">
        <v>0</v>
      </c>
      <c r="R39" s="71">
        <f t="shared" si="7"/>
        <v>13524</v>
      </c>
      <c r="S39" s="53">
        <v>0</v>
      </c>
      <c r="T39" s="34">
        <v>0</v>
      </c>
      <c r="U39" s="34">
        <f>N39+R39+T39</f>
        <v>13524</v>
      </c>
      <c r="V39" s="34">
        <f>SUM(M39*200)</f>
        <v>16800</v>
      </c>
      <c r="W39" s="34">
        <v>0</v>
      </c>
      <c r="X39" s="34">
        <v>0</v>
      </c>
      <c r="Y39" s="52">
        <v>0</v>
      </c>
      <c r="Z39" s="46">
        <v>0</v>
      </c>
      <c r="AA39" s="46"/>
      <c r="AB39" s="34">
        <f>V39+Y39+Z39</f>
        <v>16800</v>
      </c>
      <c r="AC39" s="56">
        <f>AB39+U39</f>
        <v>30324</v>
      </c>
      <c r="AD39" s="72"/>
      <c r="AE39" s="48"/>
      <c r="AF39" s="57" t="str">
        <f>A39</f>
        <v>605-PR</v>
      </c>
      <c r="AG39" s="74"/>
    </row>
    <row r="40" spans="1:33" s="31" customFormat="1" ht="27" hidden="1" customHeight="1" x14ac:dyDescent="0.2">
      <c r="A40" s="33" t="s">
        <v>76</v>
      </c>
      <c r="B40" s="33"/>
      <c r="C40" s="28" t="s">
        <v>77</v>
      </c>
      <c r="D40" s="28" t="s">
        <v>108</v>
      </c>
      <c r="E40" s="35" t="s">
        <v>110</v>
      </c>
      <c r="F40" s="35" t="s">
        <v>105</v>
      </c>
      <c r="G40" s="35" t="s">
        <v>105</v>
      </c>
      <c r="H40" s="220"/>
      <c r="I40" s="33" t="s">
        <v>37</v>
      </c>
      <c r="J40" s="70">
        <v>0</v>
      </c>
      <c r="K40" s="52">
        <v>0</v>
      </c>
      <c r="L40" s="75">
        <v>14</v>
      </c>
      <c r="M40" s="52">
        <f t="shared" si="6"/>
        <v>14</v>
      </c>
      <c r="N40" s="34">
        <v>0</v>
      </c>
      <c r="O40" s="53">
        <v>14</v>
      </c>
      <c r="P40" s="53">
        <v>161</v>
      </c>
      <c r="Q40" s="71">
        <v>0</v>
      </c>
      <c r="R40" s="71">
        <f t="shared" si="7"/>
        <v>2254</v>
      </c>
      <c r="S40" s="53">
        <v>0</v>
      </c>
      <c r="T40" s="34">
        <v>0</v>
      </c>
      <c r="U40" s="34">
        <f>N40+R40+T40</f>
        <v>2254</v>
      </c>
      <c r="V40" s="34">
        <f>SUM(M40*200)</f>
        <v>2800</v>
      </c>
      <c r="W40" s="34">
        <v>0</v>
      </c>
      <c r="X40" s="34">
        <v>0</v>
      </c>
      <c r="Y40" s="52">
        <v>0</v>
      </c>
      <c r="Z40" s="46">
        <v>0</v>
      </c>
      <c r="AA40" s="46"/>
      <c r="AB40" s="34">
        <f>V40+Y40+Z40</f>
        <v>2800</v>
      </c>
      <c r="AC40" s="56">
        <f>AB40+U40</f>
        <v>5054</v>
      </c>
      <c r="AD40" s="72"/>
      <c r="AE40" s="48"/>
      <c r="AF40" s="57" t="str">
        <f>A40</f>
        <v>605-PR</v>
      </c>
      <c r="AG40" s="74"/>
    </row>
    <row r="41" spans="1:33" s="31" customFormat="1" ht="31.5" hidden="1" customHeight="1" x14ac:dyDescent="0.2">
      <c r="A41" s="33" t="s">
        <v>76</v>
      </c>
      <c r="B41" s="33"/>
      <c r="C41" s="28" t="s">
        <v>77</v>
      </c>
      <c r="D41" s="28" t="s">
        <v>108</v>
      </c>
      <c r="E41" s="35" t="s">
        <v>111</v>
      </c>
      <c r="F41" s="35" t="s">
        <v>105</v>
      </c>
      <c r="G41" s="35" t="s">
        <v>105</v>
      </c>
      <c r="H41" s="220"/>
      <c r="I41" s="33" t="s">
        <v>37</v>
      </c>
      <c r="J41" s="70">
        <v>0</v>
      </c>
      <c r="K41" s="52">
        <v>0</v>
      </c>
      <c r="L41" s="75">
        <v>15</v>
      </c>
      <c r="M41" s="52">
        <f t="shared" si="6"/>
        <v>15</v>
      </c>
      <c r="N41" s="34">
        <v>0</v>
      </c>
      <c r="O41" s="53">
        <f>SUM(M41)</f>
        <v>15</v>
      </c>
      <c r="P41" s="53">
        <v>161</v>
      </c>
      <c r="Q41" s="71">
        <v>0</v>
      </c>
      <c r="R41" s="71">
        <f t="shared" si="7"/>
        <v>2415</v>
      </c>
      <c r="S41" s="53">
        <v>0</v>
      </c>
      <c r="T41" s="34">
        <v>0</v>
      </c>
      <c r="U41" s="34">
        <f>N41+R41+T41</f>
        <v>2415</v>
      </c>
      <c r="V41" s="34">
        <f>SUM(M41*200)</f>
        <v>3000</v>
      </c>
      <c r="W41" s="34">
        <v>0</v>
      </c>
      <c r="X41" s="34">
        <v>0</v>
      </c>
      <c r="Y41" s="52">
        <v>0</v>
      </c>
      <c r="Z41" s="46">
        <v>0</v>
      </c>
      <c r="AA41" s="46"/>
      <c r="AB41" s="34">
        <f>V41+Y41+Z41</f>
        <v>3000</v>
      </c>
      <c r="AC41" s="56">
        <f>AB41+U41</f>
        <v>5415</v>
      </c>
      <c r="AD41" s="72"/>
      <c r="AE41" s="48"/>
      <c r="AF41" s="57" t="str">
        <f>A41</f>
        <v>605-PR</v>
      </c>
      <c r="AG41" s="74"/>
    </row>
    <row r="42" spans="1:33" s="31" customFormat="1" ht="29.25" hidden="1" customHeight="1" x14ac:dyDescent="0.2">
      <c r="A42" s="33" t="s">
        <v>76</v>
      </c>
      <c r="B42" s="33"/>
      <c r="C42" s="198" t="s">
        <v>77</v>
      </c>
      <c r="D42" s="198" t="s">
        <v>112</v>
      </c>
      <c r="E42" s="110" t="s">
        <v>112</v>
      </c>
      <c r="F42" s="110" t="s">
        <v>112</v>
      </c>
      <c r="G42" s="35" t="s">
        <v>113</v>
      </c>
      <c r="H42" s="52" t="s">
        <v>112</v>
      </c>
      <c r="I42" s="203" t="s">
        <v>112</v>
      </c>
      <c r="J42" s="204" t="s">
        <v>112</v>
      </c>
      <c r="K42" s="52">
        <v>0</v>
      </c>
      <c r="L42" s="52">
        <v>0</v>
      </c>
      <c r="M42" s="52">
        <v>0</v>
      </c>
      <c r="N42" s="61">
        <v>0</v>
      </c>
      <c r="O42" s="53">
        <v>0</v>
      </c>
      <c r="P42" s="53">
        <v>0</v>
      </c>
      <c r="Q42" s="71"/>
      <c r="R42" s="71">
        <v>0</v>
      </c>
      <c r="S42" s="53">
        <v>0</v>
      </c>
      <c r="T42" s="34">
        <v>84000</v>
      </c>
      <c r="U42" s="34">
        <f>N42+R42+T42</f>
        <v>84000</v>
      </c>
      <c r="V42" s="34">
        <v>0</v>
      </c>
      <c r="W42" s="34">
        <v>0</v>
      </c>
      <c r="X42" s="34">
        <v>0</v>
      </c>
      <c r="Y42" s="52">
        <v>0</v>
      </c>
      <c r="Z42" s="46">
        <v>0</v>
      </c>
      <c r="AA42" s="46"/>
      <c r="AB42" s="34">
        <v>0</v>
      </c>
      <c r="AC42" s="56">
        <f>AB42+U42</f>
        <v>84000</v>
      </c>
      <c r="AD42" s="205"/>
      <c r="AE42" s="48"/>
      <c r="AF42" s="206" t="str">
        <f>A42</f>
        <v>605-PR</v>
      </c>
      <c r="AG42" s="74"/>
    </row>
    <row r="43" spans="1:33" s="31" customFormat="1" ht="31.5" hidden="1" customHeight="1" x14ac:dyDescent="0.2">
      <c r="A43" s="33" t="s">
        <v>76</v>
      </c>
      <c r="B43" s="33"/>
      <c r="C43" s="28" t="s">
        <v>77</v>
      </c>
      <c r="D43" s="28" t="s">
        <v>112</v>
      </c>
      <c r="E43" s="35" t="s">
        <v>112</v>
      </c>
      <c r="F43" s="35" t="s">
        <v>112</v>
      </c>
      <c r="G43" s="35" t="s">
        <v>114</v>
      </c>
      <c r="H43" s="220" t="s">
        <v>112</v>
      </c>
      <c r="I43" s="33" t="s">
        <v>112</v>
      </c>
      <c r="J43" s="70" t="s">
        <v>112</v>
      </c>
      <c r="K43" s="52">
        <v>0</v>
      </c>
      <c r="L43" s="52">
        <v>0</v>
      </c>
      <c r="M43" s="52">
        <v>0</v>
      </c>
      <c r="N43" s="61">
        <v>0</v>
      </c>
      <c r="O43" s="53">
        <v>0</v>
      </c>
      <c r="P43" s="53">
        <v>0</v>
      </c>
      <c r="Q43" s="71"/>
      <c r="R43" s="71">
        <v>0</v>
      </c>
      <c r="S43" s="53">
        <v>0</v>
      </c>
      <c r="T43" s="34">
        <v>31960</v>
      </c>
      <c r="U43" s="34">
        <f>N43+R43+T43</f>
        <v>31960</v>
      </c>
      <c r="V43" s="34">
        <v>0</v>
      </c>
      <c r="W43" s="34">
        <v>0</v>
      </c>
      <c r="X43" s="34">
        <v>0</v>
      </c>
      <c r="Y43" s="52">
        <v>0</v>
      </c>
      <c r="Z43" s="46">
        <v>0</v>
      </c>
      <c r="AA43" s="46"/>
      <c r="AB43" s="34">
        <v>0</v>
      </c>
      <c r="AC43" s="56">
        <f>AB43+U43</f>
        <v>31960</v>
      </c>
      <c r="AD43" s="72"/>
      <c r="AE43" s="48"/>
      <c r="AF43" s="57" t="str">
        <f>A43</f>
        <v>605-PR</v>
      </c>
      <c r="AG43" s="74"/>
    </row>
    <row r="44" spans="1:33" s="31" customFormat="1" ht="48" hidden="1" customHeight="1" x14ac:dyDescent="0.2">
      <c r="A44" s="33" t="s">
        <v>76</v>
      </c>
      <c r="B44" s="33"/>
      <c r="C44" s="28" t="s">
        <v>77</v>
      </c>
      <c r="D44" s="28" t="s">
        <v>112</v>
      </c>
      <c r="E44" s="35" t="s">
        <v>112</v>
      </c>
      <c r="F44" s="35" t="s">
        <v>112</v>
      </c>
      <c r="G44" s="35" t="s">
        <v>115</v>
      </c>
      <c r="H44" s="220" t="s">
        <v>112</v>
      </c>
      <c r="I44" s="33" t="s">
        <v>112</v>
      </c>
      <c r="J44" s="70" t="s">
        <v>112</v>
      </c>
      <c r="K44" s="52">
        <v>0</v>
      </c>
      <c r="L44" s="52">
        <v>0</v>
      </c>
      <c r="M44" s="52">
        <v>0</v>
      </c>
      <c r="N44" s="61">
        <v>0</v>
      </c>
      <c r="O44" s="53">
        <v>0</v>
      </c>
      <c r="P44" s="53">
        <v>0</v>
      </c>
      <c r="Q44" s="71"/>
      <c r="R44" s="71">
        <v>0</v>
      </c>
      <c r="S44" s="53">
        <v>0</v>
      </c>
      <c r="T44" s="34">
        <v>94500</v>
      </c>
      <c r="U44" s="34">
        <f>N44+R44+T44</f>
        <v>94500</v>
      </c>
      <c r="V44" s="34">
        <v>0</v>
      </c>
      <c r="W44" s="34">
        <v>0</v>
      </c>
      <c r="X44" s="34">
        <v>0</v>
      </c>
      <c r="Y44" s="52">
        <v>0</v>
      </c>
      <c r="Z44" s="46">
        <v>0</v>
      </c>
      <c r="AA44" s="46"/>
      <c r="AB44" s="34">
        <v>0</v>
      </c>
      <c r="AC44" s="56">
        <f>AB44+U44</f>
        <v>94500</v>
      </c>
      <c r="AD44" s="72"/>
      <c r="AE44" s="48"/>
      <c r="AF44" s="57" t="str">
        <f>A44</f>
        <v>605-PR</v>
      </c>
      <c r="AG44" s="74"/>
    </row>
    <row r="45" spans="1:33" s="31" customFormat="1" ht="24.75" hidden="1" customHeight="1" x14ac:dyDescent="0.2">
      <c r="A45" s="33" t="s">
        <v>76</v>
      </c>
      <c r="B45" s="33"/>
      <c r="C45" s="28" t="s">
        <v>77</v>
      </c>
      <c r="D45" s="28" t="s">
        <v>112</v>
      </c>
      <c r="E45" s="35" t="s">
        <v>112</v>
      </c>
      <c r="F45" s="35" t="s">
        <v>112</v>
      </c>
      <c r="G45" s="35" t="s">
        <v>116</v>
      </c>
      <c r="H45" s="220" t="s">
        <v>112</v>
      </c>
      <c r="I45" s="33" t="s">
        <v>112</v>
      </c>
      <c r="J45" s="70" t="s">
        <v>112</v>
      </c>
      <c r="K45" s="52">
        <v>0</v>
      </c>
      <c r="L45" s="52">
        <v>0</v>
      </c>
      <c r="M45" s="52">
        <v>0</v>
      </c>
      <c r="N45" s="61">
        <v>0</v>
      </c>
      <c r="O45" s="53">
        <v>0</v>
      </c>
      <c r="P45" s="53">
        <v>0</v>
      </c>
      <c r="Q45" s="71"/>
      <c r="R45" s="71">
        <v>0</v>
      </c>
      <c r="S45" s="53">
        <v>0</v>
      </c>
      <c r="T45" s="34">
        <v>39055</v>
      </c>
      <c r="U45" s="34">
        <f>N45+R45+T45</f>
        <v>39055</v>
      </c>
      <c r="V45" s="34">
        <v>0</v>
      </c>
      <c r="W45" s="34">
        <v>0</v>
      </c>
      <c r="X45" s="34">
        <v>0</v>
      </c>
      <c r="Y45" s="52">
        <v>0</v>
      </c>
      <c r="Z45" s="46">
        <v>0</v>
      </c>
      <c r="AA45" s="46"/>
      <c r="AB45" s="34">
        <v>0</v>
      </c>
      <c r="AC45" s="56">
        <f>AB45+U45</f>
        <v>39055</v>
      </c>
      <c r="AD45" s="72"/>
      <c r="AE45" s="48"/>
      <c r="AF45" s="57" t="str">
        <f>A45</f>
        <v>605-PR</v>
      </c>
      <c r="AG45" s="74"/>
    </row>
    <row r="46" spans="1:33" s="31" customFormat="1" ht="34.5" hidden="1" customHeight="1" x14ac:dyDescent="0.2">
      <c r="A46" s="33" t="s">
        <v>76</v>
      </c>
      <c r="B46" s="33"/>
      <c r="C46" s="28" t="s">
        <v>77</v>
      </c>
      <c r="D46" s="28" t="s">
        <v>50</v>
      </c>
      <c r="E46" s="35" t="s">
        <v>104</v>
      </c>
      <c r="F46" s="35" t="s">
        <v>105</v>
      </c>
      <c r="G46" s="35" t="s">
        <v>105</v>
      </c>
      <c r="H46" s="220"/>
      <c r="I46" s="33" t="s">
        <v>37</v>
      </c>
      <c r="J46" s="70">
        <v>0</v>
      </c>
      <c r="K46" s="52">
        <v>0</v>
      </c>
      <c r="L46" s="75">
        <v>25</v>
      </c>
      <c r="M46" s="52">
        <f>K46+L46</f>
        <v>25</v>
      </c>
      <c r="N46" s="34">
        <v>0</v>
      </c>
      <c r="O46" s="53">
        <v>25</v>
      </c>
      <c r="P46" s="53">
        <v>161</v>
      </c>
      <c r="Q46" s="71">
        <v>0</v>
      </c>
      <c r="R46" s="71">
        <f>SUM(O46*P46)</f>
        <v>4025</v>
      </c>
      <c r="S46" s="53">
        <v>0</v>
      </c>
      <c r="T46" s="34">
        <v>0</v>
      </c>
      <c r="U46" s="34">
        <f>N46+R46+T46</f>
        <v>4025</v>
      </c>
      <c r="V46" s="34">
        <f>SUM(M46*200)</f>
        <v>5000</v>
      </c>
      <c r="W46" s="34">
        <v>0</v>
      </c>
      <c r="X46" s="34">
        <v>0</v>
      </c>
      <c r="Y46" s="52">
        <v>0</v>
      </c>
      <c r="Z46" s="46">
        <v>0</v>
      </c>
      <c r="AA46" s="46"/>
      <c r="AB46" s="34">
        <f>V46+Y46+Z46</f>
        <v>5000</v>
      </c>
      <c r="AC46" s="56">
        <f>AB46+U46</f>
        <v>9025</v>
      </c>
      <c r="AD46" s="72"/>
      <c r="AE46" s="48"/>
      <c r="AF46" s="57" t="str">
        <f>A46</f>
        <v>605-PR</v>
      </c>
      <c r="AG46" s="74" t="s">
        <v>117</v>
      </c>
    </row>
    <row r="47" spans="1:33" s="31" customFormat="1" ht="38.25" hidden="1" customHeight="1" x14ac:dyDescent="0.2">
      <c r="A47" s="33" t="s">
        <v>76</v>
      </c>
      <c r="B47" s="33"/>
      <c r="C47" s="28" t="s">
        <v>77</v>
      </c>
      <c r="D47" s="28" t="s">
        <v>50</v>
      </c>
      <c r="E47" s="35" t="s">
        <v>104</v>
      </c>
      <c r="F47" s="35" t="s">
        <v>105</v>
      </c>
      <c r="G47" s="35" t="s">
        <v>105</v>
      </c>
      <c r="H47" s="220"/>
      <c r="I47" s="33" t="s">
        <v>37</v>
      </c>
      <c r="J47" s="70">
        <v>0</v>
      </c>
      <c r="K47" s="52">
        <v>30</v>
      </c>
      <c r="L47" s="75">
        <v>0</v>
      </c>
      <c r="M47" s="52">
        <f>K47+L47</f>
        <v>30</v>
      </c>
      <c r="N47" s="34">
        <v>0</v>
      </c>
      <c r="O47" s="53">
        <v>30</v>
      </c>
      <c r="P47" s="53">
        <v>161</v>
      </c>
      <c r="Q47" s="71">
        <v>0</v>
      </c>
      <c r="R47" s="71">
        <f>SUM(O47*P47)</f>
        <v>4830</v>
      </c>
      <c r="S47" s="53">
        <v>0</v>
      </c>
      <c r="T47" s="34">
        <v>0</v>
      </c>
      <c r="U47" s="34">
        <f>N47+R47+T47</f>
        <v>4830</v>
      </c>
      <c r="V47" s="34">
        <f>SUM(M47*200)</f>
        <v>6000</v>
      </c>
      <c r="W47" s="34">
        <v>0</v>
      </c>
      <c r="X47" s="34">
        <v>0</v>
      </c>
      <c r="Y47" s="52">
        <v>0</v>
      </c>
      <c r="Z47" s="46">
        <v>0</v>
      </c>
      <c r="AA47" s="46"/>
      <c r="AB47" s="34">
        <f>V47+Y47+Z47</f>
        <v>6000</v>
      </c>
      <c r="AC47" s="56">
        <f>AB47+U47</f>
        <v>10830</v>
      </c>
      <c r="AD47" s="72"/>
      <c r="AE47" s="48"/>
      <c r="AF47" s="57" t="str">
        <f>A47</f>
        <v>605-PR</v>
      </c>
      <c r="AG47" s="74" t="s">
        <v>117</v>
      </c>
    </row>
    <row r="48" spans="1:33" s="87" customFormat="1" ht="37.5" hidden="1" customHeight="1" x14ac:dyDescent="0.2">
      <c r="A48" s="207" t="s">
        <v>118</v>
      </c>
      <c r="B48" s="207" t="s">
        <v>119</v>
      </c>
      <c r="C48" s="76" t="s">
        <v>33</v>
      </c>
      <c r="D48" s="76" t="s">
        <v>112</v>
      </c>
      <c r="E48" s="77" t="s">
        <v>112</v>
      </c>
      <c r="F48" s="77" t="s">
        <v>112</v>
      </c>
      <c r="G48" s="77" t="s">
        <v>113</v>
      </c>
      <c r="H48" s="247">
        <v>0</v>
      </c>
      <c r="I48" s="78" t="s">
        <v>37</v>
      </c>
      <c r="J48" s="79">
        <v>0</v>
      </c>
      <c r="K48" s="80">
        <v>0</v>
      </c>
      <c r="L48" s="80">
        <v>0</v>
      </c>
      <c r="M48" s="80">
        <f>K48+L48</f>
        <v>0</v>
      </c>
      <c r="N48" s="81">
        <f>(J48*M48)</f>
        <v>0</v>
      </c>
      <c r="O48" s="82">
        <v>0</v>
      </c>
      <c r="P48" s="82">
        <v>0</v>
      </c>
      <c r="Q48" s="83">
        <v>0</v>
      </c>
      <c r="R48" s="83">
        <v>0</v>
      </c>
      <c r="S48" s="82">
        <v>0</v>
      </c>
      <c r="T48" s="81">
        <v>0</v>
      </c>
      <c r="U48" s="81">
        <f>N48+R48+T48</f>
        <v>0</v>
      </c>
      <c r="V48" s="81">
        <v>0</v>
      </c>
      <c r="W48" s="81">
        <v>0</v>
      </c>
      <c r="X48" s="81">
        <v>0</v>
      </c>
      <c r="Y48" s="80">
        <f>SUM(X48*W48)</f>
        <v>0</v>
      </c>
      <c r="Z48" s="85">
        <v>0</v>
      </c>
      <c r="AA48" s="85"/>
      <c r="AB48" s="81">
        <f>V48+Y48+Z48</f>
        <v>0</v>
      </c>
      <c r="AC48" s="56">
        <f>AB48+U48</f>
        <v>0</v>
      </c>
      <c r="AD48" s="208"/>
      <c r="AE48" s="48">
        <f t="shared" ref="AE48" si="8">SUM(AC48:AC50)</f>
        <v>0</v>
      </c>
      <c r="AF48" s="86" t="s">
        <v>120</v>
      </c>
      <c r="AG48" s="88"/>
    </row>
    <row r="49" spans="1:33" s="87" customFormat="1" ht="35.25" hidden="1" customHeight="1" x14ac:dyDescent="0.2">
      <c r="A49" s="207" t="s">
        <v>118</v>
      </c>
      <c r="B49" s="207" t="s">
        <v>119</v>
      </c>
      <c r="C49" s="76" t="s">
        <v>33</v>
      </c>
      <c r="D49" s="76" t="s">
        <v>112</v>
      </c>
      <c r="E49" s="77" t="s">
        <v>112</v>
      </c>
      <c r="F49" s="77" t="s">
        <v>112</v>
      </c>
      <c r="G49" s="59" t="s">
        <v>114</v>
      </c>
      <c r="H49" s="247">
        <v>0</v>
      </c>
      <c r="I49" s="78" t="s">
        <v>37</v>
      </c>
      <c r="J49" s="79">
        <v>0</v>
      </c>
      <c r="K49" s="80">
        <v>0</v>
      </c>
      <c r="L49" s="80">
        <v>0</v>
      </c>
      <c r="M49" s="80">
        <v>0</v>
      </c>
      <c r="N49" s="81">
        <v>0</v>
      </c>
      <c r="O49" s="82">
        <v>0</v>
      </c>
      <c r="P49" s="82">
        <v>0</v>
      </c>
      <c r="Q49" s="83">
        <v>0</v>
      </c>
      <c r="R49" s="83">
        <v>0</v>
      </c>
      <c r="S49" s="82">
        <v>0</v>
      </c>
      <c r="T49" s="81">
        <v>0</v>
      </c>
      <c r="U49" s="81">
        <f>N49+R49+T49</f>
        <v>0</v>
      </c>
      <c r="V49" s="81">
        <v>0</v>
      </c>
      <c r="W49" s="81">
        <v>0</v>
      </c>
      <c r="X49" s="81">
        <v>0</v>
      </c>
      <c r="Y49" s="80">
        <v>0</v>
      </c>
      <c r="Z49" s="85">
        <v>0</v>
      </c>
      <c r="AA49" s="85"/>
      <c r="AB49" s="81">
        <v>0</v>
      </c>
      <c r="AC49" s="56">
        <f>AB49+U49</f>
        <v>0</v>
      </c>
      <c r="AD49" s="208"/>
      <c r="AE49" s="48" t="s">
        <v>32</v>
      </c>
      <c r="AF49" s="86" t="s">
        <v>120</v>
      </c>
      <c r="AG49" s="88"/>
    </row>
    <row r="50" spans="1:33" s="31" customFormat="1" ht="81" hidden="1" customHeight="1" x14ac:dyDescent="0.2">
      <c r="A50" s="92" t="s">
        <v>118</v>
      </c>
      <c r="B50" s="207" t="s">
        <v>119</v>
      </c>
      <c r="C50" s="88" t="s">
        <v>33</v>
      </c>
      <c r="D50" s="88" t="s">
        <v>50</v>
      </c>
      <c r="E50" s="89" t="s">
        <v>121</v>
      </c>
      <c r="F50" s="89" t="s">
        <v>122</v>
      </c>
      <c r="G50" s="89" t="s">
        <v>123</v>
      </c>
      <c r="H50" s="220">
        <v>45</v>
      </c>
      <c r="I50" s="90" t="s">
        <v>37</v>
      </c>
      <c r="J50" s="51">
        <v>1200</v>
      </c>
      <c r="K50" s="52">
        <v>0</v>
      </c>
      <c r="L50" s="52">
        <v>0</v>
      </c>
      <c r="M50" s="52">
        <f>K50+L50</f>
        <v>0</v>
      </c>
      <c r="N50" s="34">
        <f t="shared" ref="N50:N68" si="9">(J50*M50)</f>
        <v>0</v>
      </c>
      <c r="O50" s="53">
        <v>0</v>
      </c>
      <c r="P50" s="53">
        <v>0</v>
      </c>
      <c r="Q50" s="71">
        <v>0.4</v>
      </c>
      <c r="R50" s="71">
        <f>SUM(P50*Q50*O50)</f>
        <v>0</v>
      </c>
      <c r="S50" s="53">
        <v>0</v>
      </c>
      <c r="T50" s="34">
        <v>0</v>
      </c>
      <c r="U50" s="34">
        <f>N50+R50+T50</f>
        <v>0</v>
      </c>
      <c r="V50" s="34">
        <f>M50*200</f>
        <v>0</v>
      </c>
      <c r="W50" s="34">
        <v>0</v>
      </c>
      <c r="X50" s="34">
        <v>410</v>
      </c>
      <c r="Y50" s="52">
        <f t="shared" ref="Y50:Y68" si="10">SUM(X50*W50)</f>
        <v>0</v>
      </c>
      <c r="Z50" s="46">
        <v>0</v>
      </c>
      <c r="AA50" s="46"/>
      <c r="AB50" s="34">
        <f>V50+Y50+Z50</f>
        <v>0</v>
      </c>
      <c r="AC50" s="56">
        <f>AB50+U50</f>
        <v>0</v>
      </c>
      <c r="AD50" s="48">
        <f>SUM(M50)</f>
        <v>0</v>
      </c>
      <c r="AE50" s="48" t="s">
        <v>32</v>
      </c>
      <c r="AF50" s="91" t="s">
        <v>120</v>
      </c>
      <c r="AG50" s="74"/>
    </row>
    <row r="51" spans="1:33" s="31" customFormat="1" ht="54" hidden="1" customHeight="1" x14ac:dyDescent="0.2">
      <c r="A51" s="92" t="s">
        <v>124</v>
      </c>
      <c r="B51" s="92" t="s">
        <v>32</v>
      </c>
      <c r="C51" s="28" t="s">
        <v>33</v>
      </c>
      <c r="D51" s="28" t="s">
        <v>108</v>
      </c>
      <c r="E51" s="35" t="s">
        <v>125</v>
      </c>
      <c r="F51" s="35" t="s">
        <v>126</v>
      </c>
      <c r="G51" s="35" t="s">
        <v>127</v>
      </c>
      <c r="H51" s="220">
        <v>45</v>
      </c>
      <c r="I51" s="33" t="s">
        <v>37</v>
      </c>
      <c r="J51" s="51">
        <v>1200</v>
      </c>
      <c r="K51" s="52">
        <v>0</v>
      </c>
      <c r="L51" s="52">
        <v>15</v>
      </c>
      <c r="M51" s="52">
        <f>K51+L51</f>
        <v>15</v>
      </c>
      <c r="N51" s="34">
        <f t="shared" si="9"/>
        <v>18000</v>
      </c>
      <c r="O51" s="53">
        <v>0</v>
      </c>
      <c r="P51" s="53">
        <v>0</v>
      </c>
      <c r="Q51" s="71">
        <v>0</v>
      </c>
      <c r="R51" s="71">
        <v>0</v>
      </c>
      <c r="S51" s="53">
        <v>0</v>
      </c>
      <c r="T51" s="34">
        <f>(M51*S51)</f>
        <v>0</v>
      </c>
      <c r="U51" s="34">
        <f>N51+R51+T51</f>
        <v>18000</v>
      </c>
      <c r="V51" s="34">
        <f>M51*200</f>
        <v>3000</v>
      </c>
      <c r="W51" s="34">
        <v>72</v>
      </c>
      <c r="X51" s="34">
        <v>460</v>
      </c>
      <c r="Y51" s="52">
        <f t="shared" si="10"/>
        <v>33120</v>
      </c>
      <c r="Z51" s="46">
        <v>0</v>
      </c>
      <c r="AA51" s="46"/>
      <c r="AB51" s="34">
        <f>V51+Y51+Z51</f>
        <v>36120</v>
      </c>
      <c r="AC51" s="56">
        <f>AB51+U51</f>
        <v>54120</v>
      </c>
      <c r="AD51" s="48">
        <f>SUM(M51:M58)</f>
        <v>47</v>
      </c>
      <c r="AE51" s="48">
        <f>SUM(AC51:AC58)</f>
        <v>133050</v>
      </c>
      <c r="AF51" s="91" t="str">
        <f>A51</f>
        <v>606-PR</v>
      </c>
      <c r="AG51" s="74"/>
    </row>
    <row r="52" spans="1:33" s="31" customFormat="1" ht="27.75" hidden="1" customHeight="1" x14ac:dyDescent="0.2">
      <c r="A52" s="92" t="s">
        <v>124</v>
      </c>
      <c r="B52" s="92"/>
      <c r="C52" s="88" t="s">
        <v>33</v>
      </c>
      <c r="D52" s="88" t="s">
        <v>108</v>
      </c>
      <c r="E52" s="107" t="s">
        <v>125</v>
      </c>
      <c r="F52" s="99" t="s">
        <v>122</v>
      </c>
      <c r="G52" s="99" t="s">
        <v>123</v>
      </c>
      <c r="H52" s="220">
        <v>45</v>
      </c>
      <c r="I52" s="90" t="s">
        <v>37</v>
      </c>
      <c r="J52" s="51">
        <v>1200</v>
      </c>
      <c r="K52" s="52">
        <v>0</v>
      </c>
      <c r="L52" s="52">
        <v>15</v>
      </c>
      <c r="M52" s="52">
        <f>K52+L52</f>
        <v>15</v>
      </c>
      <c r="N52" s="34">
        <f t="shared" si="9"/>
        <v>18000</v>
      </c>
      <c r="O52" s="53">
        <v>0</v>
      </c>
      <c r="P52" s="53">
        <v>0</v>
      </c>
      <c r="Q52" s="71">
        <v>0</v>
      </c>
      <c r="R52" s="71">
        <v>0</v>
      </c>
      <c r="S52" s="53">
        <v>0</v>
      </c>
      <c r="T52" s="34">
        <f>(M52*S52)</f>
        <v>0</v>
      </c>
      <c r="U52" s="34">
        <f>N52+R52+T52</f>
        <v>18000</v>
      </c>
      <c r="V52" s="34">
        <f>M52*200</f>
        <v>3000</v>
      </c>
      <c r="W52" s="34">
        <v>0</v>
      </c>
      <c r="X52" s="34">
        <v>0</v>
      </c>
      <c r="Y52" s="52">
        <f t="shared" si="10"/>
        <v>0</v>
      </c>
      <c r="Z52" s="46">
        <v>0</v>
      </c>
      <c r="AA52" s="46"/>
      <c r="AB52" s="34">
        <f>V52+Y52+Z52</f>
        <v>3000</v>
      </c>
      <c r="AC52" s="56">
        <f>AB52+U52</f>
        <v>21000</v>
      </c>
      <c r="AD52" s="48"/>
      <c r="AE52" s="48"/>
      <c r="AF52" s="91" t="str">
        <f>A52</f>
        <v>606-PR</v>
      </c>
      <c r="AG52" s="74"/>
    </row>
    <row r="53" spans="1:33" s="31" customFormat="1" ht="45" hidden="1" customHeight="1" x14ac:dyDescent="0.2">
      <c r="A53" s="92" t="s">
        <v>124</v>
      </c>
      <c r="B53" s="92"/>
      <c r="C53" s="88" t="s">
        <v>33</v>
      </c>
      <c r="D53" s="88" t="s">
        <v>112</v>
      </c>
      <c r="E53" s="89" t="s">
        <v>112</v>
      </c>
      <c r="F53" s="89" t="s">
        <v>112</v>
      </c>
      <c r="G53" s="89" t="s">
        <v>113</v>
      </c>
      <c r="H53" s="220">
        <v>0</v>
      </c>
      <c r="I53" s="90" t="s">
        <v>37</v>
      </c>
      <c r="J53" s="51">
        <v>0</v>
      </c>
      <c r="K53" s="52">
        <v>0</v>
      </c>
      <c r="L53" s="52">
        <v>0</v>
      </c>
      <c r="M53" s="52">
        <f>K53+L53</f>
        <v>0</v>
      </c>
      <c r="N53" s="34">
        <f t="shared" si="9"/>
        <v>0</v>
      </c>
      <c r="O53" s="53">
        <v>0</v>
      </c>
      <c r="P53" s="53">
        <v>0</v>
      </c>
      <c r="Q53" s="71">
        <v>0</v>
      </c>
      <c r="R53" s="71">
        <v>0</v>
      </c>
      <c r="S53" s="53">
        <v>0</v>
      </c>
      <c r="T53" s="34">
        <v>10500</v>
      </c>
      <c r="U53" s="34">
        <f>N53+R53+T53</f>
        <v>10500</v>
      </c>
      <c r="V53" s="34">
        <v>0</v>
      </c>
      <c r="W53" s="34">
        <v>0</v>
      </c>
      <c r="X53" s="34">
        <v>0</v>
      </c>
      <c r="Y53" s="52">
        <f t="shared" si="10"/>
        <v>0</v>
      </c>
      <c r="Z53" s="46">
        <v>0</v>
      </c>
      <c r="AA53" s="46"/>
      <c r="AB53" s="34">
        <f>V53+Y53+Z53</f>
        <v>0</v>
      </c>
      <c r="AC53" s="56">
        <f>AB53+U53</f>
        <v>10500</v>
      </c>
      <c r="AD53" s="48"/>
      <c r="AE53" s="48"/>
      <c r="AF53" s="91" t="str">
        <f>A53</f>
        <v>606-PR</v>
      </c>
      <c r="AG53" s="74"/>
    </row>
    <row r="54" spans="1:33" s="31" customFormat="1" ht="24" hidden="1" customHeight="1" x14ac:dyDescent="0.2">
      <c r="A54" s="92" t="s">
        <v>124</v>
      </c>
      <c r="B54" s="92"/>
      <c r="C54" s="88" t="s">
        <v>33</v>
      </c>
      <c r="D54" s="88" t="s">
        <v>112</v>
      </c>
      <c r="E54" s="89" t="s">
        <v>112</v>
      </c>
      <c r="F54" s="89" t="s">
        <v>112</v>
      </c>
      <c r="G54" s="35" t="s">
        <v>114</v>
      </c>
      <c r="H54" s="220">
        <v>0</v>
      </c>
      <c r="I54" s="90" t="s">
        <v>37</v>
      </c>
      <c r="J54" s="51">
        <v>0</v>
      </c>
      <c r="K54" s="52">
        <v>0</v>
      </c>
      <c r="L54" s="52">
        <v>0</v>
      </c>
      <c r="M54" s="52">
        <v>0</v>
      </c>
      <c r="N54" s="34">
        <f t="shared" si="9"/>
        <v>0</v>
      </c>
      <c r="O54" s="53">
        <v>0</v>
      </c>
      <c r="P54" s="53">
        <v>0</v>
      </c>
      <c r="Q54" s="71">
        <v>0</v>
      </c>
      <c r="R54" s="71">
        <v>0</v>
      </c>
      <c r="S54" s="53">
        <v>0</v>
      </c>
      <c r="T54" s="34">
        <v>0</v>
      </c>
      <c r="U54" s="34">
        <f>N54+R54+T54</f>
        <v>0</v>
      </c>
      <c r="V54" s="34">
        <v>0</v>
      </c>
      <c r="W54" s="34">
        <v>0</v>
      </c>
      <c r="X54" s="34">
        <v>0</v>
      </c>
      <c r="Y54" s="52">
        <f t="shared" si="10"/>
        <v>0</v>
      </c>
      <c r="Z54" s="46">
        <v>0</v>
      </c>
      <c r="AA54" s="46"/>
      <c r="AB54" s="34">
        <v>0</v>
      </c>
      <c r="AC54" s="56">
        <f>AB54+U54</f>
        <v>0</v>
      </c>
      <c r="AD54" s="48"/>
      <c r="AE54" s="48"/>
      <c r="AF54" s="91" t="str">
        <f>A54</f>
        <v>606-PR</v>
      </c>
      <c r="AG54" s="74"/>
    </row>
    <row r="55" spans="1:33" s="31" customFormat="1" ht="27.75" hidden="1" customHeight="1" x14ac:dyDescent="0.2">
      <c r="A55" s="92" t="s">
        <v>124</v>
      </c>
      <c r="B55" s="92"/>
      <c r="C55" s="88" t="s">
        <v>33</v>
      </c>
      <c r="D55" s="88" t="s">
        <v>112</v>
      </c>
      <c r="E55" s="89" t="s">
        <v>112</v>
      </c>
      <c r="F55" s="89" t="s">
        <v>112</v>
      </c>
      <c r="G55" s="89" t="s">
        <v>115</v>
      </c>
      <c r="H55" s="220">
        <v>0</v>
      </c>
      <c r="I55" s="90" t="s">
        <v>37</v>
      </c>
      <c r="J55" s="51">
        <v>0</v>
      </c>
      <c r="K55" s="52">
        <v>0</v>
      </c>
      <c r="L55" s="52">
        <v>0</v>
      </c>
      <c r="M55" s="52">
        <v>0</v>
      </c>
      <c r="N55" s="34">
        <f t="shared" si="9"/>
        <v>0</v>
      </c>
      <c r="O55" s="53">
        <v>0</v>
      </c>
      <c r="P55" s="53">
        <v>0</v>
      </c>
      <c r="Q55" s="71">
        <v>0</v>
      </c>
      <c r="R55" s="71">
        <v>0</v>
      </c>
      <c r="S55" s="53">
        <v>0</v>
      </c>
      <c r="T55" s="34">
        <v>10500</v>
      </c>
      <c r="U55" s="34">
        <f>N55+R55+T55</f>
        <v>10500</v>
      </c>
      <c r="V55" s="34">
        <v>0</v>
      </c>
      <c r="W55" s="34">
        <v>0</v>
      </c>
      <c r="X55" s="34">
        <v>0</v>
      </c>
      <c r="Y55" s="52">
        <f t="shared" si="10"/>
        <v>0</v>
      </c>
      <c r="Z55" s="46">
        <v>0</v>
      </c>
      <c r="AA55" s="46"/>
      <c r="AB55" s="34">
        <v>0</v>
      </c>
      <c r="AC55" s="56">
        <f>AB55+U55</f>
        <v>10500</v>
      </c>
      <c r="AD55" s="48"/>
      <c r="AE55" s="48"/>
      <c r="AF55" s="91" t="str">
        <f>A55</f>
        <v>606-PR</v>
      </c>
      <c r="AG55" s="74"/>
    </row>
    <row r="56" spans="1:33" s="31" customFormat="1" ht="44" hidden="1" customHeight="1" x14ac:dyDescent="0.2">
      <c r="A56" s="92" t="s">
        <v>124</v>
      </c>
      <c r="B56"/>
      <c r="C56" s="88" t="s">
        <v>33</v>
      </c>
      <c r="D56" s="88" t="s">
        <v>112</v>
      </c>
      <c r="E56" s="89" t="s">
        <v>112</v>
      </c>
      <c r="F56" s="89" t="s">
        <v>112</v>
      </c>
      <c r="G56" s="35" t="s">
        <v>128</v>
      </c>
      <c r="H56" s="220">
        <v>0</v>
      </c>
      <c r="I56" s="90" t="s">
        <v>37</v>
      </c>
      <c r="J56" s="51">
        <v>0</v>
      </c>
      <c r="K56" s="52">
        <v>0</v>
      </c>
      <c r="L56" s="52">
        <v>0</v>
      </c>
      <c r="M56" s="52">
        <v>0</v>
      </c>
      <c r="N56" s="34">
        <f t="shared" si="9"/>
        <v>0</v>
      </c>
      <c r="O56" s="53">
        <v>0</v>
      </c>
      <c r="P56" s="53">
        <v>0</v>
      </c>
      <c r="Q56" s="71">
        <v>0</v>
      </c>
      <c r="R56" s="71">
        <v>0</v>
      </c>
      <c r="S56" s="53">
        <v>0</v>
      </c>
      <c r="T56" s="34">
        <v>7390</v>
      </c>
      <c r="U56" s="34">
        <f>N56+R56+T56</f>
        <v>7390</v>
      </c>
      <c r="V56" s="34">
        <v>0</v>
      </c>
      <c r="W56" s="34">
        <v>0</v>
      </c>
      <c r="X56" s="34">
        <v>0</v>
      </c>
      <c r="Y56" s="52">
        <f t="shared" si="10"/>
        <v>0</v>
      </c>
      <c r="Z56" s="46">
        <v>0</v>
      </c>
      <c r="AA56" s="46"/>
      <c r="AB56" s="34">
        <v>0</v>
      </c>
      <c r="AC56" s="56">
        <f>AB56+U56</f>
        <v>7390</v>
      </c>
      <c r="AD56" s="48"/>
      <c r="AE56" s="48"/>
      <c r="AF56" s="91" t="str">
        <f>A56</f>
        <v>606-PR</v>
      </c>
      <c r="AG56" s="74"/>
    </row>
    <row r="57" spans="1:33" s="31" customFormat="1" ht="56" hidden="1" customHeight="1" x14ac:dyDescent="0.2">
      <c r="A57" s="92" t="s">
        <v>124</v>
      </c>
      <c r="B57" s="92"/>
      <c r="C57" s="88" t="s">
        <v>33</v>
      </c>
      <c r="D57" s="88" t="s">
        <v>50</v>
      </c>
      <c r="E57" s="89" t="s">
        <v>129</v>
      </c>
      <c r="F57" s="89" t="s">
        <v>122</v>
      </c>
      <c r="G57" s="89" t="s">
        <v>123</v>
      </c>
      <c r="H57" s="220">
        <v>45</v>
      </c>
      <c r="I57" s="90" t="s">
        <v>37</v>
      </c>
      <c r="J57" s="51">
        <v>1200</v>
      </c>
      <c r="K57" s="52">
        <v>17</v>
      </c>
      <c r="L57" s="52">
        <v>0</v>
      </c>
      <c r="M57" s="52">
        <f>K57+L57</f>
        <v>17</v>
      </c>
      <c r="N57" s="34">
        <f t="shared" si="9"/>
        <v>20400</v>
      </c>
      <c r="O57" s="53">
        <v>0</v>
      </c>
      <c r="P57" s="53">
        <v>0</v>
      </c>
      <c r="Q57" s="71">
        <v>0</v>
      </c>
      <c r="R57" s="71">
        <v>0</v>
      </c>
      <c r="S57" s="53">
        <v>0</v>
      </c>
      <c r="T57" s="34">
        <f>(M57*S57)</f>
        <v>0</v>
      </c>
      <c r="U57" s="34">
        <f>N57+R57+T57</f>
        <v>20400</v>
      </c>
      <c r="V57" s="34">
        <f>M57*200</f>
        <v>3400</v>
      </c>
      <c r="W57" s="34">
        <v>14</v>
      </c>
      <c r="X57" s="34">
        <v>410</v>
      </c>
      <c r="Y57" s="52">
        <f t="shared" si="10"/>
        <v>5740</v>
      </c>
      <c r="Z57" s="46">
        <v>0</v>
      </c>
      <c r="AA57" s="46"/>
      <c r="AB57" s="34">
        <f>V57+Y57+Z57</f>
        <v>9140</v>
      </c>
      <c r="AC57" s="56">
        <f>AB57+U57</f>
        <v>29540</v>
      </c>
      <c r="AD57" s="48"/>
      <c r="AE57" s="48"/>
      <c r="AF57" s="91" t="str">
        <f>A57</f>
        <v>606-PR</v>
      </c>
      <c r="AG57" s="74"/>
    </row>
    <row r="58" spans="1:33" s="31" customFormat="1" ht="50" hidden="1" customHeight="1" x14ac:dyDescent="0.2">
      <c r="A58" s="93" t="s">
        <v>124</v>
      </c>
      <c r="B58" s="93"/>
      <c r="C58" s="94" t="s">
        <v>33</v>
      </c>
      <c r="D58" s="94" t="s">
        <v>34</v>
      </c>
      <c r="E58" s="95" t="s">
        <v>35</v>
      </c>
      <c r="F58" s="95" t="s">
        <v>122</v>
      </c>
      <c r="G58" s="95" t="s">
        <v>123</v>
      </c>
      <c r="H58" s="245">
        <v>45</v>
      </c>
      <c r="I58" s="96" t="s">
        <v>37</v>
      </c>
      <c r="J58" s="39">
        <v>1200</v>
      </c>
      <c r="K58" s="40">
        <v>0</v>
      </c>
      <c r="L58" s="40">
        <v>0</v>
      </c>
      <c r="M58" s="40">
        <f>K58+L58</f>
        <v>0</v>
      </c>
      <c r="N58" s="41">
        <f t="shared" si="9"/>
        <v>0</v>
      </c>
      <c r="O58" s="42">
        <v>0</v>
      </c>
      <c r="P58" s="42">
        <v>0</v>
      </c>
      <c r="Q58" s="67">
        <v>0</v>
      </c>
      <c r="R58" s="67">
        <v>0</v>
      </c>
      <c r="S58" s="42">
        <v>0</v>
      </c>
      <c r="T58" s="41">
        <f>(M58*S58)</f>
        <v>0</v>
      </c>
      <c r="U58" s="41">
        <f>N58+R58+T58</f>
        <v>0</v>
      </c>
      <c r="V58" s="41">
        <f>M58*200</f>
        <v>0</v>
      </c>
      <c r="W58" s="41">
        <v>0</v>
      </c>
      <c r="X58" s="41">
        <v>0</v>
      </c>
      <c r="Y58" s="40">
        <f t="shared" si="10"/>
        <v>0</v>
      </c>
      <c r="Z58" s="45">
        <v>0</v>
      </c>
      <c r="AA58" s="45"/>
      <c r="AB58" s="41">
        <f>V58+Y58+Z58</f>
        <v>0</v>
      </c>
      <c r="AC58" s="47">
        <f>AB58+U58</f>
        <v>0</v>
      </c>
      <c r="AD58" s="199"/>
      <c r="AE58" s="199"/>
      <c r="AF58" s="97" t="str">
        <f>A58</f>
        <v>606-PR</v>
      </c>
      <c r="AG58" s="74"/>
    </row>
    <row r="59" spans="1:33" s="31" customFormat="1" ht="38.25" hidden="1" customHeight="1" x14ac:dyDescent="0.2">
      <c r="A59" s="92" t="s">
        <v>130</v>
      </c>
      <c r="B59" s="207" t="s">
        <v>131</v>
      </c>
      <c r="C59" s="88" t="s">
        <v>33</v>
      </c>
      <c r="D59" s="88" t="s">
        <v>112</v>
      </c>
      <c r="E59" s="89" t="s">
        <v>112</v>
      </c>
      <c r="F59" s="89" t="s">
        <v>112</v>
      </c>
      <c r="G59" s="89" t="s">
        <v>113</v>
      </c>
      <c r="H59" s="220">
        <v>0</v>
      </c>
      <c r="I59" s="90" t="s">
        <v>37</v>
      </c>
      <c r="J59" s="51">
        <v>0</v>
      </c>
      <c r="K59" s="52">
        <v>0</v>
      </c>
      <c r="L59" s="52">
        <v>0</v>
      </c>
      <c r="M59" s="52">
        <f>K59+L59</f>
        <v>0</v>
      </c>
      <c r="N59" s="34">
        <f t="shared" si="9"/>
        <v>0</v>
      </c>
      <c r="O59" s="53">
        <v>0</v>
      </c>
      <c r="P59" s="53">
        <v>0</v>
      </c>
      <c r="Q59" s="71">
        <v>0</v>
      </c>
      <c r="R59" s="71">
        <v>0</v>
      </c>
      <c r="S59" s="53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52">
        <f t="shared" si="10"/>
        <v>0</v>
      </c>
      <c r="Z59" s="46">
        <v>0</v>
      </c>
      <c r="AA59" s="46"/>
      <c r="AB59" s="34">
        <f>V59+Y59+Z59</f>
        <v>0</v>
      </c>
      <c r="AC59" s="56">
        <f>AB59+U59</f>
        <v>0</v>
      </c>
      <c r="AD59" s="48"/>
      <c r="AE59" s="48">
        <f t="shared" ref="AE59" si="11">SUM(AC59:AC64)</f>
        <v>0</v>
      </c>
      <c r="AF59" s="91" t="str">
        <f>A59</f>
        <v>607-B</v>
      </c>
      <c r="AG59" s="74"/>
    </row>
    <row r="60" spans="1:33" s="31" customFormat="1" ht="36" hidden="1" customHeight="1" x14ac:dyDescent="0.2">
      <c r="A60" s="92" t="s">
        <v>130</v>
      </c>
      <c r="B60" s="207" t="s">
        <v>131</v>
      </c>
      <c r="C60" s="88" t="s">
        <v>33</v>
      </c>
      <c r="D60" s="88" t="s">
        <v>112</v>
      </c>
      <c r="E60" s="89" t="s">
        <v>112</v>
      </c>
      <c r="F60" s="89" t="s">
        <v>112</v>
      </c>
      <c r="G60" s="35" t="s">
        <v>114</v>
      </c>
      <c r="H60" s="220">
        <v>0</v>
      </c>
      <c r="I60" s="90" t="s">
        <v>37</v>
      </c>
      <c r="J60" s="51">
        <v>0</v>
      </c>
      <c r="K60" s="52">
        <v>0</v>
      </c>
      <c r="L60" s="52">
        <v>0</v>
      </c>
      <c r="M60" s="52">
        <v>0</v>
      </c>
      <c r="N60" s="34">
        <f t="shared" si="9"/>
        <v>0</v>
      </c>
      <c r="O60" s="53">
        <v>0</v>
      </c>
      <c r="P60" s="53">
        <v>0</v>
      </c>
      <c r="Q60" s="71">
        <v>0</v>
      </c>
      <c r="R60" s="71">
        <v>0</v>
      </c>
      <c r="S60" s="53">
        <v>0</v>
      </c>
      <c r="T60" s="34">
        <v>0</v>
      </c>
      <c r="U60" s="34">
        <f>N60+R60+T60</f>
        <v>0</v>
      </c>
      <c r="V60" s="34">
        <v>0</v>
      </c>
      <c r="W60" s="34">
        <v>0</v>
      </c>
      <c r="X60" s="34">
        <v>0</v>
      </c>
      <c r="Y60" s="52">
        <f t="shared" si="10"/>
        <v>0</v>
      </c>
      <c r="Z60" s="46">
        <v>0</v>
      </c>
      <c r="AA60" s="46"/>
      <c r="AB60" s="34">
        <v>0</v>
      </c>
      <c r="AC60" s="56">
        <f>AB60+U60</f>
        <v>0</v>
      </c>
      <c r="AD60" s="48"/>
      <c r="AE60" s="48" t="s">
        <v>32</v>
      </c>
      <c r="AF60" s="91" t="str">
        <f>A60</f>
        <v>607-B</v>
      </c>
      <c r="AG60" s="74"/>
    </row>
    <row r="61" spans="1:33" s="31" customFormat="1" ht="36" hidden="1" customHeight="1" x14ac:dyDescent="0.2">
      <c r="A61" s="92" t="s">
        <v>130</v>
      </c>
      <c r="B61" s="207" t="s">
        <v>131</v>
      </c>
      <c r="C61" s="88" t="s">
        <v>33</v>
      </c>
      <c r="D61" s="88" t="s">
        <v>112</v>
      </c>
      <c r="E61" s="89" t="s">
        <v>112</v>
      </c>
      <c r="F61" s="89" t="s">
        <v>112</v>
      </c>
      <c r="G61" s="89" t="s">
        <v>115</v>
      </c>
      <c r="H61" s="220">
        <v>0</v>
      </c>
      <c r="I61" s="90" t="s">
        <v>37</v>
      </c>
      <c r="J61" s="51">
        <v>0</v>
      </c>
      <c r="K61" s="52">
        <v>0</v>
      </c>
      <c r="L61" s="52">
        <v>0</v>
      </c>
      <c r="M61" s="52">
        <v>0</v>
      </c>
      <c r="N61" s="34">
        <f t="shared" si="9"/>
        <v>0</v>
      </c>
      <c r="O61" s="53">
        <v>0</v>
      </c>
      <c r="P61" s="53">
        <v>0</v>
      </c>
      <c r="Q61" s="71">
        <v>0</v>
      </c>
      <c r="R61" s="71">
        <v>0</v>
      </c>
      <c r="S61" s="53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52">
        <f t="shared" si="10"/>
        <v>0</v>
      </c>
      <c r="Z61" s="46">
        <v>0</v>
      </c>
      <c r="AA61" s="46"/>
      <c r="AB61" s="34">
        <v>0</v>
      </c>
      <c r="AC61" s="56">
        <f>AB61+U61</f>
        <v>0</v>
      </c>
      <c r="AD61" s="48"/>
      <c r="AE61" s="48" t="s">
        <v>32</v>
      </c>
      <c r="AF61" s="91" t="str">
        <f>A61</f>
        <v>607-B</v>
      </c>
      <c r="AG61" s="74"/>
    </row>
    <row r="62" spans="1:33" s="31" customFormat="1" ht="36.75" hidden="1" customHeight="1" x14ac:dyDescent="0.2">
      <c r="A62" s="92" t="s">
        <v>130</v>
      </c>
      <c r="B62" s="207" t="s">
        <v>131</v>
      </c>
      <c r="C62" s="88" t="s">
        <v>33</v>
      </c>
      <c r="D62" s="88" t="s">
        <v>112</v>
      </c>
      <c r="E62" s="89" t="s">
        <v>112</v>
      </c>
      <c r="F62" s="89" t="s">
        <v>112</v>
      </c>
      <c r="G62" s="35" t="s">
        <v>116</v>
      </c>
      <c r="H62" s="220">
        <v>0</v>
      </c>
      <c r="I62" s="90" t="s">
        <v>37</v>
      </c>
      <c r="J62" s="51">
        <v>0</v>
      </c>
      <c r="K62" s="52">
        <v>0</v>
      </c>
      <c r="L62" s="52">
        <v>0</v>
      </c>
      <c r="M62" s="52">
        <v>0</v>
      </c>
      <c r="N62" s="34">
        <f t="shared" si="9"/>
        <v>0</v>
      </c>
      <c r="O62" s="53">
        <v>0</v>
      </c>
      <c r="P62" s="53">
        <v>0</v>
      </c>
      <c r="Q62" s="71">
        <v>0</v>
      </c>
      <c r="R62" s="71">
        <v>0</v>
      </c>
      <c r="S62" s="53">
        <v>0</v>
      </c>
      <c r="T62" s="34">
        <v>0</v>
      </c>
      <c r="U62" s="34">
        <f>N62+R62+T62</f>
        <v>0</v>
      </c>
      <c r="V62" s="34">
        <v>0</v>
      </c>
      <c r="W62" s="34">
        <v>0</v>
      </c>
      <c r="X62" s="34">
        <v>0</v>
      </c>
      <c r="Y62" s="52">
        <f t="shared" si="10"/>
        <v>0</v>
      </c>
      <c r="Z62" s="46">
        <v>0</v>
      </c>
      <c r="AA62" s="46"/>
      <c r="AB62" s="34">
        <v>0</v>
      </c>
      <c r="AC62" s="56">
        <f>AB62+U62</f>
        <v>0</v>
      </c>
      <c r="AD62" s="48"/>
      <c r="AE62" s="48" t="s">
        <v>32</v>
      </c>
      <c r="AF62" s="91" t="str">
        <f>A62</f>
        <v>607-B</v>
      </c>
      <c r="AG62" s="74"/>
    </row>
    <row r="63" spans="1:33" s="31" customFormat="1" ht="37" hidden="1" customHeight="1" x14ac:dyDescent="0.2">
      <c r="A63" s="92" t="s">
        <v>130</v>
      </c>
      <c r="B63" s="207" t="s">
        <v>131</v>
      </c>
      <c r="C63" s="88" t="s">
        <v>33</v>
      </c>
      <c r="D63" s="88" t="s">
        <v>50</v>
      </c>
      <c r="E63" s="89" t="s">
        <v>35</v>
      </c>
      <c r="F63" s="89" t="s">
        <v>85</v>
      </c>
      <c r="G63" s="35" t="s">
        <v>132</v>
      </c>
      <c r="H63" s="220">
        <v>45</v>
      </c>
      <c r="I63" s="90" t="s">
        <v>37</v>
      </c>
      <c r="J63" s="51">
        <v>1200</v>
      </c>
      <c r="K63" s="52">
        <v>0</v>
      </c>
      <c r="L63" s="52">
        <v>0</v>
      </c>
      <c r="M63" s="52">
        <f t="shared" ref="M63:M68" si="12">K63+L63</f>
        <v>0</v>
      </c>
      <c r="N63" s="34">
        <f t="shared" si="9"/>
        <v>0</v>
      </c>
      <c r="O63" s="53">
        <v>0</v>
      </c>
      <c r="P63" s="53">
        <v>0</v>
      </c>
      <c r="Q63" s="71">
        <v>0</v>
      </c>
      <c r="R63" s="71">
        <v>0</v>
      </c>
      <c r="S63" s="53">
        <v>0</v>
      </c>
      <c r="T63" s="34">
        <v>0</v>
      </c>
      <c r="U63" s="34">
        <f>N63+R63+T63</f>
        <v>0</v>
      </c>
      <c r="V63" s="34">
        <f>M63*200</f>
        <v>0</v>
      </c>
      <c r="W63" s="34">
        <v>0</v>
      </c>
      <c r="X63" s="34">
        <v>330</v>
      </c>
      <c r="Y63" s="52">
        <f t="shared" si="10"/>
        <v>0</v>
      </c>
      <c r="Z63" s="46">
        <v>0</v>
      </c>
      <c r="AA63" s="46"/>
      <c r="AB63" s="34">
        <f>V63+Y63+Z63</f>
        <v>0</v>
      </c>
      <c r="AC63" s="56">
        <f>AB63+U63</f>
        <v>0</v>
      </c>
      <c r="AD63" s="48" t="s">
        <v>32</v>
      </c>
      <c r="AE63" s="48" t="s">
        <v>32</v>
      </c>
      <c r="AF63" s="91" t="str">
        <f>A63</f>
        <v>607-B</v>
      </c>
      <c r="AG63" s="74" t="s">
        <v>133</v>
      </c>
    </row>
    <row r="64" spans="1:33" s="31" customFormat="1" ht="39" hidden="1" customHeight="1" x14ac:dyDescent="0.2">
      <c r="A64" s="92" t="s">
        <v>130</v>
      </c>
      <c r="B64" s="207" t="s">
        <v>131</v>
      </c>
      <c r="C64" s="88" t="s">
        <v>33</v>
      </c>
      <c r="D64" s="88" t="s">
        <v>50</v>
      </c>
      <c r="E64" s="89" t="s">
        <v>35</v>
      </c>
      <c r="F64" s="89" t="s">
        <v>134</v>
      </c>
      <c r="G64" s="35" t="s">
        <v>135</v>
      </c>
      <c r="H64" s="220">
        <v>45</v>
      </c>
      <c r="I64" s="90" t="s">
        <v>37</v>
      </c>
      <c r="J64" s="51">
        <v>1200</v>
      </c>
      <c r="K64" s="52">
        <v>0</v>
      </c>
      <c r="L64" s="52">
        <v>0</v>
      </c>
      <c r="M64" s="52">
        <f t="shared" si="12"/>
        <v>0</v>
      </c>
      <c r="N64" s="34">
        <f t="shared" si="9"/>
        <v>0</v>
      </c>
      <c r="O64" s="53">
        <v>0</v>
      </c>
      <c r="P64" s="53">
        <v>0</v>
      </c>
      <c r="Q64" s="71">
        <v>0</v>
      </c>
      <c r="R64" s="71">
        <v>0</v>
      </c>
      <c r="S64" s="53">
        <v>0</v>
      </c>
      <c r="T64" s="34">
        <v>0</v>
      </c>
      <c r="U64" s="34">
        <f>N64+R64+T64</f>
        <v>0</v>
      </c>
      <c r="V64" s="34">
        <f>M64*200</f>
        <v>0</v>
      </c>
      <c r="W64" s="34">
        <v>0</v>
      </c>
      <c r="X64" s="34">
        <v>330</v>
      </c>
      <c r="Y64" s="52">
        <f t="shared" si="10"/>
        <v>0</v>
      </c>
      <c r="Z64" s="46">
        <v>0</v>
      </c>
      <c r="AA64" s="46"/>
      <c r="AB64" s="34">
        <f>V64+Y64+Z64</f>
        <v>0</v>
      </c>
      <c r="AC64" s="56">
        <f>AB64+U64</f>
        <v>0</v>
      </c>
      <c r="AD64" s="48"/>
      <c r="AE64" s="48"/>
      <c r="AF64" s="91" t="str">
        <f>A64</f>
        <v>607-B</v>
      </c>
      <c r="AG64" s="74" t="s">
        <v>133</v>
      </c>
    </row>
    <row r="65" spans="1:33" s="31" customFormat="1" ht="33" hidden="1" customHeight="1" x14ac:dyDescent="0.2">
      <c r="A65" s="33" t="s">
        <v>136</v>
      </c>
      <c r="B65" s="33"/>
      <c r="C65" s="28" t="s">
        <v>33</v>
      </c>
      <c r="D65" s="28" t="s">
        <v>45</v>
      </c>
      <c r="E65" s="89" t="s">
        <v>35</v>
      </c>
      <c r="F65" s="35" t="s">
        <v>137</v>
      </c>
      <c r="G65" s="35" t="s">
        <v>138</v>
      </c>
      <c r="H65" s="220">
        <v>60</v>
      </c>
      <c r="I65" s="33" t="s">
        <v>37</v>
      </c>
      <c r="J65" s="51">
        <v>1200</v>
      </c>
      <c r="K65" s="52">
        <v>0</v>
      </c>
      <c r="L65" s="52">
        <v>20</v>
      </c>
      <c r="M65" s="52">
        <f t="shared" si="12"/>
        <v>20</v>
      </c>
      <c r="N65" s="34">
        <f t="shared" si="9"/>
        <v>24000</v>
      </c>
      <c r="O65" s="53">
        <v>0</v>
      </c>
      <c r="P65" s="53">
        <v>0</v>
      </c>
      <c r="Q65" s="71">
        <v>0</v>
      </c>
      <c r="R65" s="54">
        <v>0</v>
      </c>
      <c r="S65" s="34">
        <v>0</v>
      </c>
      <c r="T65" s="34">
        <v>0</v>
      </c>
      <c r="U65" s="34">
        <f>N65+R65+T65</f>
        <v>24000</v>
      </c>
      <c r="V65" s="34">
        <f>M65*200</f>
        <v>4000</v>
      </c>
      <c r="W65" s="34">
        <v>20</v>
      </c>
      <c r="X65" s="34">
        <v>330</v>
      </c>
      <c r="Y65" s="52">
        <f t="shared" si="10"/>
        <v>6600</v>
      </c>
      <c r="Z65" s="46">
        <v>0</v>
      </c>
      <c r="AA65" s="46"/>
      <c r="AB65" s="34">
        <f>V65+Y65+Z65</f>
        <v>10600</v>
      </c>
      <c r="AC65" s="56">
        <f>AB65+U65</f>
        <v>34600</v>
      </c>
      <c r="AD65" s="48">
        <f>SUM(M65:M78)</f>
        <v>113</v>
      </c>
      <c r="AE65" s="48">
        <f t="shared" ref="AE65" si="13">SUM(AC65:AC78)</f>
        <v>284060</v>
      </c>
      <c r="AF65" s="91" t="str">
        <f>A65</f>
        <v>607-PR</v>
      </c>
      <c r="AG65" s="74"/>
    </row>
    <row r="66" spans="1:33" s="31" customFormat="1" ht="47.25" hidden="1" customHeight="1" x14ac:dyDescent="0.2">
      <c r="A66" s="33" t="s">
        <v>136</v>
      </c>
      <c r="B66" s="33"/>
      <c r="C66" s="28" t="s">
        <v>33</v>
      </c>
      <c r="D66" s="28" t="s">
        <v>45</v>
      </c>
      <c r="E66" s="89" t="s">
        <v>35</v>
      </c>
      <c r="F66" s="35" t="s">
        <v>134</v>
      </c>
      <c r="G66" s="35" t="s">
        <v>135</v>
      </c>
      <c r="H66" s="220">
        <v>45</v>
      </c>
      <c r="I66" s="33" t="s">
        <v>37</v>
      </c>
      <c r="J66" s="51">
        <v>1200</v>
      </c>
      <c r="K66" s="52">
        <v>25</v>
      </c>
      <c r="L66" s="52">
        <v>0</v>
      </c>
      <c r="M66" s="52">
        <f t="shared" si="12"/>
        <v>25</v>
      </c>
      <c r="N66" s="34">
        <f t="shared" si="9"/>
        <v>30000</v>
      </c>
      <c r="O66" s="53">
        <v>0</v>
      </c>
      <c r="P66" s="53">
        <v>0</v>
      </c>
      <c r="Q66" s="71">
        <v>0</v>
      </c>
      <c r="R66" s="54">
        <v>0</v>
      </c>
      <c r="S66" s="34">
        <v>0</v>
      </c>
      <c r="T66" s="34">
        <v>0</v>
      </c>
      <c r="U66" s="34">
        <f>N66+R66+T66</f>
        <v>30000</v>
      </c>
      <c r="V66" s="34">
        <f>M66*200</f>
        <v>5000</v>
      </c>
      <c r="W66" s="34">
        <v>25</v>
      </c>
      <c r="X66" s="34">
        <v>330</v>
      </c>
      <c r="Y66" s="52">
        <f t="shared" si="10"/>
        <v>8250</v>
      </c>
      <c r="Z66" s="46">
        <v>0</v>
      </c>
      <c r="AA66" s="46"/>
      <c r="AB66" s="34">
        <f>V66+Y66+Z66</f>
        <v>13250</v>
      </c>
      <c r="AC66" s="56">
        <f>AB66+U66</f>
        <v>43250</v>
      </c>
      <c r="AD66" s="48" t="s">
        <v>32</v>
      </c>
      <c r="AE66" s="48" t="s">
        <v>32</v>
      </c>
      <c r="AF66" s="91" t="str">
        <f>A66</f>
        <v>607-PR</v>
      </c>
      <c r="AG66" s="74"/>
    </row>
    <row r="67" spans="1:33" s="31" customFormat="1" ht="47.25" hidden="1" customHeight="1" x14ac:dyDescent="0.2">
      <c r="A67" s="33" t="s">
        <v>136</v>
      </c>
      <c r="B67" s="33" t="s">
        <v>615</v>
      </c>
      <c r="C67" s="28" t="s">
        <v>33</v>
      </c>
      <c r="D67" s="28" t="s">
        <v>50</v>
      </c>
      <c r="E67" s="89" t="s">
        <v>35</v>
      </c>
      <c r="F67" s="35" t="s">
        <v>134</v>
      </c>
      <c r="G67" s="35" t="s">
        <v>135</v>
      </c>
      <c r="H67" s="220">
        <v>45</v>
      </c>
      <c r="I67" s="33" t="s">
        <v>37</v>
      </c>
      <c r="J67" s="51">
        <v>1200</v>
      </c>
      <c r="K67" s="52">
        <v>17</v>
      </c>
      <c r="L67" s="52">
        <v>0</v>
      </c>
      <c r="M67" s="52">
        <f t="shared" si="12"/>
        <v>17</v>
      </c>
      <c r="N67" s="34">
        <f t="shared" si="9"/>
        <v>20400</v>
      </c>
      <c r="O67" s="53">
        <v>0</v>
      </c>
      <c r="P67" s="53">
        <v>0</v>
      </c>
      <c r="Q67" s="71">
        <v>0</v>
      </c>
      <c r="R67" s="54">
        <v>0</v>
      </c>
      <c r="S67" s="34">
        <v>0</v>
      </c>
      <c r="T67" s="34">
        <v>0</v>
      </c>
      <c r="U67" s="34">
        <f>N67+R67+T67</f>
        <v>20400</v>
      </c>
      <c r="V67" s="34">
        <f>M67*200</f>
        <v>3400</v>
      </c>
      <c r="W67" s="34">
        <v>17</v>
      </c>
      <c r="X67" s="34">
        <v>330</v>
      </c>
      <c r="Y67" s="52">
        <f t="shared" si="10"/>
        <v>5610</v>
      </c>
      <c r="Z67" s="46">
        <v>0</v>
      </c>
      <c r="AA67" s="34">
        <v>13250</v>
      </c>
      <c r="AB67" s="34">
        <f>V67+Y67+Z67</f>
        <v>9010</v>
      </c>
      <c r="AC67" s="56">
        <f>AB67+U67</f>
        <v>29410</v>
      </c>
      <c r="AD67" s="48" t="s">
        <v>32</v>
      </c>
      <c r="AE67"/>
      <c r="AF67" s="91" t="s">
        <v>136</v>
      </c>
      <c r="AG67" s="74"/>
    </row>
    <row r="68" spans="1:33" s="31" customFormat="1" ht="47.25" hidden="1" customHeight="1" x14ac:dyDescent="0.2">
      <c r="A68" s="33" t="s">
        <v>136</v>
      </c>
      <c r="B68" s="33" t="s">
        <v>620</v>
      </c>
      <c r="C68" s="28" t="s">
        <v>33</v>
      </c>
      <c r="D68" s="28" t="s">
        <v>50</v>
      </c>
      <c r="E68" s="89" t="s">
        <v>35</v>
      </c>
      <c r="F68" s="35" t="s">
        <v>85</v>
      </c>
      <c r="G68" s="35" t="s">
        <v>132</v>
      </c>
      <c r="H68" s="220">
        <v>45</v>
      </c>
      <c r="I68" s="33" t="s">
        <v>37</v>
      </c>
      <c r="J68" s="51">
        <v>1200</v>
      </c>
      <c r="K68" s="52">
        <v>0</v>
      </c>
      <c r="L68" s="52">
        <v>17</v>
      </c>
      <c r="M68" s="52">
        <f t="shared" si="12"/>
        <v>17</v>
      </c>
      <c r="N68" s="34">
        <f t="shared" si="9"/>
        <v>20400</v>
      </c>
      <c r="O68" s="53">
        <v>0</v>
      </c>
      <c r="P68" s="53">
        <v>0</v>
      </c>
      <c r="Q68" s="71">
        <v>0</v>
      </c>
      <c r="R68" s="54">
        <v>0</v>
      </c>
      <c r="S68" s="34">
        <v>0</v>
      </c>
      <c r="T68" s="34">
        <v>0</v>
      </c>
      <c r="U68" s="34">
        <v>20400</v>
      </c>
      <c r="V68" s="34">
        <v>3400</v>
      </c>
      <c r="W68" s="34">
        <v>17</v>
      </c>
      <c r="X68" s="34">
        <v>330</v>
      </c>
      <c r="Y68" s="52">
        <f t="shared" si="10"/>
        <v>5610</v>
      </c>
      <c r="Z68" s="46">
        <v>0</v>
      </c>
      <c r="AA68" s="34">
        <v>9010</v>
      </c>
      <c r="AB68" s="34">
        <f>V68+Y68+Z68</f>
        <v>9010</v>
      </c>
      <c r="AC68" s="56">
        <f>AB68+U68</f>
        <v>29410</v>
      </c>
      <c r="AD68"/>
      <c r="AE68" s="91" t="s">
        <v>32</v>
      </c>
      <c r="AF68" s="91" t="s">
        <v>136</v>
      </c>
      <c r="AG68" s="74"/>
    </row>
    <row r="69" spans="1:33" s="31" customFormat="1" ht="27" hidden="1" customHeight="1" x14ac:dyDescent="0.2">
      <c r="A69" s="33" t="s">
        <v>136</v>
      </c>
      <c r="B69" s="33"/>
      <c r="C69" s="28" t="s">
        <v>33</v>
      </c>
      <c r="D69" s="28" t="s">
        <v>112</v>
      </c>
      <c r="E69" s="35" t="s">
        <v>112</v>
      </c>
      <c r="F69" s="35" t="s">
        <v>112</v>
      </c>
      <c r="G69" s="35" t="s">
        <v>113</v>
      </c>
      <c r="H69" s="220" t="s">
        <v>112</v>
      </c>
      <c r="I69" s="33" t="s">
        <v>112</v>
      </c>
      <c r="J69" s="51">
        <v>0</v>
      </c>
      <c r="K69" s="52">
        <v>0</v>
      </c>
      <c r="L69" s="52">
        <v>0</v>
      </c>
      <c r="M69" s="52">
        <v>0</v>
      </c>
      <c r="N69" s="34">
        <v>0</v>
      </c>
      <c r="O69" s="53">
        <v>0</v>
      </c>
      <c r="P69" s="53">
        <v>0</v>
      </c>
      <c r="Q69" s="71">
        <v>0</v>
      </c>
      <c r="R69" s="54">
        <v>0</v>
      </c>
      <c r="S69" s="34">
        <v>0</v>
      </c>
      <c r="T69" s="34">
        <v>21000</v>
      </c>
      <c r="U69" s="34">
        <f>N69+R69+T69</f>
        <v>21000</v>
      </c>
      <c r="V69" s="34">
        <v>0</v>
      </c>
      <c r="W69" s="34">
        <v>0</v>
      </c>
      <c r="X69" s="34">
        <v>0</v>
      </c>
      <c r="Y69" s="52">
        <v>0</v>
      </c>
      <c r="Z69" s="46">
        <v>0</v>
      </c>
      <c r="AA69" s="46"/>
      <c r="AB69" s="34">
        <v>0</v>
      </c>
      <c r="AC69" s="56">
        <f>AB69+U69</f>
        <v>21000</v>
      </c>
      <c r="AD69" s="48" t="s">
        <v>32</v>
      </c>
      <c r="AE69" s="48" t="s">
        <v>32</v>
      </c>
      <c r="AF69" s="91" t="str">
        <f>A69</f>
        <v>607-PR</v>
      </c>
      <c r="AG69" s="74"/>
    </row>
    <row r="70" spans="1:33" s="31" customFormat="1" ht="27" hidden="1" customHeight="1" x14ac:dyDescent="0.2">
      <c r="A70" s="33" t="s">
        <v>136</v>
      </c>
      <c r="B70" s="33" t="s">
        <v>616</v>
      </c>
      <c r="C70" s="28" t="s">
        <v>33</v>
      </c>
      <c r="D70" s="28" t="s">
        <v>112</v>
      </c>
      <c r="E70" s="35" t="s">
        <v>112</v>
      </c>
      <c r="F70" s="35" t="s">
        <v>112</v>
      </c>
      <c r="G70" s="35" t="s">
        <v>113</v>
      </c>
      <c r="H70" s="220" t="s">
        <v>112</v>
      </c>
      <c r="I70" s="33" t="s">
        <v>112</v>
      </c>
      <c r="J70" s="51">
        <v>0</v>
      </c>
      <c r="K70" s="52">
        <v>0</v>
      </c>
      <c r="L70" s="52">
        <v>0</v>
      </c>
      <c r="M70" s="52">
        <v>0</v>
      </c>
      <c r="N70" s="34">
        <v>0</v>
      </c>
      <c r="O70" s="53">
        <v>0</v>
      </c>
      <c r="P70" s="53">
        <v>0</v>
      </c>
      <c r="Q70" s="71">
        <v>0</v>
      </c>
      <c r="R70" s="54">
        <v>0</v>
      </c>
      <c r="S70" s="34">
        <v>0</v>
      </c>
      <c r="T70" s="34">
        <v>10500</v>
      </c>
      <c r="U70" s="34">
        <f>N70+R70+T70</f>
        <v>10500</v>
      </c>
      <c r="V70" s="34">
        <v>0</v>
      </c>
      <c r="W70" s="34">
        <v>0</v>
      </c>
      <c r="X70" s="34">
        <v>0</v>
      </c>
      <c r="Y70" s="52">
        <v>0</v>
      </c>
      <c r="Z70" s="46">
        <v>0</v>
      </c>
      <c r="AA70" s="34">
        <v>0</v>
      </c>
      <c r="AB70" s="56">
        <v>0</v>
      </c>
      <c r="AC70" s="56">
        <f>AB70+U70</f>
        <v>10500</v>
      </c>
      <c r="AD70" s="48" t="s">
        <v>32</v>
      </c>
      <c r="AE70" s="48"/>
      <c r="AF70" s="91" t="str">
        <f>A70</f>
        <v>607-PR</v>
      </c>
      <c r="AG70" s="74"/>
    </row>
    <row r="71" spans="1:33" s="31" customFormat="1" ht="36" hidden="1" customHeight="1" x14ac:dyDescent="0.2">
      <c r="A71" s="33" t="s">
        <v>136</v>
      </c>
      <c r="B71" s="33" t="s">
        <v>621</v>
      </c>
      <c r="C71" s="28" t="s">
        <v>33</v>
      </c>
      <c r="D71" s="28" t="s">
        <v>112</v>
      </c>
      <c r="E71" s="35" t="s">
        <v>112</v>
      </c>
      <c r="F71" s="35" t="s">
        <v>112</v>
      </c>
      <c r="G71" s="35" t="s">
        <v>622</v>
      </c>
      <c r="H71" s="220" t="s">
        <v>112</v>
      </c>
      <c r="I71" s="33" t="s">
        <v>112</v>
      </c>
      <c r="J71" s="51">
        <v>0</v>
      </c>
      <c r="K71" s="52">
        <v>0</v>
      </c>
      <c r="L71" s="52">
        <v>0</v>
      </c>
      <c r="M71" s="52">
        <v>0</v>
      </c>
      <c r="N71" s="34">
        <v>0</v>
      </c>
      <c r="O71" s="53">
        <v>0</v>
      </c>
      <c r="P71" s="53">
        <v>0</v>
      </c>
      <c r="Q71" s="71">
        <v>0</v>
      </c>
      <c r="R71" s="54">
        <v>0</v>
      </c>
      <c r="S71" s="34">
        <v>0</v>
      </c>
      <c r="T71" s="34">
        <v>10500</v>
      </c>
      <c r="U71" s="34">
        <v>10500</v>
      </c>
      <c r="V71" s="34">
        <v>0</v>
      </c>
      <c r="W71" s="34">
        <v>0</v>
      </c>
      <c r="X71" s="34">
        <v>0</v>
      </c>
      <c r="Y71" s="52">
        <v>0</v>
      </c>
      <c r="Z71" s="46">
        <v>0</v>
      </c>
      <c r="AA71" s="56">
        <v>0</v>
      </c>
      <c r="AB71" s="56">
        <v>0</v>
      </c>
      <c r="AC71" s="56">
        <f>AB71+U71</f>
        <v>10500</v>
      </c>
      <c r="AD71" s="48"/>
      <c r="AE71"/>
      <c r="AF71" s="91" t="s">
        <v>136</v>
      </c>
      <c r="AG71" s="74"/>
    </row>
    <row r="72" spans="1:33" s="31" customFormat="1" ht="43.5" hidden="1" customHeight="1" x14ac:dyDescent="0.2">
      <c r="A72" s="33" t="s">
        <v>136</v>
      </c>
      <c r="B72" s="33"/>
      <c r="C72" s="28" t="s">
        <v>33</v>
      </c>
      <c r="D72" s="28" t="s">
        <v>112</v>
      </c>
      <c r="E72" s="35" t="s">
        <v>112</v>
      </c>
      <c r="F72" s="35" t="s">
        <v>112</v>
      </c>
      <c r="G72" s="35" t="s">
        <v>114</v>
      </c>
      <c r="H72" s="220" t="s">
        <v>112</v>
      </c>
      <c r="I72" s="33" t="s">
        <v>112</v>
      </c>
      <c r="J72" s="51">
        <v>0</v>
      </c>
      <c r="K72" s="52">
        <v>0</v>
      </c>
      <c r="L72" s="52">
        <v>0</v>
      </c>
      <c r="M72" s="52">
        <v>0</v>
      </c>
      <c r="N72" s="34">
        <v>0</v>
      </c>
      <c r="O72" s="53">
        <v>0</v>
      </c>
      <c r="P72" s="53">
        <v>0</v>
      </c>
      <c r="Q72" s="71">
        <v>0</v>
      </c>
      <c r="R72" s="54">
        <v>0</v>
      </c>
      <c r="S72" s="34">
        <v>0</v>
      </c>
      <c r="T72" s="34">
        <v>9390</v>
      </c>
      <c r="U72" s="34">
        <f>N72+R72+T72</f>
        <v>9390</v>
      </c>
      <c r="V72" s="34">
        <v>0</v>
      </c>
      <c r="W72" s="34">
        <v>0</v>
      </c>
      <c r="X72" s="34">
        <v>0</v>
      </c>
      <c r="Y72" s="52">
        <v>0</v>
      </c>
      <c r="Z72" s="46">
        <v>0</v>
      </c>
      <c r="AA72" s="46"/>
      <c r="AB72" s="34">
        <v>0</v>
      </c>
      <c r="AC72" s="56">
        <f>AB72+U72</f>
        <v>9390</v>
      </c>
      <c r="AD72" s="48" t="s">
        <v>32</v>
      </c>
      <c r="AE72" s="48" t="s">
        <v>32</v>
      </c>
      <c r="AF72" s="91" t="str">
        <f>A72</f>
        <v>607-PR</v>
      </c>
      <c r="AG72" s="74"/>
    </row>
    <row r="73" spans="1:33" s="31" customFormat="1" ht="37.5" hidden="1" customHeight="1" x14ac:dyDescent="0.2">
      <c r="A73" s="33" t="s">
        <v>136</v>
      </c>
      <c r="B73" s="33"/>
      <c r="C73" s="28" t="s">
        <v>33</v>
      </c>
      <c r="D73" s="28" t="s">
        <v>112</v>
      </c>
      <c r="E73" s="35" t="s">
        <v>112</v>
      </c>
      <c r="F73" s="209" t="s">
        <v>112</v>
      </c>
      <c r="G73" s="35" t="s">
        <v>115</v>
      </c>
      <c r="H73" s="220" t="s">
        <v>112</v>
      </c>
      <c r="I73" s="33" t="s">
        <v>112</v>
      </c>
      <c r="J73" s="51">
        <v>0</v>
      </c>
      <c r="K73" s="52">
        <v>0</v>
      </c>
      <c r="L73" s="52">
        <v>0</v>
      </c>
      <c r="M73" s="52">
        <v>0</v>
      </c>
      <c r="N73" s="34">
        <v>0</v>
      </c>
      <c r="O73" s="53">
        <v>0</v>
      </c>
      <c r="P73" s="53">
        <v>0</v>
      </c>
      <c r="Q73" s="71">
        <v>0</v>
      </c>
      <c r="R73" s="54">
        <v>0</v>
      </c>
      <c r="S73" s="34">
        <v>0</v>
      </c>
      <c r="T73" s="34">
        <v>21000</v>
      </c>
      <c r="U73" s="34">
        <f>N73+R73+T73</f>
        <v>21000</v>
      </c>
      <c r="V73" s="34">
        <v>0</v>
      </c>
      <c r="W73" s="34">
        <v>0</v>
      </c>
      <c r="X73" s="34">
        <v>0</v>
      </c>
      <c r="Y73" s="52">
        <v>0</v>
      </c>
      <c r="Z73" s="46">
        <v>0</v>
      </c>
      <c r="AA73" s="46"/>
      <c r="AB73" s="34">
        <v>0</v>
      </c>
      <c r="AC73" s="56">
        <f>AB73+U73</f>
        <v>21000</v>
      </c>
      <c r="AD73" s="48" t="s">
        <v>32</v>
      </c>
      <c r="AE73" s="48" t="s">
        <v>32</v>
      </c>
      <c r="AF73" s="91" t="str">
        <f>A73</f>
        <v>607-PR</v>
      </c>
      <c r="AG73" s="74"/>
    </row>
    <row r="74" spans="1:33" s="31" customFormat="1" ht="31.5" hidden="1" customHeight="1" x14ac:dyDescent="0.2">
      <c r="A74" s="33" t="s">
        <v>136</v>
      </c>
      <c r="B74" s="33"/>
      <c r="C74" s="28" t="s">
        <v>33</v>
      </c>
      <c r="D74" s="28" t="s">
        <v>112</v>
      </c>
      <c r="E74" s="35" t="s">
        <v>112</v>
      </c>
      <c r="F74" s="35" t="s">
        <v>112</v>
      </c>
      <c r="G74" s="35" t="s">
        <v>116</v>
      </c>
      <c r="H74" s="220" t="s">
        <v>112</v>
      </c>
      <c r="I74" s="33" t="s">
        <v>112</v>
      </c>
      <c r="J74" s="51">
        <v>0</v>
      </c>
      <c r="K74" s="52">
        <v>0</v>
      </c>
      <c r="L74" s="52">
        <v>0</v>
      </c>
      <c r="M74" s="52">
        <v>0</v>
      </c>
      <c r="N74" s="34">
        <v>0</v>
      </c>
      <c r="O74" s="53">
        <v>0</v>
      </c>
      <c r="P74" s="53">
        <v>0</v>
      </c>
      <c r="Q74" s="71">
        <v>0</v>
      </c>
      <c r="R74" s="54">
        <v>0</v>
      </c>
      <c r="S74" s="34">
        <v>0</v>
      </c>
      <c r="T74" s="34">
        <v>8390</v>
      </c>
      <c r="U74" s="34">
        <v>8390</v>
      </c>
      <c r="V74" s="34">
        <v>0</v>
      </c>
      <c r="W74" s="34">
        <v>0</v>
      </c>
      <c r="X74" s="34">
        <v>0</v>
      </c>
      <c r="Y74" s="52">
        <v>0</v>
      </c>
      <c r="Z74" s="46">
        <v>0</v>
      </c>
      <c r="AA74" s="46"/>
      <c r="AB74" s="34">
        <v>0</v>
      </c>
      <c r="AC74" s="56">
        <f>AB74+U74</f>
        <v>8390</v>
      </c>
      <c r="AD74" s="48" t="s">
        <v>32</v>
      </c>
      <c r="AE74" s="48" t="s">
        <v>32</v>
      </c>
      <c r="AF74" s="91" t="str">
        <f>A74</f>
        <v>607-PR</v>
      </c>
      <c r="AG74" s="74"/>
    </row>
    <row r="75" spans="1:33" s="31" customFormat="1" ht="31.5" hidden="1" customHeight="1" x14ac:dyDescent="0.2">
      <c r="A75" s="33" t="s">
        <v>136</v>
      </c>
      <c r="B75" s="33" t="s">
        <v>617</v>
      </c>
      <c r="C75" s="28" t="s">
        <v>33</v>
      </c>
      <c r="D75" s="28" t="s">
        <v>112</v>
      </c>
      <c r="E75" s="35" t="s">
        <v>112</v>
      </c>
      <c r="F75" s="35" t="s">
        <v>112</v>
      </c>
      <c r="G75" s="35" t="s">
        <v>618</v>
      </c>
      <c r="H75" s="220" t="s">
        <v>112</v>
      </c>
      <c r="I75" s="33" t="s">
        <v>112</v>
      </c>
      <c r="J75" s="51">
        <v>0</v>
      </c>
      <c r="K75" s="52">
        <v>0</v>
      </c>
      <c r="L75" s="52">
        <v>0</v>
      </c>
      <c r="M75" s="52">
        <v>0</v>
      </c>
      <c r="N75" s="34">
        <v>0</v>
      </c>
      <c r="O75" s="53">
        <v>0</v>
      </c>
      <c r="P75" s="53">
        <v>0</v>
      </c>
      <c r="Q75" s="71">
        <v>0</v>
      </c>
      <c r="R75" s="54">
        <v>0</v>
      </c>
      <c r="S75" s="34">
        <v>0</v>
      </c>
      <c r="T75" s="34">
        <v>3895</v>
      </c>
      <c r="U75" s="34">
        <v>3895</v>
      </c>
      <c r="V75" s="34">
        <v>0</v>
      </c>
      <c r="W75" s="34">
        <v>0</v>
      </c>
      <c r="X75" s="34">
        <v>0</v>
      </c>
      <c r="Y75" s="52">
        <v>0</v>
      </c>
      <c r="Z75" s="46">
        <v>0</v>
      </c>
      <c r="AA75" s="34">
        <v>0</v>
      </c>
      <c r="AB75" s="56">
        <v>0</v>
      </c>
      <c r="AC75" s="56">
        <f>AB75+U75</f>
        <v>3895</v>
      </c>
      <c r="AD75" s="48" t="s">
        <v>32</v>
      </c>
      <c r="AE75"/>
      <c r="AF75" s="91" t="s">
        <v>136</v>
      </c>
      <c r="AG75" s="74"/>
    </row>
    <row r="76" spans="1:33" s="31" customFormat="1" ht="31.5" hidden="1" customHeight="1" x14ac:dyDescent="0.2">
      <c r="A76" s="33" t="s">
        <v>136</v>
      </c>
      <c r="B76" s="33" t="s">
        <v>623</v>
      </c>
      <c r="C76" s="28" t="s">
        <v>33</v>
      </c>
      <c r="D76" s="28" t="s">
        <v>112</v>
      </c>
      <c r="E76" s="35" t="s">
        <v>112</v>
      </c>
      <c r="F76" s="35" t="s">
        <v>112</v>
      </c>
      <c r="G76" s="35" t="s">
        <v>618</v>
      </c>
      <c r="H76" s="220" t="s">
        <v>112</v>
      </c>
      <c r="I76" s="33" t="s">
        <v>112</v>
      </c>
      <c r="J76" s="51">
        <v>0</v>
      </c>
      <c r="K76" s="52">
        <v>0</v>
      </c>
      <c r="L76" s="52">
        <v>0</v>
      </c>
      <c r="M76" s="52">
        <v>0</v>
      </c>
      <c r="N76" s="34">
        <v>0</v>
      </c>
      <c r="O76" s="53">
        <v>0</v>
      </c>
      <c r="P76" s="53">
        <v>0</v>
      </c>
      <c r="Q76" s="71">
        <v>0</v>
      </c>
      <c r="R76" s="54">
        <v>0</v>
      </c>
      <c r="S76" s="34">
        <v>0</v>
      </c>
      <c r="T76" s="34">
        <v>3895</v>
      </c>
      <c r="U76" s="34">
        <v>3895</v>
      </c>
      <c r="V76" s="34">
        <v>0</v>
      </c>
      <c r="W76" s="34">
        <v>0</v>
      </c>
      <c r="X76" s="34">
        <v>0</v>
      </c>
      <c r="Y76" s="52">
        <v>0</v>
      </c>
      <c r="Z76" s="46">
        <v>0</v>
      </c>
      <c r="AA76" s="56">
        <v>0</v>
      </c>
      <c r="AB76" s="56">
        <v>0</v>
      </c>
      <c r="AC76" s="56">
        <f>AB76+U76</f>
        <v>3895</v>
      </c>
      <c r="AD76"/>
      <c r="AE76" s="91" t="s">
        <v>32</v>
      </c>
      <c r="AF76" s="91" t="s">
        <v>136</v>
      </c>
      <c r="AG76" s="74"/>
    </row>
    <row r="77" spans="1:33" s="31" customFormat="1" ht="33" hidden="1" customHeight="1" x14ac:dyDescent="0.2">
      <c r="A77" s="33" t="s">
        <v>136</v>
      </c>
      <c r="B77" s="33"/>
      <c r="C77" s="28" t="s">
        <v>33</v>
      </c>
      <c r="D77" s="28" t="s">
        <v>50</v>
      </c>
      <c r="E77" s="35" t="s">
        <v>139</v>
      </c>
      <c r="F77" s="35" t="s">
        <v>137</v>
      </c>
      <c r="G77" s="35" t="s">
        <v>138</v>
      </c>
      <c r="H77" s="220">
        <v>60</v>
      </c>
      <c r="I77" s="33" t="s">
        <v>37</v>
      </c>
      <c r="J77" s="51">
        <v>1200</v>
      </c>
      <c r="K77" s="52">
        <v>17</v>
      </c>
      <c r="L77" s="52">
        <v>0</v>
      </c>
      <c r="M77" s="52">
        <f t="shared" ref="M77:M149" si="14">K77+L77</f>
        <v>17</v>
      </c>
      <c r="N77" s="34">
        <f t="shared" ref="N77:N149" si="15">(J77*M77)</f>
        <v>20400</v>
      </c>
      <c r="O77" s="34">
        <v>0</v>
      </c>
      <c r="P77" s="34">
        <v>0</v>
      </c>
      <c r="Q77" s="54">
        <v>0</v>
      </c>
      <c r="R77" s="54">
        <v>0</v>
      </c>
      <c r="S77" s="34">
        <v>0</v>
      </c>
      <c r="T77" s="34">
        <v>0</v>
      </c>
      <c r="U77" s="34">
        <f>N77+R77+T77</f>
        <v>20400</v>
      </c>
      <c r="V77" s="34">
        <f>M77*200</f>
        <v>3400</v>
      </c>
      <c r="W77" s="34">
        <v>17</v>
      </c>
      <c r="X77" s="34">
        <v>330</v>
      </c>
      <c r="Y77" s="52">
        <f>SUM(X77*W77)</f>
        <v>5610</v>
      </c>
      <c r="Z77" s="52">
        <v>0</v>
      </c>
      <c r="AA77" s="52"/>
      <c r="AB77" s="34">
        <f>V77+Y77+Z77</f>
        <v>9010</v>
      </c>
      <c r="AC77" s="56">
        <f>AB77+U77</f>
        <v>29410</v>
      </c>
      <c r="AD77" s="48" t="s">
        <v>32</v>
      </c>
      <c r="AE77" s="48" t="s">
        <v>32</v>
      </c>
      <c r="AF77" s="91" t="str">
        <f>A77</f>
        <v>607-PR</v>
      </c>
      <c r="AG77" s="74"/>
    </row>
    <row r="78" spans="1:33" s="31" customFormat="1" ht="33" hidden="1" customHeight="1" x14ac:dyDescent="0.2">
      <c r="A78" s="33" t="s">
        <v>136</v>
      </c>
      <c r="B78" s="33"/>
      <c r="C78" s="28" t="s">
        <v>33</v>
      </c>
      <c r="D78" s="28" t="s">
        <v>50</v>
      </c>
      <c r="E78" s="35" t="s">
        <v>139</v>
      </c>
      <c r="F78" s="111" t="s">
        <v>140</v>
      </c>
      <c r="G78" s="35" t="s">
        <v>141</v>
      </c>
      <c r="H78" s="220">
        <v>45</v>
      </c>
      <c r="I78" s="33" t="s">
        <v>37</v>
      </c>
      <c r="J78" s="51">
        <v>1200</v>
      </c>
      <c r="K78" s="52">
        <v>0</v>
      </c>
      <c r="L78" s="52">
        <v>17</v>
      </c>
      <c r="M78" s="52">
        <f t="shared" si="14"/>
        <v>17</v>
      </c>
      <c r="N78" s="34">
        <f t="shared" si="15"/>
        <v>20400</v>
      </c>
      <c r="O78" s="53">
        <v>0</v>
      </c>
      <c r="P78" s="53">
        <v>0</v>
      </c>
      <c r="Q78" s="71">
        <v>0</v>
      </c>
      <c r="R78" s="54">
        <v>0</v>
      </c>
      <c r="S78" s="34">
        <v>0</v>
      </c>
      <c r="T78" s="34">
        <v>0</v>
      </c>
      <c r="U78" s="34">
        <f>N78+R78+T78</f>
        <v>20400</v>
      </c>
      <c r="V78" s="34">
        <f>M78*200</f>
        <v>3400</v>
      </c>
      <c r="W78" s="34">
        <v>17</v>
      </c>
      <c r="X78" s="34">
        <v>330</v>
      </c>
      <c r="Y78" s="52">
        <f>SUM(X78*W78)</f>
        <v>5610</v>
      </c>
      <c r="Z78" s="46">
        <v>0</v>
      </c>
      <c r="AA78" s="46"/>
      <c r="AB78" s="34">
        <f>V78+Y78+Z78</f>
        <v>9010</v>
      </c>
      <c r="AC78" s="56">
        <f>AB78+U78</f>
        <v>29410</v>
      </c>
      <c r="AD78" s="48"/>
      <c r="AE78" s="48"/>
      <c r="AF78" s="91" t="str">
        <f>A78</f>
        <v>607-PR</v>
      </c>
      <c r="AG78" s="74"/>
    </row>
    <row r="79" spans="1:33" s="31" customFormat="1" ht="43" hidden="1" customHeight="1" x14ac:dyDescent="0.2">
      <c r="A79" s="33" t="s">
        <v>142</v>
      </c>
      <c r="B79" s="207" t="s">
        <v>131</v>
      </c>
      <c r="C79" s="63" t="s">
        <v>33</v>
      </c>
      <c r="D79" s="63" t="s">
        <v>45</v>
      </c>
      <c r="E79" s="37" t="s">
        <v>143</v>
      </c>
      <c r="F79" s="37" t="s">
        <v>144</v>
      </c>
      <c r="G79" s="37" t="s">
        <v>145</v>
      </c>
      <c r="H79" s="245">
        <v>75</v>
      </c>
      <c r="I79" s="62" t="s">
        <v>37</v>
      </c>
      <c r="J79" s="39">
        <v>1200</v>
      </c>
      <c r="K79" s="40">
        <v>0</v>
      </c>
      <c r="L79" s="40">
        <v>0</v>
      </c>
      <c r="M79" s="40">
        <f t="shared" si="14"/>
        <v>0</v>
      </c>
      <c r="N79" s="41">
        <f t="shared" si="15"/>
        <v>0</v>
      </c>
      <c r="O79" s="42">
        <v>0</v>
      </c>
      <c r="P79" s="42">
        <v>0</v>
      </c>
      <c r="Q79" s="67">
        <v>0</v>
      </c>
      <c r="R79" s="43">
        <v>0</v>
      </c>
      <c r="S79" s="41">
        <v>0</v>
      </c>
      <c r="T79" s="41">
        <v>0</v>
      </c>
      <c r="U79" s="41">
        <f>N79+R79+T79</f>
        <v>0</v>
      </c>
      <c r="V79" s="41">
        <f>M79*200</f>
        <v>0</v>
      </c>
      <c r="W79" s="41">
        <v>0</v>
      </c>
      <c r="X79" s="41">
        <v>132</v>
      </c>
      <c r="Y79" s="40">
        <f>SUM(X79*W79)</f>
        <v>0</v>
      </c>
      <c r="Z79" s="45">
        <v>0</v>
      </c>
      <c r="AA79" s="45"/>
      <c r="AB79" s="41">
        <f>V79+Y79+Z79</f>
        <v>0</v>
      </c>
      <c r="AC79" s="47">
        <f>AB79+U79</f>
        <v>0</v>
      </c>
      <c r="AD79" s="48">
        <f>SUM(M79)</f>
        <v>0</v>
      </c>
      <c r="AE79" s="211">
        <f>SUM(AC79)</f>
        <v>0</v>
      </c>
      <c r="AF79" s="91" t="s">
        <v>142</v>
      </c>
      <c r="AG79" s="74" t="s">
        <v>146</v>
      </c>
    </row>
    <row r="80" spans="1:33" s="31" customFormat="1" ht="45.75" hidden="1" customHeight="1" x14ac:dyDescent="0.2">
      <c r="A80" s="186" t="s">
        <v>147</v>
      </c>
      <c r="B80" s="186" t="s">
        <v>762</v>
      </c>
      <c r="C80" s="179" t="s">
        <v>33</v>
      </c>
      <c r="D80" s="179" t="s">
        <v>45</v>
      </c>
      <c r="E80" s="180" t="s">
        <v>148</v>
      </c>
      <c r="F80" s="180" t="s">
        <v>149</v>
      </c>
      <c r="G80" s="180" t="s">
        <v>150</v>
      </c>
      <c r="H80" s="246">
        <v>45</v>
      </c>
      <c r="I80" s="178" t="s">
        <v>48</v>
      </c>
      <c r="J80" s="183">
        <v>585</v>
      </c>
      <c r="K80" s="181">
        <v>0</v>
      </c>
      <c r="L80" s="181">
        <v>20</v>
      </c>
      <c r="M80" s="181">
        <f t="shared" si="14"/>
        <v>20</v>
      </c>
      <c r="N80" s="34">
        <f t="shared" si="15"/>
        <v>11700</v>
      </c>
      <c r="O80" s="53">
        <v>28</v>
      </c>
      <c r="P80" s="53">
        <v>14</v>
      </c>
      <c r="Q80" s="71">
        <v>0.4</v>
      </c>
      <c r="R80" s="71">
        <f t="shared" ref="R80:R137" si="16">SUM(P80*Q80*O80)</f>
        <v>156.80000000000001</v>
      </c>
      <c r="S80" s="53">
        <v>0</v>
      </c>
      <c r="T80" s="34">
        <f>(M80*S80)</f>
        <v>0</v>
      </c>
      <c r="U80" s="34">
        <f>N80+R80+T80</f>
        <v>11856.8</v>
      </c>
      <c r="V80" s="34">
        <f>M80*200</f>
        <v>4000</v>
      </c>
      <c r="W80" s="34">
        <v>1</v>
      </c>
      <c r="X80" s="34">
        <v>160</v>
      </c>
      <c r="Y80" s="52">
        <f>SUM(W80*X80)</f>
        <v>160</v>
      </c>
      <c r="Z80" s="46">
        <v>0</v>
      </c>
      <c r="AA80" s="46"/>
      <c r="AB80" s="34">
        <f>V80+Y80+Z80</f>
        <v>4160</v>
      </c>
      <c r="AC80" s="30">
        <f>AB80+U80</f>
        <v>16016.8</v>
      </c>
      <c r="AD80" s="48">
        <f>SUM(M80:M93)</f>
        <v>205</v>
      </c>
      <c r="AE80" s="48">
        <f>SUM(AC80:AC93)</f>
        <v>178842.6</v>
      </c>
      <c r="AF80" s="91" t="str">
        <f>A80</f>
        <v>610-PR</v>
      </c>
      <c r="AG80" s="74" t="s">
        <v>152</v>
      </c>
    </row>
    <row r="81" spans="1:33" s="31" customFormat="1" ht="46" hidden="1" customHeight="1" x14ac:dyDescent="0.2">
      <c r="A81" s="186" t="s">
        <v>147</v>
      </c>
      <c r="B81" s="186" t="s">
        <v>759</v>
      </c>
      <c r="C81" s="179" t="s">
        <v>33</v>
      </c>
      <c r="D81" s="179" t="s">
        <v>45</v>
      </c>
      <c r="E81" s="180" t="s">
        <v>153</v>
      </c>
      <c r="F81" s="180" t="s">
        <v>149</v>
      </c>
      <c r="G81" s="180" t="s">
        <v>154</v>
      </c>
      <c r="H81" s="220">
        <v>45</v>
      </c>
      <c r="I81" s="33" t="s">
        <v>48</v>
      </c>
      <c r="J81" s="51">
        <v>585</v>
      </c>
      <c r="K81" s="52">
        <v>0</v>
      </c>
      <c r="L81" s="52">
        <v>0</v>
      </c>
      <c r="M81" s="52">
        <f t="shared" si="14"/>
        <v>0</v>
      </c>
      <c r="N81" s="34">
        <f t="shared" si="15"/>
        <v>0</v>
      </c>
      <c r="O81" s="53">
        <v>0</v>
      </c>
      <c r="P81" s="53">
        <v>14</v>
      </c>
      <c r="Q81" s="71">
        <v>0.4</v>
      </c>
      <c r="R81" s="71">
        <f t="shared" si="16"/>
        <v>0</v>
      </c>
      <c r="S81" s="53">
        <v>0</v>
      </c>
      <c r="T81" s="34">
        <f>(M81*S81)</f>
        <v>0</v>
      </c>
      <c r="U81" s="34">
        <f>N81+R81+T81</f>
        <v>0</v>
      </c>
      <c r="V81" s="34">
        <f>M81*200</f>
        <v>0</v>
      </c>
      <c r="W81" s="34">
        <v>0</v>
      </c>
      <c r="X81" s="34">
        <v>160</v>
      </c>
      <c r="Y81" s="52">
        <f>SUM(W81*X81)</f>
        <v>0</v>
      </c>
      <c r="Z81" s="46">
        <v>0</v>
      </c>
      <c r="AA81" s="46"/>
      <c r="AB81" s="34">
        <f>V81+Y81+Z81</f>
        <v>0</v>
      </c>
      <c r="AC81" s="30">
        <f>AB81+U81</f>
        <v>0</v>
      </c>
      <c r="AD81" s="48"/>
      <c r="AE81" s="48"/>
      <c r="AF81" s="91" t="str">
        <f>A81</f>
        <v>610-PR</v>
      </c>
      <c r="AG81" s="74" t="s">
        <v>152</v>
      </c>
    </row>
    <row r="82" spans="1:33" s="31" customFormat="1" ht="46.5" hidden="1" customHeight="1" x14ac:dyDescent="0.2">
      <c r="A82" s="33" t="s">
        <v>147</v>
      </c>
      <c r="B82" s="33"/>
      <c r="C82" s="28" t="s">
        <v>33</v>
      </c>
      <c r="D82" s="28" t="s">
        <v>45</v>
      </c>
      <c r="E82" s="35" t="s">
        <v>156</v>
      </c>
      <c r="F82" s="35" t="s">
        <v>157</v>
      </c>
      <c r="G82" s="35" t="s">
        <v>158</v>
      </c>
      <c r="H82" s="220">
        <v>45</v>
      </c>
      <c r="I82" s="33" t="s">
        <v>48</v>
      </c>
      <c r="J82" s="51">
        <v>585</v>
      </c>
      <c r="K82" s="52">
        <v>0</v>
      </c>
      <c r="L82" s="52">
        <v>20</v>
      </c>
      <c r="M82" s="52">
        <f t="shared" si="14"/>
        <v>20</v>
      </c>
      <c r="N82" s="34">
        <f t="shared" si="15"/>
        <v>11700</v>
      </c>
      <c r="O82" s="53">
        <v>28</v>
      </c>
      <c r="P82" s="53">
        <v>8</v>
      </c>
      <c r="Q82" s="71">
        <v>0.4</v>
      </c>
      <c r="R82" s="54">
        <f t="shared" si="16"/>
        <v>89.600000000000009</v>
      </c>
      <c r="S82" s="34">
        <v>0</v>
      </c>
      <c r="T82" s="34">
        <f>(M82*S82)</f>
        <v>0</v>
      </c>
      <c r="U82" s="34">
        <f>N82+R82+T82</f>
        <v>11789.6</v>
      </c>
      <c r="V82" s="34">
        <f>M82*200</f>
        <v>4000</v>
      </c>
      <c r="W82" s="34">
        <v>1</v>
      </c>
      <c r="X82" s="34">
        <v>160</v>
      </c>
      <c r="Y82" s="52">
        <f>SUM(X82*W82)</f>
        <v>160</v>
      </c>
      <c r="Z82" s="52">
        <v>0</v>
      </c>
      <c r="AA82" s="52"/>
      <c r="AB82" s="34">
        <f>V82+Y82+Z82</f>
        <v>4160</v>
      </c>
      <c r="AC82" s="81">
        <f>AB82+U82</f>
        <v>15949.6</v>
      </c>
      <c r="AD82" s="48"/>
      <c r="AE82" s="48"/>
      <c r="AF82" s="91" t="str">
        <f>A82</f>
        <v>610-PR</v>
      </c>
      <c r="AG82" s="74" t="s">
        <v>160</v>
      </c>
    </row>
    <row r="83" spans="1:33" s="31" customFormat="1" ht="47.25" hidden="1" customHeight="1" x14ac:dyDescent="0.2">
      <c r="A83" s="74" t="s">
        <v>147</v>
      </c>
      <c r="B83" s="74" t="s">
        <v>619</v>
      </c>
      <c r="C83" s="74" t="s">
        <v>33</v>
      </c>
      <c r="D83" s="74" t="s">
        <v>50</v>
      </c>
      <c r="E83" s="35" t="s">
        <v>161</v>
      </c>
      <c r="F83" s="99" t="s">
        <v>162</v>
      </c>
      <c r="G83" s="99" t="s">
        <v>163</v>
      </c>
      <c r="H83" s="248">
        <v>45</v>
      </c>
      <c r="I83" s="74" t="s">
        <v>37</v>
      </c>
      <c r="J83" s="100">
        <v>1200</v>
      </c>
      <c r="K83" s="100">
        <v>0</v>
      </c>
      <c r="L83" s="100">
        <v>0</v>
      </c>
      <c r="M83" s="100">
        <f t="shared" si="14"/>
        <v>0</v>
      </c>
      <c r="N83" s="100">
        <f t="shared" si="15"/>
        <v>0</v>
      </c>
      <c r="O83" s="100">
        <v>0</v>
      </c>
      <c r="P83" s="212">
        <v>10</v>
      </c>
      <c r="Q83" s="213">
        <v>0.4</v>
      </c>
      <c r="R83" s="71">
        <f t="shared" si="16"/>
        <v>0</v>
      </c>
      <c r="S83" s="212">
        <v>0</v>
      </c>
      <c r="T83" s="100">
        <f>(M83*S83)</f>
        <v>0</v>
      </c>
      <c r="U83" s="100">
        <f>N83+R83+T83</f>
        <v>0</v>
      </c>
      <c r="V83" s="100">
        <f>M83*200</f>
        <v>0</v>
      </c>
      <c r="W83" s="100">
        <v>0</v>
      </c>
      <c r="X83" s="100">
        <v>160</v>
      </c>
      <c r="Y83" s="100">
        <f>SUM(X83*W83)</f>
        <v>0</v>
      </c>
      <c r="Z83" s="100">
        <v>0</v>
      </c>
      <c r="AA83" s="214"/>
      <c r="AB83" s="100">
        <f>V83+Y83+Z83</f>
        <v>0</v>
      </c>
      <c r="AC83" s="81">
        <f>AB83+U83</f>
        <v>0</v>
      </c>
      <c r="AD83" s="48"/>
      <c r="AE83" s="48"/>
      <c r="AF83" s="91" t="str">
        <f>A83</f>
        <v>610-PR</v>
      </c>
      <c r="AG83" s="74"/>
    </row>
    <row r="84" spans="1:33" s="31" customFormat="1" ht="45.75" hidden="1" customHeight="1" x14ac:dyDescent="0.2">
      <c r="A84" s="74" t="s">
        <v>147</v>
      </c>
      <c r="B84" s="74"/>
      <c r="C84" s="28" t="s">
        <v>33</v>
      </c>
      <c r="D84" s="28" t="s">
        <v>50</v>
      </c>
      <c r="E84" s="35" t="s">
        <v>165</v>
      </c>
      <c r="F84" s="35" t="s">
        <v>166</v>
      </c>
      <c r="G84" s="89" t="s">
        <v>167</v>
      </c>
      <c r="H84" s="220">
        <v>45</v>
      </c>
      <c r="I84" s="33" t="s">
        <v>48</v>
      </c>
      <c r="J84" s="51">
        <v>585</v>
      </c>
      <c r="K84" s="52">
        <v>17</v>
      </c>
      <c r="L84" s="52">
        <v>0</v>
      </c>
      <c r="M84" s="52">
        <f t="shared" si="14"/>
        <v>17</v>
      </c>
      <c r="N84" s="34">
        <f t="shared" si="15"/>
        <v>9945</v>
      </c>
      <c r="O84" s="53">
        <v>28</v>
      </c>
      <c r="P84" s="53">
        <v>120</v>
      </c>
      <c r="Q84" s="71">
        <v>0.4</v>
      </c>
      <c r="R84" s="71">
        <f t="shared" si="16"/>
        <v>1344</v>
      </c>
      <c r="S84" s="53">
        <v>0</v>
      </c>
      <c r="T84" s="34">
        <f>(M84*S84)</f>
        <v>0</v>
      </c>
      <c r="U84" s="34">
        <f>N84+R84+T84</f>
        <v>11289</v>
      </c>
      <c r="V84" s="53">
        <f>M84*200</f>
        <v>3400</v>
      </c>
      <c r="W84" s="53">
        <v>1</v>
      </c>
      <c r="X84" s="53">
        <v>650</v>
      </c>
      <c r="Y84" s="52">
        <f>SUM(X84*W84)</f>
        <v>650</v>
      </c>
      <c r="Z84" s="46">
        <v>0</v>
      </c>
      <c r="AA84" s="46"/>
      <c r="AB84" s="34">
        <f>V84+Y84+Z84</f>
        <v>4050</v>
      </c>
      <c r="AC84" s="81">
        <f>AB84+U84</f>
        <v>15339</v>
      </c>
      <c r="AD84" s="48"/>
      <c r="AE84" s="48"/>
      <c r="AF84" s="91" t="str">
        <f>A84</f>
        <v>610-PR</v>
      </c>
      <c r="AG84" s="74"/>
    </row>
    <row r="85" spans="1:33" s="31" customFormat="1" ht="45.75" hidden="1" customHeight="1" x14ac:dyDescent="0.2">
      <c r="A85" s="74" t="s">
        <v>147</v>
      </c>
      <c r="B85" s="74" t="s">
        <v>612</v>
      </c>
      <c r="C85" s="28" t="s">
        <v>33</v>
      </c>
      <c r="D85" s="28" t="s">
        <v>50</v>
      </c>
      <c r="E85" s="89" t="s">
        <v>385</v>
      </c>
      <c r="F85" s="35" t="s">
        <v>602</v>
      </c>
      <c r="G85" s="89" t="s">
        <v>603</v>
      </c>
      <c r="H85" s="220">
        <v>45</v>
      </c>
      <c r="I85" s="33" t="s">
        <v>48</v>
      </c>
      <c r="J85" s="51">
        <v>585</v>
      </c>
      <c r="K85" s="52">
        <v>17</v>
      </c>
      <c r="L85" s="52">
        <v>0</v>
      </c>
      <c r="M85" s="52">
        <f t="shared" si="14"/>
        <v>17</v>
      </c>
      <c r="N85" s="34">
        <f t="shared" si="15"/>
        <v>9945</v>
      </c>
      <c r="O85" s="53">
        <v>28</v>
      </c>
      <c r="P85" s="53">
        <v>14</v>
      </c>
      <c r="Q85" s="71">
        <v>0.4</v>
      </c>
      <c r="R85" s="71">
        <f t="shared" si="16"/>
        <v>156.80000000000001</v>
      </c>
      <c r="S85" s="53">
        <v>0</v>
      </c>
      <c r="T85" s="34">
        <v>0</v>
      </c>
      <c r="U85" s="34">
        <f>N85+R85+T85</f>
        <v>10101.799999999999</v>
      </c>
      <c r="V85" s="53">
        <f>M85*200</f>
        <v>3400</v>
      </c>
      <c r="W85" s="53">
        <v>1</v>
      </c>
      <c r="X85" s="53">
        <v>160</v>
      </c>
      <c r="Y85" s="52">
        <f>SUM(X85*W85)</f>
        <v>160</v>
      </c>
      <c r="Z85" s="46">
        <v>0</v>
      </c>
      <c r="AA85" s="34">
        <v>3810</v>
      </c>
      <c r="AB85" s="34">
        <f>V85+Y85+Z85</f>
        <v>3560</v>
      </c>
      <c r="AC85" s="81">
        <f>AB85+U85</f>
        <v>13661.8</v>
      </c>
      <c r="AD85" s="48"/>
      <c r="AE85" s="108"/>
      <c r="AF85" s="91" t="s">
        <v>147</v>
      </c>
      <c r="AG85" s="74"/>
    </row>
    <row r="86" spans="1:33" s="31" customFormat="1" ht="45.75" hidden="1" customHeight="1" x14ac:dyDescent="0.2">
      <c r="A86" s="186" t="s">
        <v>147</v>
      </c>
      <c r="B86" s="186" t="s">
        <v>694</v>
      </c>
      <c r="C86" s="28" t="s">
        <v>33</v>
      </c>
      <c r="D86" s="28" t="s">
        <v>50</v>
      </c>
      <c r="E86" s="89" t="s">
        <v>385</v>
      </c>
      <c r="F86" s="180" t="s">
        <v>693</v>
      </c>
      <c r="G86" s="89" t="s">
        <v>150</v>
      </c>
      <c r="H86" s="220">
        <v>45</v>
      </c>
      <c r="I86" s="33" t="s">
        <v>172</v>
      </c>
      <c r="J86" s="51">
        <v>585</v>
      </c>
      <c r="K86" s="52">
        <v>20</v>
      </c>
      <c r="L86" s="52">
        <v>0</v>
      </c>
      <c r="M86" s="52">
        <f t="shared" si="14"/>
        <v>20</v>
      </c>
      <c r="N86" s="34">
        <f t="shared" si="15"/>
        <v>11700</v>
      </c>
      <c r="O86" s="53">
        <v>28</v>
      </c>
      <c r="P86" s="53">
        <v>14</v>
      </c>
      <c r="Q86" s="71">
        <v>0.4</v>
      </c>
      <c r="R86" s="71">
        <f t="shared" si="16"/>
        <v>156.80000000000001</v>
      </c>
      <c r="S86" s="53">
        <v>0</v>
      </c>
      <c r="T86" s="34">
        <v>0</v>
      </c>
      <c r="U86" s="34">
        <f>N86+R86+T86</f>
        <v>11856.8</v>
      </c>
      <c r="V86" s="53">
        <f>M86*200</f>
        <v>4000</v>
      </c>
      <c r="W86" s="53">
        <v>1</v>
      </c>
      <c r="X86" s="53">
        <v>160</v>
      </c>
      <c r="Y86" s="52">
        <f t="shared" ref="Y86:Y89" si="17">SUM(X86*W86)</f>
        <v>160</v>
      </c>
      <c r="Z86" s="46">
        <v>0</v>
      </c>
      <c r="AA86" s="34"/>
      <c r="AB86" s="34">
        <f>V86+Y86+Z86</f>
        <v>4160</v>
      </c>
      <c r="AC86" s="81">
        <f>AB86+U86</f>
        <v>16016.8</v>
      </c>
      <c r="AD86" s="48"/>
      <c r="AE86" s="108"/>
      <c r="AF86" s="91" t="s">
        <v>147</v>
      </c>
      <c r="AG86" s="74"/>
    </row>
    <row r="87" spans="1:33" s="31" customFormat="1" ht="45.75" hidden="1" customHeight="1" x14ac:dyDescent="0.2">
      <c r="A87" s="186" t="s">
        <v>147</v>
      </c>
      <c r="B87" s="186" t="s">
        <v>764</v>
      </c>
      <c r="C87" s="179" t="s">
        <v>33</v>
      </c>
      <c r="D87" s="179" t="s">
        <v>50</v>
      </c>
      <c r="E87" s="187" t="s">
        <v>385</v>
      </c>
      <c r="F87" s="180" t="s">
        <v>670</v>
      </c>
      <c r="G87" s="187" t="s">
        <v>763</v>
      </c>
      <c r="H87" s="220">
        <v>45</v>
      </c>
      <c r="I87" s="33" t="s">
        <v>172</v>
      </c>
      <c r="J87" s="51">
        <v>585</v>
      </c>
      <c r="K87" s="52">
        <v>0</v>
      </c>
      <c r="L87" s="52">
        <v>20</v>
      </c>
      <c r="M87" s="52">
        <f t="shared" si="14"/>
        <v>20</v>
      </c>
      <c r="N87" s="34">
        <f t="shared" si="15"/>
        <v>11700</v>
      </c>
      <c r="O87" s="53">
        <v>28</v>
      </c>
      <c r="P87" s="53">
        <v>14</v>
      </c>
      <c r="Q87" s="71">
        <v>0.4</v>
      </c>
      <c r="R87" s="71">
        <f t="shared" si="16"/>
        <v>156.80000000000001</v>
      </c>
      <c r="S87" s="53">
        <v>0</v>
      </c>
      <c r="T87" s="34">
        <v>0</v>
      </c>
      <c r="U87" s="34">
        <f>N87+R87+T87</f>
        <v>11856.8</v>
      </c>
      <c r="V87" s="53">
        <f>M87*200</f>
        <v>4000</v>
      </c>
      <c r="W87" s="53">
        <v>1</v>
      </c>
      <c r="X87" s="53">
        <v>160</v>
      </c>
      <c r="Y87" s="52">
        <f t="shared" si="17"/>
        <v>160</v>
      </c>
      <c r="Z87" s="46">
        <v>0</v>
      </c>
      <c r="AA87" s="34"/>
      <c r="AB87" s="34">
        <f>V87+Y87+Z87</f>
        <v>4160</v>
      </c>
      <c r="AC87" s="81">
        <f>AB87+U87</f>
        <v>16016.8</v>
      </c>
      <c r="AD87" s="48"/>
      <c r="AE87" s="108"/>
      <c r="AF87" s="91"/>
      <c r="AG87" s="74"/>
    </row>
    <row r="88" spans="1:33" s="31" customFormat="1" ht="45.75" hidden="1" customHeight="1" x14ac:dyDescent="0.2">
      <c r="A88" s="74" t="s">
        <v>147</v>
      </c>
      <c r="B88" s="74" t="s">
        <v>612</v>
      </c>
      <c r="C88" s="28" t="s">
        <v>33</v>
      </c>
      <c r="D88" s="28" t="s">
        <v>50</v>
      </c>
      <c r="E88" s="89" t="s">
        <v>385</v>
      </c>
      <c r="F88" s="35" t="s">
        <v>78</v>
      </c>
      <c r="G88" s="89" t="s">
        <v>150</v>
      </c>
      <c r="H88" s="220">
        <v>45</v>
      </c>
      <c r="I88" s="33" t="s">
        <v>172</v>
      </c>
      <c r="J88" s="51">
        <v>585</v>
      </c>
      <c r="K88" s="52">
        <v>0</v>
      </c>
      <c r="L88" s="52">
        <v>20</v>
      </c>
      <c r="M88" s="52">
        <f t="shared" si="14"/>
        <v>20</v>
      </c>
      <c r="N88" s="34">
        <f t="shared" si="15"/>
        <v>11700</v>
      </c>
      <c r="O88" s="53">
        <v>28</v>
      </c>
      <c r="P88" s="53">
        <v>14</v>
      </c>
      <c r="Q88" s="71">
        <v>0.4</v>
      </c>
      <c r="R88" s="71">
        <f t="shared" si="16"/>
        <v>156.80000000000001</v>
      </c>
      <c r="S88" s="53">
        <v>0</v>
      </c>
      <c r="T88" s="34">
        <v>0</v>
      </c>
      <c r="U88" s="34">
        <f>N88+R88+T88</f>
        <v>11856.8</v>
      </c>
      <c r="V88" s="53">
        <f>M88*200</f>
        <v>4000</v>
      </c>
      <c r="W88" s="53">
        <v>1</v>
      </c>
      <c r="X88" s="53">
        <v>160</v>
      </c>
      <c r="Y88" s="52">
        <f t="shared" si="17"/>
        <v>160</v>
      </c>
      <c r="Z88" s="46">
        <v>0</v>
      </c>
      <c r="AA88" s="34"/>
      <c r="AB88" s="34">
        <f>V88+Y88+Z88</f>
        <v>4160</v>
      </c>
      <c r="AC88" s="81">
        <f>AB88+U88</f>
        <v>16016.8</v>
      </c>
      <c r="AD88" s="48"/>
      <c r="AE88" s="108"/>
      <c r="AF88" s="91" t="s">
        <v>147</v>
      </c>
      <c r="AG88" s="74"/>
    </row>
    <row r="89" spans="1:33" s="31" customFormat="1" ht="45.75" hidden="1" customHeight="1" x14ac:dyDescent="0.2">
      <c r="A89" s="186" t="s">
        <v>147</v>
      </c>
      <c r="B89" s="186" t="s">
        <v>696</v>
      </c>
      <c r="C89" s="28" t="s">
        <v>33</v>
      </c>
      <c r="D89" s="28" t="s">
        <v>45</v>
      </c>
      <c r="E89" s="89" t="s">
        <v>148</v>
      </c>
      <c r="F89" s="180" t="s">
        <v>695</v>
      </c>
      <c r="G89" s="89" t="s">
        <v>154</v>
      </c>
      <c r="H89" s="220">
        <v>45</v>
      </c>
      <c r="I89" s="33" t="s">
        <v>37</v>
      </c>
      <c r="J89" s="51">
        <v>753</v>
      </c>
      <c r="K89" s="52">
        <v>20</v>
      </c>
      <c r="L89" s="52">
        <v>0</v>
      </c>
      <c r="M89" s="52">
        <f t="shared" si="14"/>
        <v>20</v>
      </c>
      <c r="N89" s="34">
        <f t="shared" si="15"/>
        <v>15060</v>
      </c>
      <c r="O89" s="53">
        <v>0</v>
      </c>
      <c r="P89" s="53">
        <v>14</v>
      </c>
      <c r="Q89" s="71">
        <v>0.4</v>
      </c>
      <c r="R89" s="71">
        <f t="shared" si="16"/>
        <v>0</v>
      </c>
      <c r="S89" s="53">
        <v>0</v>
      </c>
      <c r="T89" s="34">
        <v>0</v>
      </c>
      <c r="U89" s="34">
        <f>N89+R89+T89</f>
        <v>15060</v>
      </c>
      <c r="V89" s="53">
        <f>M89*200</f>
        <v>4000</v>
      </c>
      <c r="W89" s="53">
        <v>14</v>
      </c>
      <c r="X89" s="53">
        <v>160</v>
      </c>
      <c r="Y89" s="52">
        <f t="shared" si="17"/>
        <v>2240</v>
      </c>
      <c r="Z89" s="46">
        <v>0</v>
      </c>
      <c r="AA89" s="34"/>
      <c r="AB89" s="34">
        <f>V89+Y89+Z89</f>
        <v>6240</v>
      </c>
      <c r="AC89" s="81">
        <f>AB89+U89</f>
        <v>21300</v>
      </c>
      <c r="AD89" s="48"/>
      <c r="AE89" s="108"/>
      <c r="AF89" s="91" t="s">
        <v>147</v>
      </c>
      <c r="AG89" s="74"/>
    </row>
    <row r="90" spans="1:33" s="31" customFormat="1" ht="45.75" hidden="1" customHeight="1" x14ac:dyDescent="0.2">
      <c r="A90" s="74" t="s">
        <v>147</v>
      </c>
      <c r="B90" s="74"/>
      <c r="C90" s="28" t="s">
        <v>33</v>
      </c>
      <c r="D90" s="28" t="s">
        <v>50</v>
      </c>
      <c r="E90" s="89" t="s">
        <v>121</v>
      </c>
      <c r="F90" s="35" t="s">
        <v>166</v>
      </c>
      <c r="G90" s="89" t="s">
        <v>167</v>
      </c>
      <c r="H90" s="220">
        <v>45</v>
      </c>
      <c r="I90" s="33" t="s">
        <v>48</v>
      </c>
      <c r="J90" s="51">
        <v>585</v>
      </c>
      <c r="K90" s="52">
        <v>17</v>
      </c>
      <c r="L90" s="52">
        <v>0</v>
      </c>
      <c r="M90" s="52">
        <f t="shared" si="14"/>
        <v>17</v>
      </c>
      <c r="N90" s="34">
        <f t="shared" si="15"/>
        <v>9945</v>
      </c>
      <c r="O90" s="53">
        <v>28</v>
      </c>
      <c r="P90" s="53">
        <v>88</v>
      </c>
      <c r="Q90" s="71">
        <v>0.4</v>
      </c>
      <c r="R90" s="71">
        <f t="shared" si="16"/>
        <v>985.60000000000014</v>
      </c>
      <c r="S90" s="53">
        <v>0</v>
      </c>
      <c r="T90" s="34">
        <f>(M90*S90)</f>
        <v>0</v>
      </c>
      <c r="U90" s="34">
        <f>N90+R90+T90</f>
        <v>10930.6</v>
      </c>
      <c r="V90" s="53">
        <f>M90*200</f>
        <v>3400</v>
      </c>
      <c r="W90" s="53">
        <v>1</v>
      </c>
      <c r="X90" s="53">
        <v>410</v>
      </c>
      <c r="Y90" s="52">
        <f>SUM(X90*W90)</f>
        <v>410</v>
      </c>
      <c r="Z90" s="46">
        <v>0</v>
      </c>
      <c r="AA90" s="46"/>
      <c r="AB90" s="34">
        <f>V90+Y90+Z90</f>
        <v>3810</v>
      </c>
      <c r="AC90" s="81">
        <f>AB90+U90</f>
        <v>14740.6</v>
      </c>
      <c r="AD90" s="48"/>
      <c r="AE90" s="48"/>
      <c r="AF90" s="91" t="str">
        <f>A90</f>
        <v>610-PR</v>
      </c>
      <c r="AG90" s="74"/>
    </row>
    <row r="91" spans="1:33" s="31" customFormat="1" ht="58" hidden="1" customHeight="1" x14ac:dyDescent="0.2">
      <c r="A91" s="74" t="s">
        <v>147</v>
      </c>
      <c r="B91" s="74"/>
      <c r="C91" s="28" t="s">
        <v>33</v>
      </c>
      <c r="D91" s="28" t="s">
        <v>34</v>
      </c>
      <c r="E91" s="35" t="s">
        <v>170</v>
      </c>
      <c r="F91" s="99" t="s">
        <v>78</v>
      </c>
      <c r="G91" s="99" t="s">
        <v>171</v>
      </c>
      <c r="H91" s="220">
        <v>45</v>
      </c>
      <c r="I91" s="33" t="s">
        <v>172</v>
      </c>
      <c r="J91" s="51">
        <v>585</v>
      </c>
      <c r="K91" s="52">
        <v>17</v>
      </c>
      <c r="L91" s="52">
        <v>0</v>
      </c>
      <c r="M91" s="52">
        <f t="shared" si="14"/>
        <v>17</v>
      </c>
      <c r="N91" s="34">
        <f t="shared" si="15"/>
        <v>9945</v>
      </c>
      <c r="O91" s="53">
        <v>14</v>
      </c>
      <c r="P91" s="53">
        <v>236</v>
      </c>
      <c r="Q91" s="71">
        <v>0.4</v>
      </c>
      <c r="R91" s="71">
        <f t="shared" si="16"/>
        <v>1321.6000000000001</v>
      </c>
      <c r="S91" s="53">
        <v>0</v>
      </c>
      <c r="T91" s="34">
        <f>(M91*S91)</f>
        <v>0</v>
      </c>
      <c r="U91" s="34">
        <f>N91+R91+T91</f>
        <v>11266.6</v>
      </c>
      <c r="V91" s="34">
        <f>M91*200</f>
        <v>3400</v>
      </c>
      <c r="W91" s="34">
        <v>1</v>
      </c>
      <c r="X91" s="34">
        <v>660</v>
      </c>
      <c r="Y91" s="52">
        <f>SUM(W91*X91)</f>
        <v>660</v>
      </c>
      <c r="Z91" s="46">
        <v>0</v>
      </c>
      <c r="AA91" s="46"/>
      <c r="AB91" s="34">
        <f>V91+Y91+Z91</f>
        <v>4060</v>
      </c>
      <c r="AC91" s="30">
        <f>AB91+U91</f>
        <v>15326.6</v>
      </c>
      <c r="AD91" s="108"/>
      <c r="AE91" s="108"/>
      <c r="AF91" s="91" t="str">
        <f>A91</f>
        <v>610-PR</v>
      </c>
      <c r="AG91" s="74"/>
    </row>
    <row r="92" spans="1:33" s="31" customFormat="1" ht="100" hidden="1" customHeight="1" x14ac:dyDescent="0.2">
      <c r="A92" s="74" t="s">
        <v>147</v>
      </c>
      <c r="B92" s="74"/>
      <c r="C92" s="74" t="s">
        <v>33</v>
      </c>
      <c r="D92" s="74" t="s">
        <v>34</v>
      </c>
      <c r="E92" s="89" t="s">
        <v>35</v>
      </c>
      <c r="F92" s="99" t="s">
        <v>174</v>
      </c>
      <c r="G92" s="99" t="s">
        <v>175</v>
      </c>
      <c r="H92" s="248">
        <v>45</v>
      </c>
      <c r="I92" s="74" t="s">
        <v>172</v>
      </c>
      <c r="J92" s="100">
        <v>585</v>
      </c>
      <c r="K92" s="100">
        <v>0</v>
      </c>
      <c r="L92" s="100">
        <v>17</v>
      </c>
      <c r="M92" s="100">
        <f t="shared" si="14"/>
        <v>17</v>
      </c>
      <c r="N92" s="100">
        <f t="shared" si="15"/>
        <v>9945</v>
      </c>
      <c r="O92" s="100">
        <v>14</v>
      </c>
      <c r="P92" s="212">
        <v>88</v>
      </c>
      <c r="Q92" s="213">
        <v>0.4</v>
      </c>
      <c r="R92" s="71">
        <f t="shared" si="16"/>
        <v>492.80000000000007</v>
      </c>
      <c r="S92" s="212">
        <v>0</v>
      </c>
      <c r="T92" s="100">
        <f>(M92*S92)</f>
        <v>0</v>
      </c>
      <c r="U92" s="100">
        <f>N92+R92+T92</f>
        <v>10437.799999999999</v>
      </c>
      <c r="V92" s="100">
        <f>M92*200</f>
        <v>3400</v>
      </c>
      <c r="W92" s="100">
        <v>14</v>
      </c>
      <c r="X92" s="100">
        <v>330</v>
      </c>
      <c r="Y92" s="100">
        <f t="shared" ref="Y92:Y142" si="18">SUM(X92*W92)</f>
        <v>4620</v>
      </c>
      <c r="Z92" s="100">
        <v>0</v>
      </c>
      <c r="AA92" s="214"/>
      <c r="AB92" s="100">
        <f>V92+Y92+Z92</f>
        <v>8020</v>
      </c>
      <c r="AC92" s="81">
        <f>AB92+U92</f>
        <v>18457.8</v>
      </c>
      <c r="AD92" s="48"/>
      <c r="AE92" s="48"/>
      <c r="AF92" s="91" t="str">
        <f>A92</f>
        <v>610-PR</v>
      </c>
      <c r="AG92" s="74"/>
    </row>
    <row r="93" spans="1:33" s="31" customFormat="1" ht="62" hidden="1" customHeight="1" x14ac:dyDescent="0.2">
      <c r="A93" s="102" t="s">
        <v>147</v>
      </c>
      <c r="B93" s="101" t="s">
        <v>32</v>
      </c>
      <c r="C93" s="102" t="s">
        <v>33</v>
      </c>
      <c r="D93" s="102" t="s">
        <v>34</v>
      </c>
      <c r="E93" s="95" t="s">
        <v>177</v>
      </c>
      <c r="F93" s="103" t="s">
        <v>157</v>
      </c>
      <c r="G93" s="103" t="s">
        <v>158</v>
      </c>
      <c r="H93" s="249">
        <v>45</v>
      </c>
      <c r="I93" s="102" t="s">
        <v>48</v>
      </c>
      <c r="J93" s="104">
        <v>585</v>
      </c>
      <c r="K93" s="104">
        <v>0</v>
      </c>
      <c r="L93" s="104">
        <v>0</v>
      </c>
      <c r="M93" s="104">
        <f t="shared" si="14"/>
        <v>0</v>
      </c>
      <c r="N93" s="104">
        <f t="shared" si="15"/>
        <v>0</v>
      </c>
      <c r="O93" s="104">
        <v>0</v>
      </c>
      <c r="P93" s="105">
        <v>88</v>
      </c>
      <c r="Q93" s="106">
        <v>0.4</v>
      </c>
      <c r="R93" s="67">
        <f t="shared" si="16"/>
        <v>0</v>
      </c>
      <c r="S93" s="105">
        <v>0</v>
      </c>
      <c r="T93" s="104">
        <f>(M93*S93)</f>
        <v>0</v>
      </c>
      <c r="U93" s="104">
        <f>N93+R93+T93</f>
        <v>0</v>
      </c>
      <c r="V93" s="104">
        <f>M93*200</f>
        <v>0</v>
      </c>
      <c r="W93" s="104">
        <v>0</v>
      </c>
      <c r="X93" s="104">
        <v>420</v>
      </c>
      <c r="Y93" s="104">
        <f t="shared" si="18"/>
        <v>0</v>
      </c>
      <c r="Z93" s="104">
        <v>0</v>
      </c>
      <c r="AA93" s="215"/>
      <c r="AB93" s="104">
        <f>V93+Y93+Z93</f>
        <v>0</v>
      </c>
      <c r="AC93" s="41">
        <f>AB93+U93</f>
        <v>0</v>
      </c>
      <c r="AD93" s="199"/>
      <c r="AE93" s="199"/>
      <c r="AF93" s="97" t="str">
        <f>A93</f>
        <v>610-PR</v>
      </c>
      <c r="AG93" s="74" t="s">
        <v>179</v>
      </c>
    </row>
    <row r="94" spans="1:33" s="31" customFormat="1" ht="35.25" hidden="1" customHeight="1" x14ac:dyDescent="0.2">
      <c r="A94" s="33" t="s">
        <v>180</v>
      </c>
      <c r="B94" s="33" t="s">
        <v>636</v>
      </c>
      <c r="C94" s="28" t="s">
        <v>77</v>
      </c>
      <c r="D94" s="28" t="s">
        <v>103</v>
      </c>
      <c r="E94" s="35" t="s">
        <v>181</v>
      </c>
      <c r="F94" s="35" t="s">
        <v>182</v>
      </c>
      <c r="G94" s="35" t="s">
        <v>81</v>
      </c>
      <c r="H94" s="220">
        <v>42</v>
      </c>
      <c r="I94" s="33" t="s">
        <v>48</v>
      </c>
      <c r="J94" s="51">
        <v>585</v>
      </c>
      <c r="K94" s="52">
        <v>15</v>
      </c>
      <c r="L94" s="52">
        <v>0</v>
      </c>
      <c r="M94" s="52">
        <f t="shared" si="14"/>
        <v>15</v>
      </c>
      <c r="N94" s="34">
        <f t="shared" si="15"/>
        <v>8775</v>
      </c>
      <c r="O94" s="53">
        <v>28</v>
      </c>
      <c r="P94" s="53">
        <v>36</v>
      </c>
      <c r="Q94" s="71">
        <v>0.4</v>
      </c>
      <c r="R94" s="71">
        <f t="shared" si="16"/>
        <v>403.2</v>
      </c>
      <c r="S94" s="53">
        <v>0</v>
      </c>
      <c r="T94" s="34">
        <f>(M94*S94)</f>
        <v>0</v>
      </c>
      <c r="U94" s="34">
        <f>N94+R94+T94</f>
        <v>9178.2000000000007</v>
      </c>
      <c r="V94" s="53">
        <f>M94*200</f>
        <v>3000</v>
      </c>
      <c r="W94" s="53">
        <v>1</v>
      </c>
      <c r="X94" s="53">
        <v>210</v>
      </c>
      <c r="Y94" s="52">
        <f t="shared" si="18"/>
        <v>210</v>
      </c>
      <c r="Z94" s="46">
        <v>0</v>
      </c>
      <c r="AA94" s="46"/>
      <c r="AB94" s="34">
        <f>V94+Y94+Z94</f>
        <v>3210</v>
      </c>
      <c r="AC94" s="34">
        <f>AB94+U94</f>
        <v>12388.2</v>
      </c>
      <c r="AD94" s="48">
        <f>SUM(M94:M109)</f>
        <v>246</v>
      </c>
      <c r="AE94" s="48">
        <f>SUM(AC94:AC109)</f>
        <v>207014.19999999998</v>
      </c>
      <c r="AF94" s="57" t="str">
        <f>A94</f>
        <v>611-PR</v>
      </c>
      <c r="AG94" s="74" t="s">
        <v>184</v>
      </c>
    </row>
    <row r="95" spans="1:33" s="31" customFormat="1" ht="60" hidden="1" customHeight="1" x14ac:dyDescent="0.2">
      <c r="A95" s="33" t="s">
        <v>180</v>
      </c>
      <c r="B95" s="33" t="s">
        <v>32</v>
      </c>
      <c r="C95" s="28" t="s">
        <v>77</v>
      </c>
      <c r="D95" s="28" t="s">
        <v>103</v>
      </c>
      <c r="E95" s="35" t="s">
        <v>185</v>
      </c>
      <c r="F95" s="35" t="s">
        <v>186</v>
      </c>
      <c r="G95" s="35" t="s">
        <v>81</v>
      </c>
      <c r="H95" s="220">
        <v>42</v>
      </c>
      <c r="I95" s="33" t="s">
        <v>48</v>
      </c>
      <c r="J95" s="51">
        <v>585</v>
      </c>
      <c r="K95" s="52">
        <v>15</v>
      </c>
      <c r="L95" s="52">
        <v>0</v>
      </c>
      <c r="M95" s="52">
        <f t="shared" si="14"/>
        <v>15</v>
      </c>
      <c r="N95" s="34">
        <f t="shared" si="15"/>
        <v>8775</v>
      </c>
      <c r="O95" s="53">
        <v>14</v>
      </c>
      <c r="P95" s="53">
        <v>55</v>
      </c>
      <c r="Q95" s="71">
        <v>0.4</v>
      </c>
      <c r="R95" s="71">
        <f t="shared" si="16"/>
        <v>308</v>
      </c>
      <c r="S95" s="53">
        <v>0</v>
      </c>
      <c r="T95" s="34">
        <f>(M95*S95)</f>
        <v>0</v>
      </c>
      <c r="U95" s="34">
        <f>N95+R95+T95</f>
        <v>9083</v>
      </c>
      <c r="V95" s="53">
        <f>M95*200</f>
        <v>3000</v>
      </c>
      <c r="W95" s="53">
        <v>1</v>
      </c>
      <c r="X95" s="53">
        <v>176</v>
      </c>
      <c r="Y95" s="52">
        <f t="shared" si="18"/>
        <v>176</v>
      </c>
      <c r="Z95" s="46">
        <v>0</v>
      </c>
      <c r="AA95" s="46"/>
      <c r="AB95" s="34">
        <f>V95+Y95+Z95</f>
        <v>3176</v>
      </c>
      <c r="AC95" s="34">
        <f>AB95+U95</f>
        <v>12259</v>
      </c>
      <c r="AD95" s="48"/>
      <c r="AE95" s="48"/>
      <c r="AF95" s="57" t="str">
        <f>A95</f>
        <v>611-PR</v>
      </c>
      <c r="AG95" s="74" t="s">
        <v>188</v>
      </c>
    </row>
    <row r="96" spans="1:33" s="31" customFormat="1" ht="45" hidden="1" customHeight="1" x14ac:dyDescent="0.2">
      <c r="A96" s="33" t="s">
        <v>180</v>
      </c>
      <c r="B96" s="33"/>
      <c r="C96" s="28" t="s">
        <v>77</v>
      </c>
      <c r="D96" s="28" t="s">
        <v>103</v>
      </c>
      <c r="E96" s="35" t="s">
        <v>189</v>
      </c>
      <c r="F96" s="35" t="s">
        <v>190</v>
      </c>
      <c r="G96" s="35" t="s">
        <v>84</v>
      </c>
      <c r="H96" s="220">
        <v>42</v>
      </c>
      <c r="I96" s="33" t="s">
        <v>48</v>
      </c>
      <c r="J96" s="51">
        <v>585</v>
      </c>
      <c r="K96" s="52">
        <v>0</v>
      </c>
      <c r="L96" s="52">
        <v>18</v>
      </c>
      <c r="M96" s="52">
        <f t="shared" si="14"/>
        <v>18</v>
      </c>
      <c r="N96" s="34">
        <f t="shared" si="15"/>
        <v>10530</v>
      </c>
      <c r="O96" s="53">
        <v>28</v>
      </c>
      <c r="P96" s="53">
        <v>23</v>
      </c>
      <c r="Q96" s="71">
        <v>0.4</v>
      </c>
      <c r="R96" s="71">
        <f t="shared" si="16"/>
        <v>257.60000000000002</v>
      </c>
      <c r="S96" s="53">
        <v>0</v>
      </c>
      <c r="T96" s="34">
        <f>(M96*S96)</f>
        <v>0</v>
      </c>
      <c r="U96" s="34">
        <f>N96+R96+T96</f>
        <v>10787.6</v>
      </c>
      <c r="V96" s="53">
        <f>M96*200</f>
        <v>3600</v>
      </c>
      <c r="W96" s="53">
        <v>1</v>
      </c>
      <c r="X96" s="53">
        <v>187</v>
      </c>
      <c r="Y96" s="52">
        <f t="shared" si="18"/>
        <v>187</v>
      </c>
      <c r="Z96" s="46">
        <v>0</v>
      </c>
      <c r="AA96" s="46"/>
      <c r="AB96" s="34">
        <f>V96+Y96+Z96</f>
        <v>3787</v>
      </c>
      <c r="AC96" s="34">
        <f>AB96+U96</f>
        <v>14574.6</v>
      </c>
      <c r="AD96" s="48"/>
      <c r="AE96" s="48"/>
      <c r="AF96" s="57" t="str">
        <f>A96</f>
        <v>611-PR</v>
      </c>
      <c r="AG96" s="74"/>
    </row>
    <row r="97" spans="1:33" s="31" customFormat="1" ht="33.75" hidden="1" customHeight="1" x14ac:dyDescent="0.2">
      <c r="A97" s="33" t="s">
        <v>180</v>
      </c>
      <c r="B97" s="33" t="s">
        <v>32</v>
      </c>
      <c r="C97" s="28" t="s">
        <v>77</v>
      </c>
      <c r="D97" s="28" t="s">
        <v>103</v>
      </c>
      <c r="E97" s="35" t="s">
        <v>192</v>
      </c>
      <c r="F97" s="35" t="s">
        <v>193</v>
      </c>
      <c r="G97" s="35" t="s">
        <v>81</v>
      </c>
      <c r="H97" s="220">
        <v>42</v>
      </c>
      <c r="I97" s="33" t="s">
        <v>48</v>
      </c>
      <c r="J97" s="51">
        <v>585</v>
      </c>
      <c r="K97" s="52">
        <v>0</v>
      </c>
      <c r="L97" s="52">
        <v>15</v>
      </c>
      <c r="M97" s="52">
        <f t="shared" si="14"/>
        <v>15</v>
      </c>
      <c r="N97" s="34">
        <f t="shared" si="15"/>
        <v>8775</v>
      </c>
      <c r="O97" s="53">
        <v>28</v>
      </c>
      <c r="P97" s="53">
        <v>20</v>
      </c>
      <c r="Q97" s="71">
        <v>0.4</v>
      </c>
      <c r="R97" s="71">
        <f t="shared" si="16"/>
        <v>224</v>
      </c>
      <c r="S97" s="53">
        <v>0</v>
      </c>
      <c r="T97" s="34">
        <f>(M97*S97)</f>
        <v>0</v>
      </c>
      <c r="U97" s="34">
        <f>N97+R97+T97</f>
        <v>8999</v>
      </c>
      <c r="V97" s="53">
        <f>M97*200</f>
        <v>3000</v>
      </c>
      <c r="W97" s="53">
        <v>1</v>
      </c>
      <c r="X97" s="53">
        <v>165</v>
      </c>
      <c r="Y97" s="52">
        <f t="shared" si="18"/>
        <v>165</v>
      </c>
      <c r="Z97" s="46">
        <v>0</v>
      </c>
      <c r="AA97" s="46"/>
      <c r="AB97" s="34">
        <f>V97+Y97+Z97</f>
        <v>3165</v>
      </c>
      <c r="AC97" s="34">
        <f>AB97+U97</f>
        <v>12164</v>
      </c>
      <c r="AD97" s="108"/>
      <c r="AE97" s="109"/>
      <c r="AF97" s="57" t="str">
        <f>A97</f>
        <v>611-PR</v>
      </c>
      <c r="AG97" s="74" t="s">
        <v>195</v>
      </c>
    </row>
    <row r="98" spans="1:33" s="31" customFormat="1" ht="39" hidden="1" customHeight="1" x14ac:dyDescent="0.2">
      <c r="A98" s="33" t="s">
        <v>180</v>
      </c>
      <c r="B98" s="33" t="s">
        <v>635</v>
      </c>
      <c r="C98" s="28" t="s">
        <v>77</v>
      </c>
      <c r="D98" s="28" t="s">
        <v>103</v>
      </c>
      <c r="E98" s="35" t="s">
        <v>192</v>
      </c>
      <c r="F98" s="35" t="s">
        <v>196</v>
      </c>
      <c r="G98" s="35" t="s">
        <v>634</v>
      </c>
      <c r="H98" s="220">
        <v>42</v>
      </c>
      <c r="I98" s="33" t="s">
        <v>48</v>
      </c>
      <c r="J98" s="51">
        <v>585</v>
      </c>
      <c r="K98" s="52">
        <v>0</v>
      </c>
      <c r="L98" s="52">
        <v>15</v>
      </c>
      <c r="M98" s="52">
        <f t="shared" si="14"/>
        <v>15</v>
      </c>
      <c r="N98" s="34">
        <f t="shared" si="15"/>
        <v>8775</v>
      </c>
      <c r="O98" s="53">
        <v>28</v>
      </c>
      <c r="P98" s="53">
        <v>20</v>
      </c>
      <c r="Q98" s="71">
        <v>0.4</v>
      </c>
      <c r="R98" s="71">
        <f t="shared" si="16"/>
        <v>224</v>
      </c>
      <c r="S98" s="53">
        <v>0</v>
      </c>
      <c r="T98" s="34">
        <f>(M98*S98)</f>
        <v>0</v>
      </c>
      <c r="U98" s="34">
        <f>N98+R98+T98</f>
        <v>8999</v>
      </c>
      <c r="V98" s="53">
        <f>M98*200</f>
        <v>3000</v>
      </c>
      <c r="W98" s="53">
        <v>1</v>
      </c>
      <c r="X98" s="53">
        <v>165</v>
      </c>
      <c r="Y98" s="52">
        <f t="shared" si="18"/>
        <v>165</v>
      </c>
      <c r="Z98" s="46">
        <v>0</v>
      </c>
      <c r="AA98" s="46"/>
      <c r="AB98" s="34">
        <f>V98+Y98+Z98</f>
        <v>3165</v>
      </c>
      <c r="AC98" s="34">
        <f>AB98+U98</f>
        <v>12164</v>
      </c>
      <c r="AD98" s="48"/>
      <c r="AE98" s="48"/>
      <c r="AF98" s="57" t="str">
        <f>A98</f>
        <v>611-PR</v>
      </c>
      <c r="AG98" s="74" t="s">
        <v>195</v>
      </c>
    </row>
    <row r="99" spans="1:33" s="31" customFormat="1" ht="39" hidden="1" customHeight="1" x14ac:dyDescent="0.2">
      <c r="A99" s="178" t="s">
        <v>180</v>
      </c>
      <c r="B99" s="178" t="s">
        <v>755</v>
      </c>
      <c r="C99" s="179" t="s">
        <v>77</v>
      </c>
      <c r="D99" s="179" t="s">
        <v>45</v>
      </c>
      <c r="E99" s="180" t="s">
        <v>313</v>
      </c>
      <c r="F99" s="180" t="s">
        <v>78</v>
      </c>
      <c r="G99" s="180" t="s">
        <v>734</v>
      </c>
      <c r="H99" s="220">
        <v>42</v>
      </c>
      <c r="I99" s="33" t="s">
        <v>37</v>
      </c>
      <c r="J99" s="51">
        <v>753</v>
      </c>
      <c r="K99" s="52">
        <v>0</v>
      </c>
      <c r="L99" s="52">
        <v>15</v>
      </c>
      <c r="M99" s="52">
        <f t="shared" si="14"/>
        <v>15</v>
      </c>
      <c r="N99" s="34">
        <f t="shared" si="15"/>
        <v>11295</v>
      </c>
      <c r="O99" s="53">
        <v>0</v>
      </c>
      <c r="P99" s="53">
        <v>20</v>
      </c>
      <c r="Q99" s="71">
        <v>0.4</v>
      </c>
      <c r="R99" s="71">
        <f t="shared" si="16"/>
        <v>0</v>
      </c>
      <c r="S99" s="53">
        <v>0</v>
      </c>
      <c r="T99" s="34">
        <f>(M99*S99)</f>
        <v>0</v>
      </c>
      <c r="U99" s="34">
        <f>N99+R99+T99</f>
        <v>11295</v>
      </c>
      <c r="V99" s="53">
        <f>M99*200</f>
        <v>3000</v>
      </c>
      <c r="W99" s="53">
        <v>14</v>
      </c>
      <c r="X99" s="53">
        <v>325</v>
      </c>
      <c r="Y99" s="52">
        <f t="shared" si="18"/>
        <v>4550</v>
      </c>
      <c r="Z99" s="46">
        <v>0</v>
      </c>
      <c r="AA99" s="46"/>
      <c r="AB99" s="34">
        <f>V99+Y99+Z99</f>
        <v>7550</v>
      </c>
      <c r="AC99" s="34">
        <f>AB99+U99</f>
        <v>18845</v>
      </c>
      <c r="AD99" s="48"/>
      <c r="AE99" s="48"/>
      <c r="AF99" s="57" t="str">
        <f>A99</f>
        <v>611-PR</v>
      </c>
      <c r="AG99" s="74"/>
    </row>
    <row r="100" spans="1:33" s="31" customFormat="1" ht="33.75" hidden="1" customHeight="1" x14ac:dyDescent="0.2">
      <c r="A100" s="33" t="s">
        <v>180</v>
      </c>
      <c r="B100" s="33" t="s">
        <v>32</v>
      </c>
      <c r="C100" s="28" t="s">
        <v>77</v>
      </c>
      <c r="D100" s="28" t="s">
        <v>103</v>
      </c>
      <c r="E100" s="35" t="s">
        <v>199</v>
      </c>
      <c r="F100" s="35" t="s">
        <v>200</v>
      </c>
      <c r="G100" s="35" t="s">
        <v>99</v>
      </c>
      <c r="H100" s="220">
        <v>42</v>
      </c>
      <c r="I100" s="33" t="s">
        <v>48</v>
      </c>
      <c r="J100" s="51">
        <v>585</v>
      </c>
      <c r="K100" s="52">
        <v>0</v>
      </c>
      <c r="L100" s="52">
        <v>15</v>
      </c>
      <c r="M100" s="52">
        <f t="shared" si="14"/>
        <v>15</v>
      </c>
      <c r="N100" s="34">
        <f t="shared" si="15"/>
        <v>8775</v>
      </c>
      <c r="O100" s="53">
        <v>28</v>
      </c>
      <c r="P100" s="53">
        <v>42</v>
      </c>
      <c r="Q100" s="71">
        <v>0.4</v>
      </c>
      <c r="R100" s="71">
        <f t="shared" si="16"/>
        <v>470.40000000000003</v>
      </c>
      <c r="S100" s="53">
        <v>0</v>
      </c>
      <c r="T100" s="34">
        <f>(M100*S100)</f>
        <v>0</v>
      </c>
      <c r="U100" s="34">
        <f>N100+R100+T100</f>
        <v>9245.4</v>
      </c>
      <c r="V100" s="53">
        <f>M100*200</f>
        <v>3000</v>
      </c>
      <c r="W100" s="53">
        <v>1</v>
      </c>
      <c r="X100" s="53">
        <v>250</v>
      </c>
      <c r="Y100" s="52">
        <f t="shared" si="18"/>
        <v>250</v>
      </c>
      <c r="Z100" s="46">
        <v>0</v>
      </c>
      <c r="AA100" s="46"/>
      <c r="AB100" s="34">
        <f>V100+Y100+Z100</f>
        <v>3250</v>
      </c>
      <c r="AC100" s="34">
        <f>AB100+U100</f>
        <v>12495.4</v>
      </c>
      <c r="AD100" s="48"/>
      <c r="AE100" s="48"/>
      <c r="AF100" s="57" t="str">
        <f>A100</f>
        <v>611-PR</v>
      </c>
      <c r="AG100" s="74" t="s">
        <v>201</v>
      </c>
    </row>
    <row r="101" spans="1:33" s="31" customFormat="1" ht="25.5" hidden="1" customHeight="1" x14ac:dyDescent="0.2">
      <c r="A101" s="33" t="s">
        <v>180</v>
      </c>
      <c r="B101" s="33"/>
      <c r="C101" s="28" t="s">
        <v>77</v>
      </c>
      <c r="D101" s="28" t="s">
        <v>103</v>
      </c>
      <c r="E101" s="35" t="s">
        <v>192</v>
      </c>
      <c r="F101" s="35" t="s">
        <v>202</v>
      </c>
      <c r="G101" s="35" t="s">
        <v>99</v>
      </c>
      <c r="H101" s="220">
        <v>42</v>
      </c>
      <c r="I101" s="33" t="s">
        <v>48</v>
      </c>
      <c r="J101" s="51">
        <v>585</v>
      </c>
      <c r="K101" s="52">
        <v>0</v>
      </c>
      <c r="L101" s="52">
        <v>15</v>
      </c>
      <c r="M101" s="52">
        <f t="shared" si="14"/>
        <v>15</v>
      </c>
      <c r="N101" s="34">
        <f t="shared" si="15"/>
        <v>8775</v>
      </c>
      <c r="O101" s="53">
        <v>28</v>
      </c>
      <c r="P101" s="53">
        <v>20</v>
      </c>
      <c r="Q101" s="71">
        <v>0.4</v>
      </c>
      <c r="R101" s="71">
        <f t="shared" si="16"/>
        <v>224</v>
      </c>
      <c r="S101" s="53">
        <v>0</v>
      </c>
      <c r="T101" s="34">
        <f>(M101*S101)</f>
        <v>0</v>
      </c>
      <c r="U101" s="34">
        <f>N101+R101+T101</f>
        <v>8999</v>
      </c>
      <c r="V101" s="53">
        <f>M101*200</f>
        <v>3000</v>
      </c>
      <c r="W101" s="53">
        <v>1</v>
      </c>
      <c r="X101" s="53">
        <v>165</v>
      </c>
      <c r="Y101" s="52">
        <f t="shared" si="18"/>
        <v>165</v>
      </c>
      <c r="Z101" s="46">
        <v>0</v>
      </c>
      <c r="AA101" s="46"/>
      <c r="AB101" s="34">
        <f>V101+Y101+Z101</f>
        <v>3165</v>
      </c>
      <c r="AC101" s="34">
        <f>AB101+U101</f>
        <v>12164</v>
      </c>
      <c r="AD101" s="48"/>
      <c r="AE101" s="48"/>
      <c r="AF101" s="57" t="str">
        <f>A101</f>
        <v>611-PR</v>
      </c>
      <c r="AG101" s="74"/>
    </row>
    <row r="102" spans="1:33" s="31" customFormat="1" ht="41.25" hidden="1" customHeight="1" x14ac:dyDescent="0.2">
      <c r="A102" s="33" t="s">
        <v>180</v>
      </c>
      <c r="B102" s="33"/>
      <c r="C102" s="28" t="s">
        <v>77</v>
      </c>
      <c r="D102" s="28" t="s">
        <v>108</v>
      </c>
      <c r="E102" s="35" t="s">
        <v>204</v>
      </c>
      <c r="F102" s="35" t="s">
        <v>205</v>
      </c>
      <c r="G102" s="35" t="s">
        <v>81</v>
      </c>
      <c r="H102" s="220">
        <v>42</v>
      </c>
      <c r="I102" s="33" t="s">
        <v>48</v>
      </c>
      <c r="J102" s="51">
        <v>585</v>
      </c>
      <c r="K102" s="52">
        <v>18</v>
      </c>
      <c r="L102" s="52">
        <v>0</v>
      </c>
      <c r="M102" s="52">
        <f t="shared" si="14"/>
        <v>18</v>
      </c>
      <c r="N102" s="34">
        <f t="shared" si="15"/>
        <v>10530</v>
      </c>
      <c r="O102" s="53">
        <v>28</v>
      </c>
      <c r="P102" s="53">
        <v>53</v>
      </c>
      <c r="Q102" s="71">
        <v>0.4</v>
      </c>
      <c r="R102" s="71">
        <f t="shared" si="16"/>
        <v>593.60000000000014</v>
      </c>
      <c r="S102" s="53">
        <v>0</v>
      </c>
      <c r="T102" s="34">
        <f>(M102*S102)</f>
        <v>0</v>
      </c>
      <c r="U102" s="34">
        <f>N102+R102+T102</f>
        <v>11123.6</v>
      </c>
      <c r="V102" s="53">
        <f>M102*200</f>
        <v>3600</v>
      </c>
      <c r="W102" s="53">
        <v>1</v>
      </c>
      <c r="X102" s="53">
        <v>225</v>
      </c>
      <c r="Y102" s="52">
        <f t="shared" si="18"/>
        <v>225</v>
      </c>
      <c r="Z102" s="46">
        <v>0</v>
      </c>
      <c r="AA102" s="46"/>
      <c r="AB102" s="34">
        <f>V102+Y102+Z102</f>
        <v>3825</v>
      </c>
      <c r="AC102" s="34">
        <f>AB102+U102</f>
        <v>14948.6</v>
      </c>
      <c r="AD102" s="48"/>
      <c r="AE102" s="48"/>
      <c r="AF102" s="57" t="str">
        <f>A102</f>
        <v>611-PR</v>
      </c>
      <c r="AG102" s="74"/>
    </row>
    <row r="103" spans="1:33" s="31" customFormat="1" ht="31.5" hidden="1" customHeight="1" x14ac:dyDescent="0.2">
      <c r="A103" s="33" t="s">
        <v>180</v>
      </c>
      <c r="B103" s="33"/>
      <c r="C103" s="28" t="s">
        <v>77</v>
      </c>
      <c r="D103" s="28" t="s">
        <v>108</v>
      </c>
      <c r="E103" s="35" t="s">
        <v>207</v>
      </c>
      <c r="F103" s="35" t="s">
        <v>208</v>
      </c>
      <c r="G103" s="35" t="s">
        <v>81</v>
      </c>
      <c r="H103" s="220">
        <v>42</v>
      </c>
      <c r="I103" s="33" t="s">
        <v>48</v>
      </c>
      <c r="J103" s="51">
        <v>585</v>
      </c>
      <c r="K103" s="52">
        <v>0</v>
      </c>
      <c r="L103" s="52">
        <v>18</v>
      </c>
      <c r="M103" s="52">
        <f t="shared" si="14"/>
        <v>18</v>
      </c>
      <c r="N103" s="34">
        <f t="shared" si="15"/>
        <v>10530</v>
      </c>
      <c r="O103" s="53">
        <v>28</v>
      </c>
      <c r="P103" s="53">
        <v>12</v>
      </c>
      <c r="Q103" s="71">
        <v>0.4</v>
      </c>
      <c r="R103" s="71">
        <f t="shared" si="16"/>
        <v>134.40000000000003</v>
      </c>
      <c r="S103" s="53">
        <v>0</v>
      </c>
      <c r="T103" s="34">
        <f>(M103*S103)</f>
        <v>0</v>
      </c>
      <c r="U103" s="34">
        <f>N103+R103+T103</f>
        <v>10664.4</v>
      </c>
      <c r="V103" s="53">
        <f>M103*200</f>
        <v>3600</v>
      </c>
      <c r="W103" s="53">
        <v>1</v>
      </c>
      <c r="X103" s="53">
        <v>205</v>
      </c>
      <c r="Y103" s="52">
        <f t="shared" si="18"/>
        <v>205</v>
      </c>
      <c r="Z103" s="46">
        <v>0</v>
      </c>
      <c r="AA103" s="46"/>
      <c r="AB103" s="34">
        <f>V103+Y103+Z103</f>
        <v>3805</v>
      </c>
      <c r="AC103" s="34">
        <f>AB103+U103</f>
        <v>14469.4</v>
      </c>
      <c r="AD103" s="48"/>
      <c r="AE103" s="48"/>
      <c r="AF103" s="57" t="str">
        <f>A103</f>
        <v>611-PR</v>
      </c>
      <c r="AG103" s="74"/>
    </row>
    <row r="104" spans="1:33" s="31" customFormat="1" ht="31.5" hidden="1" customHeight="1" x14ac:dyDescent="0.2">
      <c r="A104" s="178" t="s">
        <v>180</v>
      </c>
      <c r="B104" s="178" t="s">
        <v>751</v>
      </c>
      <c r="C104" s="179" t="s">
        <v>77</v>
      </c>
      <c r="D104" s="179" t="s">
        <v>108</v>
      </c>
      <c r="E104" s="180" t="s">
        <v>210</v>
      </c>
      <c r="F104" s="180" t="s">
        <v>205</v>
      </c>
      <c r="G104" s="180" t="s">
        <v>81</v>
      </c>
      <c r="H104" s="220">
        <v>42</v>
      </c>
      <c r="I104" s="33" t="s">
        <v>48</v>
      </c>
      <c r="J104" s="51">
        <v>585</v>
      </c>
      <c r="K104" s="52">
        <v>0</v>
      </c>
      <c r="L104" s="52">
        <v>20</v>
      </c>
      <c r="M104" s="52">
        <f t="shared" si="14"/>
        <v>20</v>
      </c>
      <c r="N104" s="34">
        <f t="shared" si="15"/>
        <v>11700</v>
      </c>
      <c r="O104" s="53">
        <v>28</v>
      </c>
      <c r="P104" s="53">
        <v>47</v>
      </c>
      <c r="Q104" s="71">
        <v>0.4</v>
      </c>
      <c r="R104" s="71">
        <f t="shared" si="16"/>
        <v>526.4</v>
      </c>
      <c r="S104" s="53">
        <v>0</v>
      </c>
      <c r="T104" s="34">
        <f>(M104*S104)</f>
        <v>0</v>
      </c>
      <c r="U104" s="34">
        <f>N104+R104+T104</f>
        <v>12226.4</v>
      </c>
      <c r="V104" s="53">
        <f>M104*200</f>
        <v>4000</v>
      </c>
      <c r="W104" s="53">
        <v>1</v>
      </c>
      <c r="X104" s="53">
        <v>175</v>
      </c>
      <c r="Y104" s="52">
        <f t="shared" si="18"/>
        <v>175</v>
      </c>
      <c r="Z104" s="46">
        <v>0</v>
      </c>
      <c r="AA104" s="46"/>
      <c r="AB104" s="34">
        <f>V104+Y104+Z104</f>
        <v>4175</v>
      </c>
      <c r="AC104" s="34">
        <f>AB104+U104</f>
        <v>16401.400000000001</v>
      </c>
      <c r="AD104" s="48"/>
      <c r="AE104" s="48"/>
      <c r="AF104" s="57" t="str">
        <f>A104</f>
        <v>611-PR</v>
      </c>
      <c r="AG104" s="74"/>
    </row>
    <row r="105" spans="1:33" s="31" customFormat="1" ht="57" hidden="1" customHeight="1" x14ac:dyDescent="0.2">
      <c r="A105" s="178" t="s">
        <v>180</v>
      </c>
      <c r="B105" s="178" t="s">
        <v>673</v>
      </c>
      <c r="C105" s="179" t="s">
        <v>77</v>
      </c>
      <c r="D105" s="179" t="s">
        <v>108</v>
      </c>
      <c r="E105" s="180" t="s">
        <v>302</v>
      </c>
      <c r="F105" s="180" t="s">
        <v>671</v>
      </c>
      <c r="G105" s="180" t="s">
        <v>672</v>
      </c>
      <c r="H105" s="220">
        <v>42</v>
      </c>
      <c r="I105" s="178" t="s">
        <v>172</v>
      </c>
      <c r="J105" s="51">
        <v>585</v>
      </c>
      <c r="K105" s="181">
        <v>0</v>
      </c>
      <c r="L105" s="181">
        <v>15</v>
      </c>
      <c r="M105" s="52">
        <f t="shared" si="14"/>
        <v>15</v>
      </c>
      <c r="N105" s="34">
        <f t="shared" si="15"/>
        <v>8775</v>
      </c>
      <c r="O105" s="53">
        <v>14</v>
      </c>
      <c r="P105" s="53">
        <v>34</v>
      </c>
      <c r="Q105" s="71">
        <v>0.4</v>
      </c>
      <c r="R105" s="71">
        <f t="shared" si="16"/>
        <v>190.40000000000003</v>
      </c>
      <c r="S105" s="53">
        <v>0</v>
      </c>
      <c r="T105" s="34">
        <f>(M105*S105)</f>
        <v>0</v>
      </c>
      <c r="U105" s="34">
        <f>N105+R105+T105</f>
        <v>8965.4</v>
      </c>
      <c r="V105" s="53">
        <f>M105*200</f>
        <v>3000</v>
      </c>
      <c r="W105" s="53">
        <v>1</v>
      </c>
      <c r="X105" s="53">
        <v>250</v>
      </c>
      <c r="Y105" s="52">
        <f t="shared" si="18"/>
        <v>250</v>
      </c>
      <c r="Z105" s="46">
        <v>0</v>
      </c>
      <c r="AA105" s="46"/>
      <c r="AB105" s="34">
        <f>V105+Y105+Z105</f>
        <v>3250</v>
      </c>
      <c r="AC105" s="34">
        <f>AB105+U105</f>
        <v>12215.4</v>
      </c>
      <c r="AD105" s="48"/>
      <c r="AE105" s="48"/>
      <c r="AF105" s="57" t="str">
        <f>A105</f>
        <v>611-PR</v>
      </c>
      <c r="AG105" s="74"/>
    </row>
    <row r="106" spans="1:33" s="31" customFormat="1" ht="33.75" hidden="1" customHeight="1" x14ac:dyDescent="0.2">
      <c r="A106" s="33" t="s">
        <v>180</v>
      </c>
      <c r="B106" s="33"/>
      <c r="C106" s="28" t="s">
        <v>77</v>
      </c>
      <c r="D106" s="28" t="s">
        <v>108</v>
      </c>
      <c r="E106" s="35" t="s">
        <v>207</v>
      </c>
      <c r="F106" s="35" t="s">
        <v>208</v>
      </c>
      <c r="G106" s="35" t="s">
        <v>81</v>
      </c>
      <c r="H106" s="220">
        <v>42</v>
      </c>
      <c r="I106" s="33" t="s">
        <v>48</v>
      </c>
      <c r="J106" s="51">
        <v>585</v>
      </c>
      <c r="K106" s="52">
        <v>18</v>
      </c>
      <c r="L106" s="52">
        <v>0</v>
      </c>
      <c r="M106" s="52">
        <f t="shared" si="14"/>
        <v>18</v>
      </c>
      <c r="N106" s="34">
        <f t="shared" si="15"/>
        <v>10530</v>
      </c>
      <c r="O106" s="53">
        <v>28</v>
      </c>
      <c r="P106" s="53">
        <v>12</v>
      </c>
      <c r="Q106" s="71">
        <v>0.4</v>
      </c>
      <c r="R106" s="71">
        <f t="shared" si="16"/>
        <v>134.40000000000003</v>
      </c>
      <c r="S106" s="53">
        <v>0</v>
      </c>
      <c r="T106" s="34">
        <f>(M106*S106)</f>
        <v>0</v>
      </c>
      <c r="U106" s="34">
        <f>N106+R106+T106</f>
        <v>10664.4</v>
      </c>
      <c r="V106" s="53">
        <f>M106*200</f>
        <v>3600</v>
      </c>
      <c r="W106" s="53">
        <v>1</v>
      </c>
      <c r="X106" s="53">
        <v>205</v>
      </c>
      <c r="Y106" s="52">
        <f t="shared" si="18"/>
        <v>205</v>
      </c>
      <c r="Z106" s="46">
        <v>0</v>
      </c>
      <c r="AA106" s="46"/>
      <c r="AB106" s="34">
        <f>V106+Y106+Z106</f>
        <v>3805</v>
      </c>
      <c r="AC106" s="34">
        <f>AB106+U106</f>
        <v>14469.4</v>
      </c>
      <c r="AD106" s="48"/>
      <c r="AE106" s="48"/>
      <c r="AF106" s="57" t="str">
        <f>A106</f>
        <v>611-PR</v>
      </c>
      <c r="AG106" s="74"/>
    </row>
    <row r="107" spans="1:33" ht="36" hidden="1" customHeight="1" x14ac:dyDescent="0.2">
      <c r="A107" s="178" t="s">
        <v>180</v>
      </c>
      <c r="B107" s="178" t="s">
        <v>669</v>
      </c>
      <c r="C107" s="179" t="s">
        <v>77</v>
      </c>
      <c r="D107" s="179" t="s">
        <v>108</v>
      </c>
      <c r="E107" s="180" t="s">
        <v>111</v>
      </c>
      <c r="F107" s="180" t="s">
        <v>670</v>
      </c>
      <c r="G107" s="180" t="s">
        <v>212</v>
      </c>
      <c r="H107" s="220">
        <v>42</v>
      </c>
      <c r="I107" s="33" t="s">
        <v>48</v>
      </c>
      <c r="J107" s="51">
        <v>585</v>
      </c>
      <c r="K107" s="181">
        <v>0</v>
      </c>
      <c r="L107" s="181">
        <v>15</v>
      </c>
      <c r="M107" s="52">
        <f t="shared" si="14"/>
        <v>15</v>
      </c>
      <c r="N107" s="34">
        <f t="shared" si="15"/>
        <v>8775</v>
      </c>
      <c r="O107" s="53">
        <v>28</v>
      </c>
      <c r="P107" s="53">
        <v>27</v>
      </c>
      <c r="Q107" s="71">
        <v>0.4</v>
      </c>
      <c r="R107" s="71">
        <f t="shared" si="16"/>
        <v>302.40000000000003</v>
      </c>
      <c r="S107" s="53">
        <v>0</v>
      </c>
      <c r="T107" s="34">
        <f>(M107*S107)</f>
        <v>0</v>
      </c>
      <c r="U107" s="34">
        <f>N107+R107+T107</f>
        <v>9077.4</v>
      </c>
      <c r="V107" s="53">
        <f>M107*200</f>
        <v>3000</v>
      </c>
      <c r="W107" s="53">
        <v>1</v>
      </c>
      <c r="X107" s="53">
        <v>175</v>
      </c>
      <c r="Y107" s="52">
        <f t="shared" si="18"/>
        <v>175</v>
      </c>
      <c r="Z107" s="46">
        <v>0</v>
      </c>
      <c r="AA107" s="46"/>
      <c r="AB107" s="34">
        <f>V107+Y107+Z107</f>
        <v>3175</v>
      </c>
      <c r="AC107" s="34">
        <f>AB107+U107</f>
        <v>12252.4</v>
      </c>
      <c r="AD107" s="48"/>
      <c r="AE107" s="48"/>
      <c r="AF107" s="57" t="str">
        <f>A107</f>
        <v>611-PR</v>
      </c>
      <c r="AG107" s="74"/>
    </row>
    <row r="108" spans="1:33" s="31" customFormat="1" ht="33.75" hidden="1" customHeight="1" x14ac:dyDescent="0.2">
      <c r="A108" s="33" t="s">
        <v>180</v>
      </c>
      <c r="B108" s="33"/>
      <c r="C108" s="28" t="s">
        <v>77</v>
      </c>
      <c r="D108" s="28" t="s">
        <v>108</v>
      </c>
      <c r="E108" s="35" t="s">
        <v>213</v>
      </c>
      <c r="F108" s="35" t="s">
        <v>214</v>
      </c>
      <c r="G108" s="35" t="s">
        <v>99</v>
      </c>
      <c r="H108" s="220">
        <v>42</v>
      </c>
      <c r="I108" s="33" t="s">
        <v>48</v>
      </c>
      <c r="J108" s="51">
        <v>585</v>
      </c>
      <c r="K108" s="52">
        <v>0</v>
      </c>
      <c r="L108" s="52">
        <v>19</v>
      </c>
      <c r="M108" s="52">
        <f t="shared" si="14"/>
        <v>19</v>
      </c>
      <c r="N108" s="34">
        <f t="shared" si="15"/>
        <v>11115</v>
      </c>
      <c r="O108" s="53">
        <v>28</v>
      </c>
      <c r="P108" s="53">
        <v>12</v>
      </c>
      <c r="Q108" s="71">
        <v>0.4</v>
      </c>
      <c r="R108" s="71">
        <f t="shared" si="16"/>
        <v>134.40000000000003</v>
      </c>
      <c r="S108" s="53">
        <v>0</v>
      </c>
      <c r="T108" s="34">
        <f>(M108*S108)</f>
        <v>0</v>
      </c>
      <c r="U108" s="34">
        <f>N108+R108+T108</f>
        <v>11249.4</v>
      </c>
      <c r="V108" s="53">
        <f>M108*200</f>
        <v>3800</v>
      </c>
      <c r="W108" s="53">
        <v>1</v>
      </c>
      <c r="X108" s="53">
        <v>154</v>
      </c>
      <c r="Y108" s="52">
        <f t="shared" si="18"/>
        <v>154</v>
      </c>
      <c r="Z108" s="46">
        <v>0</v>
      </c>
      <c r="AA108" s="46"/>
      <c r="AB108" s="34">
        <f>V108+Y108+Z108</f>
        <v>3954</v>
      </c>
      <c r="AC108" s="34">
        <f>AB108+U108</f>
        <v>15203.4</v>
      </c>
      <c r="AD108" s="48"/>
      <c r="AE108" s="48"/>
      <c r="AF108" s="57" t="str">
        <f>A108</f>
        <v>611-PR</v>
      </c>
      <c r="AG108" s="74"/>
    </row>
    <row r="109" spans="1:33" s="31" customFormat="1" ht="40.5" hidden="1" customHeight="1" x14ac:dyDescent="0.2">
      <c r="A109" s="178" t="s">
        <v>180</v>
      </c>
      <c r="B109" s="178" t="s">
        <v>743</v>
      </c>
      <c r="C109" s="179" t="s">
        <v>77</v>
      </c>
      <c r="D109" s="179" t="s">
        <v>45</v>
      </c>
      <c r="E109" s="180" t="s">
        <v>216</v>
      </c>
      <c r="F109" s="180" t="s">
        <v>85</v>
      </c>
      <c r="G109" s="180" t="s">
        <v>86</v>
      </c>
      <c r="H109" s="220">
        <v>42</v>
      </c>
      <c r="I109" s="33" t="s">
        <v>172</v>
      </c>
      <c r="J109" s="51">
        <v>585</v>
      </c>
      <c r="K109" s="52">
        <v>0</v>
      </c>
      <c r="L109" s="52">
        <v>0</v>
      </c>
      <c r="M109" s="52">
        <f t="shared" si="14"/>
        <v>0</v>
      </c>
      <c r="N109" s="34">
        <f t="shared" si="15"/>
        <v>0</v>
      </c>
      <c r="O109" s="53">
        <v>0</v>
      </c>
      <c r="P109" s="53">
        <v>110</v>
      </c>
      <c r="Q109" s="71">
        <v>0.4</v>
      </c>
      <c r="R109" s="71">
        <f t="shared" si="16"/>
        <v>0</v>
      </c>
      <c r="S109" s="53">
        <v>0</v>
      </c>
      <c r="T109" s="34">
        <f>(M109*S109)</f>
        <v>0</v>
      </c>
      <c r="U109" s="34">
        <f>N109+R109+T109</f>
        <v>0</v>
      </c>
      <c r="V109" s="53">
        <f>M109*200</f>
        <v>0</v>
      </c>
      <c r="W109" s="53">
        <v>0</v>
      </c>
      <c r="X109" s="53">
        <v>750</v>
      </c>
      <c r="Y109" s="52">
        <f t="shared" si="18"/>
        <v>0</v>
      </c>
      <c r="Z109" s="46">
        <v>0</v>
      </c>
      <c r="AA109" s="46"/>
      <c r="AB109" s="34">
        <f>V109+Y109+Z109</f>
        <v>0</v>
      </c>
      <c r="AC109" s="34">
        <f>AB109+U109</f>
        <v>0</v>
      </c>
      <c r="AD109" s="48"/>
      <c r="AE109" s="48"/>
      <c r="AF109" s="57" t="str">
        <f>A109</f>
        <v>611-PR</v>
      </c>
      <c r="AG109" s="74" t="s">
        <v>218</v>
      </c>
    </row>
    <row r="110" spans="1:33" s="31" customFormat="1" ht="52" hidden="1" customHeight="1" x14ac:dyDescent="0.2">
      <c r="A110" s="33" t="s">
        <v>219</v>
      </c>
      <c r="B110" s="33" t="s">
        <v>43</v>
      </c>
      <c r="C110" s="28" t="s">
        <v>33</v>
      </c>
      <c r="D110" s="28" t="s">
        <v>45</v>
      </c>
      <c r="E110" s="35" t="s">
        <v>65</v>
      </c>
      <c r="F110" s="35" t="s">
        <v>220</v>
      </c>
      <c r="G110" s="35" t="s">
        <v>221</v>
      </c>
      <c r="H110" s="220">
        <v>45</v>
      </c>
      <c r="I110" s="33" t="s">
        <v>48</v>
      </c>
      <c r="J110" s="51">
        <v>585</v>
      </c>
      <c r="K110" s="52">
        <v>17</v>
      </c>
      <c r="L110" s="52">
        <v>0</v>
      </c>
      <c r="M110" s="52">
        <f t="shared" si="14"/>
        <v>17</v>
      </c>
      <c r="N110" s="34">
        <f t="shared" si="15"/>
        <v>9945</v>
      </c>
      <c r="O110" s="53">
        <v>28</v>
      </c>
      <c r="P110" s="53">
        <v>100</v>
      </c>
      <c r="Q110" s="71">
        <v>0.4</v>
      </c>
      <c r="R110" s="71">
        <f t="shared" si="16"/>
        <v>1120</v>
      </c>
      <c r="S110" s="53">
        <v>300</v>
      </c>
      <c r="T110" s="34">
        <f>(M110*S110)</f>
        <v>5100</v>
      </c>
      <c r="U110" s="34">
        <f>N110+R110+T110</f>
        <v>16165</v>
      </c>
      <c r="V110" s="53">
        <f>M110*200</f>
        <v>3400</v>
      </c>
      <c r="W110" s="53">
        <v>1</v>
      </c>
      <c r="X110" s="53">
        <v>503</v>
      </c>
      <c r="Y110" s="52">
        <f t="shared" si="18"/>
        <v>503</v>
      </c>
      <c r="Z110" s="46">
        <v>0</v>
      </c>
      <c r="AA110" s="46"/>
      <c r="AB110" s="34">
        <f>V110+Y110+Z110</f>
        <v>3903</v>
      </c>
      <c r="AC110" s="34">
        <f>AB110+U110</f>
        <v>20068</v>
      </c>
      <c r="AD110" s="48">
        <f>SUM(M110:M110)</f>
        <v>17</v>
      </c>
      <c r="AE110" s="48">
        <f>SUM(AC110:AC110)</f>
        <v>20068</v>
      </c>
      <c r="AF110" s="91" t="str">
        <f>A110</f>
        <v>612-A</v>
      </c>
      <c r="AG110" s="74" t="s">
        <v>223</v>
      </c>
    </row>
    <row r="111" spans="1:33" s="31" customFormat="1" ht="51" hidden="1" customHeight="1" x14ac:dyDescent="0.2">
      <c r="A111" s="33" t="s">
        <v>224</v>
      </c>
      <c r="B111" s="33"/>
      <c r="C111" s="28" t="s">
        <v>33</v>
      </c>
      <c r="D111" s="28" t="s">
        <v>108</v>
      </c>
      <c r="E111" s="35" t="s">
        <v>125</v>
      </c>
      <c r="F111" s="35" t="s">
        <v>85</v>
      </c>
      <c r="G111" s="35" t="s">
        <v>132</v>
      </c>
      <c r="H111" s="220">
        <v>45</v>
      </c>
      <c r="I111" s="33" t="s">
        <v>37</v>
      </c>
      <c r="J111" s="51">
        <v>1200</v>
      </c>
      <c r="K111" s="52">
        <v>0</v>
      </c>
      <c r="L111" s="52">
        <v>20</v>
      </c>
      <c r="M111" s="52">
        <f t="shared" si="14"/>
        <v>20</v>
      </c>
      <c r="N111" s="34">
        <f t="shared" si="15"/>
        <v>24000</v>
      </c>
      <c r="O111" s="53">
        <v>0</v>
      </c>
      <c r="P111" s="53">
        <v>0</v>
      </c>
      <c r="Q111" s="71">
        <v>0.4</v>
      </c>
      <c r="R111" s="54">
        <f t="shared" si="16"/>
        <v>0</v>
      </c>
      <c r="S111" s="34">
        <v>0</v>
      </c>
      <c r="T111" s="34">
        <f>(M111*S111)</f>
        <v>0</v>
      </c>
      <c r="U111" s="34">
        <f>N111+R111+T111</f>
        <v>24000</v>
      </c>
      <c r="V111" s="34">
        <f>M111*200</f>
        <v>4000</v>
      </c>
      <c r="W111" s="34">
        <v>14</v>
      </c>
      <c r="X111" s="34">
        <v>460</v>
      </c>
      <c r="Y111" s="52">
        <f t="shared" si="18"/>
        <v>6440</v>
      </c>
      <c r="Z111" s="52">
        <v>0</v>
      </c>
      <c r="AA111" s="52"/>
      <c r="AB111" s="34">
        <f>V111+Y111+Z111</f>
        <v>10440</v>
      </c>
      <c r="AC111" s="34">
        <f>AB111+U111</f>
        <v>34440</v>
      </c>
      <c r="AD111" s="48">
        <f>SUM(M111:M123)</f>
        <v>215</v>
      </c>
      <c r="AE111" s="48">
        <f>SUM(AC111:AC123)</f>
        <v>313140.40000000002</v>
      </c>
      <c r="AF111" s="91" t="str">
        <f>A111</f>
        <v>612-PR</v>
      </c>
      <c r="AG111" s="74"/>
    </row>
    <row r="112" spans="1:33" s="31" customFormat="1" ht="46" hidden="1" customHeight="1" x14ac:dyDescent="0.2">
      <c r="A112" s="33" t="s">
        <v>224</v>
      </c>
      <c r="B112" s="33" t="s">
        <v>637</v>
      </c>
      <c r="C112" s="28" t="s">
        <v>33</v>
      </c>
      <c r="D112" s="28" t="s">
        <v>108</v>
      </c>
      <c r="E112" s="35" t="s">
        <v>210</v>
      </c>
      <c r="F112" s="35" t="s">
        <v>220</v>
      </c>
      <c r="G112" s="35" t="s">
        <v>132</v>
      </c>
      <c r="H112" s="220">
        <v>45</v>
      </c>
      <c r="I112" s="33" t="s">
        <v>48</v>
      </c>
      <c r="J112" s="51">
        <v>585</v>
      </c>
      <c r="K112" s="52">
        <v>0</v>
      </c>
      <c r="L112" s="52">
        <v>0</v>
      </c>
      <c r="M112" s="52">
        <f t="shared" si="14"/>
        <v>0</v>
      </c>
      <c r="N112" s="34">
        <f t="shared" si="15"/>
        <v>0</v>
      </c>
      <c r="O112" s="53">
        <v>0</v>
      </c>
      <c r="P112" s="53">
        <v>181</v>
      </c>
      <c r="Q112" s="71">
        <v>0.4</v>
      </c>
      <c r="R112" s="54">
        <f t="shared" si="16"/>
        <v>0</v>
      </c>
      <c r="S112" s="34">
        <v>0</v>
      </c>
      <c r="T112" s="34">
        <f>(M112*S112)</f>
        <v>0</v>
      </c>
      <c r="U112" s="34">
        <f>N112+R112+T112</f>
        <v>0</v>
      </c>
      <c r="V112" s="34">
        <f>M112*200</f>
        <v>0</v>
      </c>
      <c r="W112" s="34">
        <v>0</v>
      </c>
      <c r="X112" s="34">
        <v>509</v>
      </c>
      <c r="Y112" s="52">
        <f t="shared" si="18"/>
        <v>0</v>
      </c>
      <c r="Z112" s="52">
        <v>0</v>
      </c>
      <c r="AA112" s="52"/>
      <c r="AB112" s="34">
        <f>V112+Y112+Z112</f>
        <v>0</v>
      </c>
      <c r="AC112" s="34">
        <f>AB112+U112</f>
        <v>0</v>
      </c>
      <c r="AD112" s="48" t="s">
        <v>32</v>
      </c>
      <c r="AE112" s="48" t="s">
        <v>32</v>
      </c>
      <c r="AF112" s="91" t="str">
        <f>A112</f>
        <v>612-PR</v>
      </c>
      <c r="AG112" s="74" t="s">
        <v>225</v>
      </c>
    </row>
    <row r="113" spans="1:33" s="31" customFormat="1" ht="38.25" hidden="1" customHeight="1" x14ac:dyDescent="0.2">
      <c r="A113" s="33" t="s">
        <v>224</v>
      </c>
      <c r="B113" s="33"/>
      <c r="C113" s="28" t="s">
        <v>33</v>
      </c>
      <c r="D113" s="28" t="s">
        <v>45</v>
      </c>
      <c r="E113" s="35" t="s">
        <v>143</v>
      </c>
      <c r="F113" s="35" t="s">
        <v>226</v>
      </c>
      <c r="G113" s="35" t="s">
        <v>132</v>
      </c>
      <c r="H113" s="220">
        <v>45</v>
      </c>
      <c r="I113" s="33" t="s">
        <v>37</v>
      </c>
      <c r="J113" s="51">
        <v>1200</v>
      </c>
      <c r="K113" s="52">
        <v>0</v>
      </c>
      <c r="L113" s="52">
        <v>17</v>
      </c>
      <c r="M113" s="52">
        <f t="shared" si="14"/>
        <v>17</v>
      </c>
      <c r="N113" s="34">
        <f t="shared" si="15"/>
        <v>20400</v>
      </c>
      <c r="O113" s="53">
        <v>0</v>
      </c>
      <c r="P113" s="53">
        <v>0</v>
      </c>
      <c r="Q113" s="71">
        <v>0.4</v>
      </c>
      <c r="R113" s="71">
        <f t="shared" si="16"/>
        <v>0</v>
      </c>
      <c r="S113" s="53">
        <v>0</v>
      </c>
      <c r="T113" s="34">
        <f>(M113*S113)</f>
        <v>0</v>
      </c>
      <c r="U113" s="34">
        <f>N113+R113+T113</f>
        <v>20400</v>
      </c>
      <c r="V113" s="34">
        <f>M113*200</f>
        <v>3400</v>
      </c>
      <c r="W113" s="34">
        <v>14</v>
      </c>
      <c r="X113" s="34">
        <v>160</v>
      </c>
      <c r="Y113" s="52">
        <f t="shared" si="18"/>
        <v>2240</v>
      </c>
      <c r="Z113" s="46">
        <v>0</v>
      </c>
      <c r="AA113" s="46"/>
      <c r="AB113" s="34">
        <f>V113+Y113+Z113</f>
        <v>5640</v>
      </c>
      <c r="AC113" s="34">
        <f>AB113+U113</f>
        <v>26040</v>
      </c>
      <c r="AD113" s="48" t="s">
        <v>32</v>
      </c>
      <c r="AE113" s="48" t="s">
        <v>32</v>
      </c>
      <c r="AF113" s="91" t="str">
        <f>A113</f>
        <v>612-PR</v>
      </c>
      <c r="AG113" s="74" t="s">
        <v>227</v>
      </c>
    </row>
    <row r="114" spans="1:33" s="31" customFormat="1" ht="52" hidden="1" customHeight="1" x14ac:dyDescent="0.2">
      <c r="A114" s="33" t="s">
        <v>224</v>
      </c>
      <c r="B114" s="33"/>
      <c r="C114" s="28" t="s">
        <v>33</v>
      </c>
      <c r="D114" s="28" t="s">
        <v>45</v>
      </c>
      <c r="E114" s="35" t="s">
        <v>228</v>
      </c>
      <c r="F114" s="35" t="s">
        <v>85</v>
      </c>
      <c r="G114" s="35" t="s">
        <v>221</v>
      </c>
      <c r="H114" s="220">
        <v>45</v>
      </c>
      <c r="I114" s="33" t="s">
        <v>37</v>
      </c>
      <c r="J114" s="51">
        <v>1200</v>
      </c>
      <c r="K114" s="52">
        <v>17</v>
      </c>
      <c r="L114" s="52">
        <v>0</v>
      </c>
      <c r="M114" s="52">
        <f t="shared" si="14"/>
        <v>17</v>
      </c>
      <c r="N114" s="34">
        <f t="shared" si="15"/>
        <v>20400</v>
      </c>
      <c r="O114" s="53">
        <v>0</v>
      </c>
      <c r="P114" s="53">
        <v>0</v>
      </c>
      <c r="Q114" s="71">
        <v>0.4</v>
      </c>
      <c r="R114" s="71">
        <f t="shared" si="16"/>
        <v>0</v>
      </c>
      <c r="S114" s="53">
        <v>0</v>
      </c>
      <c r="T114" s="34">
        <f>(M114*S114)</f>
        <v>0</v>
      </c>
      <c r="U114" s="34">
        <f>N114+R114+T114</f>
        <v>20400</v>
      </c>
      <c r="V114" s="34">
        <f>M114*200</f>
        <v>3400</v>
      </c>
      <c r="W114" s="34">
        <v>14</v>
      </c>
      <c r="X114" s="34">
        <v>425</v>
      </c>
      <c r="Y114" s="52">
        <f t="shared" si="18"/>
        <v>5950</v>
      </c>
      <c r="Z114" s="46">
        <v>0</v>
      </c>
      <c r="AA114" s="46"/>
      <c r="AB114" s="34">
        <f>V114+Y114+Z114</f>
        <v>9350</v>
      </c>
      <c r="AC114" s="34">
        <f>AB114+U114</f>
        <v>29750</v>
      </c>
      <c r="AD114" s="48"/>
      <c r="AE114" s="48"/>
      <c r="AF114" s="91" t="str">
        <f>A114</f>
        <v>612-PR</v>
      </c>
      <c r="AG114" s="74" t="s">
        <v>229</v>
      </c>
    </row>
    <row r="115" spans="1:33" s="31" customFormat="1" ht="36" hidden="1" customHeight="1" x14ac:dyDescent="0.2">
      <c r="A115" s="33" t="s">
        <v>224</v>
      </c>
      <c r="B115" s="33"/>
      <c r="C115" s="28" t="s">
        <v>33</v>
      </c>
      <c r="D115" s="28" t="s">
        <v>45</v>
      </c>
      <c r="E115" s="35" t="s">
        <v>65</v>
      </c>
      <c r="F115" s="35" t="s">
        <v>220</v>
      </c>
      <c r="G115" s="35" t="s">
        <v>221</v>
      </c>
      <c r="H115" s="220">
        <v>45</v>
      </c>
      <c r="I115" s="33" t="s">
        <v>48</v>
      </c>
      <c r="J115" s="51">
        <v>585</v>
      </c>
      <c r="K115" s="52">
        <v>0</v>
      </c>
      <c r="L115" s="52">
        <v>17</v>
      </c>
      <c r="M115" s="52">
        <f t="shared" si="14"/>
        <v>17</v>
      </c>
      <c r="N115" s="34">
        <f t="shared" si="15"/>
        <v>9945</v>
      </c>
      <c r="O115" s="53">
        <v>28</v>
      </c>
      <c r="P115" s="53">
        <v>100</v>
      </c>
      <c r="Q115" s="71">
        <v>0.4</v>
      </c>
      <c r="R115" s="71">
        <f t="shared" si="16"/>
        <v>1120</v>
      </c>
      <c r="S115" s="53">
        <v>300</v>
      </c>
      <c r="T115" s="34">
        <f>(M115*S115)</f>
        <v>5100</v>
      </c>
      <c r="U115" s="34">
        <f>N115+R115+T115</f>
        <v>16165</v>
      </c>
      <c r="V115" s="53">
        <f>M115*200</f>
        <v>3400</v>
      </c>
      <c r="W115" s="53">
        <v>1</v>
      </c>
      <c r="X115" s="53">
        <v>503</v>
      </c>
      <c r="Y115" s="52">
        <f t="shared" si="18"/>
        <v>503</v>
      </c>
      <c r="Z115" s="216">
        <v>0</v>
      </c>
      <c r="AA115" s="46"/>
      <c r="AB115" s="34">
        <f>V115+Y115+Z115</f>
        <v>3903</v>
      </c>
      <c r="AC115" s="34">
        <f>AB115+U115</f>
        <v>20068</v>
      </c>
      <c r="AD115" s="48"/>
      <c r="AE115" s="48"/>
      <c r="AF115" s="91" t="str">
        <f>A115</f>
        <v>612-PR</v>
      </c>
      <c r="AG115" s="74" t="s">
        <v>227</v>
      </c>
    </row>
    <row r="116" spans="1:33" s="31" customFormat="1" ht="36" hidden="1" customHeight="1" x14ac:dyDescent="0.2">
      <c r="A116" s="33" t="s">
        <v>224</v>
      </c>
      <c r="B116" s="33"/>
      <c r="C116" s="28" t="s">
        <v>33</v>
      </c>
      <c r="D116" s="28" t="s">
        <v>45</v>
      </c>
      <c r="E116" s="35" t="s">
        <v>156</v>
      </c>
      <c r="F116" s="35" t="s">
        <v>85</v>
      </c>
      <c r="G116" s="35" t="s">
        <v>132</v>
      </c>
      <c r="H116" s="220">
        <v>45</v>
      </c>
      <c r="I116" s="33" t="s">
        <v>172</v>
      </c>
      <c r="J116" s="51">
        <v>585</v>
      </c>
      <c r="K116" s="52">
        <v>0</v>
      </c>
      <c r="L116" s="52">
        <v>20</v>
      </c>
      <c r="M116" s="52">
        <f t="shared" si="14"/>
        <v>20</v>
      </c>
      <c r="N116" s="34">
        <f t="shared" si="15"/>
        <v>11700</v>
      </c>
      <c r="O116" s="53">
        <v>28</v>
      </c>
      <c r="P116" s="53">
        <v>8</v>
      </c>
      <c r="Q116" s="71">
        <v>0.4</v>
      </c>
      <c r="R116" s="54">
        <f t="shared" si="16"/>
        <v>89.600000000000009</v>
      </c>
      <c r="S116" s="34">
        <v>300</v>
      </c>
      <c r="T116" s="34">
        <f>(M116*S116)</f>
        <v>6000</v>
      </c>
      <c r="U116" s="34">
        <f>N116+R116+T116</f>
        <v>17789.599999999999</v>
      </c>
      <c r="V116" s="34">
        <f>M116*200</f>
        <v>4000</v>
      </c>
      <c r="W116" s="34">
        <v>1</v>
      </c>
      <c r="X116" s="34">
        <v>160</v>
      </c>
      <c r="Y116" s="52">
        <f t="shared" si="18"/>
        <v>160</v>
      </c>
      <c r="Z116" s="217">
        <v>0</v>
      </c>
      <c r="AA116" s="52"/>
      <c r="AB116" s="34">
        <f>V116+Y116+Z116</f>
        <v>4160</v>
      </c>
      <c r="AC116" s="34">
        <f>AB116+U116</f>
        <v>21949.599999999999</v>
      </c>
      <c r="AD116" s="48"/>
      <c r="AE116" s="48"/>
      <c r="AF116" s="91" t="str">
        <f>A116</f>
        <v>612-PR</v>
      </c>
      <c r="AG116" s="74"/>
    </row>
    <row r="117" spans="1:33" s="31" customFormat="1" ht="36" hidden="1" customHeight="1" x14ac:dyDescent="0.2">
      <c r="A117" s="33" t="s">
        <v>224</v>
      </c>
      <c r="B117" s="33" t="s">
        <v>600</v>
      </c>
      <c r="C117" s="28" t="s">
        <v>33</v>
      </c>
      <c r="D117" s="28" t="s">
        <v>45</v>
      </c>
      <c r="E117" s="35" t="s">
        <v>216</v>
      </c>
      <c r="F117" s="35" t="s">
        <v>85</v>
      </c>
      <c r="G117" s="35" t="s">
        <v>132</v>
      </c>
      <c r="H117" s="220">
        <v>45</v>
      </c>
      <c r="I117" s="33" t="s">
        <v>172</v>
      </c>
      <c r="J117" s="51">
        <v>585</v>
      </c>
      <c r="K117" s="52">
        <v>0</v>
      </c>
      <c r="L117" s="52">
        <v>20</v>
      </c>
      <c r="M117" s="52">
        <v>20</v>
      </c>
      <c r="N117" s="34">
        <v>11700</v>
      </c>
      <c r="O117" s="53">
        <v>28</v>
      </c>
      <c r="P117" s="53">
        <v>80</v>
      </c>
      <c r="Q117" s="71">
        <v>0.4</v>
      </c>
      <c r="R117" s="54">
        <f t="shared" si="16"/>
        <v>896</v>
      </c>
      <c r="S117" s="34">
        <v>300</v>
      </c>
      <c r="T117" s="34">
        <v>6000</v>
      </c>
      <c r="U117" s="34">
        <f>N117+R117+T117</f>
        <v>18596</v>
      </c>
      <c r="V117" s="34">
        <v>4000</v>
      </c>
      <c r="W117" s="34">
        <v>1</v>
      </c>
      <c r="X117" s="34">
        <v>709</v>
      </c>
      <c r="Y117" s="52">
        <f t="shared" si="18"/>
        <v>709</v>
      </c>
      <c r="Z117" s="217">
        <v>0</v>
      </c>
      <c r="AA117" s="34">
        <v>4160</v>
      </c>
      <c r="AB117" s="34">
        <f>V117+Y117+Z117</f>
        <v>4709</v>
      </c>
      <c r="AC117" s="34">
        <f>AB117+U117</f>
        <v>23305</v>
      </c>
      <c r="AD117" s="48"/>
      <c r="AE117" s="91" t="s">
        <v>32</v>
      </c>
      <c r="AF117" s="91" t="str">
        <f>A117</f>
        <v>612-PR</v>
      </c>
      <c r="AG117" s="74"/>
    </row>
    <row r="118" spans="1:33" s="31" customFormat="1" ht="36" hidden="1" customHeight="1" x14ac:dyDescent="0.2">
      <c r="A118" s="33" t="s">
        <v>224</v>
      </c>
      <c r="B118" s="33"/>
      <c r="C118" s="28" t="s">
        <v>33</v>
      </c>
      <c r="D118" s="28" t="s">
        <v>45</v>
      </c>
      <c r="E118" s="35" t="s">
        <v>148</v>
      </c>
      <c r="F118" s="35" t="s">
        <v>220</v>
      </c>
      <c r="G118" s="35" t="s">
        <v>221</v>
      </c>
      <c r="H118" s="220">
        <v>45</v>
      </c>
      <c r="I118" s="33" t="s">
        <v>48</v>
      </c>
      <c r="J118" s="51">
        <v>585</v>
      </c>
      <c r="K118" s="52">
        <v>0</v>
      </c>
      <c r="L118" s="52">
        <v>19</v>
      </c>
      <c r="M118" s="52">
        <f t="shared" si="14"/>
        <v>19</v>
      </c>
      <c r="N118" s="34">
        <f t="shared" si="15"/>
        <v>11115</v>
      </c>
      <c r="O118" s="53">
        <v>28</v>
      </c>
      <c r="P118" s="53">
        <v>14</v>
      </c>
      <c r="Q118" s="71">
        <v>0.4</v>
      </c>
      <c r="R118" s="71">
        <f t="shared" si="16"/>
        <v>156.80000000000001</v>
      </c>
      <c r="S118" s="53">
        <v>300</v>
      </c>
      <c r="T118" s="34">
        <f>(M118*S118)</f>
        <v>5700</v>
      </c>
      <c r="U118" s="34">
        <f>N118+R118+T118</f>
        <v>16971.8</v>
      </c>
      <c r="V118" s="53">
        <f>M118*200</f>
        <v>3800</v>
      </c>
      <c r="W118" s="53">
        <v>1</v>
      </c>
      <c r="X118" s="34">
        <v>160</v>
      </c>
      <c r="Y118" s="52">
        <f t="shared" si="18"/>
        <v>160</v>
      </c>
      <c r="Z118" s="216">
        <v>0</v>
      </c>
      <c r="AA118" s="46"/>
      <c r="AB118" s="34">
        <f>V118+Y118+Z118</f>
        <v>3960</v>
      </c>
      <c r="AC118" s="34">
        <f>AB118+U118</f>
        <v>20931.8</v>
      </c>
      <c r="AD118" s="48"/>
      <c r="AE118" s="48"/>
      <c r="AF118" s="91" t="str">
        <f>A118</f>
        <v>612-PR</v>
      </c>
      <c r="AG118" s="74" t="s">
        <v>233</v>
      </c>
    </row>
    <row r="119" spans="1:33" s="31" customFormat="1" ht="42" hidden="1" customHeight="1" x14ac:dyDescent="0.2">
      <c r="A119" s="33" t="s">
        <v>224</v>
      </c>
      <c r="B119" s="33"/>
      <c r="C119" s="28" t="s">
        <v>33</v>
      </c>
      <c r="D119" s="28" t="s">
        <v>50</v>
      </c>
      <c r="E119" s="35" t="s">
        <v>161</v>
      </c>
      <c r="F119" s="35" t="s">
        <v>234</v>
      </c>
      <c r="G119" s="35" t="s">
        <v>221</v>
      </c>
      <c r="H119" s="220">
        <v>45</v>
      </c>
      <c r="I119" s="33" t="s">
        <v>235</v>
      </c>
      <c r="J119" s="51">
        <v>765</v>
      </c>
      <c r="K119" s="52">
        <v>0</v>
      </c>
      <c r="L119" s="52">
        <v>17</v>
      </c>
      <c r="M119" s="52">
        <f t="shared" si="14"/>
        <v>17</v>
      </c>
      <c r="N119" s="34">
        <f t="shared" si="15"/>
        <v>13005</v>
      </c>
      <c r="O119" s="53">
        <v>14</v>
      </c>
      <c r="P119" s="53">
        <v>10</v>
      </c>
      <c r="Q119" s="71">
        <v>0.4</v>
      </c>
      <c r="R119" s="54">
        <f t="shared" si="16"/>
        <v>56</v>
      </c>
      <c r="S119" s="34">
        <v>300</v>
      </c>
      <c r="T119" s="34">
        <f>(M119*S119)</f>
        <v>5100</v>
      </c>
      <c r="U119" s="34">
        <f>N119+R119+T119</f>
        <v>18161</v>
      </c>
      <c r="V119" s="34">
        <f>M119*200</f>
        <v>3400</v>
      </c>
      <c r="W119" s="34">
        <v>14</v>
      </c>
      <c r="X119" s="34">
        <v>160</v>
      </c>
      <c r="Y119" s="52">
        <f t="shared" si="18"/>
        <v>2240</v>
      </c>
      <c r="Z119" s="52">
        <v>0</v>
      </c>
      <c r="AA119" s="52"/>
      <c r="AB119" s="34">
        <f>V119+Y119+Z119</f>
        <v>5640</v>
      </c>
      <c r="AC119" s="34">
        <f>AB119+U119</f>
        <v>23801</v>
      </c>
      <c r="AD119" s="48"/>
      <c r="AE119" s="48"/>
      <c r="AF119" s="91" t="str">
        <f>A119</f>
        <v>612-PR</v>
      </c>
      <c r="AG119" s="74" t="s">
        <v>237</v>
      </c>
    </row>
    <row r="120" spans="1:33" s="31" customFormat="1" ht="40.5" hidden="1" customHeight="1" x14ac:dyDescent="0.2">
      <c r="A120" s="33" t="s">
        <v>224</v>
      </c>
      <c r="B120" s="33"/>
      <c r="C120" s="28" t="s">
        <v>33</v>
      </c>
      <c r="D120" s="28" t="s">
        <v>34</v>
      </c>
      <c r="E120" s="89" t="s">
        <v>35</v>
      </c>
      <c r="F120" s="35" t="s">
        <v>226</v>
      </c>
      <c r="G120" s="35" t="s">
        <v>221</v>
      </c>
      <c r="H120" s="220">
        <v>45</v>
      </c>
      <c r="I120" s="33" t="s">
        <v>37</v>
      </c>
      <c r="J120" s="51">
        <v>1200</v>
      </c>
      <c r="K120" s="52">
        <v>17</v>
      </c>
      <c r="L120" s="52">
        <v>0</v>
      </c>
      <c r="M120" s="52">
        <f t="shared" si="14"/>
        <v>17</v>
      </c>
      <c r="N120" s="34">
        <f t="shared" si="15"/>
        <v>20400</v>
      </c>
      <c r="O120" s="53">
        <v>0</v>
      </c>
      <c r="P120" s="53">
        <v>88</v>
      </c>
      <c r="Q120" s="71">
        <v>0.4</v>
      </c>
      <c r="R120" s="54">
        <f t="shared" si="16"/>
        <v>0</v>
      </c>
      <c r="S120" s="34">
        <v>0</v>
      </c>
      <c r="T120" s="34">
        <f>(M120*S120)</f>
        <v>0</v>
      </c>
      <c r="U120" s="34">
        <f>N120+R120+T120</f>
        <v>20400</v>
      </c>
      <c r="V120" s="34">
        <f>M120*200</f>
        <v>3400</v>
      </c>
      <c r="W120" s="34">
        <v>9</v>
      </c>
      <c r="X120" s="34">
        <v>330</v>
      </c>
      <c r="Y120" s="52">
        <f t="shared" si="18"/>
        <v>2970</v>
      </c>
      <c r="Z120" s="46">
        <v>0</v>
      </c>
      <c r="AA120" s="46"/>
      <c r="AB120" s="34">
        <f>V120+Y120+Z120</f>
        <v>6370</v>
      </c>
      <c r="AC120" s="34">
        <f>AB120+U120</f>
        <v>26770</v>
      </c>
      <c r="AD120" s="48"/>
      <c r="AE120" s="48"/>
      <c r="AF120" s="91" t="str">
        <f>A120</f>
        <v>612-PR</v>
      </c>
      <c r="AG120" s="74"/>
    </row>
    <row r="121" spans="1:33" s="31" customFormat="1" ht="38" hidden="1" customHeight="1" x14ac:dyDescent="0.2">
      <c r="A121" s="178" t="s">
        <v>224</v>
      </c>
      <c r="B121" s="178" t="s">
        <v>756</v>
      </c>
      <c r="C121" s="179" t="s">
        <v>33</v>
      </c>
      <c r="D121" s="179" t="s">
        <v>34</v>
      </c>
      <c r="E121" s="187" t="s">
        <v>35</v>
      </c>
      <c r="F121" s="180" t="s">
        <v>85</v>
      </c>
      <c r="G121" s="180" t="s">
        <v>132</v>
      </c>
      <c r="H121" s="246">
        <v>45</v>
      </c>
      <c r="I121" s="178" t="s">
        <v>37</v>
      </c>
      <c r="J121" s="183">
        <v>1200</v>
      </c>
      <c r="K121" s="181">
        <v>17</v>
      </c>
      <c r="L121" s="181">
        <v>0</v>
      </c>
      <c r="M121" s="181">
        <f t="shared" si="14"/>
        <v>17</v>
      </c>
      <c r="N121" s="55">
        <f t="shared" si="15"/>
        <v>20400</v>
      </c>
      <c r="O121" s="182">
        <v>0</v>
      </c>
      <c r="P121" s="182">
        <v>88</v>
      </c>
      <c r="Q121" s="184">
        <v>0.4</v>
      </c>
      <c r="R121" s="185">
        <f t="shared" si="16"/>
        <v>0</v>
      </c>
      <c r="S121" s="55">
        <v>0</v>
      </c>
      <c r="T121" s="55">
        <f>(M121*S121)</f>
        <v>0</v>
      </c>
      <c r="U121" s="55">
        <f>N121+R121+T121</f>
        <v>20400</v>
      </c>
      <c r="V121" s="55">
        <f>M121*200</f>
        <v>3400</v>
      </c>
      <c r="W121" s="55">
        <v>14</v>
      </c>
      <c r="X121" s="55">
        <v>330</v>
      </c>
      <c r="Y121" s="181">
        <f t="shared" si="18"/>
        <v>4620</v>
      </c>
      <c r="Z121" s="189">
        <v>0</v>
      </c>
      <c r="AA121" s="189"/>
      <c r="AB121" s="55">
        <f>V121+Y121+Z121</f>
        <v>8020</v>
      </c>
      <c r="AC121" s="55">
        <f>AB121+U121</f>
        <v>28420</v>
      </c>
      <c r="AD121" s="242"/>
      <c r="AE121" s="242"/>
      <c r="AF121" s="244" t="str">
        <f>A121</f>
        <v>612-PR</v>
      </c>
      <c r="AG121" s="74"/>
    </row>
    <row r="122" spans="1:33" s="31" customFormat="1" ht="38" customHeight="1" x14ac:dyDescent="0.2">
      <c r="A122" s="178" t="s">
        <v>224</v>
      </c>
      <c r="B122" s="178" t="s">
        <v>761</v>
      </c>
      <c r="C122" s="179" t="s">
        <v>33</v>
      </c>
      <c r="D122" s="179" t="s">
        <v>272</v>
      </c>
      <c r="E122" s="187" t="s">
        <v>273</v>
      </c>
      <c r="F122" s="180" t="s">
        <v>85</v>
      </c>
      <c r="G122" s="180" t="s">
        <v>132</v>
      </c>
      <c r="H122" s="246">
        <v>45</v>
      </c>
      <c r="I122" s="178" t="s">
        <v>37</v>
      </c>
      <c r="J122" s="183">
        <v>1200</v>
      </c>
      <c r="K122" s="181">
        <v>0</v>
      </c>
      <c r="L122" s="181">
        <v>17</v>
      </c>
      <c r="M122" s="181">
        <f t="shared" si="14"/>
        <v>17</v>
      </c>
      <c r="N122" s="55">
        <f t="shared" si="15"/>
        <v>20400</v>
      </c>
      <c r="O122" s="182">
        <v>0</v>
      </c>
      <c r="P122" s="182">
        <v>0</v>
      </c>
      <c r="Q122" s="184">
        <v>0.4</v>
      </c>
      <c r="R122" s="185">
        <f t="shared" si="16"/>
        <v>0</v>
      </c>
      <c r="S122" s="55">
        <v>0</v>
      </c>
      <c r="T122" s="55">
        <f>(M122*S122)</f>
        <v>0</v>
      </c>
      <c r="U122" s="55">
        <f>N122+R122+T122</f>
        <v>20400</v>
      </c>
      <c r="V122" s="55">
        <f>M122*200</f>
        <v>3400</v>
      </c>
      <c r="W122" s="55">
        <v>14</v>
      </c>
      <c r="X122" s="55">
        <v>550</v>
      </c>
      <c r="Y122" s="181">
        <f t="shared" si="18"/>
        <v>7700</v>
      </c>
      <c r="Z122" s="189">
        <v>0</v>
      </c>
      <c r="AA122" s="189"/>
      <c r="AB122" s="55">
        <f>V122+Y122+Z122</f>
        <v>11100</v>
      </c>
      <c r="AC122" s="55">
        <f>AB122+U122</f>
        <v>31500</v>
      </c>
      <c r="AD122" s="242"/>
      <c r="AE122" s="242"/>
      <c r="AF122" s="244" t="str">
        <f>A122</f>
        <v>612-PR</v>
      </c>
      <c r="AG122" s="74"/>
    </row>
    <row r="123" spans="1:33" s="31" customFormat="1" ht="35.25" hidden="1" customHeight="1" x14ac:dyDescent="0.2">
      <c r="A123" s="33" t="s">
        <v>224</v>
      </c>
      <c r="B123" s="33"/>
      <c r="C123" s="28" t="s">
        <v>33</v>
      </c>
      <c r="D123" s="28" t="s">
        <v>34</v>
      </c>
      <c r="E123" s="35" t="s">
        <v>170</v>
      </c>
      <c r="F123" s="35" t="s">
        <v>85</v>
      </c>
      <c r="G123" s="35" t="s">
        <v>221</v>
      </c>
      <c r="H123" s="220">
        <v>45</v>
      </c>
      <c r="I123" s="33" t="s">
        <v>37</v>
      </c>
      <c r="J123" s="51">
        <v>1200</v>
      </c>
      <c r="K123" s="52">
        <v>17</v>
      </c>
      <c r="L123" s="52">
        <v>0</v>
      </c>
      <c r="M123" s="52">
        <f t="shared" si="14"/>
        <v>17</v>
      </c>
      <c r="N123" s="34">
        <f t="shared" si="15"/>
        <v>20400</v>
      </c>
      <c r="O123" s="53">
        <v>0</v>
      </c>
      <c r="P123" s="53">
        <v>256</v>
      </c>
      <c r="Q123" s="71">
        <v>0.4</v>
      </c>
      <c r="R123" s="54">
        <f t="shared" si="16"/>
        <v>0</v>
      </c>
      <c r="S123" s="34">
        <v>0</v>
      </c>
      <c r="T123" s="34">
        <f>(M123*S123)</f>
        <v>0</v>
      </c>
      <c r="U123" s="34">
        <f>N123+R123+T123</f>
        <v>20400</v>
      </c>
      <c r="V123" s="34">
        <f>M123*200</f>
        <v>3400</v>
      </c>
      <c r="W123" s="34">
        <v>11</v>
      </c>
      <c r="X123" s="34">
        <v>215</v>
      </c>
      <c r="Y123" s="52">
        <f t="shared" si="18"/>
        <v>2365</v>
      </c>
      <c r="Z123" s="46">
        <v>0</v>
      </c>
      <c r="AA123" s="46"/>
      <c r="AB123" s="34">
        <f>V123+Y123+Z123</f>
        <v>5765</v>
      </c>
      <c r="AC123" s="34">
        <f>AB123+U123</f>
        <v>26165</v>
      </c>
      <c r="AD123" s="48"/>
      <c r="AE123" s="48"/>
      <c r="AF123" s="91" t="str">
        <f>A123</f>
        <v>612-PR</v>
      </c>
      <c r="AG123" s="74" t="s">
        <v>238</v>
      </c>
    </row>
    <row r="124" spans="1:33" s="31" customFormat="1" ht="41.25" hidden="1" customHeight="1" x14ac:dyDescent="0.2">
      <c r="A124" s="62" t="s">
        <v>239</v>
      </c>
      <c r="B124" s="62"/>
      <c r="C124" s="63" t="s">
        <v>33</v>
      </c>
      <c r="D124" s="63" t="s">
        <v>108</v>
      </c>
      <c r="E124" s="37" t="s">
        <v>240</v>
      </c>
      <c r="F124" s="37" t="s">
        <v>205</v>
      </c>
      <c r="G124" s="37" t="s">
        <v>241</v>
      </c>
      <c r="H124" s="245">
        <v>60</v>
      </c>
      <c r="I124" s="62" t="s">
        <v>48</v>
      </c>
      <c r="J124" s="39">
        <v>585</v>
      </c>
      <c r="K124" s="40">
        <v>0</v>
      </c>
      <c r="L124" s="40">
        <v>0</v>
      </c>
      <c r="M124" s="40">
        <f t="shared" si="14"/>
        <v>0</v>
      </c>
      <c r="N124" s="41">
        <f t="shared" si="15"/>
        <v>0</v>
      </c>
      <c r="O124" s="42">
        <v>0</v>
      </c>
      <c r="P124" s="42">
        <v>148</v>
      </c>
      <c r="Q124" s="67">
        <v>0.4</v>
      </c>
      <c r="R124" s="43">
        <f t="shared" si="16"/>
        <v>0</v>
      </c>
      <c r="S124" s="42">
        <v>0</v>
      </c>
      <c r="T124" s="41">
        <v>0</v>
      </c>
      <c r="U124" s="41">
        <f>N124+R124+T124</f>
        <v>0</v>
      </c>
      <c r="V124" s="41">
        <f>M124*200</f>
        <v>0</v>
      </c>
      <c r="W124" s="41">
        <v>0</v>
      </c>
      <c r="X124" s="41">
        <v>509</v>
      </c>
      <c r="Y124" s="40">
        <f t="shared" si="18"/>
        <v>0</v>
      </c>
      <c r="Z124" s="45">
        <v>0</v>
      </c>
      <c r="AA124" s="46"/>
      <c r="AB124" s="41">
        <f>V124+Y124+Z124</f>
        <v>0</v>
      </c>
      <c r="AC124" s="41">
        <f>AB124+U124</f>
        <v>0</v>
      </c>
      <c r="AD124" s="48">
        <f>SUM(M124:M131)</f>
        <v>82</v>
      </c>
      <c r="AE124" s="48">
        <f t="shared" ref="AE124" si="19">SUM(AC124:AC131)</f>
        <v>71896.399999999994</v>
      </c>
      <c r="AF124" s="97" t="str">
        <f>A124</f>
        <v>613-PR</v>
      </c>
      <c r="AG124" s="101" t="s">
        <v>243</v>
      </c>
    </row>
    <row r="125" spans="1:33" s="31" customFormat="1" ht="46" hidden="1" customHeight="1" x14ac:dyDescent="0.2">
      <c r="A125" s="62" t="s">
        <v>239</v>
      </c>
      <c r="B125" s="62"/>
      <c r="C125" s="63" t="s">
        <v>33</v>
      </c>
      <c r="D125" s="63" t="s">
        <v>108</v>
      </c>
      <c r="E125" s="37" t="s">
        <v>210</v>
      </c>
      <c r="F125" s="37" t="s">
        <v>244</v>
      </c>
      <c r="G125" s="37" t="s">
        <v>241</v>
      </c>
      <c r="H125" s="245">
        <v>60</v>
      </c>
      <c r="I125" s="62" t="s">
        <v>48</v>
      </c>
      <c r="J125" s="39">
        <v>585</v>
      </c>
      <c r="K125" s="40">
        <v>0</v>
      </c>
      <c r="L125" s="40">
        <v>0</v>
      </c>
      <c r="M125" s="40">
        <f t="shared" si="14"/>
        <v>0</v>
      </c>
      <c r="N125" s="41">
        <f t="shared" si="15"/>
        <v>0</v>
      </c>
      <c r="O125" s="42">
        <v>0</v>
      </c>
      <c r="P125" s="42">
        <v>181</v>
      </c>
      <c r="Q125" s="67">
        <v>0.4</v>
      </c>
      <c r="R125" s="43">
        <f t="shared" si="16"/>
        <v>0</v>
      </c>
      <c r="S125" s="42">
        <v>0</v>
      </c>
      <c r="T125" s="41">
        <v>0</v>
      </c>
      <c r="U125" s="41">
        <f>N125+R125+T125</f>
        <v>0</v>
      </c>
      <c r="V125" s="41">
        <f>M125*200</f>
        <v>0</v>
      </c>
      <c r="W125" s="41">
        <v>0</v>
      </c>
      <c r="X125" s="41">
        <v>509</v>
      </c>
      <c r="Y125" s="40">
        <f t="shared" si="18"/>
        <v>0</v>
      </c>
      <c r="Z125" s="45">
        <v>0</v>
      </c>
      <c r="AA125" s="45"/>
      <c r="AB125" s="41">
        <f>V125+Y125+Z125</f>
        <v>0</v>
      </c>
      <c r="AC125" s="41">
        <f>AB125+U125</f>
        <v>0</v>
      </c>
      <c r="AD125" s="48" t="s">
        <v>32</v>
      </c>
      <c r="AE125" s="48" t="s">
        <v>32</v>
      </c>
      <c r="AF125" s="91" t="str">
        <f>A125</f>
        <v>613-PR</v>
      </c>
      <c r="AG125" s="74"/>
    </row>
    <row r="126" spans="1:33" s="31" customFormat="1" ht="37.5" hidden="1" customHeight="1" x14ac:dyDescent="0.2">
      <c r="A126" s="33" t="s">
        <v>239</v>
      </c>
      <c r="B126" s="33"/>
      <c r="C126" s="28" t="s">
        <v>33</v>
      </c>
      <c r="D126" s="28" t="s">
        <v>45</v>
      </c>
      <c r="E126" s="35" t="s">
        <v>246</v>
      </c>
      <c r="F126" s="35" t="s">
        <v>196</v>
      </c>
      <c r="G126" s="35" t="s">
        <v>241</v>
      </c>
      <c r="H126" s="220">
        <v>60</v>
      </c>
      <c r="I126" s="33" t="s">
        <v>48</v>
      </c>
      <c r="J126" s="51">
        <v>585</v>
      </c>
      <c r="K126" s="52">
        <v>22</v>
      </c>
      <c r="L126" s="52">
        <v>0</v>
      </c>
      <c r="M126" s="52">
        <f t="shared" si="14"/>
        <v>22</v>
      </c>
      <c r="N126" s="34">
        <f t="shared" si="15"/>
        <v>12870</v>
      </c>
      <c r="O126" s="53">
        <v>36</v>
      </c>
      <c r="P126" s="53">
        <v>22</v>
      </c>
      <c r="Q126" s="71">
        <v>0.4</v>
      </c>
      <c r="R126" s="54">
        <f t="shared" si="16"/>
        <v>316.8</v>
      </c>
      <c r="S126" s="34">
        <v>0</v>
      </c>
      <c r="T126" s="34">
        <v>0</v>
      </c>
      <c r="U126" s="34">
        <f>N126+R126+T126</f>
        <v>13186.8</v>
      </c>
      <c r="V126" s="34">
        <f>M126*200</f>
        <v>4400</v>
      </c>
      <c r="W126" s="34">
        <v>6</v>
      </c>
      <c r="X126" s="34">
        <v>160</v>
      </c>
      <c r="Y126" s="52">
        <f t="shared" si="18"/>
        <v>960</v>
      </c>
      <c r="Z126" s="46">
        <v>0</v>
      </c>
      <c r="AA126" s="46"/>
      <c r="AB126" s="34">
        <f>V126+Y126+Z126</f>
        <v>5360</v>
      </c>
      <c r="AC126" s="34">
        <f>AB126+U126</f>
        <v>18546.8</v>
      </c>
      <c r="AD126" s="48" t="s">
        <v>32</v>
      </c>
      <c r="AE126" s="48" t="s">
        <v>32</v>
      </c>
      <c r="AF126" s="91" t="str">
        <f>A126</f>
        <v>613-PR</v>
      </c>
      <c r="AG126" s="74"/>
    </row>
    <row r="127" spans="1:33" s="31" customFormat="1" ht="35.25" hidden="1" customHeight="1" x14ac:dyDescent="0.2">
      <c r="A127" s="33" t="s">
        <v>239</v>
      </c>
      <c r="B127" s="33" t="s">
        <v>598</v>
      </c>
      <c r="C127" s="28" t="s">
        <v>33</v>
      </c>
      <c r="D127" s="28" t="s">
        <v>45</v>
      </c>
      <c r="E127" s="35" t="s">
        <v>156</v>
      </c>
      <c r="F127" s="35" t="s">
        <v>196</v>
      </c>
      <c r="G127" s="35" t="s">
        <v>241</v>
      </c>
      <c r="H127" s="220">
        <v>60</v>
      </c>
      <c r="I127" s="33" t="s">
        <v>48</v>
      </c>
      <c r="J127" s="51">
        <v>585</v>
      </c>
      <c r="K127" s="52">
        <v>0</v>
      </c>
      <c r="L127" s="52">
        <v>0</v>
      </c>
      <c r="M127" s="52">
        <f t="shared" si="14"/>
        <v>0</v>
      </c>
      <c r="N127" s="34">
        <f t="shared" si="15"/>
        <v>0</v>
      </c>
      <c r="O127" s="53">
        <v>0</v>
      </c>
      <c r="P127" s="53">
        <v>8</v>
      </c>
      <c r="Q127" s="71">
        <v>0.4</v>
      </c>
      <c r="R127" s="54">
        <f t="shared" si="16"/>
        <v>0</v>
      </c>
      <c r="S127" s="34">
        <v>0</v>
      </c>
      <c r="T127" s="34">
        <v>0</v>
      </c>
      <c r="U127" s="34">
        <f>N127+R127+T127</f>
        <v>0</v>
      </c>
      <c r="V127" s="34">
        <f>M127*200</f>
        <v>0</v>
      </c>
      <c r="W127" s="34">
        <v>0</v>
      </c>
      <c r="X127" s="34">
        <v>160</v>
      </c>
      <c r="Y127" s="52">
        <f t="shared" si="18"/>
        <v>0</v>
      </c>
      <c r="Z127" s="46">
        <v>0</v>
      </c>
      <c r="AA127" s="46"/>
      <c r="AB127" s="34">
        <f>V127+Y127+Z127</f>
        <v>0</v>
      </c>
      <c r="AC127" s="34">
        <f>AB127+U127</f>
        <v>0</v>
      </c>
      <c r="AD127" s="48"/>
      <c r="AE127" s="48"/>
      <c r="AF127" s="91" t="str">
        <f>A127</f>
        <v>613-PR</v>
      </c>
      <c r="AG127" s="74"/>
    </row>
    <row r="128" spans="1:33" s="31" customFormat="1" ht="36.75" hidden="1" customHeight="1" x14ac:dyDescent="0.2">
      <c r="A128" s="62" t="s">
        <v>239</v>
      </c>
      <c r="B128" s="62"/>
      <c r="C128" s="63" t="s">
        <v>33</v>
      </c>
      <c r="D128" s="63" t="s">
        <v>45</v>
      </c>
      <c r="E128" s="37" t="s">
        <v>249</v>
      </c>
      <c r="F128" s="37" t="s">
        <v>196</v>
      </c>
      <c r="G128" s="37" t="s">
        <v>241</v>
      </c>
      <c r="H128" s="245">
        <v>60</v>
      </c>
      <c r="I128" s="62" t="s">
        <v>48</v>
      </c>
      <c r="J128" s="39">
        <v>585</v>
      </c>
      <c r="K128" s="40">
        <v>0</v>
      </c>
      <c r="L128" s="40">
        <v>0</v>
      </c>
      <c r="M128" s="40">
        <f t="shared" si="14"/>
        <v>0</v>
      </c>
      <c r="N128" s="41">
        <f t="shared" si="15"/>
        <v>0</v>
      </c>
      <c r="O128" s="42">
        <v>0</v>
      </c>
      <c r="P128" s="42">
        <v>0</v>
      </c>
      <c r="Q128" s="67">
        <v>0.4</v>
      </c>
      <c r="R128" s="43">
        <f t="shared" si="16"/>
        <v>0</v>
      </c>
      <c r="S128" s="41">
        <v>0</v>
      </c>
      <c r="T128" s="41">
        <v>0</v>
      </c>
      <c r="U128" s="41">
        <f>N128+R128+T128</f>
        <v>0</v>
      </c>
      <c r="V128" s="41">
        <f>M128*200</f>
        <v>0</v>
      </c>
      <c r="W128" s="41">
        <v>0</v>
      </c>
      <c r="X128" s="41">
        <v>385</v>
      </c>
      <c r="Y128" s="40">
        <f t="shared" si="18"/>
        <v>0</v>
      </c>
      <c r="Z128" s="45">
        <v>0</v>
      </c>
      <c r="AA128" s="46"/>
      <c r="AB128" s="41">
        <f>V128+Y128+Z128</f>
        <v>0</v>
      </c>
      <c r="AC128" s="41">
        <f>AB128+U128</f>
        <v>0</v>
      </c>
      <c r="AD128" s="199"/>
      <c r="AE128" s="199"/>
      <c r="AF128" s="97" t="str">
        <f>A128</f>
        <v>613-PR</v>
      </c>
      <c r="AG128" s="101" t="s">
        <v>251</v>
      </c>
    </row>
    <row r="129" spans="1:33" s="31" customFormat="1" ht="36.75" hidden="1" customHeight="1" x14ac:dyDescent="0.2">
      <c r="A129" s="33" t="s">
        <v>239</v>
      </c>
      <c r="B129" s="33"/>
      <c r="C129" s="28" t="s">
        <v>33</v>
      </c>
      <c r="D129" s="28" t="s">
        <v>45</v>
      </c>
      <c r="E129" s="35" t="s">
        <v>69</v>
      </c>
      <c r="F129" s="35" t="s">
        <v>252</v>
      </c>
      <c r="G129" s="35" t="s">
        <v>241</v>
      </c>
      <c r="H129" s="220">
        <v>60</v>
      </c>
      <c r="I129" s="33" t="s">
        <v>48</v>
      </c>
      <c r="J129" s="51">
        <v>585</v>
      </c>
      <c r="K129" s="52">
        <v>0</v>
      </c>
      <c r="L129" s="52">
        <v>17</v>
      </c>
      <c r="M129" s="52">
        <f t="shared" si="14"/>
        <v>17</v>
      </c>
      <c r="N129" s="34">
        <f t="shared" si="15"/>
        <v>9945</v>
      </c>
      <c r="O129" s="53">
        <v>36</v>
      </c>
      <c r="P129" s="53">
        <v>72</v>
      </c>
      <c r="Q129" s="71">
        <v>0.4</v>
      </c>
      <c r="R129" s="54">
        <f t="shared" si="16"/>
        <v>1036.8</v>
      </c>
      <c r="S129" s="34">
        <v>0</v>
      </c>
      <c r="T129" s="34">
        <f>(M129*S129)</f>
        <v>0</v>
      </c>
      <c r="U129" s="34">
        <f>N129+R129+T129</f>
        <v>10981.8</v>
      </c>
      <c r="V129" s="34">
        <f>M129*200</f>
        <v>3400</v>
      </c>
      <c r="W129" s="34">
        <v>6</v>
      </c>
      <c r="X129" s="34">
        <v>260</v>
      </c>
      <c r="Y129" s="52">
        <f t="shared" si="18"/>
        <v>1560</v>
      </c>
      <c r="Z129" s="46">
        <v>0</v>
      </c>
      <c r="AA129" s="46"/>
      <c r="AB129" s="34">
        <f>V129+Y129+Z129</f>
        <v>4960</v>
      </c>
      <c r="AC129" s="34">
        <f>AB129+U129</f>
        <v>15941.8</v>
      </c>
      <c r="AD129" s="48"/>
      <c r="AE129" s="48"/>
      <c r="AF129" s="91" t="str">
        <f>A129</f>
        <v>613-PR</v>
      </c>
      <c r="AG129" s="74"/>
    </row>
    <row r="130" spans="1:33" s="31" customFormat="1" ht="36.75" hidden="1" customHeight="1" x14ac:dyDescent="0.2">
      <c r="A130" s="33" t="s">
        <v>239</v>
      </c>
      <c r="B130" s="33"/>
      <c r="C130" s="28" t="s">
        <v>33</v>
      </c>
      <c r="D130" s="28" t="s">
        <v>45</v>
      </c>
      <c r="E130" s="35" t="s">
        <v>153</v>
      </c>
      <c r="F130" s="35" t="s">
        <v>196</v>
      </c>
      <c r="G130" s="35" t="s">
        <v>253</v>
      </c>
      <c r="H130" s="220">
        <v>45</v>
      </c>
      <c r="I130" s="33" t="s">
        <v>48</v>
      </c>
      <c r="J130" s="51">
        <v>585</v>
      </c>
      <c r="K130" s="52">
        <v>0</v>
      </c>
      <c r="L130" s="52">
        <v>18</v>
      </c>
      <c r="M130" s="52">
        <f t="shared" si="14"/>
        <v>18</v>
      </c>
      <c r="N130" s="34">
        <f t="shared" si="15"/>
        <v>10530</v>
      </c>
      <c r="O130" s="53">
        <v>28</v>
      </c>
      <c r="P130" s="53">
        <v>31</v>
      </c>
      <c r="Q130" s="71">
        <v>0.4</v>
      </c>
      <c r="R130" s="54">
        <f t="shared" si="16"/>
        <v>347.2</v>
      </c>
      <c r="S130" s="34">
        <v>0</v>
      </c>
      <c r="T130" s="34">
        <f>(M130*S130)</f>
        <v>0</v>
      </c>
      <c r="U130" s="34">
        <f>N130+R130+T130</f>
        <v>10877.2</v>
      </c>
      <c r="V130" s="34">
        <f>M130*200</f>
        <v>3600</v>
      </c>
      <c r="W130" s="34">
        <v>4</v>
      </c>
      <c r="X130" s="34">
        <v>160</v>
      </c>
      <c r="Y130" s="52">
        <f t="shared" si="18"/>
        <v>640</v>
      </c>
      <c r="Z130" s="52">
        <v>0</v>
      </c>
      <c r="AA130" s="52"/>
      <c r="AB130" s="34">
        <f>V130+Y130+Z130</f>
        <v>4240</v>
      </c>
      <c r="AC130" s="34">
        <f>AB130+U130</f>
        <v>15117.2</v>
      </c>
      <c r="AD130" s="48"/>
      <c r="AE130" s="48"/>
      <c r="AF130" s="91" t="str">
        <f>A130</f>
        <v>613-PR</v>
      </c>
      <c r="AG130" s="74"/>
    </row>
    <row r="131" spans="1:33" s="31" customFormat="1" ht="37.5" hidden="1" customHeight="1" x14ac:dyDescent="0.2">
      <c r="A131" s="33" t="s">
        <v>239</v>
      </c>
      <c r="B131" s="33"/>
      <c r="C131" s="28" t="s">
        <v>33</v>
      </c>
      <c r="D131" s="28" t="s">
        <v>34</v>
      </c>
      <c r="E131" s="35" t="s">
        <v>177</v>
      </c>
      <c r="F131" s="35" t="s">
        <v>196</v>
      </c>
      <c r="G131" s="35" t="s">
        <v>253</v>
      </c>
      <c r="H131" s="220">
        <v>45</v>
      </c>
      <c r="I131" s="33" t="s">
        <v>48</v>
      </c>
      <c r="J131" s="51">
        <v>585</v>
      </c>
      <c r="K131" s="52">
        <v>0</v>
      </c>
      <c r="L131" s="52">
        <v>25</v>
      </c>
      <c r="M131" s="52">
        <f t="shared" si="14"/>
        <v>25</v>
      </c>
      <c r="N131" s="34">
        <f t="shared" si="15"/>
        <v>14625</v>
      </c>
      <c r="O131" s="53">
        <v>28</v>
      </c>
      <c r="P131" s="53">
        <v>88</v>
      </c>
      <c r="Q131" s="71">
        <v>0.4</v>
      </c>
      <c r="R131" s="54">
        <f t="shared" si="16"/>
        <v>985.60000000000014</v>
      </c>
      <c r="S131" s="34">
        <v>0</v>
      </c>
      <c r="T131" s="34">
        <f>(M131*S131)</f>
        <v>0</v>
      </c>
      <c r="U131" s="34">
        <f>N131+R131+T131</f>
        <v>15610.6</v>
      </c>
      <c r="V131" s="34">
        <f>M131*200</f>
        <v>5000</v>
      </c>
      <c r="W131" s="34">
        <v>4</v>
      </c>
      <c r="X131" s="34">
        <v>420</v>
      </c>
      <c r="Y131" s="52">
        <f t="shared" si="18"/>
        <v>1680</v>
      </c>
      <c r="Z131" s="46">
        <v>0</v>
      </c>
      <c r="AA131" s="46"/>
      <c r="AB131" s="34">
        <f>V131+Y131+Z131</f>
        <v>6680</v>
      </c>
      <c r="AC131" s="34">
        <f>AB131+U131</f>
        <v>22290.6</v>
      </c>
      <c r="AD131" s="48"/>
      <c r="AE131" s="48"/>
      <c r="AF131" s="91" t="str">
        <f>A131</f>
        <v>613-PR</v>
      </c>
      <c r="AG131" s="74" t="s">
        <v>256</v>
      </c>
    </row>
    <row r="132" spans="1:33" s="31" customFormat="1" ht="35.25" hidden="1" customHeight="1" x14ac:dyDescent="0.2">
      <c r="A132" s="33" t="s">
        <v>257</v>
      </c>
      <c r="B132" s="33"/>
      <c r="C132" s="28" t="s">
        <v>33</v>
      </c>
      <c r="D132" s="28" t="s">
        <v>45</v>
      </c>
      <c r="E132" s="35" t="s">
        <v>246</v>
      </c>
      <c r="F132" s="35" t="s">
        <v>47</v>
      </c>
      <c r="G132" s="35" t="s">
        <v>258</v>
      </c>
      <c r="H132" s="220">
        <v>45</v>
      </c>
      <c r="I132" s="33" t="s">
        <v>48</v>
      </c>
      <c r="J132" s="51">
        <v>585</v>
      </c>
      <c r="K132" s="52">
        <v>19</v>
      </c>
      <c r="L132" s="52">
        <v>0</v>
      </c>
      <c r="M132" s="52">
        <f t="shared" si="14"/>
        <v>19</v>
      </c>
      <c r="N132" s="34">
        <f t="shared" si="15"/>
        <v>11115</v>
      </c>
      <c r="O132" s="53">
        <v>28</v>
      </c>
      <c r="P132" s="53">
        <v>22</v>
      </c>
      <c r="Q132" s="71">
        <v>0.4</v>
      </c>
      <c r="R132" s="71">
        <f t="shared" si="16"/>
        <v>246.40000000000003</v>
      </c>
      <c r="S132" s="53">
        <v>385</v>
      </c>
      <c r="T132" s="34">
        <f>(M132*S132)</f>
        <v>7315</v>
      </c>
      <c r="U132" s="34">
        <f>N132+R132+T132</f>
        <v>18676.400000000001</v>
      </c>
      <c r="V132" s="34">
        <f>M132*200</f>
        <v>3800</v>
      </c>
      <c r="W132" s="34">
        <v>1</v>
      </c>
      <c r="X132" s="34">
        <v>160</v>
      </c>
      <c r="Y132" s="52">
        <f t="shared" si="18"/>
        <v>160</v>
      </c>
      <c r="Z132" s="46">
        <v>0</v>
      </c>
      <c r="AA132" s="46"/>
      <c r="AB132" s="34">
        <f>V132+Y132+Z132</f>
        <v>3960</v>
      </c>
      <c r="AC132" s="34">
        <f>AB132+U132</f>
        <v>22636.400000000001</v>
      </c>
      <c r="AD132" s="48">
        <f>SUM(M132:M142)</f>
        <v>190</v>
      </c>
      <c r="AE132" s="48">
        <f>SUM(AC132:AC142)</f>
        <v>268257</v>
      </c>
      <c r="AF132" s="91" t="str">
        <f>A132</f>
        <v>615-PR</v>
      </c>
      <c r="AG132" s="74"/>
    </row>
    <row r="133" spans="1:33" s="31" customFormat="1" ht="38.25" hidden="1" customHeight="1" x14ac:dyDescent="0.2">
      <c r="A133" s="33" t="s">
        <v>257</v>
      </c>
      <c r="B133" s="33"/>
      <c r="C133" s="28" t="s">
        <v>33</v>
      </c>
      <c r="D133" s="28" t="s">
        <v>45</v>
      </c>
      <c r="E133" s="35" t="s">
        <v>228</v>
      </c>
      <c r="F133" s="35" t="s">
        <v>140</v>
      </c>
      <c r="G133" s="35" t="s">
        <v>141</v>
      </c>
      <c r="H133" s="220">
        <v>45</v>
      </c>
      <c r="I133" s="33" t="s">
        <v>37</v>
      </c>
      <c r="J133" s="51">
        <v>1200</v>
      </c>
      <c r="K133" s="52">
        <v>17</v>
      </c>
      <c r="L133" s="52">
        <v>0</v>
      </c>
      <c r="M133" s="52">
        <f t="shared" si="14"/>
        <v>17</v>
      </c>
      <c r="N133" s="34">
        <f t="shared" si="15"/>
        <v>20400</v>
      </c>
      <c r="O133" s="53">
        <v>0</v>
      </c>
      <c r="P133" s="53">
        <v>0</v>
      </c>
      <c r="Q133" s="71">
        <v>0.4</v>
      </c>
      <c r="R133" s="71">
        <f t="shared" si="16"/>
        <v>0</v>
      </c>
      <c r="S133" s="53">
        <v>0</v>
      </c>
      <c r="T133" s="34">
        <f>(M133*S133)</f>
        <v>0</v>
      </c>
      <c r="U133" s="34">
        <f>N133+R133+T133</f>
        <v>20400</v>
      </c>
      <c r="V133" s="34">
        <f>M133*200</f>
        <v>3400</v>
      </c>
      <c r="W133" s="34">
        <v>14</v>
      </c>
      <c r="X133" s="34">
        <v>425</v>
      </c>
      <c r="Y133" s="52">
        <f t="shared" si="18"/>
        <v>5950</v>
      </c>
      <c r="Z133" s="46">
        <v>0</v>
      </c>
      <c r="AA133" s="46"/>
      <c r="AB133" s="34">
        <f>V133+Y133+Z133</f>
        <v>9350</v>
      </c>
      <c r="AC133" s="34">
        <f>AB133+U133</f>
        <v>29750</v>
      </c>
      <c r="AD133" s="48"/>
      <c r="AE133" s="48"/>
      <c r="AF133" s="91" t="str">
        <f>A133</f>
        <v>615-PR</v>
      </c>
      <c r="AG133" s="74"/>
    </row>
    <row r="134" spans="1:33" s="31" customFormat="1" ht="37" hidden="1" customHeight="1" x14ac:dyDescent="0.2">
      <c r="A134" s="33" t="s">
        <v>257</v>
      </c>
      <c r="B134" s="33" t="s">
        <v>595</v>
      </c>
      <c r="C134" s="28" t="s">
        <v>33</v>
      </c>
      <c r="D134" s="28" t="s">
        <v>45</v>
      </c>
      <c r="E134" s="35" t="s">
        <v>143</v>
      </c>
      <c r="F134" s="35" t="s">
        <v>102</v>
      </c>
      <c r="G134" s="35" t="s">
        <v>135</v>
      </c>
      <c r="H134" s="220">
        <v>45</v>
      </c>
      <c r="I134" s="33" t="s">
        <v>37</v>
      </c>
      <c r="J134" s="51">
        <v>1200</v>
      </c>
      <c r="K134" s="52">
        <v>17</v>
      </c>
      <c r="L134" s="52">
        <v>0</v>
      </c>
      <c r="M134" s="52">
        <f t="shared" si="14"/>
        <v>17</v>
      </c>
      <c r="N134" s="34">
        <f t="shared" si="15"/>
        <v>20400</v>
      </c>
      <c r="O134" s="53">
        <v>0</v>
      </c>
      <c r="P134" s="53">
        <v>0</v>
      </c>
      <c r="Q134" s="71">
        <v>0.4</v>
      </c>
      <c r="R134" s="71">
        <f t="shared" si="16"/>
        <v>0</v>
      </c>
      <c r="S134" s="53">
        <v>0</v>
      </c>
      <c r="T134" s="34">
        <f>(M134*S134)</f>
        <v>0</v>
      </c>
      <c r="U134" s="34">
        <f>N134+R134+T134</f>
        <v>20400</v>
      </c>
      <c r="V134" s="34">
        <f>M134*200</f>
        <v>3400</v>
      </c>
      <c r="W134" s="34">
        <v>14</v>
      </c>
      <c r="X134" s="34">
        <v>160</v>
      </c>
      <c r="Y134" s="52">
        <f t="shared" si="18"/>
        <v>2240</v>
      </c>
      <c r="Z134" s="46">
        <v>0</v>
      </c>
      <c r="AA134" s="46"/>
      <c r="AB134" s="34">
        <f>V134+Y134+Z134</f>
        <v>5640</v>
      </c>
      <c r="AC134" s="34">
        <f>AB134+U134</f>
        <v>26040</v>
      </c>
      <c r="AD134" s="48"/>
      <c r="AE134" s="48"/>
      <c r="AF134" s="91" t="str">
        <f>A134</f>
        <v>615-PR</v>
      </c>
      <c r="AG134" s="74"/>
    </row>
    <row r="135" spans="1:33" s="31" customFormat="1" ht="44" hidden="1" customHeight="1" x14ac:dyDescent="0.2">
      <c r="A135" s="33" t="s">
        <v>257</v>
      </c>
      <c r="B135" s="33" t="s">
        <v>597</v>
      </c>
      <c r="C135" s="28" t="s">
        <v>33</v>
      </c>
      <c r="D135" s="28" t="s">
        <v>45</v>
      </c>
      <c r="E135" s="35" t="s">
        <v>249</v>
      </c>
      <c r="F135" s="35" t="s">
        <v>52</v>
      </c>
      <c r="G135" s="35" t="s">
        <v>258</v>
      </c>
      <c r="H135" s="220">
        <v>45</v>
      </c>
      <c r="I135" s="33" t="s">
        <v>172</v>
      </c>
      <c r="J135" s="51">
        <v>585</v>
      </c>
      <c r="K135" s="52">
        <v>17</v>
      </c>
      <c r="L135" s="52">
        <v>0</v>
      </c>
      <c r="M135" s="52">
        <f t="shared" si="14"/>
        <v>17</v>
      </c>
      <c r="N135" s="34">
        <f t="shared" si="15"/>
        <v>9945</v>
      </c>
      <c r="O135" s="53">
        <v>28</v>
      </c>
      <c r="P135" s="53">
        <v>110</v>
      </c>
      <c r="Q135" s="71">
        <v>0.4</v>
      </c>
      <c r="R135" s="71">
        <f t="shared" si="16"/>
        <v>1232</v>
      </c>
      <c r="S135" s="53">
        <v>385</v>
      </c>
      <c r="T135" s="34">
        <f>(M135*S135)</f>
        <v>6545</v>
      </c>
      <c r="U135" s="34">
        <f>N135+R135+T135</f>
        <v>17722</v>
      </c>
      <c r="V135" s="34">
        <f>M135*200</f>
        <v>3400</v>
      </c>
      <c r="W135" s="34">
        <v>1</v>
      </c>
      <c r="X135" s="34">
        <v>385</v>
      </c>
      <c r="Y135" s="52">
        <f t="shared" si="18"/>
        <v>385</v>
      </c>
      <c r="Z135" s="46">
        <v>0</v>
      </c>
      <c r="AA135" s="46"/>
      <c r="AB135" s="34">
        <f>V135+Y135+Z135</f>
        <v>3785</v>
      </c>
      <c r="AC135" s="34">
        <f>AB135+U135</f>
        <v>21507</v>
      </c>
      <c r="AD135" s="48"/>
      <c r="AE135" s="48"/>
      <c r="AF135" s="91" t="str">
        <f>A135</f>
        <v>615-PR</v>
      </c>
      <c r="AG135" s="74" t="s">
        <v>260</v>
      </c>
    </row>
    <row r="136" spans="1:33" s="31" customFormat="1" ht="40" hidden="1" customHeight="1" x14ac:dyDescent="0.2">
      <c r="A136" s="33" t="s">
        <v>257</v>
      </c>
      <c r="B136" s="33"/>
      <c r="C136" s="28" t="s">
        <v>33</v>
      </c>
      <c r="D136" s="28" t="s">
        <v>45</v>
      </c>
      <c r="E136" s="35" t="s">
        <v>261</v>
      </c>
      <c r="F136" s="35" t="s">
        <v>102</v>
      </c>
      <c r="G136" s="35" t="s">
        <v>258</v>
      </c>
      <c r="H136" s="220">
        <v>45</v>
      </c>
      <c r="I136" s="33" t="s">
        <v>172</v>
      </c>
      <c r="J136" s="51">
        <v>585</v>
      </c>
      <c r="K136" s="52">
        <v>0</v>
      </c>
      <c r="L136" s="52">
        <v>17</v>
      </c>
      <c r="M136" s="52">
        <f t="shared" si="14"/>
        <v>17</v>
      </c>
      <c r="N136" s="34">
        <f t="shared" si="15"/>
        <v>9945</v>
      </c>
      <c r="O136" s="53">
        <v>14</v>
      </c>
      <c r="P136" s="53">
        <v>121</v>
      </c>
      <c r="Q136" s="71">
        <v>0.4</v>
      </c>
      <c r="R136" s="71">
        <f t="shared" si="16"/>
        <v>677.60000000000014</v>
      </c>
      <c r="S136" s="53">
        <v>385</v>
      </c>
      <c r="T136" s="34">
        <f>(M136*S136)</f>
        <v>6545</v>
      </c>
      <c r="U136" s="34">
        <f>N136+R136+T136</f>
        <v>17167.599999999999</v>
      </c>
      <c r="V136" s="34">
        <f>M136*200</f>
        <v>3400</v>
      </c>
      <c r="W136" s="34">
        <v>1</v>
      </c>
      <c r="X136" s="34">
        <v>681</v>
      </c>
      <c r="Y136" s="52">
        <f t="shared" si="18"/>
        <v>681</v>
      </c>
      <c r="Z136" s="46">
        <v>0</v>
      </c>
      <c r="AA136" s="46"/>
      <c r="AB136" s="34">
        <f>V136+Y136+Z136</f>
        <v>4081</v>
      </c>
      <c r="AC136" s="34">
        <f>AB136+U136</f>
        <v>21248.6</v>
      </c>
      <c r="AD136" s="48"/>
      <c r="AE136" s="48"/>
      <c r="AF136" s="91" t="str">
        <f>A136</f>
        <v>615-PR</v>
      </c>
      <c r="AG136" s="74" t="s">
        <v>262</v>
      </c>
    </row>
    <row r="137" spans="1:33" s="31" customFormat="1" ht="42" hidden="1" customHeight="1" x14ac:dyDescent="0.2">
      <c r="A137" s="33" t="s">
        <v>257</v>
      </c>
      <c r="B137" s="33"/>
      <c r="C137" s="28" t="s">
        <v>33</v>
      </c>
      <c r="D137" s="28" t="s">
        <v>45</v>
      </c>
      <c r="E137" s="35" t="s">
        <v>261</v>
      </c>
      <c r="F137" s="35" t="s">
        <v>102</v>
      </c>
      <c r="G137" s="35" t="s">
        <v>258</v>
      </c>
      <c r="H137" s="220">
        <v>45</v>
      </c>
      <c r="I137" s="33" t="s">
        <v>172</v>
      </c>
      <c r="J137" s="51">
        <v>585</v>
      </c>
      <c r="K137" s="52">
        <v>17</v>
      </c>
      <c r="L137" s="52">
        <v>0</v>
      </c>
      <c r="M137" s="52">
        <f t="shared" si="14"/>
        <v>17</v>
      </c>
      <c r="N137" s="34">
        <f t="shared" si="15"/>
        <v>9945</v>
      </c>
      <c r="O137" s="53">
        <v>14</v>
      </c>
      <c r="P137" s="53">
        <v>121</v>
      </c>
      <c r="Q137" s="71">
        <v>0.4</v>
      </c>
      <c r="R137" s="71">
        <f t="shared" si="16"/>
        <v>677.60000000000014</v>
      </c>
      <c r="S137" s="53">
        <v>385</v>
      </c>
      <c r="T137" s="34">
        <f>(M137*S137)</f>
        <v>6545</v>
      </c>
      <c r="U137" s="34">
        <f>N137+R137+T137</f>
        <v>17167.599999999999</v>
      </c>
      <c r="V137" s="34">
        <f>M137*200</f>
        <v>3400</v>
      </c>
      <c r="W137" s="34">
        <v>1</v>
      </c>
      <c r="X137" s="34">
        <v>681</v>
      </c>
      <c r="Y137" s="52">
        <f t="shared" si="18"/>
        <v>681</v>
      </c>
      <c r="Z137" s="46">
        <v>0</v>
      </c>
      <c r="AA137" s="46"/>
      <c r="AB137" s="34">
        <f>V137+Y137+Z137</f>
        <v>4081</v>
      </c>
      <c r="AC137" s="34">
        <f>AB137+U137</f>
        <v>21248.6</v>
      </c>
      <c r="AD137" s="48"/>
      <c r="AE137" s="48"/>
      <c r="AF137" s="91" t="str">
        <f>A137</f>
        <v>615-PR</v>
      </c>
      <c r="AG137" s="74" t="s">
        <v>263</v>
      </c>
    </row>
    <row r="138" spans="1:33" s="31" customFormat="1" ht="35.25" hidden="1" customHeight="1" x14ac:dyDescent="0.2">
      <c r="A138" s="33" t="s">
        <v>257</v>
      </c>
      <c r="B138" s="33"/>
      <c r="C138" s="28" t="s">
        <v>33</v>
      </c>
      <c r="D138" s="28" t="s">
        <v>45</v>
      </c>
      <c r="E138" s="35" t="s">
        <v>143</v>
      </c>
      <c r="F138" s="35" t="s">
        <v>264</v>
      </c>
      <c r="G138" s="35" t="s">
        <v>265</v>
      </c>
      <c r="H138" s="220">
        <v>45</v>
      </c>
      <c r="I138" s="33" t="s">
        <v>37</v>
      </c>
      <c r="J138" s="51">
        <v>1200</v>
      </c>
      <c r="K138" s="52">
        <v>0</v>
      </c>
      <c r="L138" s="52">
        <v>17</v>
      </c>
      <c r="M138" s="52">
        <f t="shared" si="14"/>
        <v>17</v>
      </c>
      <c r="N138" s="34">
        <f t="shared" si="15"/>
        <v>20400</v>
      </c>
      <c r="O138" s="53">
        <v>0</v>
      </c>
      <c r="P138" s="53">
        <v>0</v>
      </c>
      <c r="Q138" s="71">
        <v>0</v>
      </c>
      <c r="R138" s="54">
        <v>0</v>
      </c>
      <c r="S138" s="34">
        <v>0</v>
      </c>
      <c r="T138" s="34">
        <v>0</v>
      </c>
      <c r="U138" s="34">
        <f>N138+R138+T138</f>
        <v>20400</v>
      </c>
      <c r="V138" s="34">
        <f>M138*200</f>
        <v>3400</v>
      </c>
      <c r="W138" s="34">
        <v>14</v>
      </c>
      <c r="X138" s="34">
        <v>160</v>
      </c>
      <c r="Y138" s="52">
        <f t="shared" si="18"/>
        <v>2240</v>
      </c>
      <c r="Z138" s="46">
        <v>0</v>
      </c>
      <c r="AA138" s="46"/>
      <c r="AB138" s="34">
        <f>V138+Y138+Z138</f>
        <v>5640</v>
      </c>
      <c r="AC138" s="30">
        <f>AB138+U138</f>
        <v>26040</v>
      </c>
      <c r="AD138" s="48"/>
      <c r="AE138" s="48"/>
      <c r="AF138" s="91" t="str">
        <f>A138</f>
        <v>615-PR</v>
      </c>
      <c r="AG138" s="74"/>
    </row>
    <row r="139" spans="1:33" s="31" customFormat="1" ht="48.75" hidden="1" customHeight="1" x14ac:dyDescent="0.2">
      <c r="A139" s="33" t="s">
        <v>257</v>
      </c>
      <c r="B139" s="33"/>
      <c r="C139" s="28" t="s">
        <v>33</v>
      </c>
      <c r="D139" s="28" t="s">
        <v>45</v>
      </c>
      <c r="E139" s="35" t="s">
        <v>143</v>
      </c>
      <c r="F139" s="35" t="s">
        <v>102</v>
      </c>
      <c r="G139" s="35" t="s">
        <v>258</v>
      </c>
      <c r="H139" s="220">
        <v>45</v>
      </c>
      <c r="I139" s="33" t="s">
        <v>37</v>
      </c>
      <c r="J139" s="51">
        <v>1200</v>
      </c>
      <c r="K139" s="52">
        <v>17</v>
      </c>
      <c r="L139" s="52">
        <v>0</v>
      </c>
      <c r="M139" s="52">
        <f t="shared" si="14"/>
        <v>17</v>
      </c>
      <c r="N139" s="34">
        <f t="shared" si="15"/>
        <v>20400</v>
      </c>
      <c r="O139" s="53">
        <v>0</v>
      </c>
      <c r="P139" s="53">
        <v>0</v>
      </c>
      <c r="Q139" s="71">
        <v>0.4</v>
      </c>
      <c r="R139" s="71">
        <f t="shared" ref="R139:R170" si="20">SUM(P139*Q139*O139)</f>
        <v>0</v>
      </c>
      <c r="S139" s="53">
        <v>0</v>
      </c>
      <c r="T139" s="34">
        <f>(M139*S139)</f>
        <v>0</v>
      </c>
      <c r="U139" s="34">
        <f>N139+R139+T139</f>
        <v>20400</v>
      </c>
      <c r="V139" s="34">
        <f>M139*200</f>
        <v>3400</v>
      </c>
      <c r="W139" s="34">
        <v>14</v>
      </c>
      <c r="X139" s="34">
        <v>160</v>
      </c>
      <c r="Y139" s="52">
        <f t="shared" si="18"/>
        <v>2240</v>
      </c>
      <c r="Z139" s="46">
        <v>0</v>
      </c>
      <c r="AA139" s="46"/>
      <c r="AB139" s="34">
        <f>V139+Y139+Z139</f>
        <v>5640</v>
      </c>
      <c r="AC139" s="34">
        <f>AB139+U139</f>
        <v>26040</v>
      </c>
      <c r="AD139" s="48"/>
      <c r="AE139" s="48"/>
      <c r="AF139" s="91" t="str">
        <f>A139</f>
        <v>615-PR</v>
      </c>
      <c r="AG139" s="74"/>
    </row>
    <row r="140" spans="1:33" s="31" customFormat="1" ht="48.75" hidden="1" customHeight="1" x14ac:dyDescent="0.2">
      <c r="A140" s="178" t="s">
        <v>257</v>
      </c>
      <c r="B140" s="178"/>
      <c r="C140" s="179" t="s">
        <v>33</v>
      </c>
      <c r="D140" s="179" t="s">
        <v>45</v>
      </c>
      <c r="E140" s="180" t="s">
        <v>69</v>
      </c>
      <c r="F140" s="180" t="s">
        <v>78</v>
      </c>
      <c r="G140" s="180" t="s">
        <v>258</v>
      </c>
      <c r="H140" s="246">
        <v>45</v>
      </c>
      <c r="I140" s="178" t="s">
        <v>48</v>
      </c>
      <c r="J140" s="183">
        <v>585</v>
      </c>
      <c r="K140" s="181">
        <v>0</v>
      </c>
      <c r="L140" s="181">
        <v>20</v>
      </c>
      <c r="M140" s="181">
        <f t="shared" si="14"/>
        <v>20</v>
      </c>
      <c r="N140" s="55">
        <f t="shared" si="15"/>
        <v>11700</v>
      </c>
      <c r="O140" s="182">
        <v>28</v>
      </c>
      <c r="P140" s="182">
        <v>72</v>
      </c>
      <c r="Q140" s="184">
        <v>0.4</v>
      </c>
      <c r="R140" s="184">
        <f t="shared" si="20"/>
        <v>806.4</v>
      </c>
      <c r="S140" s="182">
        <v>385</v>
      </c>
      <c r="T140" s="55">
        <f>(M140*S140)</f>
        <v>7700</v>
      </c>
      <c r="U140" s="55">
        <f>N140+R140+T140</f>
        <v>20206.400000000001</v>
      </c>
      <c r="V140" s="55">
        <f>M140*200</f>
        <v>4000</v>
      </c>
      <c r="W140" s="55">
        <v>1</v>
      </c>
      <c r="X140" s="55">
        <v>260</v>
      </c>
      <c r="Y140" s="181">
        <f t="shared" si="18"/>
        <v>260</v>
      </c>
      <c r="Z140" s="189">
        <v>0</v>
      </c>
      <c r="AA140" s="189"/>
      <c r="AB140" s="55">
        <f>V140+Y140+Z140</f>
        <v>4260</v>
      </c>
      <c r="AC140" s="55">
        <f>AB140+U140</f>
        <v>24466.400000000001</v>
      </c>
      <c r="AD140" s="48"/>
      <c r="AE140" s="48"/>
      <c r="AF140" s="91"/>
      <c r="AG140" s="74"/>
    </row>
    <row r="141" spans="1:33" s="31" customFormat="1" ht="49.5" hidden="1" customHeight="1" x14ac:dyDescent="0.2">
      <c r="A141" s="33" t="s">
        <v>257</v>
      </c>
      <c r="B141" s="33"/>
      <c r="C141" s="28" t="s">
        <v>33</v>
      </c>
      <c r="D141" s="28" t="s">
        <v>45</v>
      </c>
      <c r="E141" s="35" t="s">
        <v>143</v>
      </c>
      <c r="F141" s="35" t="s">
        <v>140</v>
      </c>
      <c r="G141" s="35" t="s">
        <v>141</v>
      </c>
      <c r="H141" s="220">
        <v>45</v>
      </c>
      <c r="I141" s="33" t="s">
        <v>37</v>
      </c>
      <c r="J141" s="51">
        <v>1200</v>
      </c>
      <c r="K141" s="52">
        <v>0</v>
      </c>
      <c r="L141" s="52">
        <v>17</v>
      </c>
      <c r="M141" s="52">
        <f t="shared" si="14"/>
        <v>17</v>
      </c>
      <c r="N141" s="34">
        <f t="shared" si="15"/>
        <v>20400</v>
      </c>
      <c r="O141" s="53">
        <v>0</v>
      </c>
      <c r="P141" s="53">
        <v>0</v>
      </c>
      <c r="Q141" s="71">
        <v>0.4</v>
      </c>
      <c r="R141" s="71">
        <f t="shared" si="20"/>
        <v>0</v>
      </c>
      <c r="S141" s="53">
        <v>0</v>
      </c>
      <c r="T141" s="34">
        <f>(M141*S141)</f>
        <v>0</v>
      </c>
      <c r="U141" s="34">
        <f>N141+R141+T141</f>
        <v>20400</v>
      </c>
      <c r="V141" s="34">
        <f>M141*200</f>
        <v>3400</v>
      </c>
      <c r="W141" s="34">
        <v>14</v>
      </c>
      <c r="X141" s="34">
        <v>160</v>
      </c>
      <c r="Y141" s="52">
        <f t="shared" si="18"/>
        <v>2240</v>
      </c>
      <c r="Z141" s="46">
        <v>0</v>
      </c>
      <c r="AA141" s="46"/>
      <c r="AB141" s="34">
        <f>V141+Y141+Z141</f>
        <v>5640</v>
      </c>
      <c r="AC141" s="34">
        <f>AB141+U141</f>
        <v>26040</v>
      </c>
      <c r="AD141" s="48"/>
      <c r="AE141" s="48"/>
      <c r="AF141" s="91" t="str">
        <f>A141</f>
        <v>615-PR</v>
      </c>
      <c r="AG141" s="74"/>
    </row>
    <row r="142" spans="1:33" s="31" customFormat="1" ht="42.75" hidden="1" customHeight="1" x14ac:dyDescent="0.2">
      <c r="A142" s="33" t="s">
        <v>257</v>
      </c>
      <c r="B142" s="33"/>
      <c r="C142" s="28" t="s">
        <v>33</v>
      </c>
      <c r="D142" s="28" t="s">
        <v>45</v>
      </c>
      <c r="E142" s="35" t="s">
        <v>143</v>
      </c>
      <c r="F142" s="35" t="s">
        <v>266</v>
      </c>
      <c r="G142" s="35" t="s">
        <v>267</v>
      </c>
      <c r="H142" s="220">
        <v>45</v>
      </c>
      <c r="I142" s="33" t="s">
        <v>37</v>
      </c>
      <c r="J142" s="51">
        <v>1200</v>
      </c>
      <c r="K142" s="52">
        <v>0</v>
      </c>
      <c r="L142" s="52">
        <v>15</v>
      </c>
      <c r="M142" s="52">
        <f t="shared" si="14"/>
        <v>15</v>
      </c>
      <c r="N142" s="34">
        <f t="shared" si="15"/>
        <v>18000</v>
      </c>
      <c r="O142" s="53">
        <v>0</v>
      </c>
      <c r="P142" s="53">
        <v>0</v>
      </c>
      <c r="Q142" s="71">
        <v>0.4</v>
      </c>
      <c r="R142" s="71">
        <f t="shared" si="20"/>
        <v>0</v>
      </c>
      <c r="S142" s="53">
        <v>0</v>
      </c>
      <c r="T142" s="34">
        <f>(M142*S142)</f>
        <v>0</v>
      </c>
      <c r="U142" s="34">
        <f>N142+R142+T142</f>
        <v>18000</v>
      </c>
      <c r="V142" s="34">
        <f>M142*200</f>
        <v>3000</v>
      </c>
      <c r="W142" s="34">
        <v>14</v>
      </c>
      <c r="X142" s="34">
        <v>160</v>
      </c>
      <c r="Y142" s="52">
        <f t="shared" si="18"/>
        <v>2240</v>
      </c>
      <c r="Z142" s="46">
        <v>0</v>
      </c>
      <c r="AA142" s="46"/>
      <c r="AB142" s="34">
        <f>V142+Y142+Z142</f>
        <v>5240</v>
      </c>
      <c r="AC142" s="34">
        <f>AB142+U142</f>
        <v>23240</v>
      </c>
      <c r="AD142" s="48"/>
      <c r="AE142" s="48"/>
      <c r="AF142" s="91" t="str">
        <f>A142</f>
        <v>615-PR</v>
      </c>
      <c r="AG142" s="74"/>
    </row>
    <row r="143" spans="1:33" s="31" customFormat="1" ht="41.25" hidden="1" customHeight="1" x14ac:dyDescent="0.2">
      <c r="A143" s="33" t="s">
        <v>268</v>
      </c>
      <c r="B143" s="33"/>
      <c r="C143" s="28" t="s">
        <v>33</v>
      </c>
      <c r="D143" s="28" t="s">
        <v>45</v>
      </c>
      <c r="E143" s="35" t="s">
        <v>143</v>
      </c>
      <c r="F143" s="35" t="s">
        <v>122</v>
      </c>
      <c r="G143" s="35" t="s">
        <v>123</v>
      </c>
      <c r="H143" s="220">
        <v>45</v>
      </c>
      <c r="I143" s="33" t="s">
        <v>37</v>
      </c>
      <c r="J143" s="51">
        <v>1200</v>
      </c>
      <c r="K143" s="52">
        <v>0</v>
      </c>
      <c r="L143" s="52">
        <v>17</v>
      </c>
      <c r="M143" s="52">
        <f t="shared" si="14"/>
        <v>17</v>
      </c>
      <c r="N143" s="34">
        <f t="shared" si="15"/>
        <v>20400</v>
      </c>
      <c r="O143" s="53">
        <v>0</v>
      </c>
      <c r="P143" s="53">
        <v>0</v>
      </c>
      <c r="Q143" s="71">
        <v>0.4</v>
      </c>
      <c r="R143" s="71">
        <f t="shared" si="20"/>
        <v>0</v>
      </c>
      <c r="S143" s="53">
        <v>0</v>
      </c>
      <c r="T143" s="34">
        <f>(M143*S143)</f>
        <v>0</v>
      </c>
      <c r="U143" s="34">
        <f>N143+R143+T143</f>
        <v>20400</v>
      </c>
      <c r="V143" s="34">
        <f>M143*200</f>
        <v>3400</v>
      </c>
      <c r="W143" s="34">
        <v>14</v>
      </c>
      <c r="X143" s="34">
        <v>330</v>
      </c>
      <c r="Y143" s="52">
        <f>SUM(W143*X143)</f>
        <v>4620</v>
      </c>
      <c r="Z143" s="46">
        <v>0</v>
      </c>
      <c r="AA143" s="46"/>
      <c r="AB143" s="34">
        <f>V143+Y143+Z143</f>
        <v>8020</v>
      </c>
      <c r="AC143" s="30">
        <f>AB143+U143</f>
        <v>28420</v>
      </c>
      <c r="AD143" s="48">
        <f>SUM(M143:M146)</f>
        <v>69</v>
      </c>
      <c r="AE143" s="48">
        <f>SUM(AC143:AC146)</f>
        <v>115520</v>
      </c>
      <c r="AF143" s="91" t="str">
        <f>A143</f>
        <v>616-PR</v>
      </c>
      <c r="AG143" s="74"/>
    </row>
    <row r="144" spans="1:33" s="36" customFormat="1" ht="60" hidden="1" customHeight="1" x14ac:dyDescent="0.2">
      <c r="A144" s="33" t="s">
        <v>268</v>
      </c>
      <c r="B144" s="33" t="s">
        <v>32</v>
      </c>
      <c r="C144" s="28" t="s">
        <v>33</v>
      </c>
      <c r="D144" s="28" t="s">
        <v>34</v>
      </c>
      <c r="E144" s="89" t="s">
        <v>35</v>
      </c>
      <c r="F144" s="35" t="s">
        <v>78</v>
      </c>
      <c r="G144" s="35" t="s">
        <v>269</v>
      </c>
      <c r="H144" s="220">
        <v>45</v>
      </c>
      <c r="I144" s="33" t="s">
        <v>37</v>
      </c>
      <c r="J144" s="51">
        <v>1200</v>
      </c>
      <c r="K144" s="52">
        <v>0</v>
      </c>
      <c r="L144" s="52">
        <v>17</v>
      </c>
      <c r="M144" s="52">
        <f t="shared" si="14"/>
        <v>17</v>
      </c>
      <c r="N144" s="34">
        <f t="shared" si="15"/>
        <v>20400</v>
      </c>
      <c r="O144" s="34">
        <v>0</v>
      </c>
      <c r="P144" s="34">
        <v>0</v>
      </c>
      <c r="Q144" s="54">
        <v>0.4</v>
      </c>
      <c r="R144" s="54">
        <f t="shared" si="20"/>
        <v>0</v>
      </c>
      <c r="S144" s="34">
        <v>0</v>
      </c>
      <c r="T144" s="34">
        <f>(M144*S144)</f>
        <v>0</v>
      </c>
      <c r="U144" s="34">
        <f>N144+R144+T144</f>
        <v>20400</v>
      </c>
      <c r="V144" s="34">
        <f>M144*200</f>
        <v>3400</v>
      </c>
      <c r="W144" s="34">
        <v>9</v>
      </c>
      <c r="X144" s="34">
        <v>330</v>
      </c>
      <c r="Y144" s="52">
        <f t="shared" ref="Y144:Y156" si="21">SUM(X144*W144)</f>
        <v>2970</v>
      </c>
      <c r="Z144" s="52">
        <v>0</v>
      </c>
      <c r="AA144" s="52"/>
      <c r="AB144" s="34">
        <f>V144+Y144+Z144</f>
        <v>6370</v>
      </c>
      <c r="AC144" s="34">
        <f>AB144+U144</f>
        <v>26770</v>
      </c>
      <c r="AD144" s="48" t="s">
        <v>32</v>
      </c>
      <c r="AE144" s="48" t="s">
        <v>32</v>
      </c>
      <c r="AF144" s="91" t="str">
        <f>A144</f>
        <v>616-PR</v>
      </c>
      <c r="AG144" s="74" t="s">
        <v>270</v>
      </c>
    </row>
    <row r="145" spans="1:33" s="36" customFormat="1" ht="39.75" hidden="1" customHeight="1" x14ac:dyDescent="0.2">
      <c r="A145" s="33" t="s">
        <v>268</v>
      </c>
      <c r="B145" s="33"/>
      <c r="C145" s="28" t="s">
        <v>33</v>
      </c>
      <c r="D145" s="28" t="s">
        <v>34</v>
      </c>
      <c r="E145" s="89" t="s">
        <v>35</v>
      </c>
      <c r="F145" s="89" t="s">
        <v>122</v>
      </c>
      <c r="G145" s="35" t="s">
        <v>123</v>
      </c>
      <c r="H145" s="220">
        <v>45</v>
      </c>
      <c r="I145" s="90" t="s">
        <v>37</v>
      </c>
      <c r="J145" s="51">
        <v>1200</v>
      </c>
      <c r="K145" s="52">
        <v>18</v>
      </c>
      <c r="L145" s="52">
        <v>0</v>
      </c>
      <c r="M145" s="52">
        <f t="shared" si="14"/>
        <v>18</v>
      </c>
      <c r="N145" s="34">
        <f t="shared" si="15"/>
        <v>21600</v>
      </c>
      <c r="O145" s="34">
        <v>0</v>
      </c>
      <c r="P145" s="34">
        <v>0</v>
      </c>
      <c r="Q145" s="54">
        <v>0.4</v>
      </c>
      <c r="R145" s="54">
        <f t="shared" si="20"/>
        <v>0</v>
      </c>
      <c r="S145" s="34">
        <v>0</v>
      </c>
      <c r="T145" s="34">
        <f>(M145*S145)</f>
        <v>0</v>
      </c>
      <c r="U145" s="34">
        <f>N145+R145+T145</f>
        <v>21600</v>
      </c>
      <c r="V145" s="34">
        <f>M145*200</f>
        <v>3600</v>
      </c>
      <c r="W145" s="34">
        <v>11</v>
      </c>
      <c r="X145" s="34">
        <v>330</v>
      </c>
      <c r="Y145" s="52">
        <f t="shared" si="21"/>
        <v>3630</v>
      </c>
      <c r="Z145" s="52">
        <v>0</v>
      </c>
      <c r="AA145" s="52"/>
      <c r="AB145" s="34">
        <f>V145+Y145+Z145</f>
        <v>7230</v>
      </c>
      <c r="AC145" s="81">
        <f>AB145+U145</f>
        <v>28830</v>
      </c>
      <c r="AD145" s="48"/>
      <c r="AE145" s="48"/>
      <c r="AF145" s="91" t="str">
        <f>A145</f>
        <v>616-PR</v>
      </c>
      <c r="AG145" s="74"/>
    </row>
    <row r="146" spans="1:33" s="114" customFormat="1" ht="63" customHeight="1" x14ac:dyDescent="0.2">
      <c r="A146" s="33" t="s">
        <v>268</v>
      </c>
      <c r="B146" s="33" t="s">
        <v>608</v>
      </c>
      <c r="C146" s="88" t="s">
        <v>33</v>
      </c>
      <c r="D146" s="28" t="s">
        <v>272</v>
      </c>
      <c r="E146" s="89" t="s">
        <v>273</v>
      </c>
      <c r="F146" s="89" t="s">
        <v>122</v>
      </c>
      <c r="G146" s="35" t="s">
        <v>123</v>
      </c>
      <c r="H146" s="220">
        <v>45</v>
      </c>
      <c r="I146" s="90" t="s">
        <v>37</v>
      </c>
      <c r="J146" s="51">
        <v>1200</v>
      </c>
      <c r="K146" s="52">
        <v>0</v>
      </c>
      <c r="L146" s="52">
        <v>17</v>
      </c>
      <c r="M146" s="52">
        <f t="shared" si="14"/>
        <v>17</v>
      </c>
      <c r="N146" s="34">
        <f t="shared" si="15"/>
        <v>20400</v>
      </c>
      <c r="O146" s="34">
        <v>0</v>
      </c>
      <c r="P146" s="34">
        <v>0</v>
      </c>
      <c r="Q146" s="54">
        <v>0.4</v>
      </c>
      <c r="R146" s="54">
        <f t="shared" si="20"/>
        <v>0</v>
      </c>
      <c r="S146" s="34">
        <v>0</v>
      </c>
      <c r="T146" s="34">
        <f>(M146*S146)</f>
        <v>0</v>
      </c>
      <c r="U146" s="34">
        <f>N146+R146+T146</f>
        <v>20400</v>
      </c>
      <c r="V146" s="34">
        <f>M146*200</f>
        <v>3400</v>
      </c>
      <c r="W146" s="34">
        <v>14</v>
      </c>
      <c r="X146" s="34">
        <v>550</v>
      </c>
      <c r="Y146" s="52">
        <f t="shared" si="21"/>
        <v>7700</v>
      </c>
      <c r="Z146" s="52">
        <v>0</v>
      </c>
      <c r="AA146" s="52"/>
      <c r="AB146" s="34">
        <f>V146+Y146+Z146</f>
        <v>11100</v>
      </c>
      <c r="AC146" s="34">
        <f>AB146+U146</f>
        <v>31500</v>
      </c>
      <c r="AD146" s="48"/>
      <c r="AE146" s="48"/>
      <c r="AF146" s="91" t="str">
        <f>A146</f>
        <v>616-PR</v>
      </c>
      <c r="AG146" s="88"/>
    </row>
    <row r="147" spans="1:33" s="114" customFormat="1" ht="36.75" hidden="1" customHeight="1" x14ac:dyDescent="0.2">
      <c r="A147" s="33" t="s">
        <v>274</v>
      </c>
      <c r="B147" s="33" t="s">
        <v>32</v>
      </c>
      <c r="C147" s="88" t="s">
        <v>33</v>
      </c>
      <c r="D147" s="88" t="s">
        <v>108</v>
      </c>
      <c r="E147" s="89" t="s">
        <v>275</v>
      </c>
      <c r="F147" s="89" t="s">
        <v>276</v>
      </c>
      <c r="G147" s="89" t="s">
        <v>138</v>
      </c>
      <c r="H147" s="220">
        <v>60</v>
      </c>
      <c r="I147" s="90" t="s">
        <v>48</v>
      </c>
      <c r="J147" s="51">
        <v>585</v>
      </c>
      <c r="K147" s="52">
        <v>0</v>
      </c>
      <c r="L147" s="52">
        <v>21</v>
      </c>
      <c r="M147" s="52">
        <f t="shared" si="14"/>
        <v>21</v>
      </c>
      <c r="N147" s="34">
        <f t="shared" si="15"/>
        <v>12285</v>
      </c>
      <c r="O147" s="34">
        <v>28</v>
      </c>
      <c r="P147" s="34">
        <v>138</v>
      </c>
      <c r="Q147" s="54">
        <v>0.4</v>
      </c>
      <c r="R147" s="54">
        <f t="shared" si="20"/>
        <v>1545.6000000000001</v>
      </c>
      <c r="S147" s="34">
        <v>300</v>
      </c>
      <c r="T147" s="34">
        <f>(M147*S147)</f>
        <v>6300</v>
      </c>
      <c r="U147" s="34">
        <f>N147+R147+T147</f>
        <v>20130.599999999999</v>
      </c>
      <c r="V147" s="34">
        <f>M147*200</f>
        <v>4200</v>
      </c>
      <c r="W147" s="34">
        <v>1</v>
      </c>
      <c r="X147" s="34">
        <v>625</v>
      </c>
      <c r="Y147" s="52">
        <f t="shared" si="21"/>
        <v>625</v>
      </c>
      <c r="Z147" s="52">
        <v>0</v>
      </c>
      <c r="AA147" s="52"/>
      <c r="AB147" s="34">
        <f>V147+Y147+Z147</f>
        <v>4825</v>
      </c>
      <c r="AC147" s="34">
        <f>AB147+U147</f>
        <v>24955.599999999999</v>
      </c>
      <c r="AD147" s="48">
        <f>SUM(M147:M151)</f>
        <v>77</v>
      </c>
      <c r="AE147" s="48">
        <f>SUM(AC147:AC151)</f>
        <v>96516</v>
      </c>
      <c r="AF147" s="91" t="s">
        <v>274</v>
      </c>
      <c r="AG147" s="88" t="s">
        <v>277</v>
      </c>
    </row>
    <row r="148" spans="1:33" s="114" customFormat="1" ht="33.75" hidden="1" customHeight="1" x14ac:dyDescent="0.2">
      <c r="A148" s="33" t="s">
        <v>274</v>
      </c>
      <c r="B148" s="33"/>
      <c r="C148" s="88" t="s">
        <v>33</v>
      </c>
      <c r="D148" s="88" t="s">
        <v>108</v>
      </c>
      <c r="E148" s="89" t="s">
        <v>275</v>
      </c>
      <c r="F148" s="89" t="s">
        <v>276</v>
      </c>
      <c r="G148" s="89" t="s">
        <v>138</v>
      </c>
      <c r="H148" s="220">
        <v>60</v>
      </c>
      <c r="I148" s="90" t="s">
        <v>48</v>
      </c>
      <c r="J148" s="51">
        <v>585</v>
      </c>
      <c r="K148" s="52">
        <v>19</v>
      </c>
      <c r="L148" s="52">
        <v>0</v>
      </c>
      <c r="M148" s="52">
        <f t="shared" si="14"/>
        <v>19</v>
      </c>
      <c r="N148" s="34">
        <f t="shared" si="15"/>
        <v>11115</v>
      </c>
      <c r="O148" s="34">
        <v>28</v>
      </c>
      <c r="P148" s="34">
        <v>138</v>
      </c>
      <c r="Q148" s="54">
        <v>0.4</v>
      </c>
      <c r="R148" s="54">
        <f t="shared" si="20"/>
        <v>1545.6000000000001</v>
      </c>
      <c r="S148" s="34">
        <v>300</v>
      </c>
      <c r="T148" s="34">
        <f>(M148*S148)</f>
        <v>5700</v>
      </c>
      <c r="U148" s="34">
        <f>N148+R148+T148</f>
        <v>18360.599999999999</v>
      </c>
      <c r="V148" s="34">
        <f>M148*200</f>
        <v>3800</v>
      </c>
      <c r="W148" s="34">
        <v>1</v>
      </c>
      <c r="X148" s="34">
        <v>625</v>
      </c>
      <c r="Y148" s="52">
        <f t="shared" si="21"/>
        <v>625</v>
      </c>
      <c r="Z148" s="52">
        <v>0</v>
      </c>
      <c r="AA148" s="52"/>
      <c r="AB148" s="34">
        <f>V148+Y148+Z148</f>
        <v>4425</v>
      </c>
      <c r="AC148" s="34">
        <f>AB148+U148</f>
        <v>22785.599999999999</v>
      </c>
      <c r="AD148" s="48" t="s">
        <v>32</v>
      </c>
      <c r="AE148" s="48" t="s">
        <v>32</v>
      </c>
      <c r="AF148" s="91" t="s">
        <v>274</v>
      </c>
      <c r="AG148" s="88"/>
    </row>
    <row r="149" spans="1:33" s="114" customFormat="1" ht="35.25" hidden="1" customHeight="1" x14ac:dyDescent="0.2">
      <c r="A149" s="62" t="s">
        <v>274</v>
      </c>
      <c r="B149" s="218"/>
      <c r="C149" s="63" t="s">
        <v>33</v>
      </c>
      <c r="D149" s="63" t="s">
        <v>45</v>
      </c>
      <c r="E149" s="37" t="s">
        <v>261</v>
      </c>
      <c r="F149" s="37" t="s">
        <v>279</v>
      </c>
      <c r="G149" s="37" t="s">
        <v>138</v>
      </c>
      <c r="H149" s="245">
        <v>60</v>
      </c>
      <c r="I149" s="62" t="s">
        <v>172</v>
      </c>
      <c r="J149" s="39">
        <v>585</v>
      </c>
      <c r="K149" s="40">
        <v>0</v>
      </c>
      <c r="L149" s="40">
        <v>0</v>
      </c>
      <c r="M149" s="40">
        <f t="shared" si="14"/>
        <v>0</v>
      </c>
      <c r="N149" s="41">
        <f t="shared" si="15"/>
        <v>0</v>
      </c>
      <c r="O149" s="41">
        <v>0</v>
      </c>
      <c r="P149" s="41">
        <v>121</v>
      </c>
      <c r="Q149" s="43">
        <v>0.4</v>
      </c>
      <c r="R149" s="43">
        <f t="shared" si="20"/>
        <v>0</v>
      </c>
      <c r="S149" s="41">
        <v>300</v>
      </c>
      <c r="T149" s="41">
        <f>(M149*S149)</f>
        <v>0</v>
      </c>
      <c r="U149" s="41">
        <f>N149+R149+T149</f>
        <v>0</v>
      </c>
      <c r="V149" s="41">
        <f>M149*200</f>
        <v>0</v>
      </c>
      <c r="W149" s="41">
        <v>0</v>
      </c>
      <c r="X149" s="41">
        <v>600</v>
      </c>
      <c r="Y149" s="40">
        <f t="shared" si="21"/>
        <v>0</v>
      </c>
      <c r="Z149" s="40">
        <v>0</v>
      </c>
      <c r="AA149" s="52"/>
      <c r="AB149" s="41">
        <f>V149+Y149+Z149</f>
        <v>0</v>
      </c>
      <c r="AC149" s="41">
        <f>AB149+U149</f>
        <v>0</v>
      </c>
      <c r="AD149" s="48" t="s">
        <v>32</v>
      </c>
      <c r="AE149" s="48" t="s">
        <v>32</v>
      </c>
      <c r="AF149" s="91" t="str">
        <f>A149</f>
        <v>617-PR</v>
      </c>
      <c r="AG149" s="88" t="s">
        <v>281</v>
      </c>
    </row>
    <row r="150" spans="1:33" s="114" customFormat="1" ht="30" hidden="1" customHeight="1" x14ac:dyDescent="0.2">
      <c r="A150" s="33" t="s">
        <v>274</v>
      </c>
      <c r="B150" s="62" t="s">
        <v>32</v>
      </c>
      <c r="C150" s="88" t="s">
        <v>33</v>
      </c>
      <c r="D150" s="88" t="s">
        <v>50</v>
      </c>
      <c r="E150" s="89" t="s">
        <v>161</v>
      </c>
      <c r="F150" s="89" t="s">
        <v>137</v>
      </c>
      <c r="G150" s="89" t="s">
        <v>138</v>
      </c>
      <c r="H150" s="220">
        <v>60</v>
      </c>
      <c r="I150" s="90" t="s">
        <v>172</v>
      </c>
      <c r="J150" s="51">
        <v>585</v>
      </c>
      <c r="K150" s="52">
        <v>0</v>
      </c>
      <c r="L150" s="52">
        <v>17</v>
      </c>
      <c r="M150" s="52">
        <f t="shared" ref="M150:M172" si="22">K150+L150</f>
        <v>17</v>
      </c>
      <c r="N150" s="34">
        <f t="shared" ref="N150:N170" si="23">(J150*M150)</f>
        <v>9945</v>
      </c>
      <c r="O150" s="34">
        <v>28</v>
      </c>
      <c r="P150" s="34">
        <v>14</v>
      </c>
      <c r="Q150" s="54">
        <v>0.4</v>
      </c>
      <c r="R150" s="54">
        <f t="shared" si="20"/>
        <v>156.80000000000001</v>
      </c>
      <c r="S150" s="34">
        <v>300</v>
      </c>
      <c r="T150" s="34">
        <f>(M150*S150)</f>
        <v>5100</v>
      </c>
      <c r="U150" s="34">
        <f>N150+R150+T150</f>
        <v>15201.8</v>
      </c>
      <c r="V150" s="34">
        <f>M150*200</f>
        <v>3400</v>
      </c>
      <c r="W150" s="34">
        <v>1</v>
      </c>
      <c r="X150" s="34">
        <v>325</v>
      </c>
      <c r="Y150" s="52">
        <f t="shared" si="21"/>
        <v>325</v>
      </c>
      <c r="Z150" s="52">
        <v>0</v>
      </c>
      <c r="AA150" s="52"/>
      <c r="AB150" s="34">
        <f>V150+Y150+Z150</f>
        <v>3725</v>
      </c>
      <c r="AC150" s="34">
        <f>AB150+U150</f>
        <v>18926.8</v>
      </c>
      <c r="AD150" s="48"/>
      <c r="AE150" s="48"/>
      <c r="AF150" s="91" t="s">
        <v>274</v>
      </c>
      <c r="AG150" s="88"/>
    </row>
    <row r="151" spans="1:33" s="31" customFormat="1" ht="51" hidden="1" customHeight="1" x14ac:dyDescent="0.2">
      <c r="A151" s="33" t="s">
        <v>274</v>
      </c>
      <c r="B151" s="33"/>
      <c r="C151" s="88" t="s">
        <v>33</v>
      </c>
      <c r="D151" s="88" t="s">
        <v>34</v>
      </c>
      <c r="E151" s="89" t="s">
        <v>35</v>
      </c>
      <c r="F151" s="89" t="s">
        <v>137</v>
      </c>
      <c r="G151" s="89" t="s">
        <v>138</v>
      </c>
      <c r="H151" s="220">
        <v>60</v>
      </c>
      <c r="I151" s="90" t="s">
        <v>37</v>
      </c>
      <c r="J151" s="51">
        <v>1200</v>
      </c>
      <c r="K151" s="52">
        <v>20</v>
      </c>
      <c r="L151" s="52">
        <v>0</v>
      </c>
      <c r="M151" s="52">
        <f t="shared" si="22"/>
        <v>20</v>
      </c>
      <c r="N151" s="34">
        <f t="shared" si="23"/>
        <v>24000</v>
      </c>
      <c r="O151" s="34">
        <v>0</v>
      </c>
      <c r="P151" s="34">
        <v>0</v>
      </c>
      <c r="Q151" s="54">
        <v>0.4</v>
      </c>
      <c r="R151" s="54">
        <f t="shared" si="20"/>
        <v>0</v>
      </c>
      <c r="S151" s="34">
        <v>0</v>
      </c>
      <c r="T151" s="34">
        <f>(M151*S151)</f>
        <v>0</v>
      </c>
      <c r="U151" s="34">
        <f>N151+R151+T151</f>
        <v>24000</v>
      </c>
      <c r="V151" s="34">
        <f>M151*200</f>
        <v>4000</v>
      </c>
      <c r="W151" s="34">
        <v>14</v>
      </c>
      <c r="X151" s="34">
        <v>132</v>
      </c>
      <c r="Y151" s="52">
        <f t="shared" si="21"/>
        <v>1848</v>
      </c>
      <c r="Z151" s="52">
        <v>0</v>
      </c>
      <c r="AA151" s="52"/>
      <c r="AB151" s="34">
        <f>V151+Y151+Z151</f>
        <v>5848</v>
      </c>
      <c r="AC151" s="34">
        <f>AB151+U151</f>
        <v>29848</v>
      </c>
      <c r="AD151" s="48"/>
      <c r="AE151" s="48"/>
      <c r="AF151" s="91" t="s">
        <v>274</v>
      </c>
      <c r="AG151" s="74"/>
    </row>
    <row r="152" spans="1:33" s="114" customFormat="1" ht="32.25" hidden="1" customHeight="1" x14ac:dyDescent="0.2">
      <c r="A152" s="92" t="s">
        <v>283</v>
      </c>
      <c r="B152" s="92"/>
      <c r="C152" s="88" t="s">
        <v>33</v>
      </c>
      <c r="D152" s="88" t="s">
        <v>108</v>
      </c>
      <c r="E152" s="89" t="s">
        <v>284</v>
      </c>
      <c r="F152" s="89" t="s">
        <v>285</v>
      </c>
      <c r="G152" s="89" t="s">
        <v>138</v>
      </c>
      <c r="H152" s="220">
        <v>60</v>
      </c>
      <c r="I152" s="90" t="s">
        <v>172</v>
      </c>
      <c r="J152" s="51">
        <v>585</v>
      </c>
      <c r="K152" s="52">
        <v>0</v>
      </c>
      <c r="L152" s="52">
        <v>19</v>
      </c>
      <c r="M152" s="52">
        <f t="shared" si="22"/>
        <v>19</v>
      </c>
      <c r="N152" s="34">
        <f t="shared" si="23"/>
        <v>11115</v>
      </c>
      <c r="O152" s="34">
        <v>29</v>
      </c>
      <c r="P152" s="34">
        <v>154</v>
      </c>
      <c r="Q152" s="54">
        <v>0.4</v>
      </c>
      <c r="R152" s="54">
        <f t="shared" si="20"/>
        <v>1786.4</v>
      </c>
      <c r="S152" s="34">
        <v>300</v>
      </c>
      <c r="T152" s="34">
        <f>(M152*S152)</f>
        <v>5700</v>
      </c>
      <c r="U152" s="34">
        <f>N152+R152+T152</f>
        <v>18601.400000000001</v>
      </c>
      <c r="V152" s="34">
        <f>M152*200</f>
        <v>3800</v>
      </c>
      <c r="W152" s="34">
        <v>0</v>
      </c>
      <c r="X152" s="34">
        <v>0</v>
      </c>
      <c r="Y152" s="52">
        <f t="shared" si="21"/>
        <v>0</v>
      </c>
      <c r="Z152" s="52">
        <v>0</v>
      </c>
      <c r="AA152" s="52"/>
      <c r="AB152" s="34">
        <f>V152+Y152+Z152</f>
        <v>3800</v>
      </c>
      <c r="AC152" s="34">
        <f>AB152+U152</f>
        <v>22401.4</v>
      </c>
      <c r="AD152" s="48">
        <f>SUM(M152:M153)</f>
        <v>36</v>
      </c>
      <c r="AE152" s="48">
        <f>SUM(AC152:AC153)</f>
        <v>41979.199999999997</v>
      </c>
      <c r="AF152" s="91" t="str">
        <f>A152</f>
        <v>617-SH</v>
      </c>
      <c r="AG152" s="88" t="s">
        <v>287</v>
      </c>
    </row>
    <row r="153" spans="1:33" s="114" customFormat="1" ht="30.75" hidden="1" customHeight="1" x14ac:dyDescent="0.2">
      <c r="A153" s="33" t="s">
        <v>283</v>
      </c>
      <c r="B153" s="33"/>
      <c r="C153" s="28" t="s">
        <v>33</v>
      </c>
      <c r="D153" s="28" t="s">
        <v>34</v>
      </c>
      <c r="E153" s="35" t="s">
        <v>170</v>
      </c>
      <c r="F153" s="35" t="s">
        <v>137</v>
      </c>
      <c r="G153" s="89" t="s">
        <v>138</v>
      </c>
      <c r="H153" s="220">
        <v>60</v>
      </c>
      <c r="I153" s="33" t="s">
        <v>172</v>
      </c>
      <c r="J153" s="51">
        <v>585</v>
      </c>
      <c r="K153" s="52">
        <v>0</v>
      </c>
      <c r="L153" s="52">
        <v>17</v>
      </c>
      <c r="M153" s="52">
        <f t="shared" si="22"/>
        <v>17</v>
      </c>
      <c r="N153" s="34">
        <f t="shared" si="23"/>
        <v>9945</v>
      </c>
      <c r="O153" s="34">
        <v>12</v>
      </c>
      <c r="P153" s="34">
        <v>236</v>
      </c>
      <c r="Q153" s="54">
        <v>0.4</v>
      </c>
      <c r="R153" s="54">
        <f t="shared" si="20"/>
        <v>1132.8000000000002</v>
      </c>
      <c r="S153" s="34">
        <v>300</v>
      </c>
      <c r="T153" s="34">
        <f>(M153*S153)</f>
        <v>5100</v>
      </c>
      <c r="U153" s="34">
        <f>N153+R153+T153</f>
        <v>16177.8</v>
      </c>
      <c r="V153" s="34">
        <f>M153*200</f>
        <v>3400</v>
      </c>
      <c r="W153" s="34">
        <v>0</v>
      </c>
      <c r="X153" s="34">
        <v>0</v>
      </c>
      <c r="Y153" s="52">
        <f t="shared" si="21"/>
        <v>0</v>
      </c>
      <c r="Z153" s="52">
        <v>0</v>
      </c>
      <c r="AA153" s="52"/>
      <c r="AB153" s="34">
        <f>V153+Y153+Z153</f>
        <v>3400</v>
      </c>
      <c r="AC153" s="34">
        <f>AB153+U153</f>
        <v>19577.8</v>
      </c>
      <c r="AD153" s="48"/>
      <c r="AE153" s="48"/>
      <c r="AF153" s="91" t="str">
        <f>A153</f>
        <v>617-SH</v>
      </c>
      <c r="AG153" s="88"/>
    </row>
    <row r="154" spans="1:33" s="114" customFormat="1" ht="31.5" hidden="1" customHeight="1" x14ac:dyDescent="0.2">
      <c r="A154" s="33" t="s">
        <v>289</v>
      </c>
      <c r="B154" s="33" t="s">
        <v>660</v>
      </c>
      <c r="C154" s="28" t="s">
        <v>33</v>
      </c>
      <c r="D154" s="28" t="s">
        <v>34</v>
      </c>
      <c r="E154" s="35" t="s">
        <v>170</v>
      </c>
      <c r="F154" s="35" t="s">
        <v>291</v>
      </c>
      <c r="G154" s="35" t="s">
        <v>292</v>
      </c>
      <c r="H154" s="220">
        <v>45</v>
      </c>
      <c r="I154" s="33" t="s">
        <v>48</v>
      </c>
      <c r="J154" s="51">
        <v>585</v>
      </c>
      <c r="K154" s="52">
        <v>0</v>
      </c>
      <c r="L154" s="52">
        <v>20</v>
      </c>
      <c r="M154" s="52">
        <f t="shared" si="22"/>
        <v>20</v>
      </c>
      <c r="N154" s="34">
        <f t="shared" si="23"/>
        <v>11700</v>
      </c>
      <c r="O154" s="34">
        <v>28</v>
      </c>
      <c r="P154" s="34">
        <v>10</v>
      </c>
      <c r="Q154" s="54">
        <v>0.4</v>
      </c>
      <c r="R154" s="54">
        <f t="shared" si="20"/>
        <v>112</v>
      </c>
      <c r="S154" s="34">
        <v>125</v>
      </c>
      <c r="T154" s="34">
        <f>(M154*S154)</f>
        <v>2500</v>
      </c>
      <c r="U154" s="34">
        <f>N154+R154+T154</f>
        <v>14312</v>
      </c>
      <c r="V154" s="34">
        <f>M154*200</f>
        <v>4000</v>
      </c>
      <c r="W154" s="34">
        <v>1</v>
      </c>
      <c r="X154" s="34">
        <v>215</v>
      </c>
      <c r="Y154" s="52">
        <f t="shared" si="21"/>
        <v>215</v>
      </c>
      <c r="Z154" s="52">
        <v>0</v>
      </c>
      <c r="AA154" s="52"/>
      <c r="AB154" s="34">
        <f>V154+Y154+Z154</f>
        <v>4215</v>
      </c>
      <c r="AC154" s="34">
        <f>AB154+U154</f>
        <v>18527</v>
      </c>
      <c r="AD154" s="48">
        <f>SUM(M154:M156)</f>
        <v>61</v>
      </c>
      <c r="AE154" s="48">
        <f>SUM(AC154:AC156)</f>
        <v>61181.4</v>
      </c>
      <c r="AF154" s="91" t="str">
        <f>A154</f>
        <v>618-PR</v>
      </c>
      <c r="AG154" s="88" t="s">
        <v>294</v>
      </c>
    </row>
    <row r="155" spans="1:33" s="114" customFormat="1" ht="31.5" hidden="1" customHeight="1" x14ac:dyDescent="0.2">
      <c r="A155" s="178" t="s">
        <v>289</v>
      </c>
      <c r="B155" s="178" t="s">
        <v>740</v>
      </c>
      <c r="C155" s="179" t="s">
        <v>33</v>
      </c>
      <c r="D155" s="179" t="s">
        <v>34</v>
      </c>
      <c r="E155" s="180" t="s">
        <v>741</v>
      </c>
      <c r="F155" s="180" t="s">
        <v>742</v>
      </c>
      <c r="G155" s="180" t="s">
        <v>292</v>
      </c>
      <c r="H155" s="246">
        <v>45</v>
      </c>
      <c r="I155" s="178" t="s">
        <v>48</v>
      </c>
      <c r="J155" s="183">
        <v>585</v>
      </c>
      <c r="K155" s="181">
        <v>0</v>
      </c>
      <c r="L155" s="181">
        <v>17</v>
      </c>
      <c r="M155" s="181">
        <f t="shared" si="22"/>
        <v>17</v>
      </c>
      <c r="N155" s="55">
        <f t="shared" si="23"/>
        <v>9945</v>
      </c>
      <c r="O155" s="55">
        <v>28</v>
      </c>
      <c r="P155" s="55">
        <v>187</v>
      </c>
      <c r="Q155" s="185">
        <v>0.4</v>
      </c>
      <c r="R155" s="185">
        <f t="shared" si="20"/>
        <v>2094.4</v>
      </c>
      <c r="S155" s="55">
        <v>125</v>
      </c>
      <c r="T155" s="55">
        <f>(M155*S155)</f>
        <v>2125</v>
      </c>
      <c r="U155" s="55">
        <f>N155+R155+T155</f>
        <v>14164.4</v>
      </c>
      <c r="V155" s="55">
        <f>M155*200</f>
        <v>3400</v>
      </c>
      <c r="W155" s="55">
        <v>1</v>
      </c>
      <c r="X155" s="55">
        <v>350</v>
      </c>
      <c r="Y155" s="181">
        <f t="shared" si="21"/>
        <v>350</v>
      </c>
      <c r="Z155" s="181">
        <v>0</v>
      </c>
      <c r="AA155" s="181"/>
      <c r="AB155" s="55">
        <f>V155+Y155+Z155</f>
        <v>3750</v>
      </c>
      <c r="AC155" s="55">
        <f>AB155+U155</f>
        <v>17914.400000000001</v>
      </c>
      <c r="AD155" s="242"/>
      <c r="AE155" s="242"/>
      <c r="AF155" s="91"/>
      <c r="AG155" s="88"/>
    </row>
    <row r="156" spans="1:33" s="114" customFormat="1" ht="76" hidden="1" customHeight="1" x14ac:dyDescent="0.2">
      <c r="A156" s="178" t="s">
        <v>289</v>
      </c>
      <c r="B156" s="178" t="s">
        <v>757</v>
      </c>
      <c r="C156" s="179" t="s">
        <v>33</v>
      </c>
      <c r="D156" s="179" t="s">
        <v>34</v>
      </c>
      <c r="E156" s="180" t="s">
        <v>295</v>
      </c>
      <c r="F156" s="180" t="s">
        <v>296</v>
      </c>
      <c r="G156" s="180" t="s">
        <v>292</v>
      </c>
      <c r="H156" s="220">
        <v>45</v>
      </c>
      <c r="I156" s="33" t="s">
        <v>48</v>
      </c>
      <c r="J156" s="51">
        <v>585</v>
      </c>
      <c r="K156" s="52">
        <v>0</v>
      </c>
      <c r="L156" s="52">
        <v>24</v>
      </c>
      <c r="M156" s="52">
        <f t="shared" si="22"/>
        <v>24</v>
      </c>
      <c r="N156" s="34">
        <f t="shared" si="23"/>
        <v>14040</v>
      </c>
      <c r="O156" s="34">
        <v>28</v>
      </c>
      <c r="P156" s="34">
        <v>200</v>
      </c>
      <c r="Q156" s="54">
        <v>0.4</v>
      </c>
      <c r="R156" s="54">
        <f t="shared" si="20"/>
        <v>2240</v>
      </c>
      <c r="S156" s="55">
        <v>125</v>
      </c>
      <c r="T156" s="34">
        <f>(M156*S156)</f>
        <v>3000</v>
      </c>
      <c r="U156" s="34">
        <f>N156+R156+T156</f>
        <v>19280</v>
      </c>
      <c r="V156" s="34">
        <f>M156*200</f>
        <v>4800</v>
      </c>
      <c r="W156" s="34">
        <v>1</v>
      </c>
      <c r="X156" s="34">
        <v>660</v>
      </c>
      <c r="Y156" s="52">
        <f t="shared" si="21"/>
        <v>660</v>
      </c>
      <c r="Z156" s="52">
        <v>0</v>
      </c>
      <c r="AA156" s="52"/>
      <c r="AB156" s="34">
        <f>V156+Y156+Z156</f>
        <v>5460</v>
      </c>
      <c r="AC156" s="34">
        <f>AB156+U156</f>
        <v>24740</v>
      </c>
      <c r="AD156" s="48"/>
      <c r="AE156" s="48"/>
      <c r="AF156" s="91" t="str">
        <f>A156</f>
        <v>618-PR</v>
      </c>
      <c r="AG156" s="88"/>
    </row>
    <row r="157" spans="1:33" s="114" customFormat="1" ht="37.5" hidden="1" customHeight="1" x14ac:dyDescent="0.2">
      <c r="A157" s="33" t="s">
        <v>297</v>
      </c>
      <c r="B157" s="33" t="s">
        <v>638</v>
      </c>
      <c r="C157" s="28" t="s">
        <v>77</v>
      </c>
      <c r="D157" s="28" t="s">
        <v>108</v>
      </c>
      <c r="E157" s="35" t="s">
        <v>298</v>
      </c>
      <c r="F157" s="35" t="s">
        <v>299</v>
      </c>
      <c r="G157" s="35" t="s">
        <v>639</v>
      </c>
      <c r="H157" s="220">
        <v>42</v>
      </c>
      <c r="I157" s="33" t="s">
        <v>48</v>
      </c>
      <c r="J157" s="51">
        <v>585</v>
      </c>
      <c r="K157" s="52">
        <v>0</v>
      </c>
      <c r="L157" s="52">
        <v>15</v>
      </c>
      <c r="M157" s="52">
        <f t="shared" si="22"/>
        <v>15</v>
      </c>
      <c r="N157" s="34">
        <f t="shared" si="23"/>
        <v>8775</v>
      </c>
      <c r="O157" s="34">
        <v>28</v>
      </c>
      <c r="P157" s="34">
        <v>16</v>
      </c>
      <c r="Q157" s="54">
        <v>0.4</v>
      </c>
      <c r="R157" s="54">
        <f t="shared" si="20"/>
        <v>179.20000000000002</v>
      </c>
      <c r="S157" s="34">
        <v>0</v>
      </c>
      <c r="T157" s="34">
        <f>(M157*S157)</f>
        <v>0</v>
      </c>
      <c r="U157" s="34">
        <f>N157+R157+T157</f>
        <v>8954.2000000000007</v>
      </c>
      <c r="V157" s="34">
        <f>M157*200</f>
        <v>3000</v>
      </c>
      <c r="W157" s="34">
        <v>0</v>
      </c>
      <c r="X157" s="34">
        <v>0</v>
      </c>
      <c r="Y157" s="52">
        <v>0</v>
      </c>
      <c r="Z157" s="52">
        <v>0</v>
      </c>
      <c r="AA157" s="52"/>
      <c r="AB157" s="34">
        <f>V157+Y157+Z157</f>
        <v>3000</v>
      </c>
      <c r="AC157" s="34">
        <f>AB157+U157</f>
        <v>11954.2</v>
      </c>
      <c r="AD157" s="48">
        <f>SUM(M157+M158)</f>
        <v>33</v>
      </c>
      <c r="AE157" s="48">
        <f>SUM(AC157:AC158)</f>
        <v>26509.800000000003</v>
      </c>
      <c r="AF157" s="57" t="str">
        <f>A157</f>
        <v>626-SH</v>
      </c>
      <c r="AG157" s="88"/>
    </row>
    <row r="158" spans="1:33" s="114" customFormat="1" ht="37.5" hidden="1" customHeight="1" x14ac:dyDescent="0.2">
      <c r="A158" s="33" t="s">
        <v>297</v>
      </c>
      <c r="B158" s="33"/>
      <c r="C158" s="28" t="s">
        <v>77</v>
      </c>
      <c r="D158" s="28" t="s">
        <v>108</v>
      </c>
      <c r="E158" s="35" t="s">
        <v>302</v>
      </c>
      <c r="F158" s="35" t="s">
        <v>303</v>
      </c>
      <c r="G158" s="35" t="s">
        <v>95</v>
      </c>
      <c r="H158" s="220">
        <v>42</v>
      </c>
      <c r="I158" s="33" t="s">
        <v>48</v>
      </c>
      <c r="J158" s="51">
        <v>585</v>
      </c>
      <c r="K158" s="52">
        <v>0</v>
      </c>
      <c r="L158" s="52">
        <v>18</v>
      </c>
      <c r="M158" s="52">
        <f t="shared" si="22"/>
        <v>18</v>
      </c>
      <c r="N158" s="34">
        <f t="shared" si="23"/>
        <v>10530</v>
      </c>
      <c r="O158" s="34">
        <v>28</v>
      </c>
      <c r="P158" s="34">
        <v>38</v>
      </c>
      <c r="Q158" s="54">
        <v>0.4</v>
      </c>
      <c r="R158" s="54">
        <f t="shared" si="20"/>
        <v>425.6</v>
      </c>
      <c r="S158" s="34">
        <v>0</v>
      </c>
      <c r="T158" s="34">
        <f>(M158*S158)</f>
        <v>0</v>
      </c>
      <c r="U158" s="34">
        <f>N158+R158+T158</f>
        <v>10955.6</v>
      </c>
      <c r="V158" s="34">
        <f>M158*200</f>
        <v>3600</v>
      </c>
      <c r="W158" s="34">
        <v>0</v>
      </c>
      <c r="X158" s="34">
        <v>0</v>
      </c>
      <c r="Y158" s="52">
        <f t="shared" ref="Y158:Y172" si="24">SUM(X158*W158)</f>
        <v>0</v>
      </c>
      <c r="Z158" s="52">
        <v>0</v>
      </c>
      <c r="AA158" s="52"/>
      <c r="AB158" s="34">
        <f>V158+Y158+Z158</f>
        <v>3600</v>
      </c>
      <c r="AC158" s="34">
        <f>AB158+U158</f>
        <v>14555.6</v>
      </c>
      <c r="AD158" s="48"/>
      <c r="AE158" s="48"/>
      <c r="AF158" s="57" t="str">
        <f>A158</f>
        <v>626-SH</v>
      </c>
      <c r="AG158" s="88"/>
    </row>
    <row r="159" spans="1:33" s="114" customFormat="1" ht="43.5" hidden="1" customHeight="1" x14ac:dyDescent="0.2">
      <c r="A159" s="33" t="s">
        <v>305</v>
      </c>
      <c r="B159" s="33" t="s">
        <v>32</v>
      </c>
      <c r="C159" s="28" t="s">
        <v>33</v>
      </c>
      <c r="D159" s="28" t="s">
        <v>45</v>
      </c>
      <c r="E159" s="35" t="s">
        <v>148</v>
      </c>
      <c r="F159" s="35" t="s">
        <v>266</v>
      </c>
      <c r="G159" s="35" t="s">
        <v>267</v>
      </c>
      <c r="H159" s="220">
        <v>45</v>
      </c>
      <c r="I159" s="33" t="s">
        <v>37</v>
      </c>
      <c r="J159" s="51">
        <v>1200</v>
      </c>
      <c r="K159" s="52">
        <v>0</v>
      </c>
      <c r="L159" s="52">
        <v>17</v>
      </c>
      <c r="M159" s="52">
        <f t="shared" si="22"/>
        <v>17</v>
      </c>
      <c r="N159" s="34">
        <f t="shared" si="23"/>
        <v>20400</v>
      </c>
      <c r="O159" s="34">
        <v>0</v>
      </c>
      <c r="P159" s="34">
        <v>0</v>
      </c>
      <c r="Q159" s="54">
        <v>0.4</v>
      </c>
      <c r="R159" s="54">
        <f t="shared" si="20"/>
        <v>0</v>
      </c>
      <c r="S159" s="34">
        <v>0</v>
      </c>
      <c r="T159" s="34">
        <f>(M159*S159)</f>
        <v>0</v>
      </c>
      <c r="U159" s="34">
        <f>N159+R159+T159</f>
        <v>20400</v>
      </c>
      <c r="V159" s="34">
        <f>M159*200</f>
        <v>3400</v>
      </c>
      <c r="W159" s="34">
        <v>14</v>
      </c>
      <c r="X159" s="34">
        <v>160</v>
      </c>
      <c r="Y159" s="52">
        <f t="shared" si="24"/>
        <v>2240</v>
      </c>
      <c r="Z159" s="52">
        <v>0</v>
      </c>
      <c r="AA159" s="52"/>
      <c r="AB159" s="34">
        <f>V159+Y159+Z159</f>
        <v>5640</v>
      </c>
      <c r="AC159" s="34">
        <f>AB159+U159</f>
        <v>26040</v>
      </c>
      <c r="AD159" s="48">
        <f>SUM(M159:M166)</f>
        <v>116</v>
      </c>
      <c r="AE159" s="48">
        <f>SUM(AC159:AC166)</f>
        <v>193322</v>
      </c>
      <c r="AF159" s="91" t="str">
        <f>A159</f>
        <v>628-PR</v>
      </c>
      <c r="AG159" s="88" t="s">
        <v>306</v>
      </c>
    </row>
    <row r="160" spans="1:33" s="114" customFormat="1" ht="45.75" hidden="1" customHeight="1" x14ac:dyDescent="0.2">
      <c r="A160" s="33" t="s">
        <v>305</v>
      </c>
      <c r="B160" s="33"/>
      <c r="C160" s="28" t="s">
        <v>33</v>
      </c>
      <c r="D160" s="28" t="s">
        <v>45</v>
      </c>
      <c r="E160" s="35" t="s">
        <v>148</v>
      </c>
      <c r="F160" s="35" t="s">
        <v>140</v>
      </c>
      <c r="G160" s="35" t="s">
        <v>141</v>
      </c>
      <c r="H160" s="220">
        <v>45</v>
      </c>
      <c r="I160" s="33" t="s">
        <v>37</v>
      </c>
      <c r="J160" s="51">
        <v>1200</v>
      </c>
      <c r="K160" s="52">
        <v>0</v>
      </c>
      <c r="L160" s="52">
        <v>17</v>
      </c>
      <c r="M160" s="52">
        <f t="shared" si="22"/>
        <v>17</v>
      </c>
      <c r="N160" s="34">
        <f t="shared" si="23"/>
        <v>20400</v>
      </c>
      <c r="O160" s="34">
        <v>0</v>
      </c>
      <c r="P160" s="34">
        <v>0</v>
      </c>
      <c r="Q160" s="54">
        <v>0.4</v>
      </c>
      <c r="R160" s="54">
        <f t="shared" si="20"/>
        <v>0</v>
      </c>
      <c r="S160" s="34">
        <v>0</v>
      </c>
      <c r="T160" s="34">
        <f>(M160*S160)</f>
        <v>0</v>
      </c>
      <c r="U160" s="34">
        <f>N160+R160+T160</f>
        <v>20400</v>
      </c>
      <c r="V160" s="34">
        <f>M160*200</f>
        <v>3400</v>
      </c>
      <c r="W160" s="34">
        <v>14</v>
      </c>
      <c r="X160" s="34">
        <v>160</v>
      </c>
      <c r="Y160" s="52">
        <f t="shared" si="24"/>
        <v>2240</v>
      </c>
      <c r="Z160" s="52">
        <v>0</v>
      </c>
      <c r="AA160" s="52"/>
      <c r="AB160" s="34">
        <f>V160+Y160+Z160</f>
        <v>5640</v>
      </c>
      <c r="AC160" s="34">
        <f>AB160+U160</f>
        <v>26040</v>
      </c>
      <c r="AD160" s="48"/>
      <c r="AE160" s="48"/>
      <c r="AF160" s="91" t="str">
        <f>A160</f>
        <v>628-PR</v>
      </c>
      <c r="AG160" s="88"/>
    </row>
    <row r="161" spans="1:33" s="114" customFormat="1" ht="58.5" hidden="1" customHeight="1" x14ac:dyDescent="0.2">
      <c r="A161" s="33" t="s">
        <v>305</v>
      </c>
      <c r="B161" s="33"/>
      <c r="C161" s="28" t="s">
        <v>33</v>
      </c>
      <c r="D161" s="28" t="s">
        <v>45</v>
      </c>
      <c r="E161" s="35" t="s">
        <v>69</v>
      </c>
      <c r="F161" s="35" t="s">
        <v>266</v>
      </c>
      <c r="G161" s="35" t="s">
        <v>267</v>
      </c>
      <c r="H161" s="220">
        <v>45</v>
      </c>
      <c r="I161" s="33" t="s">
        <v>37</v>
      </c>
      <c r="J161" s="51">
        <v>1200</v>
      </c>
      <c r="K161" s="52">
        <v>17</v>
      </c>
      <c r="L161" s="52">
        <v>0</v>
      </c>
      <c r="M161" s="52">
        <f t="shared" si="22"/>
        <v>17</v>
      </c>
      <c r="N161" s="34">
        <f t="shared" si="23"/>
        <v>20400</v>
      </c>
      <c r="O161" s="34">
        <v>0</v>
      </c>
      <c r="P161" s="34">
        <v>0</v>
      </c>
      <c r="Q161" s="54">
        <v>0.4</v>
      </c>
      <c r="R161" s="54">
        <f t="shared" si="20"/>
        <v>0</v>
      </c>
      <c r="S161" s="34">
        <v>0</v>
      </c>
      <c r="T161" s="34">
        <f>(M161*S161)</f>
        <v>0</v>
      </c>
      <c r="U161" s="34">
        <f>N161+R161+T161</f>
        <v>20400</v>
      </c>
      <c r="V161" s="34">
        <f>M161*200</f>
        <v>3400</v>
      </c>
      <c r="W161" s="34">
        <v>14</v>
      </c>
      <c r="X161" s="34">
        <v>260</v>
      </c>
      <c r="Y161" s="52">
        <f t="shared" si="24"/>
        <v>3640</v>
      </c>
      <c r="Z161" s="52">
        <v>0</v>
      </c>
      <c r="AA161" s="52"/>
      <c r="AB161" s="34">
        <f>V161+Y161+Z161</f>
        <v>7040</v>
      </c>
      <c r="AC161" s="34">
        <f>AB161+U161</f>
        <v>27440</v>
      </c>
      <c r="AD161" s="48"/>
      <c r="AE161" s="48"/>
      <c r="AF161" s="91" t="str">
        <f>A161</f>
        <v>628-PR</v>
      </c>
      <c r="AG161" s="88"/>
    </row>
    <row r="162" spans="1:33" s="114" customFormat="1" ht="60.75" hidden="1" customHeight="1" x14ac:dyDescent="0.2">
      <c r="A162" s="33" t="s">
        <v>305</v>
      </c>
      <c r="B162" s="33"/>
      <c r="C162" s="28" t="s">
        <v>33</v>
      </c>
      <c r="D162" s="28" t="s">
        <v>34</v>
      </c>
      <c r="E162" s="89" t="s">
        <v>35</v>
      </c>
      <c r="F162" s="35" t="s">
        <v>266</v>
      </c>
      <c r="G162" s="35" t="s">
        <v>267</v>
      </c>
      <c r="H162" s="220">
        <v>45</v>
      </c>
      <c r="I162" s="33" t="s">
        <v>37</v>
      </c>
      <c r="J162" s="51">
        <v>1200</v>
      </c>
      <c r="K162" s="52">
        <v>15</v>
      </c>
      <c r="L162" s="52">
        <v>0</v>
      </c>
      <c r="M162" s="52">
        <f t="shared" si="22"/>
        <v>15</v>
      </c>
      <c r="N162" s="34">
        <f t="shared" si="23"/>
        <v>18000</v>
      </c>
      <c r="O162" s="34">
        <v>0</v>
      </c>
      <c r="P162" s="34">
        <v>0</v>
      </c>
      <c r="Q162" s="54">
        <v>0.4</v>
      </c>
      <c r="R162" s="54">
        <f t="shared" si="20"/>
        <v>0</v>
      </c>
      <c r="S162" s="34">
        <v>0</v>
      </c>
      <c r="T162" s="34">
        <f>(M162*S162)</f>
        <v>0</v>
      </c>
      <c r="U162" s="34">
        <f>N162+R162+T162</f>
        <v>18000</v>
      </c>
      <c r="V162" s="34">
        <f>M162*200</f>
        <v>3000</v>
      </c>
      <c r="W162" s="34">
        <v>14</v>
      </c>
      <c r="X162" s="34">
        <v>536</v>
      </c>
      <c r="Y162" s="52">
        <f t="shared" si="24"/>
        <v>7504</v>
      </c>
      <c r="Z162" s="52">
        <v>0</v>
      </c>
      <c r="AA162" s="52"/>
      <c r="AB162" s="34">
        <f>V162+Y162+Z162</f>
        <v>10504</v>
      </c>
      <c r="AC162" s="34">
        <f>AB162+U162</f>
        <v>28504</v>
      </c>
      <c r="AD162" s="48"/>
      <c r="AE162" s="48"/>
      <c r="AF162" s="91" t="str">
        <f>A162</f>
        <v>628-PR</v>
      </c>
      <c r="AG162" s="88"/>
    </row>
    <row r="163" spans="1:33" s="114" customFormat="1" ht="51.75" hidden="1" customHeight="1" x14ac:dyDescent="0.2">
      <c r="A163" s="33" t="s">
        <v>305</v>
      </c>
      <c r="B163" s="33"/>
      <c r="C163" s="28" t="s">
        <v>33</v>
      </c>
      <c r="D163" s="28" t="s">
        <v>34</v>
      </c>
      <c r="E163" s="89" t="s">
        <v>35</v>
      </c>
      <c r="F163" s="35" t="s">
        <v>266</v>
      </c>
      <c r="G163" s="35" t="s">
        <v>267</v>
      </c>
      <c r="H163" s="220">
        <v>45</v>
      </c>
      <c r="I163" s="33" t="s">
        <v>37</v>
      </c>
      <c r="J163" s="51">
        <v>1200</v>
      </c>
      <c r="K163" s="52">
        <v>15</v>
      </c>
      <c r="L163" s="52">
        <v>0</v>
      </c>
      <c r="M163" s="52">
        <f t="shared" si="22"/>
        <v>15</v>
      </c>
      <c r="N163" s="34">
        <f t="shared" si="23"/>
        <v>18000</v>
      </c>
      <c r="O163" s="34">
        <v>0</v>
      </c>
      <c r="P163" s="34">
        <v>0</v>
      </c>
      <c r="Q163" s="54">
        <v>0.4</v>
      </c>
      <c r="R163" s="54">
        <f t="shared" si="20"/>
        <v>0</v>
      </c>
      <c r="S163" s="34">
        <v>0</v>
      </c>
      <c r="T163" s="34">
        <f>(M163*S163)</f>
        <v>0</v>
      </c>
      <c r="U163" s="34">
        <f>N163+R163+T163</f>
        <v>18000</v>
      </c>
      <c r="V163" s="34">
        <f>M163*200</f>
        <v>3000</v>
      </c>
      <c r="W163" s="34">
        <v>14</v>
      </c>
      <c r="X163" s="34">
        <v>536</v>
      </c>
      <c r="Y163" s="52">
        <f t="shared" si="24"/>
        <v>7504</v>
      </c>
      <c r="Z163" s="52">
        <v>0</v>
      </c>
      <c r="AA163" s="52"/>
      <c r="AB163" s="34">
        <f>V163+Y163+Z163</f>
        <v>10504</v>
      </c>
      <c r="AC163" s="34">
        <f>AB163+U163</f>
        <v>28504</v>
      </c>
      <c r="AD163" s="48"/>
      <c r="AE163" s="48"/>
      <c r="AF163" s="91" t="str">
        <f>A163</f>
        <v>628-PR</v>
      </c>
      <c r="AG163" s="88"/>
    </row>
    <row r="164" spans="1:33" s="114" customFormat="1" ht="43.5" hidden="1" customHeight="1" x14ac:dyDescent="0.2">
      <c r="A164" s="33" t="s">
        <v>305</v>
      </c>
      <c r="B164" s="33"/>
      <c r="C164" s="28" t="s">
        <v>33</v>
      </c>
      <c r="D164" s="28" t="s">
        <v>34</v>
      </c>
      <c r="E164" s="89" t="s">
        <v>35</v>
      </c>
      <c r="F164" s="35" t="s">
        <v>134</v>
      </c>
      <c r="G164" s="35" t="s">
        <v>135</v>
      </c>
      <c r="H164" s="220">
        <v>45</v>
      </c>
      <c r="I164" s="33" t="s">
        <v>37</v>
      </c>
      <c r="J164" s="51">
        <v>1200</v>
      </c>
      <c r="K164" s="52">
        <v>0</v>
      </c>
      <c r="L164" s="52">
        <v>18</v>
      </c>
      <c r="M164" s="52">
        <f t="shared" si="22"/>
        <v>18</v>
      </c>
      <c r="N164" s="34">
        <f t="shared" si="23"/>
        <v>21600</v>
      </c>
      <c r="O164" s="34">
        <v>0</v>
      </c>
      <c r="P164" s="34">
        <v>88</v>
      </c>
      <c r="Q164" s="54">
        <v>0.4</v>
      </c>
      <c r="R164" s="54">
        <f t="shared" si="20"/>
        <v>0</v>
      </c>
      <c r="S164" s="34">
        <v>0</v>
      </c>
      <c r="T164" s="34">
        <f>(M164*S164)</f>
        <v>0</v>
      </c>
      <c r="U164" s="34">
        <f>N164+R164+T164</f>
        <v>21600</v>
      </c>
      <c r="V164" s="34">
        <f>M164*200</f>
        <v>3600</v>
      </c>
      <c r="W164" s="34">
        <v>9</v>
      </c>
      <c r="X164" s="34">
        <v>330</v>
      </c>
      <c r="Y164" s="52">
        <f t="shared" si="24"/>
        <v>2970</v>
      </c>
      <c r="Z164" s="52">
        <v>0</v>
      </c>
      <c r="AA164" s="52"/>
      <c r="AB164" s="34">
        <f>V164+Y164+Z164</f>
        <v>6570</v>
      </c>
      <c r="AC164" s="34">
        <f>AB164+U164</f>
        <v>28170</v>
      </c>
      <c r="AD164" s="48"/>
      <c r="AE164" s="48"/>
      <c r="AF164" s="91" t="str">
        <f>A164</f>
        <v>628-PR</v>
      </c>
      <c r="AG164" s="88"/>
    </row>
    <row r="165" spans="1:33" s="114" customFormat="1" ht="90" hidden="1" customHeight="1" x14ac:dyDescent="0.2">
      <c r="A165" s="33" t="s">
        <v>305</v>
      </c>
      <c r="B165" s="33"/>
      <c r="C165" s="28" t="s">
        <v>33</v>
      </c>
      <c r="D165" s="28" t="s">
        <v>34</v>
      </c>
      <c r="E165" s="89" t="s">
        <v>35</v>
      </c>
      <c r="F165" s="35" t="s">
        <v>266</v>
      </c>
      <c r="G165" s="35" t="s">
        <v>267</v>
      </c>
      <c r="H165" s="220">
        <v>45</v>
      </c>
      <c r="I165" s="33" t="s">
        <v>37</v>
      </c>
      <c r="J165" s="51">
        <v>1200</v>
      </c>
      <c r="K165" s="52">
        <v>0</v>
      </c>
      <c r="L165" s="52">
        <v>17</v>
      </c>
      <c r="M165" s="52">
        <f t="shared" si="22"/>
        <v>17</v>
      </c>
      <c r="N165" s="34">
        <f t="shared" si="23"/>
        <v>20400</v>
      </c>
      <c r="O165" s="34">
        <v>0</v>
      </c>
      <c r="P165" s="34">
        <v>88</v>
      </c>
      <c r="Q165" s="54">
        <v>0.4</v>
      </c>
      <c r="R165" s="54">
        <f t="shared" si="20"/>
        <v>0</v>
      </c>
      <c r="S165" s="34">
        <v>0</v>
      </c>
      <c r="T165" s="34">
        <f>(M165*S165)</f>
        <v>0</v>
      </c>
      <c r="U165" s="34">
        <f>N165+R165+T165</f>
        <v>20400</v>
      </c>
      <c r="V165" s="34">
        <f>M165*200</f>
        <v>3400</v>
      </c>
      <c r="W165" s="34">
        <v>9</v>
      </c>
      <c r="X165" s="34">
        <v>536</v>
      </c>
      <c r="Y165" s="52">
        <f t="shared" si="24"/>
        <v>4824</v>
      </c>
      <c r="Z165" s="52">
        <v>0</v>
      </c>
      <c r="AA165" s="52"/>
      <c r="AB165" s="34">
        <f>V165+Y165+Z165</f>
        <v>8224</v>
      </c>
      <c r="AC165" s="34">
        <f>AB165+U165</f>
        <v>28624</v>
      </c>
      <c r="AD165" s="48"/>
      <c r="AE165" s="48"/>
      <c r="AF165" s="91" t="str">
        <f>A165</f>
        <v>628-PR</v>
      </c>
      <c r="AG165" s="88"/>
    </row>
    <row r="166" spans="1:33" s="114" customFormat="1" ht="72" hidden="1" customHeight="1" x14ac:dyDescent="0.2">
      <c r="A166" s="62" t="s">
        <v>305</v>
      </c>
      <c r="B166" s="62"/>
      <c r="C166" s="63" t="s">
        <v>33</v>
      </c>
      <c r="D166" s="63" t="s">
        <v>34</v>
      </c>
      <c r="E166" s="37" t="s">
        <v>170</v>
      </c>
      <c r="F166" s="37" t="s">
        <v>134</v>
      </c>
      <c r="G166" s="37" t="s">
        <v>135</v>
      </c>
      <c r="H166" s="245">
        <v>45</v>
      </c>
      <c r="I166" s="62" t="s">
        <v>37</v>
      </c>
      <c r="J166" s="39">
        <v>1200</v>
      </c>
      <c r="K166" s="40">
        <v>0</v>
      </c>
      <c r="L166" s="40">
        <v>0</v>
      </c>
      <c r="M166" s="40">
        <f t="shared" si="22"/>
        <v>0</v>
      </c>
      <c r="N166" s="41">
        <f t="shared" si="23"/>
        <v>0</v>
      </c>
      <c r="O166" s="41">
        <v>0</v>
      </c>
      <c r="P166" s="41">
        <v>256</v>
      </c>
      <c r="Q166" s="43">
        <v>0.4</v>
      </c>
      <c r="R166" s="43">
        <f t="shared" si="20"/>
        <v>0</v>
      </c>
      <c r="S166" s="41">
        <v>0</v>
      </c>
      <c r="T166" s="41">
        <f>(M166*S166)</f>
        <v>0</v>
      </c>
      <c r="U166" s="41">
        <f>N166+R166+T166</f>
        <v>0</v>
      </c>
      <c r="V166" s="41">
        <f>M166*200</f>
        <v>0</v>
      </c>
      <c r="W166" s="41">
        <v>0</v>
      </c>
      <c r="X166" s="41">
        <v>215</v>
      </c>
      <c r="Y166" s="40">
        <f t="shared" si="24"/>
        <v>0</v>
      </c>
      <c r="Z166" s="40">
        <v>0</v>
      </c>
      <c r="AA166" s="40"/>
      <c r="AB166" s="41">
        <f>V166+Y166+Z166</f>
        <v>0</v>
      </c>
      <c r="AC166" s="41">
        <f>AB166+U166</f>
        <v>0</v>
      </c>
      <c r="AD166" s="199"/>
      <c r="AE166" s="199"/>
      <c r="AF166" s="91" t="str">
        <f>A166</f>
        <v>628-PR</v>
      </c>
      <c r="AG166" s="88"/>
    </row>
    <row r="167" spans="1:33" s="114" customFormat="1" ht="54" hidden="1" customHeight="1" x14ac:dyDescent="0.2">
      <c r="A167" s="33" t="s">
        <v>307</v>
      </c>
      <c r="B167" s="33" t="s">
        <v>640</v>
      </c>
      <c r="C167" s="28" t="s">
        <v>77</v>
      </c>
      <c r="D167" s="28" t="s">
        <v>103</v>
      </c>
      <c r="E167" s="35" t="s">
        <v>181</v>
      </c>
      <c r="F167" s="35" t="s">
        <v>308</v>
      </c>
      <c r="G167" s="28" t="s">
        <v>309</v>
      </c>
      <c r="H167" s="220">
        <v>56</v>
      </c>
      <c r="I167" s="33" t="s">
        <v>37</v>
      </c>
      <c r="J167" s="51">
        <v>1200</v>
      </c>
      <c r="K167" s="52">
        <v>0</v>
      </c>
      <c r="L167" s="52">
        <v>0</v>
      </c>
      <c r="M167" s="52">
        <f t="shared" si="22"/>
        <v>0</v>
      </c>
      <c r="N167" s="34">
        <f t="shared" si="23"/>
        <v>0</v>
      </c>
      <c r="O167" s="34">
        <v>0</v>
      </c>
      <c r="P167" s="34">
        <v>0</v>
      </c>
      <c r="Q167" s="54">
        <v>0.4</v>
      </c>
      <c r="R167" s="54">
        <f t="shared" si="20"/>
        <v>0</v>
      </c>
      <c r="S167" s="34">
        <v>0</v>
      </c>
      <c r="T167" s="34">
        <f>(M167*S167)</f>
        <v>0</v>
      </c>
      <c r="U167" s="34">
        <f>N167+R167+T167</f>
        <v>0</v>
      </c>
      <c r="V167" s="34">
        <f>M167*200</f>
        <v>0</v>
      </c>
      <c r="W167" s="34">
        <v>0</v>
      </c>
      <c r="X167" s="34">
        <v>175</v>
      </c>
      <c r="Y167" s="52">
        <f t="shared" si="24"/>
        <v>0</v>
      </c>
      <c r="Z167" s="52">
        <v>0</v>
      </c>
      <c r="AA167" s="40"/>
      <c r="AB167" s="34">
        <f>V167+Y167+Z167</f>
        <v>0</v>
      </c>
      <c r="AC167" s="34">
        <f>AB167+U167</f>
        <v>0</v>
      </c>
      <c r="AD167" s="48">
        <f>SUM(M167:M170)</f>
        <v>51</v>
      </c>
      <c r="AE167" s="48">
        <f>SUM(AC167:AC170)</f>
        <v>51255.200000000004</v>
      </c>
      <c r="AF167" s="57" t="str">
        <f>A167</f>
        <v>629-PR</v>
      </c>
      <c r="AG167" s="88"/>
    </row>
    <row r="168" spans="1:33" s="114" customFormat="1" ht="51" hidden="1" customHeight="1" x14ac:dyDescent="0.2">
      <c r="A168" s="33" t="s">
        <v>307</v>
      </c>
      <c r="B168" s="33"/>
      <c r="C168" s="28" t="s">
        <v>77</v>
      </c>
      <c r="D168" s="28" t="s">
        <v>108</v>
      </c>
      <c r="E168" s="35" t="s">
        <v>210</v>
      </c>
      <c r="F168" s="35" t="s">
        <v>308</v>
      </c>
      <c r="G168" s="28" t="s">
        <v>309</v>
      </c>
      <c r="H168" s="220">
        <v>56</v>
      </c>
      <c r="I168" s="33" t="s">
        <v>37</v>
      </c>
      <c r="J168" s="51">
        <v>1200</v>
      </c>
      <c r="K168" s="52">
        <v>0</v>
      </c>
      <c r="L168" s="52">
        <v>15</v>
      </c>
      <c r="M168" s="52">
        <f t="shared" si="22"/>
        <v>15</v>
      </c>
      <c r="N168" s="34">
        <f t="shared" si="23"/>
        <v>18000</v>
      </c>
      <c r="O168" s="34">
        <v>0</v>
      </c>
      <c r="P168" s="34">
        <v>0</v>
      </c>
      <c r="Q168" s="54">
        <v>0.4</v>
      </c>
      <c r="R168" s="54">
        <f t="shared" si="20"/>
        <v>0</v>
      </c>
      <c r="S168" s="34">
        <v>0</v>
      </c>
      <c r="T168" s="34">
        <f>(M168*S168)</f>
        <v>0</v>
      </c>
      <c r="U168" s="34">
        <f>N168+R168+T168</f>
        <v>18000</v>
      </c>
      <c r="V168" s="34">
        <f>M168*200</f>
        <v>3000</v>
      </c>
      <c r="W168" s="34">
        <v>1</v>
      </c>
      <c r="X168" s="34">
        <v>175</v>
      </c>
      <c r="Y168" s="52">
        <f t="shared" si="24"/>
        <v>175</v>
      </c>
      <c r="Z168" s="52">
        <v>0</v>
      </c>
      <c r="AA168" s="52"/>
      <c r="AB168" s="34">
        <f>V168+Y168+Z168</f>
        <v>3175</v>
      </c>
      <c r="AC168" s="34">
        <f>AB168+U168</f>
        <v>21175</v>
      </c>
      <c r="AD168" s="48" t="s">
        <v>32</v>
      </c>
      <c r="AE168" s="48" t="s">
        <v>32</v>
      </c>
      <c r="AF168" s="57" t="str">
        <f>A168</f>
        <v>629-PR</v>
      </c>
      <c r="AG168" s="88"/>
    </row>
    <row r="169" spans="1:33" s="114" customFormat="1" ht="39" hidden="1" customHeight="1" x14ac:dyDescent="0.2">
      <c r="A169" s="229" t="s">
        <v>307</v>
      </c>
      <c r="B169" s="116"/>
      <c r="C169" s="28" t="s">
        <v>77</v>
      </c>
      <c r="D169" s="28" t="s">
        <v>45</v>
      </c>
      <c r="E169" s="35" t="s">
        <v>310</v>
      </c>
      <c r="F169" s="35" t="s">
        <v>285</v>
      </c>
      <c r="G169" s="28" t="s">
        <v>311</v>
      </c>
      <c r="H169" s="220">
        <v>56</v>
      </c>
      <c r="I169" s="33" t="s">
        <v>48</v>
      </c>
      <c r="J169" s="51">
        <v>585</v>
      </c>
      <c r="K169" s="52">
        <v>15</v>
      </c>
      <c r="L169" s="52">
        <v>0</v>
      </c>
      <c r="M169" s="52">
        <f t="shared" si="22"/>
        <v>15</v>
      </c>
      <c r="N169" s="34">
        <f t="shared" si="23"/>
        <v>8775</v>
      </c>
      <c r="O169" s="34">
        <v>36</v>
      </c>
      <c r="P169" s="34">
        <v>27</v>
      </c>
      <c r="Q169" s="54">
        <v>0.4</v>
      </c>
      <c r="R169" s="54">
        <f t="shared" si="20"/>
        <v>388.8</v>
      </c>
      <c r="S169" s="34">
        <v>0</v>
      </c>
      <c r="T169" s="34">
        <f>(M169*S169)</f>
        <v>0</v>
      </c>
      <c r="U169" s="34">
        <f>N169+R169+T169</f>
        <v>9163.7999999999993</v>
      </c>
      <c r="V169" s="34">
        <f>M169*200</f>
        <v>3000</v>
      </c>
      <c r="W169" s="34">
        <v>1</v>
      </c>
      <c r="X169" s="34">
        <v>305</v>
      </c>
      <c r="Y169" s="52">
        <f t="shared" si="24"/>
        <v>305</v>
      </c>
      <c r="Z169" s="52">
        <v>0</v>
      </c>
      <c r="AA169" s="52"/>
      <c r="AB169" s="34">
        <f>V169+Y169+Z169</f>
        <v>3305</v>
      </c>
      <c r="AC169" s="34">
        <f>AB169+U169</f>
        <v>12468.8</v>
      </c>
      <c r="AD169" s="48"/>
      <c r="AE169" s="48"/>
      <c r="AF169" s="57" t="str">
        <f>A169</f>
        <v>629-PR</v>
      </c>
      <c r="AG169" s="88"/>
    </row>
    <row r="170" spans="1:33" s="114" customFormat="1" ht="47.25" hidden="1" customHeight="1" x14ac:dyDescent="0.2">
      <c r="A170" s="178" t="s">
        <v>307</v>
      </c>
      <c r="B170" s="178" t="s">
        <v>674</v>
      </c>
      <c r="C170" s="179" t="s">
        <v>77</v>
      </c>
      <c r="D170" s="179" t="s">
        <v>45</v>
      </c>
      <c r="E170" s="180" t="s">
        <v>313</v>
      </c>
      <c r="F170" s="180" t="s">
        <v>285</v>
      </c>
      <c r="G170" s="179" t="s">
        <v>311</v>
      </c>
      <c r="H170" s="220">
        <v>56</v>
      </c>
      <c r="I170" s="33" t="s">
        <v>48</v>
      </c>
      <c r="J170" s="51">
        <v>585</v>
      </c>
      <c r="K170" s="181">
        <v>0</v>
      </c>
      <c r="L170" s="181">
        <v>21</v>
      </c>
      <c r="M170" s="52">
        <f t="shared" si="22"/>
        <v>21</v>
      </c>
      <c r="N170" s="34">
        <f t="shared" si="23"/>
        <v>12285</v>
      </c>
      <c r="O170" s="34">
        <v>36</v>
      </c>
      <c r="P170" s="34">
        <v>56</v>
      </c>
      <c r="Q170" s="54">
        <v>0.4</v>
      </c>
      <c r="R170" s="54">
        <f t="shared" si="20"/>
        <v>806.40000000000009</v>
      </c>
      <c r="S170" s="34">
        <v>0</v>
      </c>
      <c r="T170" s="34">
        <f>(M170*S170)</f>
        <v>0</v>
      </c>
      <c r="U170" s="34">
        <f>N170+R170+T170</f>
        <v>13091.4</v>
      </c>
      <c r="V170" s="34">
        <f>M170*200</f>
        <v>4200</v>
      </c>
      <c r="W170" s="34">
        <v>1</v>
      </c>
      <c r="X170" s="34">
        <v>320</v>
      </c>
      <c r="Y170" s="52">
        <f t="shared" si="24"/>
        <v>320</v>
      </c>
      <c r="Z170" s="52">
        <v>0</v>
      </c>
      <c r="AA170" s="52"/>
      <c r="AB170" s="34">
        <f>V170+Y170+Z170</f>
        <v>4520</v>
      </c>
      <c r="AC170" s="34">
        <f>AB170+U170</f>
        <v>17611.400000000001</v>
      </c>
      <c r="AD170" s="48"/>
      <c r="AE170" s="48"/>
      <c r="AF170" s="57" t="str">
        <f>A170</f>
        <v>629-PR</v>
      </c>
      <c r="AG170" s="88"/>
    </row>
    <row r="171" spans="1:33" s="114" customFormat="1" ht="59" hidden="1" customHeight="1" x14ac:dyDescent="0.2">
      <c r="A171" s="237" t="s">
        <v>315</v>
      </c>
      <c r="B171" s="231" t="s">
        <v>699</v>
      </c>
      <c r="C171" s="238" t="s">
        <v>317</v>
      </c>
      <c r="D171" s="179" t="s">
        <v>108</v>
      </c>
      <c r="E171" s="180" t="s">
        <v>35</v>
      </c>
      <c r="F171" s="180" t="s">
        <v>318</v>
      </c>
      <c r="G171" s="179" t="s">
        <v>319</v>
      </c>
      <c r="H171" s="246">
        <v>240</v>
      </c>
      <c r="I171" s="178" t="s">
        <v>37</v>
      </c>
      <c r="J171" s="183">
        <v>0</v>
      </c>
      <c r="K171" s="181">
        <v>0</v>
      </c>
      <c r="L171" s="181">
        <v>18</v>
      </c>
      <c r="M171" s="181">
        <f t="shared" si="22"/>
        <v>18</v>
      </c>
      <c r="N171" s="34">
        <v>0</v>
      </c>
      <c r="O171" s="34">
        <v>0</v>
      </c>
      <c r="P171" s="34">
        <v>0</v>
      </c>
      <c r="Q171" s="54">
        <v>0</v>
      </c>
      <c r="R171" s="54">
        <v>0</v>
      </c>
      <c r="S171" s="34">
        <v>0</v>
      </c>
      <c r="T171" s="34">
        <v>0</v>
      </c>
      <c r="U171" s="34">
        <f>N171+R171+T171</f>
        <v>0</v>
      </c>
      <c r="V171" s="34">
        <f>M171*400</f>
        <v>7200</v>
      </c>
      <c r="W171" s="34">
        <v>0</v>
      </c>
      <c r="X171" s="34">
        <v>0</v>
      </c>
      <c r="Y171" s="52">
        <f t="shared" si="24"/>
        <v>0</v>
      </c>
      <c r="Z171" s="52">
        <v>0</v>
      </c>
      <c r="AA171" s="52"/>
      <c r="AB171" s="34">
        <f>V171+Y171+Z171</f>
        <v>7200</v>
      </c>
      <c r="AC171" s="34">
        <f>AB171+U171</f>
        <v>7200</v>
      </c>
      <c r="AD171" s="48">
        <f>SUM(M171:M172)</f>
        <v>28</v>
      </c>
      <c r="AE171" s="48">
        <f>SUM(AC171:AC173)</f>
        <v>11200</v>
      </c>
      <c r="AF171" s="57" t="s">
        <v>320</v>
      </c>
      <c r="AG171" s="88" t="s">
        <v>321</v>
      </c>
    </row>
    <row r="172" spans="1:33" s="114" customFormat="1" ht="51" hidden="1" customHeight="1" x14ac:dyDescent="0.2">
      <c r="A172" s="237" t="s">
        <v>315</v>
      </c>
      <c r="B172" s="231" t="s">
        <v>699</v>
      </c>
      <c r="C172" s="238" t="s">
        <v>317</v>
      </c>
      <c r="D172" s="179" t="s">
        <v>108</v>
      </c>
      <c r="E172" s="180" t="s">
        <v>35</v>
      </c>
      <c r="F172" s="180" t="s">
        <v>322</v>
      </c>
      <c r="G172" s="179" t="s">
        <v>323</v>
      </c>
      <c r="H172" s="246">
        <v>240</v>
      </c>
      <c r="I172" s="178" t="s">
        <v>37</v>
      </c>
      <c r="J172" s="183">
        <v>0</v>
      </c>
      <c r="K172" s="181">
        <v>0</v>
      </c>
      <c r="L172" s="181">
        <v>10</v>
      </c>
      <c r="M172" s="181">
        <f t="shared" si="22"/>
        <v>10</v>
      </c>
      <c r="N172" s="34">
        <v>0</v>
      </c>
      <c r="O172" s="34">
        <v>0</v>
      </c>
      <c r="P172" s="34">
        <v>0</v>
      </c>
      <c r="Q172" s="54">
        <v>0</v>
      </c>
      <c r="R172" s="54">
        <v>0</v>
      </c>
      <c r="S172" s="34">
        <v>0</v>
      </c>
      <c r="T172" s="34">
        <v>0</v>
      </c>
      <c r="U172" s="34">
        <f>N172+R172+T172</f>
        <v>0</v>
      </c>
      <c r="V172" s="34">
        <f>M172*400</f>
        <v>4000</v>
      </c>
      <c r="W172" s="34">
        <v>0</v>
      </c>
      <c r="X172" s="34">
        <v>0</v>
      </c>
      <c r="Y172" s="52">
        <f t="shared" si="24"/>
        <v>0</v>
      </c>
      <c r="Z172" s="52">
        <v>0</v>
      </c>
      <c r="AA172" s="52"/>
      <c r="AB172" s="34">
        <f>V172+Y172+Z172</f>
        <v>4000</v>
      </c>
      <c r="AC172" s="34">
        <f>AB172+U172</f>
        <v>4000</v>
      </c>
      <c r="AD172" s="48"/>
      <c r="AE172" s="48"/>
      <c r="AF172" s="57" t="s">
        <v>320</v>
      </c>
      <c r="AG172" s="88"/>
    </row>
    <row r="173" spans="1:33" s="114" customFormat="1" ht="62" hidden="1" customHeight="1" x14ac:dyDescent="0.2">
      <c r="A173" s="116" t="s">
        <v>315</v>
      </c>
      <c r="B173" s="116" t="s">
        <v>32</v>
      </c>
      <c r="C173" s="117" t="s">
        <v>317</v>
      </c>
      <c r="D173" s="118" t="s">
        <v>317</v>
      </c>
      <c r="E173" s="219">
        <v>6590</v>
      </c>
      <c r="F173" s="119" t="s">
        <v>38</v>
      </c>
      <c r="G173" s="118" t="s">
        <v>324</v>
      </c>
      <c r="H173" s="220">
        <v>0</v>
      </c>
      <c r="I173" s="33">
        <v>0</v>
      </c>
      <c r="J173" s="51">
        <v>0</v>
      </c>
      <c r="K173" s="52">
        <v>0</v>
      </c>
      <c r="L173" s="52">
        <v>0</v>
      </c>
      <c r="M173" s="52">
        <v>0</v>
      </c>
      <c r="N173" s="34">
        <f>(J173*M173)</f>
        <v>0</v>
      </c>
      <c r="O173" s="34">
        <v>0</v>
      </c>
      <c r="P173" s="34">
        <v>0</v>
      </c>
      <c r="Q173" s="54">
        <v>0</v>
      </c>
      <c r="R173" s="5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52">
        <v>0</v>
      </c>
      <c r="Z173" s="52">
        <v>0</v>
      </c>
      <c r="AA173" s="52" t="s">
        <v>325</v>
      </c>
      <c r="AB173" s="34">
        <f>V173+Y173+Z173</f>
        <v>0</v>
      </c>
      <c r="AC173" s="34">
        <f>AB173+U173</f>
        <v>0</v>
      </c>
      <c r="AD173" s="48"/>
      <c r="AE173" s="48"/>
      <c r="AF173" s="57" t="s">
        <v>320</v>
      </c>
      <c r="AG173" s="88"/>
    </row>
    <row r="174" spans="1:33" s="114" customFormat="1" ht="59" hidden="1" customHeight="1" x14ac:dyDescent="0.2">
      <c r="A174" s="231" t="s">
        <v>326</v>
      </c>
      <c r="B174" s="239" t="s">
        <v>699</v>
      </c>
      <c r="C174" s="238" t="s">
        <v>317</v>
      </c>
      <c r="D174" s="179" t="s">
        <v>103</v>
      </c>
      <c r="E174" s="180" t="s">
        <v>35</v>
      </c>
      <c r="F174" s="180" t="s">
        <v>327</v>
      </c>
      <c r="G174" s="179" t="s">
        <v>328</v>
      </c>
      <c r="H174" s="246">
        <v>240</v>
      </c>
      <c r="I174" s="178" t="s">
        <v>37</v>
      </c>
      <c r="J174" s="183">
        <v>0</v>
      </c>
      <c r="K174" s="181">
        <v>0</v>
      </c>
      <c r="L174" s="181">
        <v>18</v>
      </c>
      <c r="M174" s="181">
        <f>K174+L174</f>
        <v>18</v>
      </c>
      <c r="N174" s="34">
        <v>0</v>
      </c>
      <c r="O174" s="34">
        <v>0</v>
      </c>
      <c r="P174" s="34">
        <v>0</v>
      </c>
      <c r="Q174" s="54">
        <v>0</v>
      </c>
      <c r="R174" s="54">
        <v>0</v>
      </c>
      <c r="S174" s="34">
        <v>0</v>
      </c>
      <c r="T174" s="34">
        <v>0</v>
      </c>
      <c r="U174" s="34">
        <f>N174+R174+T174</f>
        <v>0</v>
      </c>
      <c r="V174" s="34">
        <f>M174*400</f>
        <v>7200</v>
      </c>
      <c r="W174" s="34">
        <v>0</v>
      </c>
      <c r="X174" s="34">
        <v>0</v>
      </c>
      <c r="Y174" s="52">
        <f>SUM(X174*W174)</f>
        <v>0</v>
      </c>
      <c r="Z174" s="52">
        <v>0</v>
      </c>
      <c r="AA174" s="52"/>
      <c r="AB174" s="34">
        <f>V174+Y174+Z174</f>
        <v>7200</v>
      </c>
      <c r="AC174" s="34">
        <f>AB174+U174</f>
        <v>7200</v>
      </c>
      <c r="AD174" s="48">
        <f>SUM(M174:M174)</f>
        <v>18</v>
      </c>
      <c r="AE174" s="211">
        <f>SUM(AC174:AC175)</f>
        <v>7200</v>
      </c>
      <c r="AF174" s="57" t="s">
        <v>326</v>
      </c>
      <c r="AG174" s="88" t="s">
        <v>321</v>
      </c>
    </row>
    <row r="175" spans="1:33" s="114" customFormat="1" ht="76" hidden="1" customHeight="1" x14ac:dyDescent="0.2">
      <c r="A175" s="116" t="s">
        <v>326</v>
      </c>
      <c r="B175" s="116" t="s">
        <v>316</v>
      </c>
      <c r="C175" s="117" t="s">
        <v>317</v>
      </c>
      <c r="D175" s="118" t="s">
        <v>317</v>
      </c>
      <c r="E175" s="219">
        <v>4495</v>
      </c>
      <c r="F175" s="119" t="s">
        <v>327</v>
      </c>
      <c r="G175" s="118" t="s">
        <v>329</v>
      </c>
      <c r="H175" s="220">
        <v>0</v>
      </c>
      <c r="I175" s="33">
        <v>0</v>
      </c>
      <c r="J175" s="218"/>
      <c r="K175" s="52">
        <v>0</v>
      </c>
      <c r="L175" s="52">
        <v>0</v>
      </c>
      <c r="M175" s="52">
        <v>0</v>
      </c>
      <c r="N175" s="34">
        <v>0</v>
      </c>
      <c r="O175" s="34">
        <v>0</v>
      </c>
      <c r="P175" s="34">
        <v>0</v>
      </c>
      <c r="Q175" s="54">
        <v>0</v>
      </c>
      <c r="R175" s="5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52">
        <v>0</v>
      </c>
      <c r="Z175" s="52">
        <v>0</v>
      </c>
      <c r="AA175" s="220" t="s">
        <v>329</v>
      </c>
      <c r="AB175" s="34">
        <f>V175+Y175+Z175</f>
        <v>0</v>
      </c>
      <c r="AC175" s="34">
        <f>AB175+U175</f>
        <v>0</v>
      </c>
      <c r="AD175" s="48"/>
      <c r="AE175" s="211"/>
      <c r="AF175" s="57" t="s">
        <v>326</v>
      </c>
      <c r="AG175" s="88"/>
    </row>
    <row r="176" spans="1:33" s="114" customFormat="1" ht="52.5" hidden="1" customHeight="1" x14ac:dyDescent="0.2">
      <c r="A176" s="116" t="s">
        <v>330</v>
      </c>
      <c r="B176" s="116" t="s">
        <v>331</v>
      </c>
      <c r="C176" s="28" t="s">
        <v>77</v>
      </c>
      <c r="D176" s="28" t="s">
        <v>108</v>
      </c>
      <c r="E176" s="35" t="s">
        <v>104</v>
      </c>
      <c r="F176" s="120" t="s">
        <v>112</v>
      </c>
      <c r="G176" s="35" t="s">
        <v>332</v>
      </c>
      <c r="H176" s="220">
        <v>0</v>
      </c>
      <c r="I176" s="33" t="s">
        <v>37</v>
      </c>
      <c r="J176" s="51">
        <v>175</v>
      </c>
      <c r="K176" s="52">
        <v>0</v>
      </c>
      <c r="L176" s="52">
        <v>0</v>
      </c>
      <c r="M176" s="52">
        <f>K176+L176</f>
        <v>0</v>
      </c>
      <c r="N176" s="34">
        <f t="shared" ref="N176:N182" si="25">SUM(M176*175)</f>
        <v>0</v>
      </c>
      <c r="O176" s="34">
        <v>0</v>
      </c>
      <c r="P176" s="34">
        <v>0</v>
      </c>
      <c r="Q176" s="54">
        <v>0.4</v>
      </c>
      <c r="R176" s="54">
        <f>SUM(P176*Q176*O176)</f>
        <v>0</v>
      </c>
      <c r="S176" s="34">
        <v>0</v>
      </c>
      <c r="T176" s="34">
        <f>(M176*S176)</f>
        <v>0</v>
      </c>
      <c r="U176" s="34">
        <f>N176+R176+T176</f>
        <v>0</v>
      </c>
      <c r="V176" s="34">
        <f>SUM(M176*400)</f>
        <v>0</v>
      </c>
      <c r="W176" s="34">
        <v>0</v>
      </c>
      <c r="X176" s="34">
        <v>0</v>
      </c>
      <c r="Y176" s="52">
        <v>0</v>
      </c>
      <c r="Z176" s="52">
        <v>0</v>
      </c>
      <c r="AA176" s="220" t="s">
        <v>333</v>
      </c>
      <c r="AB176" s="34">
        <f>V176+Y176+Z176</f>
        <v>0</v>
      </c>
      <c r="AC176" s="34">
        <f>AB176+U176</f>
        <v>0</v>
      </c>
      <c r="AD176" s="48">
        <f>SUM(L176:L177)</f>
        <v>0</v>
      </c>
      <c r="AE176" s="211">
        <f>SUM(AC176:AC177)</f>
        <v>0</v>
      </c>
      <c r="AF176" s="57" t="str">
        <f>A176</f>
        <v>631-B</v>
      </c>
      <c r="AG176" s="88"/>
    </row>
    <row r="177" spans="1:33" s="114" customFormat="1" ht="55.5" hidden="1" customHeight="1" x14ac:dyDescent="0.2">
      <c r="A177" s="116" t="s">
        <v>330</v>
      </c>
      <c r="B177" s="116" t="s">
        <v>331</v>
      </c>
      <c r="C177" s="28" t="s">
        <v>77</v>
      </c>
      <c r="D177" s="119" t="s">
        <v>317</v>
      </c>
      <c r="E177" s="121">
        <v>2895</v>
      </c>
      <c r="F177" s="121" t="s">
        <v>112</v>
      </c>
      <c r="G177" s="119" t="s">
        <v>334</v>
      </c>
      <c r="H177" s="220" t="s">
        <v>112</v>
      </c>
      <c r="I177" s="33" t="s">
        <v>335</v>
      </c>
      <c r="J177" s="51">
        <v>0</v>
      </c>
      <c r="K177" s="52">
        <v>0</v>
      </c>
      <c r="L177" s="52">
        <v>0</v>
      </c>
      <c r="M177" s="52">
        <v>0</v>
      </c>
      <c r="N177" s="34">
        <f t="shared" si="25"/>
        <v>0</v>
      </c>
      <c r="O177" s="34">
        <v>0</v>
      </c>
      <c r="P177" s="34">
        <v>0</v>
      </c>
      <c r="Q177" s="54">
        <v>0</v>
      </c>
      <c r="R177" s="54">
        <v>0</v>
      </c>
      <c r="S177" s="34">
        <v>0</v>
      </c>
      <c r="T177" s="34">
        <v>0</v>
      </c>
      <c r="U177" s="34">
        <f>N177+R177+T177</f>
        <v>0</v>
      </c>
      <c r="V177" s="34">
        <f>SUM(M177*400)</f>
        <v>0</v>
      </c>
      <c r="W177" s="34">
        <v>0</v>
      </c>
      <c r="X177" s="34">
        <v>0</v>
      </c>
      <c r="Y177" s="52">
        <v>0</v>
      </c>
      <c r="Z177" s="52">
        <v>0</v>
      </c>
      <c r="AA177" s="220" t="s">
        <v>334</v>
      </c>
      <c r="AB177" s="34">
        <f>V177+Y177+Z177</f>
        <v>0</v>
      </c>
      <c r="AC177" s="34">
        <f>AB177+U177</f>
        <v>0</v>
      </c>
      <c r="AD177" s="48"/>
      <c r="AE177" s="211"/>
      <c r="AF177" s="57" t="str">
        <f>A177</f>
        <v>631-B</v>
      </c>
      <c r="AG177" s="88"/>
    </row>
    <row r="178" spans="1:33" s="114" customFormat="1" ht="116" hidden="1" customHeight="1" x14ac:dyDescent="0.2">
      <c r="A178" s="33" t="s">
        <v>336</v>
      </c>
      <c r="B178" s="221" t="s">
        <v>337</v>
      </c>
      <c r="C178" s="28" t="s">
        <v>77</v>
      </c>
      <c r="D178" s="28" t="s">
        <v>103</v>
      </c>
      <c r="E178" s="34" t="s">
        <v>109</v>
      </c>
      <c r="F178" s="122" t="s">
        <v>112</v>
      </c>
      <c r="G178" s="122" t="s">
        <v>112</v>
      </c>
      <c r="H178" s="220" t="s">
        <v>112</v>
      </c>
      <c r="I178" s="123" t="s">
        <v>112</v>
      </c>
      <c r="J178" s="51">
        <v>175</v>
      </c>
      <c r="K178" s="52">
        <v>0</v>
      </c>
      <c r="L178" s="52">
        <v>13</v>
      </c>
      <c r="M178" s="52">
        <f>K178+L178</f>
        <v>13</v>
      </c>
      <c r="N178" s="34">
        <f t="shared" si="25"/>
        <v>2275</v>
      </c>
      <c r="O178" s="34">
        <v>0</v>
      </c>
      <c r="P178" s="34">
        <v>0</v>
      </c>
      <c r="Q178" s="54">
        <v>0.4</v>
      </c>
      <c r="R178" s="54">
        <f>SUM(P178*Q178*O178)</f>
        <v>0</v>
      </c>
      <c r="S178" s="34">
        <v>0</v>
      </c>
      <c r="T178" s="34">
        <f>(M178*S178)</f>
        <v>0</v>
      </c>
      <c r="U178" s="34">
        <f>N178+R178+T178</f>
        <v>2275</v>
      </c>
      <c r="V178" s="34">
        <f>SUM(M178*400)</f>
        <v>5200</v>
      </c>
      <c r="W178" s="34">
        <v>0</v>
      </c>
      <c r="X178" s="34">
        <v>0</v>
      </c>
      <c r="Y178" s="52">
        <v>0</v>
      </c>
      <c r="Z178" s="52"/>
      <c r="AA178" s="222"/>
      <c r="AB178" s="34">
        <f>V178+Y178+Z178</f>
        <v>5200</v>
      </c>
      <c r="AC178" s="34">
        <f>AB178+U178</f>
        <v>7475</v>
      </c>
      <c r="AD178" s="48">
        <f>SUM(M178:M182)</f>
        <v>110</v>
      </c>
      <c r="AE178" s="211">
        <f>SUM(AC178:AC190)</f>
        <v>492211</v>
      </c>
      <c r="AF178" s="57" t="str">
        <f>A178</f>
        <v>631-D-DUR</v>
      </c>
      <c r="AG178" s="88" t="s">
        <v>338</v>
      </c>
    </row>
    <row r="179" spans="1:33" s="114" customFormat="1" ht="35.25" hidden="1" customHeight="1" x14ac:dyDescent="0.2">
      <c r="A179" s="33" t="s">
        <v>336</v>
      </c>
      <c r="B179" s="33"/>
      <c r="C179" s="28" t="s">
        <v>77</v>
      </c>
      <c r="D179" s="28" t="s">
        <v>108</v>
      </c>
      <c r="E179" s="34" t="s">
        <v>109</v>
      </c>
      <c r="F179" s="122" t="s">
        <v>112</v>
      </c>
      <c r="G179" s="122" t="s">
        <v>112</v>
      </c>
      <c r="H179" s="220" t="s">
        <v>112</v>
      </c>
      <c r="I179" s="123" t="s">
        <v>112</v>
      </c>
      <c r="J179" s="51">
        <v>175</v>
      </c>
      <c r="K179" s="52">
        <v>0</v>
      </c>
      <c r="L179" s="52">
        <v>74</v>
      </c>
      <c r="M179" s="52">
        <f>K179+L179</f>
        <v>74</v>
      </c>
      <c r="N179" s="34">
        <f t="shared" si="25"/>
        <v>12950</v>
      </c>
      <c r="O179" s="34">
        <v>0</v>
      </c>
      <c r="P179" s="34">
        <v>0</v>
      </c>
      <c r="Q179" s="54">
        <v>0.4</v>
      </c>
      <c r="R179" s="54">
        <f>SUM(P179*Q179*O179)</f>
        <v>0</v>
      </c>
      <c r="S179" s="34">
        <v>0</v>
      </c>
      <c r="T179" s="34">
        <f>(M179*S179)</f>
        <v>0</v>
      </c>
      <c r="U179" s="34">
        <f>N179+R179+T179</f>
        <v>12950</v>
      </c>
      <c r="V179" s="34">
        <f>SUM(M179*400)</f>
        <v>29600</v>
      </c>
      <c r="W179" s="34">
        <v>0</v>
      </c>
      <c r="X179" s="34">
        <v>0</v>
      </c>
      <c r="Y179" s="52">
        <v>0</v>
      </c>
      <c r="Z179" s="124"/>
      <c r="AA179" s="220"/>
      <c r="AB179" s="34">
        <f>V179+Y179+Z179</f>
        <v>29600</v>
      </c>
      <c r="AC179" s="34">
        <f>AB179+U179</f>
        <v>42550</v>
      </c>
      <c r="AD179" s="223"/>
      <c r="AE179" s="54"/>
      <c r="AF179" s="57" t="str">
        <f>A179</f>
        <v>631-D-DUR</v>
      </c>
      <c r="AG179" s="88"/>
    </row>
    <row r="180" spans="1:33" s="114" customFormat="1" ht="38.25" hidden="1" customHeight="1" x14ac:dyDescent="0.2">
      <c r="A180" s="33" t="s">
        <v>336</v>
      </c>
      <c r="B180" s="33"/>
      <c r="C180" s="28" t="s">
        <v>77</v>
      </c>
      <c r="D180" s="28" t="s">
        <v>45</v>
      </c>
      <c r="E180" s="34" t="s">
        <v>109</v>
      </c>
      <c r="F180" s="122" t="s">
        <v>112</v>
      </c>
      <c r="G180" s="122" t="s">
        <v>112</v>
      </c>
      <c r="H180" s="220" t="s">
        <v>112</v>
      </c>
      <c r="I180" s="123" t="s">
        <v>112</v>
      </c>
      <c r="J180" s="51">
        <v>175</v>
      </c>
      <c r="K180" s="52">
        <v>0</v>
      </c>
      <c r="L180" s="52">
        <v>23</v>
      </c>
      <c r="M180" s="52">
        <f>K180+L180</f>
        <v>23</v>
      </c>
      <c r="N180" s="34">
        <f t="shared" si="25"/>
        <v>4025</v>
      </c>
      <c r="O180" s="34">
        <v>0</v>
      </c>
      <c r="P180" s="34">
        <v>0</v>
      </c>
      <c r="Q180" s="54">
        <v>0.4</v>
      </c>
      <c r="R180" s="54">
        <f>SUM(P180*Q180*O180)</f>
        <v>0</v>
      </c>
      <c r="S180" s="34">
        <v>0</v>
      </c>
      <c r="T180" s="34">
        <v>0</v>
      </c>
      <c r="U180" s="34">
        <f>N180+R180+T180</f>
        <v>4025</v>
      </c>
      <c r="V180" s="34">
        <f>SUM(M180*400)</f>
        <v>9200</v>
      </c>
      <c r="W180" s="34">
        <v>0</v>
      </c>
      <c r="X180" s="34">
        <v>0</v>
      </c>
      <c r="Y180" s="52">
        <v>0</v>
      </c>
      <c r="Z180" s="124"/>
      <c r="AA180" s="220"/>
      <c r="AB180" s="34">
        <f>V180+Y180+Z180</f>
        <v>9200</v>
      </c>
      <c r="AC180" s="34">
        <f>AB180+U180</f>
        <v>13225</v>
      </c>
      <c r="AD180" s="223"/>
      <c r="AE180" s="54"/>
      <c r="AF180" s="57" t="str">
        <f>A180</f>
        <v>631-D-DUR</v>
      </c>
      <c r="AG180" s="88"/>
    </row>
    <row r="181" spans="1:33" s="114" customFormat="1" ht="39.75" hidden="1" customHeight="1" x14ac:dyDescent="0.2">
      <c r="A181" s="33" t="s">
        <v>336</v>
      </c>
      <c r="B181" s="33"/>
      <c r="C181" s="28" t="s">
        <v>77</v>
      </c>
      <c r="D181" s="28" t="s">
        <v>112</v>
      </c>
      <c r="E181" s="125">
        <v>0</v>
      </c>
      <c r="F181" s="50">
        <v>40</v>
      </c>
      <c r="G181" s="126" t="s">
        <v>339</v>
      </c>
      <c r="H181" s="220" t="s">
        <v>112</v>
      </c>
      <c r="I181" s="33" t="s">
        <v>37</v>
      </c>
      <c r="J181" s="51">
        <v>0</v>
      </c>
      <c r="K181" s="52">
        <v>0</v>
      </c>
      <c r="L181" s="52">
        <v>0</v>
      </c>
      <c r="M181" s="52">
        <v>0</v>
      </c>
      <c r="N181" s="34">
        <f t="shared" si="25"/>
        <v>0</v>
      </c>
      <c r="O181" s="34">
        <v>0</v>
      </c>
      <c r="P181" s="34">
        <v>0</v>
      </c>
      <c r="Q181" s="54">
        <v>0</v>
      </c>
      <c r="R181" s="54">
        <v>0</v>
      </c>
      <c r="S181" s="34">
        <v>0</v>
      </c>
      <c r="T181" s="34">
        <v>0</v>
      </c>
      <c r="U181" s="34">
        <f>N181+R181+T181</f>
        <v>0</v>
      </c>
      <c r="V181" s="34">
        <f>SUM(M181*400)</f>
        <v>0</v>
      </c>
      <c r="W181" s="34">
        <v>0</v>
      </c>
      <c r="X181" s="34">
        <v>0</v>
      </c>
      <c r="Y181" s="52">
        <v>0</v>
      </c>
      <c r="Z181" s="52">
        <v>0</v>
      </c>
      <c r="AA181" s="52"/>
      <c r="AB181" s="34">
        <f>V181+Y181+Z181</f>
        <v>0</v>
      </c>
      <c r="AC181" s="34">
        <f>AB181+U181</f>
        <v>0</v>
      </c>
      <c r="AD181" s="48"/>
      <c r="AE181" s="211"/>
      <c r="AF181" s="57" t="str">
        <f>A181</f>
        <v>631-D-DUR</v>
      </c>
      <c r="AG181" s="88"/>
    </row>
    <row r="182" spans="1:33" s="114" customFormat="1" ht="39.75" hidden="1" customHeight="1" x14ac:dyDescent="0.2">
      <c r="A182" s="33" t="s">
        <v>336</v>
      </c>
      <c r="B182" s="33"/>
      <c r="C182" s="28" t="s">
        <v>77</v>
      </c>
      <c r="D182" s="28" t="s">
        <v>112</v>
      </c>
      <c r="E182" s="125">
        <v>0</v>
      </c>
      <c r="F182" s="50">
        <v>20</v>
      </c>
      <c r="G182" s="127" t="s">
        <v>340</v>
      </c>
      <c r="H182" s="220" t="s">
        <v>112</v>
      </c>
      <c r="I182" s="33" t="s">
        <v>37</v>
      </c>
      <c r="J182" s="51">
        <v>0</v>
      </c>
      <c r="K182" s="52">
        <v>0</v>
      </c>
      <c r="L182" s="52">
        <v>0</v>
      </c>
      <c r="M182" s="52">
        <v>0</v>
      </c>
      <c r="N182" s="34">
        <f t="shared" si="25"/>
        <v>0</v>
      </c>
      <c r="O182" s="34">
        <v>0</v>
      </c>
      <c r="P182" s="34">
        <v>0</v>
      </c>
      <c r="Q182" s="54">
        <v>0</v>
      </c>
      <c r="R182" s="54">
        <v>0</v>
      </c>
      <c r="S182" s="34">
        <v>0</v>
      </c>
      <c r="T182" s="34">
        <v>0</v>
      </c>
      <c r="U182" s="34">
        <f>N182+R182+T182</f>
        <v>0</v>
      </c>
      <c r="V182" s="34">
        <f>SUM(M182*400)</f>
        <v>0</v>
      </c>
      <c r="W182" s="34">
        <v>0</v>
      </c>
      <c r="X182" s="34">
        <v>0</v>
      </c>
      <c r="Y182" s="52">
        <v>0</v>
      </c>
      <c r="Z182" s="52">
        <v>0</v>
      </c>
      <c r="AA182" s="52"/>
      <c r="AB182" s="34">
        <f>V182+Y182+Z182</f>
        <v>0</v>
      </c>
      <c r="AC182" s="34">
        <f>AB182+U182</f>
        <v>0</v>
      </c>
      <c r="AD182" s="48"/>
      <c r="AE182" s="211"/>
      <c r="AF182" s="57" t="str">
        <f>A182</f>
        <v>631-D-DUR</v>
      </c>
      <c r="AG182" s="88"/>
    </row>
    <row r="183" spans="1:33" s="114" customFormat="1" ht="39.75" hidden="1" customHeight="1" x14ac:dyDescent="0.2">
      <c r="A183" s="33" t="s">
        <v>336</v>
      </c>
      <c r="B183" s="33"/>
      <c r="C183" s="28" t="s">
        <v>77</v>
      </c>
      <c r="D183" s="118" t="s">
        <v>317</v>
      </c>
      <c r="E183" s="34" t="s">
        <v>109</v>
      </c>
      <c r="F183" s="122" t="s">
        <v>112</v>
      </c>
      <c r="G183" s="122" t="s">
        <v>112</v>
      </c>
      <c r="H183" s="220" t="s">
        <v>112</v>
      </c>
      <c r="I183" s="123" t="s">
        <v>112</v>
      </c>
      <c r="J183" s="51">
        <v>0</v>
      </c>
      <c r="K183" s="52">
        <v>0</v>
      </c>
      <c r="L183" s="52">
        <v>0</v>
      </c>
      <c r="M183" s="52">
        <v>0</v>
      </c>
      <c r="N183" s="34">
        <v>0</v>
      </c>
      <c r="O183" s="34">
        <v>0</v>
      </c>
      <c r="P183" s="34">
        <v>0</v>
      </c>
      <c r="Q183" s="54">
        <v>0</v>
      </c>
      <c r="R183" s="5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224">
        <v>371762</v>
      </c>
      <c r="Z183" s="124"/>
      <c r="AA183" s="220"/>
      <c r="AB183" s="34">
        <f>V183+Y183+Z183</f>
        <v>371762</v>
      </c>
      <c r="AC183" s="34">
        <f>AB183+U183</f>
        <v>371762</v>
      </c>
      <c r="AD183" s="223"/>
      <c r="AE183" s="54"/>
      <c r="AF183" s="57" t="str">
        <f>A183</f>
        <v>631-D-DUR</v>
      </c>
      <c r="AG183" s="88"/>
    </row>
    <row r="184" spans="1:33" s="31" customFormat="1" ht="34.5" hidden="1" customHeight="1" x14ac:dyDescent="0.2">
      <c r="A184" s="33" t="s">
        <v>336</v>
      </c>
      <c r="B184" s="33"/>
      <c r="C184" s="28" t="s">
        <v>77</v>
      </c>
      <c r="D184" s="118" t="s">
        <v>317</v>
      </c>
      <c r="E184" s="125">
        <v>0</v>
      </c>
      <c r="F184" s="50">
        <v>20</v>
      </c>
      <c r="G184" s="127" t="s">
        <v>341</v>
      </c>
      <c r="H184" s="220" t="s">
        <v>112</v>
      </c>
      <c r="I184" s="33" t="s">
        <v>37</v>
      </c>
      <c r="J184" s="51">
        <v>0</v>
      </c>
      <c r="K184" s="52">
        <v>0</v>
      </c>
      <c r="L184" s="52">
        <v>0</v>
      </c>
      <c r="M184" s="52">
        <v>0</v>
      </c>
      <c r="N184" s="34">
        <f t="shared" ref="N184:N193" si="26">SUM(M184*175)</f>
        <v>0</v>
      </c>
      <c r="O184" s="34">
        <v>0</v>
      </c>
      <c r="P184" s="34">
        <v>0</v>
      </c>
      <c r="Q184" s="54">
        <v>0</v>
      </c>
      <c r="R184" s="54">
        <v>0</v>
      </c>
      <c r="S184" s="34">
        <v>0</v>
      </c>
      <c r="T184" s="34">
        <v>0</v>
      </c>
      <c r="U184" s="34">
        <f>N184+R184+T184</f>
        <v>0</v>
      </c>
      <c r="V184" s="34">
        <f>SUM(M184*400)</f>
        <v>0</v>
      </c>
      <c r="W184" s="34">
        <v>0</v>
      </c>
      <c r="X184" s="34">
        <v>0</v>
      </c>
      <c r="Y184" s="52">
        <v>0</v>
      </c>
      <c r="Z184" s="224">
        <v>2140</v>
      </c>
      <c r="AA184" s="220" t="s">
        <v>342</v>
      </c>
      <c r="AB184" s="34">
        <f>V184+Y184+Z184</f>
        <v>2140</v>
      </c>
      <c r="AC184" s="34">
        <f>AB184+U184</f>
        <v>2140</v>
      </c>
      <c r="AD184" s="48"/>
      <c r="AE184" s="211"/>
      <c r="AF184" s="57" t="str">
        <f>A184</f>
        <v>631-D-DUR</v>
      </c>
      <c r="AG184" s="74"/>
    </row>
    <row r="185" spans="1:33" s="31" customFormat="1" ht="28.5" hidden="1" customHeight="1" x14ac:dyDescent="0.2">
      <c r="A185" s="33" t="s">
        <v>336</v>
      </c>
      <c r="B185" s="33"/>
      <c r="C185" s="28" t="s">
        <v>77</v>
      </c>
      <c r="D185" s="118" t="s">
        <v>317</v>
      </c>
      <c r="E185" s="125">
        <v>0</v>
      </c>
      <c r="F185" s="50">
        <v>20</v>
      </c>
      <c r="G185" s="127" t="s">
        <v>343</v>
      </c>
      <c r="H185" s="220" t="s">
        <v>112</v>
      </c>
      <c r="I185" s="33" t="s">
        <v>37</v>
      </c>
      <c r="J185" s="51">
        <v>0</v>
      </c>
      <c r="K185" s="52">
        <v>0</v>
      </c>
      <c r="L185" s="52">
        <v>0</v>
      </c>
      <c r="M185" s="52">
        <v>0</v>
      </c>
      <c r="N185" s="34">
        <f t="shared" si="26"/>
        <v>0</v>
      </c>
      <c r="O185" s="34">
        <v>0</v>
      </c>
      <c r="P185" s="34">
        <v>0</v>
      </c>
      <c r="Q185" s="54">
        <v>0</v>
      </c>
      <c r="R185" s="54">
        <v>0</v>
      </c>
      <c r="S185" s="34">
        <v>0</v>
      </c>
      <c r="T185" s="34">
        <v>0</v>
      </c>
      <c r="U185" s="34">
        <f>N185+R185+T185</f>
        <v>0</v>
      </c>
      <c r="V185" s="34">
        <f>SUM(M185*400)</f>
        <v>0</v>
      </c>
      <c r="W185" s="34">
        <v>0</v>
      </c>
      <c r="X185" s="34">
        <v>0</v>
      </c>
      <c r="Y185" s="52">
        <v>0</v>
      </c>
      <c r="Z185" s="224">
        <v>23744</v>
      </c>
      <c r="AA185" s="220" t="s">
        <v>333</v>
      </c>
      <c r="AB185" s="34">
        <f>V185+Y185+Z185</f>
        <v>23744</v>
      </c>
      <c r="AC185" s="34">
        <f>AB185+U185</f>
        <v>23744</v>
      </c>
      <c r="AD185" s="48"/>
      <c r="AE185" s="211"/>
      <c r="AF185" s="57" t="str">
        <f>A185</f>
        <v>631-D-DUR</v>
      </c>
      <c r="AG185" s="74"/>
    </row>
    <row r="186" spans="1:33" s="31" customFormat="1" ht="33" hidden="1" customHeight="1" x14ac:dyDescent="0.2">
      <c r="A186" s="33" t="s">
        <v>336</v>
      </c>
      <c r="B186" s="33"/>
      <c r="C186" s="28" t="s">
        <v>77</v>
      </c>
      <c r="D186" s="118" t="s">
        <v>317</v>
      </c>
      <c r="E186" s="125">
        <v>0</v>
      </c>
      <c r="F186" s="50">
        <v>20</v>
      </c>
      <c r="G186" s="127" t="s">
        <v>344</v>
      </c>
      <c r="H186" s="220" t="s">
        <v>112</v>
      </c>
      <c r="I186" s="33" t="s">
        <v>37</v>
      </c>
      <c r="J186" s="51">
        <v>0</v>
      </c>
      <c r="K186" s="52">
        <v>0</v>
      </c>
      <c r="L186" s="52">
        <v>0</v>
      </c>
      <c r="M186" s="52">
        <v>0</v>
      </c>
      <c r="N186" s="34">
        <f t="shared" si="26"/>
        <v>0</v>
      </c>
      <c r="O186" s="34">
        <v>0</v>
      </c>
      <c r="P186" s="34">
        <v>0</v>
      </c>
      <c r="Q186" s="54">
        <v>0</v>
      </c>
      <c r="R186" s="54">
        <v>0</v>
      </c>
      <c r="S186" s="34">
        <v>0</v>
      </c>
      <c r="T186" s="34">
        <v>0</v>
      </c>
      <c r="U186" s="34">
        <f>N186+R186+T186</f>
        <v>0</v>
      </c>
      <c r="V186" s="34">
        <f>SUM(M186*400)</f>
        <v>0</v>
      </c>
      <c r="W186" s="34">
        <v>0</v>
      </c>
      <c r="X186" s="34">
        <v>0</v>
      </c>
      <c r="Y186" s="52">
        <v>0</v>
      </c>
      <c r="Z186" s="224">
        <v>3200</v>
      </c>
      <c r="AA186" s="220" t="s">
        <v>345</v>
      </c>
      <c r="AB186" s="34">
        <f>V186+Y186+Z186</f>
        <v>3200</v>
      </c>
      <c r="AC186" s="34">
        <f>AB186+U186</f>
        <v>3200</v>
      </c>
      <c r="AD186" s="48"/>
      <c r="AE186" s="211"/>
      <c r="AF186" s="57" t="str">
        <f>A186</f>
        <v>631-D-DUR</v>
      </c>
      <c r="AG186" s="74"/>
    </row>
    <row r="187" spans="1:33" s="31" customFormat="1" ht="47" hidden="1" customHeight="1" x14ac:dyDescent="0.2">
      <c r="A187" s="33" t="s">
        <v>336</v>
      </c>
      <c r="B187" s="33"/>
      <c r="C187" s="28" t="s">
        <v>77</v>
      </c>
      <c r="D187" s="118" t="s">
        <v>317</v>
      </c>
      <c r="E187" s="125">
        <v>0</v>
      </c>
      <c r="F187" s="50">
        <v>15</v>
      </c>
      <c r="G187" s="127" t="s">
        <v>346</v>
      </c>
      <c r="H187" s="220" t="s">
        <v>112</v>
      </c>
      <c r="I187" s="33" t="s">
        <v>37</v>
      </c>
      <c r="J187" s="51">
        <v>0</v>
      </c>
      <c r="K187" s="52">
        <v>0</v>
      </c>
      <c r="L187" s="52">
        <v>0</v>
      </c>
      <c r="M187" s="52">
        <v>0</v>
      </c>
      <c r="N187" s="34">
        <f t="shared" si="26"/>
        <v>0</v>
      </c>
      <c r="O187" s="34">
        <v>0</v>
      </c>
      <c r="P187" s="34">
        <v>0</v>
      </c>
      <c r="Q187" s="54">
        <v>0</v>
      </c>
      <c r="R187" s="54">
        <v>0</v>
      </c>
      <c r="S187" s="34">
        <v>0</v>
      </c>
      <c r="T187" s="34">
        <v>0</v>
      </c>
      <c r="U187" s="34">
        <f>N187+R187+T187</f>
        <v>0</v>
      </c>
      <c r="V187" s="34">
        <f>SUM(M187*400)</f>
        <v>0</v>
      </c>
      <c r="W187" s="34">
        <v>0</v>
      </c>
      <c r="X187" s="34">
        <v>0</v>
      </c>
      <c r="Y187" s="52">
        <v>0</v>
      </c>
      <c r="Z187" s="224">
        <v>6840</v>
      </c>
      <c r="AA187" s="220" t="s">
        <v>347</v>
      </c>
      <c r="AB187" s="34">
        <f>V187+Y187+Z187</f>
        <v>6840</v>
      </c>
      <c r="AC187" s="34">
        <f>AB187+U187</f>
        <v>6840</v>
      </c>
      <c r="AD187" s="48"/>
      <c r="AE187" s="211"/>
      <c r="AF187" s="57" t="str">
        <f>A187</f>
        <v>631-D-DUR</v>
      </c>
      <c r="AG187" s="74"/>
    </row>
    <row r="188" spans="1:33" s="31" customFormat="1" ht="30.75" hidden="1" customHeight="1" x14ac:dyDescent="0.2">
      <c r="A188" s="33" t="s">
        <v>336</v>
      </c>
      <c r="B188" s="33"/>
      <c r="C188" s="28" t="s">
        <v>77</v>
      </c>
      <c r="D188" s="118" t="s">
        <v>317</v>
      </c>
      <c r="E188" s="121">
        <v>31465</v>
      </c>
      <c r="F188" s="121" t="s">
        <v>112</v>
      </c>
      <c r="G188" s="119" t="s">
        <v>348</v>
      </c>
      <c r="H188" s="220" t="s">
        <v>112</v>
      </c>
      <c r="I188" s="33" t="s">
        <v>37</v>
      </c>
      <c r="J188" s="51">
        <v>0</v>
      </c>
      <c r="K188" s="52">
        <v>0</v>
      </c>
      <c r="L188" s="52">
        <v>0</v>
      </c>
      <c r="M188" s="52">
        <v>0</v>
      </c>
      <c r="N188" s="34">
        <f t="shared" si="26"/>
        <v>0</v>
      </c>
      <c r="O188" s="34">
        <v>0</v>
      </c>
      <c r="P188" s="34">
        <v>0</v>
      </c>
      <c r="Q188" s="54">
        <v>0</v>
      </c>
      <c r="R188" s="54">
        <v>0</v>
      </c>
      <c r="S188" s="34">
        <v>0</v>
      </c>
      <c r="T188" s="34">
        <v>0</v>
      </c>
      <c r="U188" s="34">
        <f>N188+R188+T188</f>
        <v>0</v>
      </c>
      <c r="V188" s="34">
        <f>SUM(M188*400)</f>
        <v>0</v>
      </c>
      <c r="W188" s="34">
        <v>0</v>
      </c>
      <c r="X188" s="34">
        <v>0</v>
      </c>
      <c r="Y188" s="52">
        <v>0</v>
      </c>
      <c r="Z188" s="52">
        <v>0</v>
      </c>
      <c r="AA188" s="220" t="s">
        <v>349</v>
      </c>
      <c r="AB188" s="34">
        <f>V188+Y188+Z188</f>
        <v>0</v>
      </c>
      <c r="AC188" s="34">
        <f>AB188+U188</f>
        <v>0</v>
      </c>
      <c r="AD188" s="48"/>
      <c r="AE188" s="211"/>
      <c r="AF188" s="57" t="str">
        <f>A188</f>
        <v>631-D-DUR</v>
      </c>
      <c r="AG188" s="74"/>
    </row>
    <row r="189" spans="1:33" s="31" customFormat="1" ht="27" hidden="1" customHeight="1" x14ac:dyDescent="0.2">
      <c r="A189" s="33" t="s">
        <v>336</v>
      </c>
      <c r="B189" s="33"/>
      <c r="C189" s="28" t="s">
        <v>77</v>
      </c>
      <c r="D189" s="28" t="s">
        <v>50</v>
      </c>
      <c r="E189" s="34" t="s">
        <v>109</v>
      </c>
      <c r="F189" s="122" t="s">
        <v>112</v>
      </c>
      <c r="G189" s="122" t="s">
        <v>112</v>
      </c>
      <c r="H189" s="220" t="s">
        <v>112</v>
      </c>
      <c r="I189" s="123" t="s">
        <v>112</v>
      </c>
      <c r="J189" s="51">
        <v>175</v>
      </c>
      <c r="K189" s="52">
        <v>0</v>
      </c>
      <c r="L189" s="52">
        <v>15</v>
      </c>
      <c r="M189" s="52">
        <f>K189+L189</f>
        <v>15</v>
      </c>
      <c r="N189" s="34">
        <f t="shared" si="26"/>
        <v>2625</v>
      </c>
      <c r="O189" s="34">
        <v>0</v>
      </c>
      <c r="P189" s="34">
        <v>0</v>
      </c>
      <c r="Q189" s="54">
        <v>0</v>
      </c>
      <c r="R189" s="54">
        <f>SUM(P189*Q189*O189)</f>
        <v>0</v>
      </c>
      <c r="S189" s="34">
        <v>0</v>
      </c>
      <c r="T189" s="34">
        <f>(M189*S189)</f>
        <v>0</v>
      </c>
      <c r="U189" s="34">
        <f>N189+R189+T189</f>
        <v>2625</v>
      </c>
      <c r="V189" s="34">
        <f>SUM(M189*400)</f>
        <v>6000</v>
      </c>
      <c r="W189" s="34">
        <v>0</v>
      </c>
      <c r="X189" s="34">
        <v>0</v>
      </c>
      <c r="Y189" s="52">
        <v>0</v>
      </c>
      <c r="Z189" s="124"/>
      <c r="AA189" s="220"/>
      <c r="AB189" s="34">
        <f>V189+Y189+Z189</f>
        <v>6000</v>
      </c>
      <c r="AC189" s="34">
        <f>AB189+U189</f>
        <v>8625</v>
      </c>
      <c r="AD189" s="223"/>
      <c r="AE189" s="54"/>
      <c r="AF189" s="57" t="str">
        <f>A189</f>
        <v>631-D-DUR</v>
      </c>
      <c r="AG189" s="74"/>
    </row>
    <row r="190" spans="1:33" s="31" customFormat="1" ht="58" hidden="1" customHeight="1" x14ac:dyDescent="0.2">
      <c r="A190" s="33" t="s">
        <v>336</v>
      </c>
      <c r="B190" s="33"/>
      <c r="C190" s="28" t="s">
        <v>77</v>
      </c>
      <c r="D190" s="28" t="s">
        <v>34</v>
      </c>
      <c r="E190" s="34" t="s">
        <v>109</v>
      </c>
      <c r="F190" s="122" t="s">
        <v>112</v>
      </c>
      <c r="G190" s="122" t="s">
        <v>112</v>
      </c>
      <c r="H190" s="220" t="s">
        <v>112</v>
      </c>
      <c r="I190" s="123" t="s">
        <v>112</v>
      </c>
      <c r="J190" s="51">
        <v>175</v>
      </c>
      <c r="K190" s="52">
        <v>0</v>
      </c>
      <c r="L190" s="52">
        <v>22</v>
      </c>
      <c r="M190" s="52">
        <f>K190+L190</f>
        <v>22</v>
      </c>
      <c r="N190" s="34">
        <f t="shared" si="26"/>
        <v>3850</v>
      </c>
      <c r="O190" s="34">
        <v>0</v>
      </c>
      <c r="P190" s="34">
        <v>0</v>
      </c>
      <c r="Q190" s="54">
        <v>0</v>
      </c>
      <c r="R190" s="54">
        <f>SUM(P190*Q190*O190)</f>
        <v>0</v>
      </c>
      <c r="S190" s="34">
        <v>0</v>
      </c>
      <c r="T190" s="34">
        <f>(M190*S190)</f>
        <v>0</v>
      </c>
      <c r="U190" s="34">
        <f>N190+R190+T190</f>
        <v>3850</v>
      </c>
      <c r="V190" s="34">
        <f>SUM(M190*400)</f>
        <v>8800</v>
      </c>
      <c r="W190" s="34">
        <v>0</v>
      </c>
      <c r="X190" s="34">
        <v>0</v>
      </c>
      <c r="Y190" s="52">
        <v>0</v>
      </c>
      <c r="Z190" s="124"/>
      <c r="AA190" s="220"/>
      <c r="AB190" s="34">
        <f>V190+Y190+Z190</f>
        <v>8800</v>
      </c>
      <c r="AC190" s="34">
        <f>AB190+U190</f>
        <v>12650</v>
      </c>
      <c r="AD190" s="223"/>
      <c r="AE190" s="54"/>
      <c r="AF190" s="57" t="str">
        <f>A190</f>
        <v>631-D-DUR</v>
      </c>
      <c r="AG190" s="74"/>
    </row>
    <row r="191" spans="1:33" s="31" customFormat="1" ht="70" hidden="1" customHeight="1" x14ac:dyDescent="0.2">
      <c r="A191" s="33" t="s">
        <v>350</v>
      </c>
      <c r="B191" s="225" t="s">
        <v>351</v>
      </c>
      <c r="C191" s="28" t="s">
        <v>33</v>
      </c>
      <c r="D191" s="28" t="s">
        <v>103</v>
      </c>
      <c r="E191" s="89" t="s">
        <v>35</v>
      </c>
      <c r="F191" s="120" t="s">
        <v>112</v>
      </c>
      <c r="G191" s="35" t="s">
        <v>352</v>
      </c>
      <c r="H191" s="220">
        <v>0</v>
      </c>
      <c r="I191" s="33" t="s">
        <v>37</v>
      </c>
      <c r="J191" s="51">
        <v>175</v>
      </c>
      <c r="K191" s="52">
        <v>0</v>
      </c>
      <c r="L191" s="52">
        <v>0</v>
      </c>
      <c r="M191" s="52">
        <f>K191+L191</f>
        <v>0</v>
      </c>
      <c r="N191" s="34">
        <f t="shared" si="26"/>
        <v>0</v>
      </c>
      <c r="O191" s="34">
        <v>0</v>
      </c>
      <c r="P191" s="34">
        <v>0</v>
      </c>
      <c r="Q191" s="54">
        <v>0.4</v>
      </c>
      <c r="R191" s="54">
        <f>SUM(P191*Q191*O191)</f>
        <v>0</v>
      </c>
      <c r="S191" s="34">
        <v>0</v>
      </c>
      <c r="T191" s="34">
        <f>(M191*S191)</f>
        <v>0</v>
      </c>
      <c r="U191" s="34">
        <f>N191+R191+T191</f>
        <v>0</v>
      </c>
      <c r="V191" s="34">
        <f>SUM(M191*400)</f>
        <v>0</v>
      </c>
      <c r="W191" s="34">
        <v>0</v>
      </c>
      <c r="X191" s="34">
        <v>0</v>
      </c>
      <c r="Y191" s="52">
        <v>0</v>
      </c>
      <c r="Z191" s="52">
        <v>0</v>
      </c>
      <c r="AA191" s="52"/>
      <c r="AB191" s="34">
        <f>V191+Y191+Z191</f>
        <v>0</v>
      </c>
      <c r="AC191" s="34">
        <f>AB191+U191</f>
        <v>0</v>
      </c>
      <c r="AD191" s="48">
        <f>SUM(M191:M195)</f>
        <v>17</v>
      </c>
      <c r="AE191" s="211">
        <f>SUM(AC191:AC199)</f>
        <v>29505</v>
      </c>
      <c r="AF191" s="91" t="str">
        <f>A191</f>
        <v>631-F FLE</v>
      </c>
      <c r="AG191" s="74"/>
    </row>
    <row r="192" spans="1:33" s="31" customFormat="1" ht="39" hidden="1" customHeight="1" x14ac:dyDescent="0.2">
      <c r="A192" s="33" t="s">
        <v>350</v>
      </c>
      <c r="B192" s="33"/>
      <c r="C192" s="28" t="s">
        <v>33</v>
      </c>
      <c r="D192" s="28" t="s">
        <v>108</v>
      </c>
      <c r="E192" s="89" t="s">
        <v>35</v>
      </c>
      <c r="F192" s="120" t="s">
        <v>112</v>
      </c>
      <c r="G192" s="35" t="s">
        <v>352</v>
      </c>
      <c r="H192" s="220">
        <v>0</v>
      </c>
      <c r="I192" s="33" t="s">
        <v>37</v>
      </c>
      <c r="J192" s="51">
        <v>175</v>
      </c>
      <c r="K192" s="52">
        <v>0</v>
      </c>
      <c r="L192" s="52">
        <v>8</v>
      </c>
      <c r="M192" s="52">
        <f>K192+L192</f>
        <v>8</v>
      </c>
      <c r="N192" s="34">
        <f t="shared" si="26"/>
        <v>1400</v>
      </c>
      <c r="O192" s="34">
        <v>0</v>
      </c>
      <c r="P192" s="34">
        <v>0</v>
      </c>
      <c r="Q192" s="54">
        <v>0.4</v>
      </c>
      <c r="R192" s="54">
        <f>SUM(P192*Q192*O192)</f>
        <v>0</v>
      </c>
      <c r="S192" s="34">
        <v>0</v>
      </c>
      <c r="T192" s="34">
        <f>(M192*S192)</f>
        <v>0</v>
      </c>
      <c r="U192" s="34">
        <f>N192+R192+T192</f>
        <v>1400</v>
      </c>
      <c r="V192" s="34">
        <f>SUM(M192*400)</f>
        <v>3200</v>
      </c>
      <c r="W192" s="34">
        <v>0</v>
      </c>
      <c r="X192" s="34">
        <v>0</v>
      </c>
      <c r="Y192" s="52">
        <v>0</v>
      </c>
      <c r="Z192" s="52">
        <v>0</v>
      </c>
      <c r="AA192" s="52"/>
      <c r="AB192" s="34">
        <f>V192+Y192+Z192</f>
        <v>3200</v>
      </c>
      <c r="AC192" s="34">
        <f>AB192+U192</f>
        <v>4600</v>
      </c>
      <c r="AD192" s="48"/>
      <c r="AE192" s="211"/>
      <c r="AF192" s="91" t="str">
        <f>A192</f>
        <v>631-F FLE</v>
      </c>
      <c r="AG192" s="74"/>
    </row>
    <row r="193" spans="1:33" s="31" customFormat="1" ht="40.5" hidden="1" customHeight="1" x14ac:dyDescent="0.2">
      <c r="A193" s="33" t="s">
        <v>350</v>
      </c>
      <c r="B193" s="33"/>
      <c r="C193" s="28" t="s">
        <v>33</v>
      </c>
      <c r="D193" s="28" t="s">
        <v>45</v>
      </c>
      <c r="E193" s="89" t="s">
        <v>35</v>
      </c>
      <c r="F193" s="120" t="s">
        <v>112</v>
      </c>
      <c r="G193" s="35" t="s">
        <v>352</v>
      </c>
      <c r="H193" s="220">
        <v>0</v>
      </c>
      <c r="I193" s="33" t="s">
        <v>37</v>
      </c>
      <c r="J193" s="51">
        <v>175</v>
      </c>
      <c r="K193" s="52">
        <v>0</v>
      </c>
      <c r="L193" s="52">
        <v>9</v>
      </c>
      <c r="M193" s="52">
        <f>K193+L193</f>
        <v>9</v>
      </c>
      <c r="N193" s="34">
        <f t="shared" si="26"/>
        <v>1575</v>
      </c>
      <c r="O193" s="34">
        <v>0</v>
      </c>
      <c r="P193" s="34">
        <v>0</v>
      </c>
      <c r="Q193" s="54">
        <v>0.4</v>
      </c>
      <c r="R193" s="54">
        <f>SUM(P193*Q193*O193)</f>
        <v>0</v>
      </c>
      <c r="S193" s="34">
        <v>0</v>
      </c>
      <c r="T193" s="34">
        <v>0</v>
      </c>
      <c r="U193" s="34">
        <f>N193+R193+T193</f>
        <v>1575</v>
      </c>
      <c r="V193" s="34">
        <f>SUM(M193*400)</f>
        <v>3600</v>
      </c>
      <c r="W193" s="34">
        <v>0</v>
      </c>
      <c r="X193" s="34">
        <v>0</v>
      </c>
      <c r="Y193" s="52">
        <v>0</v>
      </c>
      <c r="Z193" s="52">
        <v>0</v>
      </c>
      <c r="AA193" s="52"/>
      <c r="AB193" s="34">
        <f>V193+Y193+Z193</f>
        <v>3600</v>
      </c>
      <c r="AC193" s="34">
        <f>AB193+U193</f>
        <v>5175</v>
      </c>
      <c r="AD193" s="48"/>
      <c r="AE193" s="211"/>
      <c r="AF193" s="91" t="str">
        <f>A193</f>
        <v>631-F FLE</v>
      </c>
      <c r="AG193" s="74"/>
    </row>
    <row r="194" spans="1:33" s="31" customFormat="1" ht="39.75" hidden="1" customHeight="1" x14ac:dyDescent="0.2">
      <c r="A194" s="33" t="s">
        <v>350</v>
      </c>
      <c r="B194" s="33"/>
      <c r="C194" s="28" t="s">
        <v>33</v>
      </c>
      <c r="D194" s="118" t="s">
        <v>317</v>
      </c>
      <c r="E194" s="89" t="s">
        <v>35</v>
      </c>
      <c r="F194" s="120" t="s">
        <v>112</v>
      </c>
      <c r="G194" s="35" t="s">
        <v>352</v>
      </c>
      <c r="H194" s="220" t="s">
        <v>112</v>
      </c>
      <c r="I194" s="33" t="s">
        <v>37</v>
      </c>
      <c r="J194" s="51">
        <v>0</v>
      </c>
      <c r="K194" s="52">
        <v>0</v>
      </c>
      <c r="L194" s="52">
        <v>0</v>
      </c>
      <c r="M194" s="52">
        <v>0</v>
      </c>
      <c r="N194" s="34">
        <v>0</v>
      </c>
      <c r="O194" s="34">
        <v>0</v>
      </c>
      <c r="P194" s="34">
        <v>0</v>
      </c>
      <c r="Q194" s="54">
        <v>0</v>
      </c>
      <c r="R194" s="5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224">
        <v>0</v>
      </c>
      <c r="Z194" s="52">
        <v>0</v>
      </c>
      <c r="AA194" s="52"/>
      <c r="AB194" s="34">
        <f>V194+Y194+Z194</f>
        <v>0</v>
      </c>
      <c r="AC194" s="34">
        <f>AB194+U194</f>
        <v>0</v>
      </c>
      <c r="AD194" s="48"/>
      <c r="AE194" s="211"/>
      <c r="AF194" s="91"/>
      <c r="AG194" s="74"/>
    </row>
    <row r="195" spans="1:33" s="31" customFormat="1" ht="36.75" hidden="1" customHeight="1" x14ac:dyDescent="0.2">
      <c r="A195" s="33" t="s">
        <v>350</v>
      </c>
      <c r="B195" s="33"/>
      <c r="C195" s="28" t="s">
        <v>33</v>
      </c>
      <c r="D195" s="118" t="s">
        <v>317</v>
      </c>
      <c r="E195" s="60">
        <v>0</v>
      </c>
      <c r="F195" s="60">
        <v>15</v>
      </c>
      <c r="G195" s="127" t="s">
        <v>353</v>
      </c>
      <c r="H195" s="220">
        <v>0</v>
      </c>
      <c r="I195" s="33" t="s">
        <v>37</v>
      </c>
      <c r="J195" s="51">
        <v>175</v>
      </c>
      <c r="K195" s="52">
        <v>0</v>
      </c>
      <c r="L195" s="52">
        <v>0</v>
      </c>
      <c r="M195" s="52">
        <f t="shared" ref="M195:M226" si="27">K195+L195</f>
        <v>0</v>
      </c>
      <c r="N195" s="34">
        <f>SUM(M195*175)</f>
        <v>0</v>
      </c>
      <c r="O195" s="34">
        <v>0</v>
      </c>
      <c r="P195" s="34">
        <v>0</v>
      </c>
      <c r="Q195" s="54">
        <v>0</v>
      </c>
      <c r="R195" s="54">
        <f t="shared" ref="R195:R261" si="28">SUM(P195*Q195*O195)</f>
        <v>0</v>
      </c>
      <c r="S195" s="34">
        <v>0</v>
      </c>
      <c r="T195" s="34">
        <f>(M195*S195)</f>
        <v>0</v>
      </c>
      <c r="U195" s="34">
        <f>N195+R195+T195</f>
        <v>0</v>
      </c>
      <c r="V195" s="34">
        <f>SUM(M195*400)</f>
        <v>0</v>
      </c>
      <c r="W195" s="34">
        <v>0</v>
      </c>
      <c r="X195" s="34">
        <v>0</v>
      </c>
      <c r="Y195" s="52">
        <v>0</v>
      </c>
      <c r="Z195" s="224">
        <v>7770</v>
      </c>
      <c r="AA195" s="220" t="s">
        <v>354</v>
      </c>
      <c r="AB195" s="34">
        <f>V195+Y195+Z195</f>
        <v>7770</v>
      </c>
      <c r="AC195" s="34">
        <f>AB195+U195</f>
        <v>7770</v>
      </c>
      <c r="AD195" s="48"/>
      <c r="AE195" s="211"/>
      <c r="AF195" s="91" t="str">
        <f>A195</f>
        <v>631-F FLE</v>
      </c>
      <c r="AG195" s="74"/>
    </row>
    <row r="196" spans="1:33" s="31" customFormat="1" ht="36.75" hidden="1" customHeight="1" x14ac:dyDescent="0.2">
      <c r="A196" s="33" t="s">
        <v>350</v>
      </c>
      <c r="B196" s="33"/>
      <c r="C196" s="28" t="s">
        <v>33</v>
      </c>
      <c r="D196" s="118" t="s">
        <v>317</v>
      </c>
      <c r="E196" s="60">
        <v>0</v>
      </c>
      <c r="F196" s="60">
        <v>15</v>
      </c>
      <c r="G196" s="127" t="s">
        <v>355</v>
      </c>
      <c r="H196" s="220">
        <v>0</v>
      </c>
      <c r="I196" s="33" t="s">
        <v>37</v>
      </c>
      <c r="J196" s="51">
        <v>175</v>
      </c>
      <c r="K196" s="52">
        <v>0</v>
      </c>
      <c r="L196" s="52">
        <v>0</v>
      </c>
      <c r="M196" s="52">
        <f t="shared" si="27"/>
        <v>0</v>
      </c>
      <c r="N196" s="34">
        <f>SUM(M196*175)</f>
        <v>0</v>
      </c>
      <c r="O196" s="34">
        <v>0</v>
      </c>
      <c r="P196" s="34">
        <v>0</v>
      </c>
      <c r="Q196" s="54">
        <v>0</v>
      </c>
      <c r="R196" s="54">
        <f t="shared" si="28"/>
        <v>0</v>
      </c>
      <c r="S196" s="34">
        <v>0</v>
      </c>
      <c r="T196" s="34">
        <f>(M196*S196)</f>
        <v>0</v>
      </c>
      <c r="U196" s="34">
        <f>N196+R196+T196</f>
        <v>0</v>
      </c>
      <c r="V196" s="34">
        <f>SUM(M196*400)</f>
        <v>0</v>
      </c>
      <c r="W196" s="34">
        <v>0</v>
      </c>
      <c r="X196" s="34">
        <v>0</v>
      </c>
      <c r="Y196" s="52">
        <v>0</v>
      </c>
      <c r="Z196" s="224">
        <v>4485</v>
      </c>
      <c r="AA196" s="220" t="s">
        <v>356</v>
      </c>
      <c r="AB196" s="34">
        <f>V196+Y196+Z196</f>
        <v>4485</v>
      </c>
      <c r="AC196" s="34">
        <f>AB196+U196</f>
        <v>4485</v>
      </c>
      <c r="AD196" s="48"/>
      <c r="AE196" s="211"/>
      <c r="AF196" s="91" t="str">
        <f>A196</f>
        <v>631-F FLE</v>
      </c>
      <c r="AG196" s="74"/>
    </row>
    <row r="197" spans="1:33" s="31" customFormat="1" ht="48" hidden="1" customHeight="1" x14ac:dyDescent="0.2">
      <c r="A197" s="33" t="s">
        <v>350</v>
      </c>
      <c r="B197" s="33"/>
      <c r="C197" s="28" t="s">
        <v>33</v>
      </c>
      <c r="D197" s="118" t="s">
        <v>317</v>
      </c>
      <c r="E197" s="121">
        <v>6990</v>
      </c>
      <c r="F197" s="129" t="s">
        <v>112</v>
      </c>
      <c r="G197" s="118" t="s">
        <v>357</v>
      </c>
      <c r="H197" s="220">
        <v>0</v>
      </c>
      <c r="I197" s="33" t="s">
        <v>37</v>
      </c>
      <c r="J197" s="51">
        <v>0</v>
      </c>
      <c r="K197" s="52">
        <v>0</v>
      </c>
      <c r="L197" s="52">
        <v>0</v>
      </c>
      <c r="M197" s="52">
        <f t="shared" si="27"/>
        <v>0</v>
      </c>
      <c r="N197" s="34">
        <f>SUM(M197*175)</f>
        <v>0</v>
      </c>
      <c r="O197" s="34">
        <v>0</v>
      </c>
      <c r="P197" s="34">
        <v>0</v>
      </c>
      <c r="Q197" s="54">
        <v>0</v>
      </c>
      <c r="R197" s="54">
        <f t="shared" si="28"/>
        <v>0</v>
      </c>
      <c r="S197" s="34">
        <v>0</v>
      </c>
      <c r="T197" s="34">
        <v>0</v>
      </c>
      <c r="U197" s="34">
        <f>N197+R197+T197</f>
        <v>0</v>
      </c>
      <c r="V197" s="34">
        <f>SUM(M197*400)</f>
        <v>0</v>
      </c>
      <c r="W197" s="34">
        <v>0</v>
      </c>
      <c r="X197" s="34">
        <v>0</v>
      </c>
      <c r="Y197" s="52">
        <v>0</v>
      </c>
      <c r="Z197" s="52">
        <v>0</v>
      </c>
      <c r="AA197" s="220" t="s">
        <v>357</v>
      </c>
      <c r="AB197" s="34">
        <f>V197+Y197+Z197</f>
        <v>0</v>
      </c>
      <c r="AC197" s="34">
        <f>AB197+U197</f>
        <v>0</v>
      </c>
      <c r="AD197" s="48"/>
      <c r="AE197" s="211"/>
      <c r="AF197" s="91" t="str">
        <f>A197</f>
        <v>631-F FLE</v>
      </c>
      <c r="AG197" s="74"/>
    </row>
    <row r="198" spans="1:33" s="31" customFormat="1" ht="34.5" hidden="1" customHeight="1" x14ac:dyDescent="0.2">
      <c r="A198" s="33" t="s">
        <v>350</v>
      </c>
      <c r="B198" s="33"/>
      <c r="C198" s="28" t="s">
        <v>33</v>
      </c>
      <c r="D198" s="28" t="s">
        <v>50</v>
      </c>
      <c r="E198" s="89" t="s">
        <v>35</v>
      </c>
      <c r="F198" s="120" t="s">
        <v>112</v>
      </c>
      <c r="G198" s="35" t="s">
        <v>352</v>
      </c>
      <c r="H198" s="220">
        <v>0</v>
      </c>
      <c r="I198" s="33" t="s">
        <v>37</v>
      </c>
      <c r="J198" s="51">
        <v>175</v>
      </c>
      <c r="K198" s="52">
        <v>0</v>
      </c>
      <c r="L198" s="52">
        <v>5</v>
      </c>
      <c r="M198" s="52">
        <f t="shared" si="27"/>
        <v>5</v>
      </c>
      <c r="N198" s="34">
        <f>SUM(M198*175)</f>
        <v>875</v>
      </c>
      <c r="O198" s="34">
        <v>0</v>
      </c>
      <c r="P198" s="34">
        <v>0</v>
      </c>
      <c r="Q198" s="54">
        <v>0</v>
      </c>
      <c r="R198" s="54">
        <f t="shared" si="28"/>
        <v>0</v>
      </c>
      <c r="S198" s="34">
        <v>0</v>
      </c>
      <c r="T198" s="34">
        <f>(M198*S198)</f>
        <v>0</v>
      </c>
      <c r="U198" s="34">
        <f>N198+R198+T198</f>
        <v>875</v>
      </c>
      <c r="V198" s="34">
        <f>SUM(M198*400)</f>
        <v>2000</v>
      </c>
      <c r="W198" s="34">
        <v>0</v>
      </c>
      <c r="X198" s="34">
        <v>0</v>
      </c>
      <c r="Y198" s="52">
        <v>0</v>
      </c>
      <c r="Z198" s="52">
        <v>0</v>
      </c>
      <c r="AA198" s="52"/>
      <c r="AB198" s="34">
        <f>V198+Y198+Z198</f>
        <v>2000</v>
      </c>
      <c r="AC198" s="34">
        <f>AB198+U198</f>
        <v>2875</v>
      </c>
      <c r="AD198" s="48"/>
      <c r="AE198" s="211"/>
      <c r="AF198" s="91" t="str">
        <f>A198</f>
        <v>631-F FLE</v>
      </c>
      <c r="AG198" s="74"/>
    </row>
    <row r="199" spans="1:33" s="31" customFormat="1" ht="41.25" hidden="1" customHeight="1" x14ac:dyDescent="0.2">
      <c r="A199" s="33" t="s">
        <v>350</v>
      </c>
      <c r="B199" s="33"/>
      <c r="C199" s="28" t="s">
        <v>33</v>
      </c>
      <c r="D199" s="28" t="s">
        <v>34</v>
      </c>
      <c r="E199" s="89" t="s">
        <v>35</v>
      </c>
      <c r="F199" s="120" t="s">
        <v>112</v>
      </c>
      <c r="G199" s="35" t="s">
        <v>352</v>
      </c>
      <c r="H199" s="220">
        <v>0</v>
      </c>
      <c r="I199" s="33" t="s">
        <v>37</v>
      </c>
      <c r="J199" s="51">
        <v>175</v>
      </c>
      <c r="K199" s="52">
        <v>0</v>
      </c>
      <c r="L199" s="52">
        <v>8</v>
      </c>
      <c r="M199" s="52">
        <f t="shared" si="27"/>
        <v>8</v>
      </c>
      <c r="N199" s="34">
        <f>SUM(M199*175)</f>
        <v>1400</v>
      </c>
      <c r="O199" s="34">
        <v>0</v>
      </c>
      <c r="P199" s="34">
        <v>0</v>
      </c>
      <c r="Q199" s="54">
        <v>0</v>
      </c>
      <c r="R199" s="54">
        <f t="shared" si="28"/>
        <v>0</v>
      </c>
      <c r="S199" s="34">
        <v>0</v>
      </c>
      <c r="T199" s="34">
        <f>(M199*S199)</f>
        <v>0</v>
      </c>
      <c r="U199" s="34">
        <f>N199+R199+T199</f>
        <v>1400</v>
      </c>
      <c r="V199" s="34">
        <f>SUM(M199*400)</f>
        <v>3200</v>
      </c>
      <c r="W199" s="34">
        <v>0</v>
      </c>
      <c r="X199" s="34">
        <v>0</v>
      </c>
      <c r="Y199" s="52">
        <v>0</v>
      </c>
      <c r="Z199" s="52">
        <v>0</v>
      </c>
      <c r="AA199" s="52"/>
      <c r="AB199" s="34">
        <f>V199+Y199+Z199</f>
        <v>3200</v>
      </c>
      <c r="AC199" s="34">
        <f>AB199+U199</f>
        <v>4600</v>
      </c>
      <c r="AD199" s="48"/>
      <c r="AE199" s="211"/>
      <c r="AF199" s="91" t="str">
        <f>A199</f>
        <v>631-F FLE</v>
      </c>
      <c r="AG199" s="74"/>
    </row>
    <row r="200" spans="1:33" s="31" customFormat="1" ht="50" hidden="1" customHeight="1" x14ac:dyDescent="0.2">
      <c r="A200" s="33" t="s">
        <v>358</v>
      </c>
      <c r="B200" s="33"/>
      <c r="C200" s="28" t="s">
        <v>77</v>
      </c>
      <c r="D200" s="28" t="s">
        <v>103</v>
      </c>
      <c r="E200" s="35" t="s">
        <v>181</v>
      </c>
      <c r="F200" s="35" t="s">
        <v>166</v>
      </c>
      <c r="G200" s="35" t="s">
        <v>359</v>
      </c>
      <c r="H200" s="220">
        <v>42</v>
      </c>
      <c r="I200" s="33" t="s">
        <v>48</v>
      </c>
      <c r="J200" s="51">
        <v>585</v>
      </c>
      <c r="K200" s="52">
        <v>17</v>
      </c>
      <c r="L200" s="52">
        <v>0</v>
      </c>
      <c r="M200" s="52">
        <f t="shared" si="27"/>
        <v>17</v>
      </c>
      <c r="N200" s="34">
        <f t="shared" ref="N200:N266" si="29">(J200*M200)</f>
        <v>9945</v>
      </c>
      <c r="O200" s="34">
        <v>28</v>
      </c>
      <c r="P200" s="34">
        <v>36</v>
      </c>
      <c r="Q200" s="54">
        <v>0.4</v>
      </c>
      <c r="R200" s="54">
        <f t="shared" si="28"/>
        <v>403.2</v>
      </c>
      <c r="S200" s="34">
        <v>0</v>
      </c>
      <c r="T200" s="34">
        <v>0</v>
      </c>
      <c r="U200" s="34">
        <f>N200+R200+T200</f>
        <v>10348.200000000001</v>
      </c>
      <c r="V200" s="34">
        <f>M200*200</f>
        <v>3400</v>
      </c>
      <c r="W200" s="34">
        <v>1</v>
      </c>
      <c r="X200" s="34">
        <v>200</v>
      </c>
      <c r="Y200" s="52">
        <f t="shared" ref="Y200:Y266" si="30">SUM(X200*W200)</f>
        <v>200</v>
      </c>
      <c r="Z200" s="52">
        <v>0</v>
      </c>
      <c r="AA200" s="52"/>
      <c r="AB200" s="34">
        <f>V200+Y200+Z200</f>
        <v>3600</v>
      </c>
      <c r="AC200" s="34">
        <f>SUM(AB200+U200)</f>
        <v>13948.2</v>
      </c>
      <c r="AD200" s="48">
        <f>SUM(M200:M206)</f>
        <v>122</v>
      </c>
      <c r="AE200" s="48">
        <f>SUM(AC200:AC206)</f>
        <v>99771.4</v>
      </c>
      <c r="AF200" s="57" t="str">
        <f>A200</f>
        <v>633-PR</v>
      </c>
      <c r="AG200" s="74" t="s">
        <v>361</v>
      </c>
    </row>
    <row r="201" spans="1:33" s="31" customFormat="1" ht="65.25" hidden="1" customHeight="1" x14ac:dyDescent="0.2">
      <c r="A201" s="33" t="s">
        <v>358</v>
      </c>
      <c r="B201" s="33"/>
      <c r="C201" s="28" t="s">
        <v>77</v>
      </c>
      <c r="D201" s="28" t="s">
        <v>103</v>
      </c>
      <c r="E201" s="35" t="s">
        <v>362</v>
      </c>
      <c r="F201" s="35" t="s">
        <v>363</v>
      </c>
      <c r="G201" s="35" t="s">
        <v>364</v>
      </c>
      <c r="H201" s="220">
        <v>42</v>
      </c>
      <c r="I201" s="33" t="s">
        <v>48</v>
      </c>
      <c r="J201" s="51">
        <v>585</v>
      </c>
      <c r="K201" s="52">
        <v>0</v>
      </c>
      <c r="L201" s="52">
        <v>17</v>
      </c>
      <c r="M201" s="52">
        <f t="shared" si="27"/>
        <v>17</v>
      </c>
      <c r="N201" s="34">
        <f t="shared" si="29"/>
        <v>9945</v>
      </c>
      <c r="O201" s="34">
        <v>28</v>
      </c>
      <c r="P201" s="34">
        <v>17</v>
      </c>
      <c r="Q201" s="54">
        <v>0.4</v>
      </c>
      <c r="R201" s="54">
        <f t="shared" si="28"/>
        <v>190.40000000000003</v>
      </c>
      <c r="S201" s="34">
        <v>0</v>
      </c>
      <c r="T201" s="34">
        <v>0</v>
      </c>
      <c r="U201" s="34">
        <f>N201+R201+T201</f>
        <v>10135.4</v>
      </c>
      <c r="V201" s="34">
        <f>M201*200</f>
        <v>3400</v>
      </c>
      <c r="W201" s="34">
        <v>1</v>
      </c>
      <c r="X201" s="34">
        <v>170</v>
      </c>
      <c r="Y201" s="52">
        <f t="shared" si="30"/>
        <v>170</v>
      </c>
      <c r="Z201" s="52">
        <v>0</v>
      </c>
      <c r="AA201" s="52"/>
      <c r="AB201" s="34">
        <f>V201+Y201+Z201</f>
        <v>3570</v>
      </c>
      <c r="AC201" s="34">
        <f>SUM(AB201+U201)</f>
        <v>13705.4</v>
      </c>
      <c r="AD201" s="48" t="s">
        <v>32</v>
      </c>
      <c r="AE201" s="48" t="s">
        <v>32</v>
      </c>
      <c r="AF201" s="57" t="str">
        <f>A201</f>
        <v>633-PR</v>
      </c>
      <c r="AG201" s="74"/>
    </row>
    <row r="202" spans="1:33" s="31" customFormat="1" ht="62.25" hidden="1" customHeight="1" x14ac:dyDescent="0.2">
      <c r="A202" s="178" t="s">
        <v>358</v>
      </c>
      <c r="B202" s="178" t="s">
        <v>675</v>
      </c>
      <c r="C202" s="179" t="s">
        <v>77</v>
      </c>
      <c r="D202" s="179" t="s">
        <v>103</v>
      </c>
      <c r="E202" s="180" t="s">
        <v>185</v>
      </c>
      <c r="F202" s="180" t="s">
        <v>366</v>
      </c>
      <c r="G202" s="180" t="s">
        <v>364</v>
      </c>
      <c r="H202" s="220">
        <v>42</v>
      </c>
      <c r="I202" s="33" t="s">
        <v>172</v>
      </c>
      <c r="J202" s="51">
        <v>585</v>
      </c>
      <c r="K202" s="181">
        <v>15</v>
      </c>
      <c r="L202" s="181">
        <v>0</v>
      </c>
      <c r="M202" s="52">
        <f t="shared" si="27"/>
        <v>15</v>
      </c>
      <c r="N202" s="34">
        <f t="shared" si="29"/>
        <v>8775</v>
      </c>
      <c r="O202" s="34">
        <v>14</v>
      </c>
      <c r="P202" s="34">
        <v>55</v>
      </c>
      <c r="Q202" s="54">
        <v>0.4</v>
      </c>
      <c r="R202" s="54">
        <f t="shared" si="28"/>
        <v>308</v>
      </c>
      <c r="S202" s="34">
        <v>0</v>
      </c>
      <c r="T202" s="34">
        <v>0</v>
      </c>
      <c r="U202" s="34">
        <f>N202+R202+T202</f>
        <v>9083</v>
      </c>
      <c r="V202" s="34">
        <f>M202*200</f>
        <v>3000</v>
      </c>
      <c r="W202" s="34">
        <v>1</v>
      </c>
      <c r="X202" s="34">
        <v>176</v>
      </c>
      <c r="Y202" s="52">
        <f t="shared" si="30"/>
        <v>176</v>
      </c>
      <c r="Z202" s="52">
        <v>0</v>
      </c>
      <c r="AA202" s="52"/>
      <c r="AB202" s="34">
        <f>V202+Y202+Z202</f>
        <v>3176</v>
      </c>
      <c r="AC202" s="34">
        <f>SUM(AB202+U202)</f>
        <v>12259</v>
      </c>
      <c r="AD202" s="48" t="s">
        <v>32</v>
      </c>
      <c r="AE202" s="48" t="s">
        <v>32</v>
      </c>
      <c r="AF202" s="57" t="str">
        <f>A202</f>
        <v>633-PR</v>
      </c>
      <c r="AG202" s="74"/>
    </row>
    <row r="203" spans="1:33" s="31" customFormat="1" ht="47" hidden="1" customHeight="1" x14ac:dyDescent="0.2">
      <c r="A203" s="116" t="s">
        <v>358</v>
      </c>
      <c r="B203" s="116" t="s">
        <v>32</v>
      </c>
      <c r="C203" s="28" t="s">
        <v>77</v>
      </c>
      <c r="D203" s="28" t="s">
        <v>108</v>
      </c>
      <c r="E203" s="35" t="s">
        <v>368</v>
      </c>
      <c r="F203" s="35" t="s">
        <v>369</v>
      </c>
      <c r="G203" s="35" t="s">
        <v>359</v>
      </c>
      <c r="H203" s="220">
        <v>42</v>
      </c>
      <c r="I203" s="33" t="s">
        <v>48</v>
      </c>
      <c r="J203" s="51">
        <v>585</v>
      </c>
      <c r="K203" s="52">
        <v>20</v>
      </c>
      <c r="L203" s="52">
        <v>0</v>
      </c>
      <c r="M203" s="52">
        <f t="shared" si="27"/>
        <v>20</v>
      </c>
      <c r="N203" s="34">
        <f t="shared" si="29"/>
        <v>11700</v>
      </c>
      <c r="O203" s="34">
        <v>28</v>
      </c>
      <c r="P203" s="34">
        <v>68</v>
      </c>
      <c r="Q203" s="54">
        <v>0.4</v>
      </c>
      <c r="R203" s="54">
        <f t="shared" si="28"/>
        <v>761.60000000000014</v>
      </c>
      <c r="S203" s="34">
        <v>0</v>
      </c>
      <c r="T203" s="34">
        <v>0</v>
      </c>
      <c r="U203" s="34">
        <f>N203+R203+T203</f>
        <v>12461.6</v>
      </c>
      <c r="V203" s="34">
        <f>M203*200</f>
        <v>4000</v>
      </c>
      <c r="W203" s="34">
        <v>1</v>
      </c>
      <c r="X203" s="34">
        <v>313</v>
      </c>
      <c r="Y203" s="52">
        <f t="shared" si="30"/>
        <v>313</v>
      </c>
      <c r="Z203" s="52">
        <v>0</v>
      </c>
      <c r="AA203" s="52"/>
      <c r="AB203" s="34">
        <f>V203+Y203+Z203</f>
        <v>4313</v>
      </c>
      <c r="AC203" s="34">
        <f>SUM(AB203+U203)</f>
        <v>16774.599999999999</v>
      </c>
      <c r="AD203" s="48" t="s">
        <v>32</v>
      </c>
      <c r="AE203" s="48" t="s">
        <v>32</v>
      </c>
      <c r="AF203" s="57" t="str">
        <f>A203</f>
        <v>633-PR</v>
      </c>
      <c r="AG203" s="74" t="s">
        <v>270</v>
      </c>
    </row>
    <row r="204" spans="1:33" s="31" customFormat="1" ht="47" hidden="1" customHeight="1" x14ac:dyDescent="0.2">
      <c r="A204" s="231" t="s">
        <v>358</v>
      </c>
      <c r="B204" s="231" t="s">
        <v>662</v>
      </c>
      <c r="C204" s="179" t="s">
        <v>77</v>
      </c>
      <c r="D204" s="179" t="s">
        <v>108</v>
      </c>
      <c r="E204" s="180" t="s">
        <v>207</v>
      </c>
      <c r="F204" s="180" t="s">
        <v>369</v>
      </c>
      <c r="G204" s="180" t="s">
        <v>359</v>
      </c>
      <c r="H204" s="220">
        <v>42</v>
      </c>
      <c r="I204" s="33" t="s">
        <v>48</v>
      </c>
      <c r="J204" s="51">
        <v>585</v>
      </c>
      <c r="K204" s="181">
        <v>15</v>
      </c>
      <c r="L204" s="181">
        <v>0</v>
      </c>
      <c r="M204" s="52">
        <f t="shared" si="27"/>
        <v>15</v>
      </c>
      <c r="N204" s="34">
        <f t="shared" si="29"/>
        <v>8775</v>
      </c>
      <c r="O204" s="34">
        <v>28</v>
      </c>
      <c r="P204" s="34">
        <v>12</v>
      </c>
      <c r="Q204" s="54">
        <v>0.4</v>
      </c>
      <c r="R204" s="54">
        <f t="shared" si="28"/>
        <v>134.40000000000003</v>
      </c>
      <c r="S204" s="34">
        <v>0</v>
      </c>
      <c r="T204" s="34">
        <v>0</v>
      </c>
      <c r="U204" s="34">
        <f>N204+R204+T204</f>
        <v>8909.4</v>
      </c>
      <c r="V204" s="34">
        <f>M204*200</f>
        <v>3000</v>
      </c>
      <c r="W204" s="34">
        <v>1</v>
      </c>
      <c r="X204" s="34">
        <v>205</v>
      </c>
      <c r="Y204" s="52">
        <f t="shared" si="30"/>
        <v>205</v>
      </c>
      <c r="Z204" s="52">
        <v>0</v>
      </c>
      <c r="AA204" s="52"/>
      <c r="AB204" s="34">
        <f>V204+Y204+Z204</f>
        <v>3205</v>
      </c>
      <c r="AC204" s="34">
        <f>SUM(AB204+U204)</f>
        <v>12114.4</v>
      </c>
      <c r="AD204" s="48" t="s">
        <v>32</v>
      </c>
      <c r="AE204" s="48" t="s">
        <v>32</v>
      </c>
      <c r="AF204" s="57" t="str">
        <f>A204</f>
        <v>633-PR</v>
      </c>
      <c r="AG204" s="74" t="s">
        <v>371</v>
      </c>
    </row>
    <row r="205" spans="1:33" s="31" customFormat="1" ht="56" hidden="1" customHeight="1" x14ac:dyDescent="0.2">
      <c r="A205" s="116" t="s">
        <v>358</v>
      </c>
      <c r="B205" s="116"/>
      <c r="C205" s="28" t="s">
        <v>77</v>
      </c>
      <c r="D205" s="28" t="s">
        <v>108</v>
      </c>
      <c r="E205" s="35" t="s">
        <v>111</v>
      </c>
      <c r="F205" s="35" t="s">
        <v>369</v>
      </c>
      <c r="G205" s="35" t="s">
        <v>364</v>
      </c>
      <c r="H205" s="220">
        <v>42</v>
      </c>
      <c r="I205" s="33" t="s">
        <v>48</v>
      </c>
      <c r="J205" s="51">
        <v>585</v>
      </c>
      <c r="K205" s="52">
        <v>19</v>
      </c>
      <c r="L205" s="52">
        <v>0</v>
      </c>
      <c r="M205" s="52">
        <f t="shared" si="27"/>
        <v>19</v>
      </c>
      <c r="N205" s="34">
        <f t="shared" si="29"/>
        <v>11115</v>
      </c>
      <c r="O205" s="34">
        <v>28</v>
      </c>
      <c r="P205" s="34">
        <v>24</v>
      </c>
      <c r="Q205" s="54">
        <v>0.4</v>
      </c>
      <c r="R205" s="54">
        <f t="shared" si="28"/>
        <v>268.80000000000007</v>
      </c>
      <c r="S205" s="34">
        <v>0</v>
      </c>
      <c r="T205" s="34">
        <v>0</v>
      </c>
      <c r="U205" s="34">
        <f>N205+R205+T205</f>
        <v>11383.8</v>
      </c>
      <c r="V205" s="34">
        <f>M205*200</f>
        <v>3800</v>
      </c>
      <c r="W205" s="34">
        <v>1</v>
      </c>
      <c r="X205" s="34">
        <v>225</v>
      </c>
      <c r="Y205" s="52">
        <f t="shared" si="30"/>
        <v>225</v>
      </c>
      <c r="Z205" s="52">
        <v>0</v>
      </c>
      <c r="AA205" s="52"/>
      <c r="AB205" s="34">
        <f>V205+Y205+Z205</f>
        <v>4025</v>
      </c>
      <c r="AC205" s="34">
        <f>SUM(AB205+U205)</f>
        <v>15408.8</v>
      </c>
      <c r="AD205" s="48"/>
      <c r="AE205" s="48"/>
      <c r="AF205" s="57" t="str">
        <f>A205</f>
        <v>633-PR</v>
      </c>
      <c r="AG205" s="74"/>
    </row>
    <row r="206" spans="1:33" s="31" customFormat="1" ht="51" hidden="1" customHeight="1" x14ac:dyDescent="0.2">
      <c r="A206" s="116" t="s">
        <v>358</v>
      </c>
      <c r="B206" s="116"/>
      <c r="C206" s="28" t="s">
        <v>77</v>
      </c>
      <c r="D206" s="28" t="s">
        <v>50</v>
      </c>
      <c r="E206" s="35" t="s">
        <v>373</v>
      </c>
      <c r="F206" s="35" t="s">
        <v>369</v>
      </c>
      <c r="G206" s="35" t="s">
        <v>364</v>
      </c>
      <c r="H206" s="220">
        <v>42</v>
      </c>
      <c r="I206" s="33" t="s">
        <v>48</v>
      </c>
      <c r="J206" s="51">
        <v>585</v>
      </c>
      <c r="K206" s="52">
        <v>0</v>
      </c>
      <c r="L206" s="52">
        <v>19</v>
      </c>
      <c r="M206" s="52">
        <f t="shared" si="27"/>
        <v>19</v>
      </c>
      <c r="N206" s="34">
        <f t="shared" si="29"/>
        <v>11115</v>
      </c>
      <c r="O206" s="53">
        <v>28</v>
      </c>
      <c r="P206" s="53">
        <v>30</v>
      </c>
      <c r="Q206" s="71">
        <v>0.4</v>
      </c>
      <c r="R206" s="71">
        <f t="shared" si="28"/>
        <v>336</v>
      </c>
      <c r="S206" s="53">
        <v>0</v>
      </c>
      <c r="T206" s="34">
        <f>(M206*S206)</f>
        <v>0</v>
      </c>
      <c r="U206" s="34">
        <f>N206+R206+T206</f>
        <v>11451</v>
      </c>
      <c r="V206" s="53">
        <f>M206*200</f>
        <v>3800</v>
      </c>
      <c r="W206" s="53">
        <v>1</v>
      </c>
      <c r="X206" s="53">
        <v>310</v>
      </c>
      <c r="Y206" s="52">
        <f t="shared" si="30"/>
        <v>310</v>
      </c>
      <c r="Z206" s="46">
        <v>0</v>
      </c>
      <c r="AA206" s="46"/>
      <c r="AB206" s="34">
        <f>V206+Y206+Z206</f>
        <v>4110</v>
      </c>
      <c r="AC206" s="34">
        <f>AB206+U206</f>
        <v>15561</v>
      </c>
      <c r="AD206" s="48"/>
      <c r="AE206" s="48"/>
      <c r="AF206" s="57" t="str">
        <f>A206</f>
        <v>633-PR</v>
      </c>
      <c r="AG206" s="74"/>
    </row>
    <row r="207" spans="1:33" s="31" customFormat="1" ht="54" hidden="1" customHeight="1" x14ac:dyDescent="0.2">
      <c r="A207" s="116" t="s">
        <v>375</v>
      </c>
      <c r="B207" s="116" t="s">
        <v>32</v>
      </c>
      <c r="C207" s="28" t="s">
        <v>77</v>
      </c>
      <c r="D207" s="28" t="s">
        <v>103</v>
      </c>
      <c r="E207" s="89" t="s">
        <v>181</v>
      </c>
      <c r="F207" s="35" t="s">
        <v>376</v>
      </c>
      <c r="G207" s="35" t="s">
        <v>377</v>
      </c>
      <c r="H207" s="220">
        <v>42</v>
      </c>
      <c r="I207" s="33" t="s">
        <v>48</v>
      </c>
      <c r="J207" s="51">
        <v>585</v>
      </c>
      <c r="K207" s="52">
        <v>0</v>
      </c>
      <c r="L207" s="52">
        <v>17</v>
      </c>
      <c r="M207" s="52">
        <f t="shared" si="27"/>
        <v>17</v>
      </c>
      <c r="N207" s="34">
        <f t="shared" si="29"/>
        <v>9945</v>
      </c>
      <c r="O207" s="53">
        <v>28</v>
      </c>
      <c r="P207" s="53">
        <v>36</v>
      </c>
      <c r="Q207" s="71">
        <v>0.4</v>
      </c>
      <c r="R207" s="71">
        <f t="shared" si="28"/>
        <v>403.2</v>
      </c>
      <c r="S207" s="53">
        <v>0</v>
      </c>
      <c r="T207" s="34">
        <f>(M207*S207)</f>
        <v>0</v>
      </c>
      <c r="U207" s="34">
        <f>N207+R207+T207</f>
        <v>10348.200000000001</v>
      </c>
      <c r="V207" s="53">
        <f>M207*200</f>
        <v>3400</v>
      </c>
      <c r="W207" s="53">
        <v>1</v>
      </c>
      <c r="X207" s="53">
        <v>200</v>
      </c>
      <c r="Y207" s="52">
        <f t="shared" si="30"/>
        <v>200</v>
      </c>
      <c r="Z207" s="46">
        <v>0</v>
      </c>
      <c r="AA207" s="46"/>
      <c r="AB207" s="34">
        <f>V207+Y207+Z207</f>
        <v>3600</v>
      </c>
      <c r="AC207" s="34">
        <f>AB207+U207</f>
        <v>13948.2</v>
      </c>
      <c r="AD207" s="48">
        <f>SUM(M207:M209)</f>
        <v>17</v>
      </c>
      <c r="AE207" s="48">
        <f>SUM(AC207:AC209)</f>
        <v>13948.2</v>
      </c>
      <c r="AF207" s="57" t="str">
        <f>A207</f>
        <v>634-PR</v>
      </c>
      <c r="AG207" s="74" t="s">
        <v>379</v>
      </c>
    </row>
    <row r="208" spans="1:33" s="36" customFormat="1" ht="44" hidden="1" customHeight="1" x14ac:dyDescent="0.2">
      <c r="A208" s="230" t="s">
        <v>375</v>
      </c>
      <c r="B208" s="130" t="s">
        <v>32</v>
      </c>
      <c r="C208" s="63" t="s">
        <v>77</v>
      </c>
      <c r="D208" s="63" t="s">
        <v>108</v>
      </c>
      <c r="E208" s="95" t="s">
        <v>380</v>
      </c>
      <c r="F208" s="37" t="s">
        <v>381</v>
      </c>
      <c r="G208" s="37" t="s">
        <v>382</v>
      </c>
      <c r="H208" s="245">
        <v>42</v>
      </c>
      <c r="I208" s="62" t="s">
        <v>48</v>
      </c>
      <c r="J208" s="39">
        <v>585</v>
      </c>
      <c r="K208" s="40">
        <v>0</v>
      </c>
      <c r="L208" s="40">
        <v>0</v>
      </c>
      <c r="M208" s="40">
        <f t="shared" si="27"/>
        <v>0</v>
      </c>
      <c r="N208" s="41">
        <f t="shared" si="29"/>
        <v>0</v>
      </c>
      <c r="O208" s="42">
        <v>0</v>
      </c>
      <c r="P208" s="42">
        <v>78</v>
      </c>
      <c r="Q208" s="67">
        <v>0.4</v>
      </c>
      <c r="R208" s="67">
        <f t="shared" si="28"/>
        <v>0</v>
      </c>
      <c r="S208" s="42">
        <v>0</v>
      </c>
      <c r="T208" s="41">
        <v>0</v>
      </c>
      <c r="U208" s="41">
        <f>N208+R208+T208</f>
        <v>0</v>
      </c>
      <c r="V208" s="42">
        <f>M208*200</f>
        <v>0</v>
      </c>
      <c r="W208" s="42">
        <v>0</v>
      </c>
      <c r="X208" s="42">
        <v>385</v>
      </c>
      <c r="Y208" s="40">
        <f t="shared" si="30"/>
        <v>0</v>
      </c>
      <c r="Z208" s="45">
        <v>0</v>
      </c>
      <c r="AA208" s="45"/>
      <c r="AB208" s="41">
        <f>V208+Y208+Z208</f>
        <v>0</v>
      </c>
      <c r="AC208" s="41">
        <f>AB208+U208</f>
        <v>0</v>
      </c>
      <c r="AD208" s="199"/>
      <c r="AE208" s="199"/>
      <c r="AF208" s="49" t="str">
        <f>A208</f>
        <v>634-PR</v>
      </c>
      <c r="AG208" s="74"/>
    </row>
    <row r="209" spans="1:33" s="31" customFormat="1" ht="33" hidden="1" customHeight="1" x14ac:dyDescent="0.2">
      <c r="A209" s="229" t="s">
        <v>375</v>
      </c>
      <c r="B209" s="33" t="s">
        <v>611</v>
      </c>
      <c r="C209" s="28" t="s">
        <v>77</v>
      </c>
      <c r="D209" s="28" t="s">
        <v>45</v>
      </c>
      <c r="E209" s="35" t="s">
        <v>148</v>
      </c>
      <c r="F209" s="35" t="s">
        <v>149</v>
      </c>
      <c r="G209" s="35" t="s">
        <v>382</v>
      </c>
      <c r="H209" s="220">
        <v>42</v>
      </c>
      <c r="I209" s="33" t="s">
        <v>48</v>
      </c>
      <c r="J209" s="51">
        <v>585</v>
      </c>
      <c r="K209" s="52">
        <v>0</v>
      </c>
      <c r="L209" s="52">
        <v>0</v>
      </c>
      <c r="M209" s="52">
        <f t="shared" si="27"/>
        <v>0</v>
      </c>
      <c r="N209" s="34">
        <f t="shared" si="29"/>
        <v>0</v>
      </c>
      <c r="O209" s="53">
        <v>0</v>
      </c>
      <c r="P209" s="53">
        <v>10</v>
      </c>
      <c r="Q209" s="71">
        <v>0.4</v>
      </c>
      <c r="R209" s="54">
        <f t="shared" si="28"/>
        <v>0</v>
      </c>
      <c r="S209" s="53">
        <v>300</v>
      </c>
      <c r="T209" s="34">
        <f>(M209*S209)</f>
        <v>0</v>
      </c>
      <c r="U209" s="34">
        <f>N209+R209+T209</f>
        <v>0</v>
      </c>
      <c r="V209" s="34">
        <f>M209*200</f>
        <v>0</v>
      </c>
      <c r="W209" s="53">
        <v>0</v>
      </c>
      <c r="X209" s="53">
        <v>750</v>
      </c>
      <c r="Y209" s="52">
        <f t="shared" si="30"/>
        <v>0</v>
      </c>
      <c r="Z209" s="46"/>
      <c r="AA209" s="46"/>
      <c r="AB209" s="34">
        <f>V209+Y209+Z209</f>
        <v>0</v>
      </c>
      <c r="AC209" s="34">
        <f>AB209+U209</f>
        <v>0</v>
      </c>
      <c r="AD209" s="48"/>
      <c r="AE209" s="48"/>
      <c r="AF209" s="57" t="str">
        <f>A209</f>
        <v>634-PR</v>
      </c>
      <c r="AG209" s="74"/>
    </row>
    <row r="210" spans="1:33" s="31" customFormat="1" ht="43.5" hidden="1" customHeight="1" x14ac:dyDescent="0.2">
      <c r="A210" s="229" t="s">
        <v>384</v>
      </c>
      <c r="B210" s="33" t="s">
        <v>610</v>
      </c>
      <c r="C210" s="28" t="s">
        <v>77</v>
      </c>
      <c r="D210" s="28" t="s">
        <v>50</v>
      </c>
      <c r="E210" s="35" t="s">
        <v>385</v>
      </c>
      <c r="F210" s="35" t="s">
        <v>386</v>
      </c>
      <c r="G210" s="35" t="s">
        <v>382</v>
      </c>
      <c r="H210" s="220">
        <v>42</v>
      </c>
      <c r="I210" s="33" t="s">
        <v>172</v>
      </c>
      <c r="J210" s="51">
        <v>585</v>
      </c>
      <c r="K210" s="52">
        <v>0</v>
      </c>
      <c r="L210" s="52">
        <v>0</v>
      </c>
      <c r="M210" s="52">
        <f t="shared" si="27"/>
        <v>0</v>
      </c>
      <c r="N210" s="34">
        <f t="shared" si="29"/>
        <v>0</v>
      </c>
      <c r="O210" s="53">
        <v>0</v>
      </c>
      <c r="P210" s="53">
        <v>45</v>
      </c>
      <c r="Q210" s="71">
        <v>0.4</v>
      </c>
      <c r="R210" s="71">
        <f t="shared" si="28"/>
        <v>0</v>
      </c>
      <c r="S210" s="53">
        <v>300</v>
      </c>
      <c r="T210" s="34">
        <f>(M210*S210)</f>
        <v>0</v>
      </c>
      <c r="U210" s="34">
        <f>N210+R210+T210</f>
        <v>0</v>
      </c>
      <c r="V210" s="53">
        <f>M210*200</f>
        <v>0</v>
      </c>
      <c r="W210" s="53">
        <v>0</v>
      </c>
      <c r="X210" s="53">
        <v>0</v>
      </c>
      <c r="Y210" s="52">
        <f t="shared" si="30"/>
        <v>0</v>
      </c>
      <c r="Z210" s="46">
        <v>0</v>
      </c>
      <c r="AA210" s="46"/>
      <c r="AB210" s="34">
        <f>V210+Y210+Z210</f>
        <v>0</v>
      </c>
      <c r="AC210" s="34">
        <f>AB210+U210</f>
        <v>0</v>
      </c>
      <c r="AD210" s="48">
        <f>SUM(M210:M211)</f>
        <v>0</v>
      </c>
      <c r="AE210" s="48">
        <f>SUM(AC210:AC211)</f>
        <v>0</v>
      </c>
      <c r="AF210" s="57" t="str">
        <f>A210</f>
        <v>634-SH</v>
      </c>
      <c r="AG210" s="74" t="s">
        <v>388</v>
      </c>
    </row>
    <row r="211" spans="1:33" s="31" customFormat="1" ht="36.75" hidden="1" customHeight="1" x14ac:dyDescent="0.2">
      <c r="A211" s="229" t="s">
        <v>384</v>
      </c>
      <c r="B211" s="33" t="s">
        <v>609</v>
      </c>
      <c r="C211" s="28" t="s">
        <v>77</v>
      </c>
      <c r="D211" s="28" t="s">
        <v>50</v>
      </c>
      <c r="E211" s="35" t="s">
        <v>385</v>
      </c>
      <c r="F211" s="35" t="s">
        <v>389</v>
      </c>
      <c r="G211" s="35" t="s">
        <v>382</v>
      </c>
      <c r="H211" s="220">
        <v>42</v>
      </c>
      <c r="I211" s="33" t="s">
        <v>172</v>
      </c>
      <c r="J211" s="51">
        <v>585</v>
      </c>
      <c r="K211" s="52">
        <v>0</v>
      </c>
      <c r="L211" s="52">
        <v>0</v>
      </c>
      <c r="M211" s="52">
        <f t="shared" si="27"/>
        <v>0</v>
      </c>
      <c r="N211" s="34">
        <f t="shared" si="29"/>
        <v>0</v>
      </c>
      <c r="O211" s="53">
        <v>0</v>
      </c>
      <c r="P211" s="53">
        <v>45</v>
      </c>
      <c r="Q211" s="71">
        <v>0.4</v>
      </c>
      <c r="R211" s="71">
        <f t="shared" si="28"/>
        <v>0</v>
      </c>
      <c r="S211" s="53">
        <v>300</v>
      </c>
      <c r="T211" s="34">
        <f>(M211*S211)</f>
        <v>0</v>
      </c>
      <c r="U211" s="34">
        <f>N211+R211+T211</f>
        <v>0</v>
      </c>
      <c r="V211" s="53">
        <f>M211*200</f>
        <v>0</v>
      </c>
      <c r="W211" s="53">
        <v>0</v>
      </c>
      <c r="X211" s="53">
        <v>0</v>
      </c>
      <c r="Y211" s="52">
        <f t="shared" si="30"/>
        <v>0</v>
      </c>
      <c r="Z211" s="46">
        <v>0</v>
      </c>
      <c r="AA211" s="46"/>
      <c r="AB211" s="34">
        <f>V211+Y211+Z211</f>
        <v>0</v>
      </c>
      <c r="AC211" s="34">
        <f>AB211+U211</f>
        <v>0</v>
      </c>
      <c r="AD211" s="48"/>
      <c r="AE211" s="48"/>
      <c r="AF211" s="57" t="str">
        <f>A211</f>
        <v>634-SH</v>
      </c>
      <c r="AG211" s="74"/>
    </row>
    <row r="212" spans="1:33" s="31" customFormat="1" ht="28.5" hidden="1" customHeight="1" x14ac:dyDescent="0.2">
      <c r="A212" s="229" t="s">
        <v>391</v>
      </c>
      <c r="B212" s="116"/>
      <c r="C212" s="28" t="s">
        <v>33</v>
      </c>
      <c r="D212" s="28" t="s">
        <v>108</v>
      </c>
      <c r="E212" s="35" t="s">
        <v>275</v>
      </c>
      <c r="F212" s="35" t="s">
        <v>392</v>
      </c>
      <c r="G212" s="35" t="s">
        <v>393</v>
      </c>
      <c r="H212" s="220">
        <v>45</v>
      </c>
      <c r="I212" s="33" t="s">
        <v>48</v>
      </c>
      <c r="J212" s="51">
        <v>585</v>
      </c>
      <c r="K212" s="52">
        <v>17</v>
      </c>
      <c r="L212" s="52">
        <v>0</v>
      </c>
      <c r="M212" s="52">
        <f t="shared" si="27"/>
        <v>17</v>
      </c>
      <c r="N212" s="34">
        <f t="shared" si="29"/>
        <v>9945</v>
      </c>
      <c r="O212" s="34">
        <v>28</v>
      </c>
      <c r="P212" s="34">
        <v>138</v>
      </c>
      <c r="Q212" s="54">
        <v>0.4</v>
      </c>
      <c r="R212" s="54">
        <f t="shared" si="28"/>
        <v>1545.6000000000001</v>
      </c>
      <c r="S212" s="53">
        <v>0</v>
      </c>
      <c r="T212" s="34">
        <f>(M212*S212)</f>
        <v>0</v>
      </c>
      <c r="U212" s="34">
        <f>N212+R212+T212</f>
        <v>11490.6</v>
      </c>
      <c r="V212" s="53">
        <f>M212*200</f>
        <v>3400</v>
      </c>
      <c r="W212" s="53">
        <v>1</v>
      </c>
      <c r="X212" s="53">
        <v>625</v>
      </c>
      <c r="Y212" s="52">
        <f t="shared" si="30"/>
        <v>625</v>
      </c>
      <c r="Z212" s="46">
        <v>0</v>
      </c>
      <c r="AA212" s="46"/>
      <c r="AB212" s="34">
        <f>V212+Y212+Z212</f>
        <v>4025</v>
      </c>
      <c r="AC212" s="34">
        <f>AB212+U212</f>
        <v>15515.6</v>
      </c>
      <c r="AD212" s="48">
        <f>SUM(M212:M216)</f>
        <v>76</v>
      </c>
      <c r="AE212" s="48">
        <f>SUM(AC212:AC216)</f>
        <v>66214.200000000012</v>
      </c>
      <c r="AF212" s="91" t="str">
        <f>A212</f>
        <v>636-PR</v>
      </c>
      <c r="AG212" s="74" t="s">
        <v>395</v>
      </c>
    </row>
    <row r="213" spans="1:33" s="31" customFormat="1" ht="29.25" hidden="1" customHeight="1" x14ac:dyDescent="0.2">
      <c r="A213" s="229" t="s">
        <v>391</v>
      </c>
      <c r="B213" s="116"/>
      <c r="C213" s="28" t="s">
        <v>33</v>
      </c>
      <c r="D213" s="28" t="s">
        <v>108</v>
      </c>
      <c r="E213" s="35" t="s">
        <v>275</v>
      </c>
      <c r="F213" s="35" t="s">
        <v>392</v>
      </c>
      <c r="G213" s="35" t="s">
        <v>393</v>
      </c>
      <c r="H213" s="220">
        <v>45</v>
      </c>
      <c r="I213" s="33" t="s">
        <v>48</v>
      </c>
      <c r="J213" s="51">
        <v>585</v>
      </c>
      <c r="K213" s="52">
        <v>0</v>
      </c>
      <c r="L213" s="52">
        <v>17</v>
      </c>
      <c r="M213" s="52">
        <f t="shared" si="27"/>
        <v>17</v>
      </c>
      <c r="N213" s="34">
        <f t="shared" si="29"/>
        <v>9945</v>
      </c>
      <c r="O213" s="34">
        <v>28</v>
      </c>
      <c r="P213" s="34">
        <v>138</v>
      </c>
      <c r="Q213" s="54">
        <v>0.4</v>
      </c>
      <c r="R213" s="54">
        <f t="shared" si="28"/>
        <v>1545.6000000000001</v>
      </c>
      <c r="S213" s="53">
        <v>0</v>
      </c>
      <c r="T213" s="34">
        <f>(M213*S213)</f>
        <v>0</v>
      </c>
      <c r="U213" s="34">
        <f>N213+R213+T213</f>
        <v>11490.6</v>
      </c>
      <c r="V213" s="53">
        <f>M213*200</f>
        <v>3400</v>
      </c>
      <c r="W213" s="53">
        <v>1</v>
      </c>
      <c r="X213" s="53">
        <v>625</v>
      </c>
      <c r="Y213" s="52">
        <f t="shared" si="30"/>
        <v>625</v>
      </c>
      <c r="Z213" s="46">
        <v>0</v>
      </c>
      <c r="AA213" s="46"/>
      <c r="AB213" s="34">
        <f>V213+Y213+Z213</f>
        <v>4025</v>
      </c>
      <c r="AC213" s="34">
        <f>AB213+U213</f>
        <v>15515.6</v>
      </c>
      <c r="AD213" s="48"/>
      <c r="AE213" s="48"/>
      <c r="AF213" s="91"/>
      <c r="AG213" s="74"/>
    </row>
    <row r="214" spans="1:33" s="31" customFormat="1" ht="33" hidden="1" customHeight="1" x14ac:dyDescent="0.2">
      <c r="A214" s="62" t="s">
        <v>391</v>
      </c>
      <c r="B214" s="62"/>
      <c r="C214" s="63" t="s">
        <v>33</v>
      </c>
      <c r="D214" s="63" t="s">
        <v>45</v>
      </c>
      <c r="E214" s="37" t="s">
        <v>153</v>
      </c>
      <c r="F214" s="37" t="s">
        <v>392</v>
      </c>
      <c r="G214" s="37" t="s">
        <v>393</v>
      </c>
      <c r="H214" s="245">
        <v>45</v>
      </c>
      <c r="I214" s="62" t="s">
        <v>48</v>
      </c>
      <c r="J214" s="39">
        <v>585</v>
      </c>
      <c r="K214" s="40">
        <v>0</v>
      </c>
      <c r="L214" s="40">
        <v>0</v>
      </c>
      <c r="M214" s="40">
        <f t="shared" si="27"/>
        <v>0</v>
      </c>
      <c r="N214" s="41">
        <f t="shared" si="29"/>
        <v>0</v>
      </c>
      <c r="O214" s="42">
        <v>0</v>
      </c>
      <c r="P214" s="42">
        <v>22</v>
      </c>
      <c r="Q214" s="67">
        <v>0.4</v>
      </c>
      <c r="R214" s="67">
        <f t="shared" si="28"/>
        <v>0</v>
      </c>
      <c r="S214" s="42">
        <v>0</v>
      </c>
      <c r="T214" s="41">
        <f>(M214*S214)</f>
        <v>0</v>
      </c>
      <c r="U214" s="41">
        <f>N214+R214+T214</f>
        <v>0</v>
      </c>
      <c r="V214" s="42">
        <f>M214*200</f>
        <v>0</v>
      </c>
      <c r="W214" s="42">
        <v>0</v>
      </c>
      <c r="X214" s="41">
        <v>149</v>
      </c>
      <c r="Y214" s="40">
        <f t="shared" si="30"/>
        <v>0</v>
      </c>
      <c r="Z214" s="45">
        <v>0</v>
      </c>
      <c r="AA214" s="46"/>
      <c r="AB214" s="41">
        <f>V214+Y214+Z214</f>
        <v>0</v>
      </c>
      <c r="AC214" s="41">
        <f>AB214+U214</f>
        <v>0</v>
      </c>
      <c r="AD214" s="48"/>
      <c r="AE214" s="48"/>
      <c r="AF214" s="91" t="str">
        <f>A214</f>
        <v>636-PR</v>
      </c>
      <c r="AG214" s="74" t="s">
        <v>397</v>
      </c>
    </row>
    <row r="215" spans="1:33" s="31" customFormat="1" ht="36.5" hidden="1" customHeight="1" x14ac:dyDescent="0.2">
      <c r="A215" s="33" t="s">
        <v>391</v>
      </c>
      <c r="B215" s="33" t="s">
        <v>601</v>
      </c>
      <c r="C215" s="28" t="s">
        <v>33</v>
      </c>
      <c r="D215" s="28" t="s">
        <v>45</v>
      </c>
      <c r="E215" s="35" t="s">
        <v>153</v>
      </c>
      <c r="F215" s="35" t="s">
        <v>392</v>
      </c>
      <c r="G215" s="35" t="s">
        <v>393</v>
      </c>
      <c r="H215" s="220">
        <v>45</v>
      </c>
      <c r="I215" s="33" t="s">
        <v>48</v>
      </c>
      <c r="J215" s="51">
        <v>585</v>
      </c>
      <c r="K215" s="52">
        <v>0</v>
      </c>
      <c r="L215" s="52">
        <v>25</v>
      </c>
      <c r="M215" s="52">
        <f t="shared" si="27"/>
        <v>25</v>
      </c>
      <c r="N215" s="34">
        <f t="shared" si="29"/>
        <v>14625</v>
      </c>
      <c r="O215" s="53">
        <v>28</v>
      </c>
      <c r="P215" s="53">
        <v>22</v>
      </c>
      <c r="Q215" s="71">
        <v>0.4</v>
      </c>
      <c r="R215" s="71">
        <f t="shared" si="28"/>
        <v>246.40000000000003</v>
      </c>
      <c r="S215" s="53">
        <v>0</v>
      </c>
      <c r="T215" s="34">
        <f>(M215*S215)</f>
        <v>0</v>
      </c>
      <c r="U215" s="34">
        <f>N215+R215+T215</f>
        <v>14871.4</v>
      </c>
      <c r="V215" s="53">
        <f>M215*200</f>
        <v>5000</v>
      </c>
      <c r="W215" s="53">
        <v>1</v>
      </c>
      <c r="X215" s="34">
        <v>160</v>
      </c>
      <c r="Y215" s="52">
        <f t="shared" si="30"/>
        <v>160</v>
      </c>
      <c r="Z215" s="46">
        <v>0</v>
      </c>
      <c r="AA215" s="46"/>
      <c r="AB215" s="34">
        <f>V215+Y215+Z215</f>
        <v>5160</v>
      </c>
      <c r="AC215" s="34">
        <f>AB215+U215</f>
        <v>20031.400000000001</v>
      </c>
      <c r="AD215" s="48"/>
      <c r="AE215" s="48"/>
      <c r="AF215" s="91" t="str">
        <f>A215</f>
        <v>636-PR</v>
      </c>
      <c r="AG215" s="74"/>
    </row>
    <row r="216" spans="1:33" s="31" customFormat="1" ht="36.5" hidden="1" customHeight="1" x14ac:dyDescent="0.2">
      <c r="A216" s="178" t="s">
        <v>391</v>
      </c>
      <c r="B216" s="178" t="s">
        <v>758</v>
      </c>
      <c r="C216" s="179" t="s">
        <v>33</v>
      </c>
      <c r="D216" s="179" t="s">
        <v>50</v>
      </c>
      <c r="E216" s="180" t="s">
        <v>199</v>
      </c>
      <c r="F216" s="180" t="s">
        <v>416</v>
      </c>
      <c r="G216" s="180" t="s">
        <v>760</v>
      </c>
      <c r="H216" s="220">
        <v>45</v>
      </c>
      <c r="I216" s="33" t="s">
        <v>48</v>
      </c>
      <c r="J216" s="51">
        <v>585</v>
      </c>
      <c r="K216" s="52">
        <v>17</v>
      </c>
      <c r="L216" s="52">
        <v>0</v>
      </c>
      <c r="M216" s="52">
        <f t="shared" si="27"/>
        <v>17</v>
      </c>
      <c r="N216" s="34">
        <f t="shared" si="29"/>
        <v>9945</v>
      </c>
      <c r="O216" s="53">
        <v>28</v>
      </c>
      <c r="P216" s="53">
        <v>98</v>
      </c>
      <c r="Q216" s="71">
        <v>0.4</v>
      </c>
      <c r="R216" s="71">
        <f t="shared" si="28"/>
        <v>1097.6000000000001</v>
      </c>
      <c r="S216" s="53">
        <v>0</v>
      </c>
      <c r="T216" s="34">
        <f>(M216*S216)</f>
        <v>0</v>
      </c>
      <c r="U216" s="34">
        <f>N216+R216+T216</f>
        <v>11042.6</v>
      </c>
      <c r="V216" s="53">
        <f>M216*200</f>
        <v>3400</v>
      </c>
      <c r="W216" s="53">
        <v>1</v>
      </c>
      <c r="X216" s="34">
        <v>709</v>
      </c>
      <c r="Y216" s="52">
        <f t="shared" si="30"/>
        <v>709</v>
      </c>
      <c r="Z216" s="46">
        <v>0</v>
      </c>
      <c r="AA216" s="46"/>
      <c r="AB216" s="34">
        <f>V216+Y216+Z216</f>
        <v>4109</v>
      </c>
      <c r="AC216" s="34">
        <f>AB216+U216</f>
        <v>15151.6</v>
      </c>
      <c r="AD216" s="48"/>
      <c r="AE216" s="48"/>
      <c r="AF216" s="91" t="str">
        <f>A216</f>
        <v>636-PR</v>
      </c>
      <c r="AG216" s="74"/>
    </row>
    <row r="217" spans="1:33" s="31" customFormat="1" ht="35.25" hidden="1" customHeight="1" x14ac:dyDescent="0.2">
      <c r="A217" s="33" t="s">
        <v>400</v>
      </c>
      <c r="B217" s="33"/>
      <c r="C217" s="28" t="s">
        <v>33</v>
      </c>
      <c r="D217" s="28" t="s">
        <v>50</v>
      </c>
      <c r="E217" s="35" t="s">
        <v>165</v>
      </c>
      <c r="F217" s="35" t="s">
        <v>401</v>
      </c>
      <c r="G217" s="35" t="s">
        <v>402</v>
      </c>
      <c r="H217" s="220">
        <v>45</v>
      </c>
      <c r="I217" s="33" t="s">
        <v>48</v>
      </c>
      <c r="J217" s="51">
        <v>585</v>
      </c>
      <c r="K217" s="52">
        <v>0</v>
      </c>
      <c r="L217" s="52">
        <v>17</v>
      </c>
      <c r="M217" s="52">
        <f t="shared" si="27"/>
        <v>17</v>
      </c>
      <c r="N217" s="34">
        <f t="shared" si="29"/>
        <v>9945</v>
      </c>
      <c r="O217" s="53">
        <v>28</v>
      </c>
      <c r="P217" s="53">
        <v>120</v>
      </c>
      <c r="Q217" s="71">
        <v>0.4</v>
      </c>
      <c r="R217" s="71">
        <f t="shared" si="28"/>
        <v>1344</v>
      </c>
      <c r="S217" s="53">
        <v>0</v>
      </c>
      <c r="T217" s="34">
        <f>(M217*S217)</f>
        <v>0</v>
      </c>
      <c r="U217" s="34">
        <f>N217+R217+T217</f>
        <v>11289</v>
      </c>
      <c r="V217" s="53">
        <f>M217*200</f>
        <v>3400</v>
      </c>
      <c r="W217" s="53">
        <v>1</v>
      </c>
      <c r="X217" s="53">
        <v>650</v>
      </c>
      <c r="Y217" s="52">
        <f t="shared" si="30"/>
        <v>650</v>
      </c>
      <c r="Z217" s="46">
        <v>0</v>
      </c>
      <c r="AA217" s="46"/>
      <c r="AB217" s="34">
        <f>V217+Y217+Z217</f>
        <v>4050</v>
      </c>
      <c r="AC217" s="34">
        <f>AB217+U217</f>
        <v>15339</v>
      </c>
      <c r="AD217" s="48">
        <f>SUM(M217:M219)</f>
        <v>17</v>
      </c>
      <c r="AE217" s="48">
        <f>SUM(AC217:AC219)</f>
        <v>15339</v>
      </c>
      <c r="AF217" s="91" t="str">
        <f>A217</f>
        <v>640-PR</v>
      </c>
      <c r="AG217" s="74"/>
    </row>
    <row r="218" spans="1:33" s="31" customFormat="1" ht="36" hidden="1" customHeight="1" x14ac:dyDescent="0.2">
      <c r="A218" s="33" t="s">
        <v>400</v>
      </c>
      <c r="B218" s="33" t="s">
        <v>614</v>
      </c>
      <c r="C218" s="28" t="s">
        <v>33</v>
      </c>
      <c r="D218" s="28" t="s">
        <v>50</v>
      </c>
      <c r="E218" s="35" t="s">
        <v>385</v>
      </c>
      <c r="F218" s="35" t="s">
        <v>401</v>
      </c>
      <c r="G218" s="35" t="s">
        <v>402</v>
      </c>
      <c r="H218" s="220">
        <v>45</v>
      </c>
      <c r="I218" s="33" t="s">
        <v>48</v>
      </c>
      <c r="J218" s="51">
        <v>585</v>
      </c>
      <c r="K218" s="52">
        <v>0</v>
      </c>
      <c r="L218" s="52">
        <v>0</v>
      </c>
      <c r="M218" s="52">
        <f t="shared" si="27"/>
        <v>0</v>
      </c>
      <c r="N218" s="34">
        <f t="shared" si="29"/>
        <v>0</v>
      </c>
      <c r="O218" s="53">
        <v>0</v>
      </c>
      <c r="P218" s="53">
        <v>14</v>
      </c>
      <c r="Q218" s="71">
        <v>0.4</v>
      </c>
      <c r="R218" s="71">
        <f t="shared" si="28"/>
        <v>0</v>
      </c>
      <c r="S218" s="53">
        <v>0</v>
      </c>
      <c r="T218" s="34">
        <f>(M218*S218)</f>
        <v>0</v>
      </c>
      <c r="U218" s="34">
        <f>N218+R218+T218</f>
        <v>0</v>
      </c>
      <c r="V218" s="53">
        <f>M218*200</f>
        <v>0</v>
      </c>
      <c r="W218" s="53">
        <v>0</v>
      </c>
      <c r="X218" s="53">
        <v>160</v>
      </c>
      <c r="Y218" s="52">
        <f t="shared" si="30"/>
        <v>0</v>
      </c>
      <c r="Z218" s="46">
        <v>0</v>
      </c>
      <c r="AA218" s="52"/>
      <c r="AB218" s="34">
        <f>V218+Y218+Z218</f>
        <v>0</v>
      </c>
      <c r="AC218" s="34">
        <f>AB218+U218</f>
        <v>0</v>
      </c>
      <c r="AD218" s="48"/>
      <c r="AE218" s="48"/>
      <c r="AF218" s="91" t="str">
        <f>A218</f>
        <v>640-PR</v>
      </c>
      <c r="AG218" s="74"/>
    </row>
    <row r="219" spans="1:33" s="31" customFormat="1" ht="36" hidden="1" customHeight="1" x14ac:dyDescent="0.2">
      <c r="A219" s="33" t="s">
        <v>400</v>
      </c>
      <c r="B219" s="33" t="s">
        <v>604</v>
      </c>
      <c r="C219" s="28" t="s">
        <v>33</v>
      </c>
      <c r="D219" s="28" t="s">
        <v>50</v>
      </c>
      <c r="E219" s="35" t="s">
        <v>385</v>
      </c>
      <c r="F219" s="35" t="s">
        <v>401</v>
      </c>
      <c r="G219" s="35" t="s">
        <v>402</v>
      </c>
      <c r="H219" s="220">
        <v>45</v>
      </c>
      <c r="I219" s="33" t="s">
        <v>48</v>
      </c>
      <c r="J219" s="51">
        <v>585</v>
      </c>
      <c r="K219" s="52">
        <v>0</v>
      </c>
      <c r="L219" s="52">
        <v>0</v>
      </c>
      <c r="M219" s="52">
        <f t="shared" si="27"/>
        <v>0</v>
      </c>
      <c r="N219" s="34">
        <f t="shared" si="29"/>
        <v>0</v>
      </c>
      <c r="O219" s="53">
        <v>0</v>
      </c>
      <c r="P219" s="53">
        <v>14</v>
      </c>
      <c r="Q219" s="71">
        <v>0.4</v>
      </c>
      <c r="R219" s="71">
        <f t="shared" si="28"/>
        <v>0</v>
      </c>
      <c r="S219" s="53">
        <v>0</v>
      </c>
      <c r="T219" s="34">
        <f>(M219*S219)</f>
        <v>0</v>
      </c>
      <c r="U219" s="34">
        <f>N219+R219+T219</f>
        <v>0</v>
      </c>
      <c r="V219" s="53">
        <f>M219*200</f>
        <v>0</v>
      </c>
      <c r="W219" s="53">
        <v>0</v>
      </c>
      <c r="X219" s="53">
        <v>160</v>
      </c>
      <c r="Y219" s="52">
        <f t="shared" si="30"/>
        <v>0</v>
      </c>
      <c r="Z219" s="46">
        <v>0</v>
      </c>
      <c r="AA219" s="52"/>
      <c r="AB219" s="34">
        <f>V219+Y219+Z219</f>
        <v>0</v>
      </c>
      <c r="AC219" s="34">
        <f>AB219+U219</f>
        <v>0</v>
      </c>
      <c r="AD219" s="48"/>
      <c r="AE219" s="48"/>
      <c r="AF219" s="91" t="str">
        <f>A219</f>
        <v>640-PR</v>
      </c>
      <c r="AG219" s="74"/>
    </row>
    <row r="220" spans="1:33" s="31" customFormat="1" ht="59.25" hidden="1" customHeight="1" x14ac:dyDescent="0.2">
      <c r="A220" s="33" t="s">
        <v>405</v>
      </c>
      <c r="B220" s="33" t="s">
        <v>32</v>
      </c>
      <c r="C220" s="28" t="s">
        <v>77</v>
      </c>
      <c r="D220" s="28" t="s">
        <v>103</v>
      </c>
      <c r="E220" s="35" t="s">
        <v>406</v>
      </c>
      <c r="F220" s="35" t="s">
        <v>363</v>
      </c>
      <c r="G220" s="35" t="s">
        <v>364</v>
      </c>
      <c r="H220" s="220">
        <v>42</v>
      </c>
      <c r="I220" s="33" t="s">
        <v>48</v>
      </c>
      <c r="J220" s="51">
        <v>585</v>
      </c>
      <c r="K220" s="52">
        <v>0</v>
      </c>
      <c r="L220" s="52">
        <v>20</v>
      </c>
      <c r="M220" s="52">
        <f t="shared" si="27"/>
        <v>20</v>
      </c>
      <c r="N220" s="34">
        <f t="shared" si="29"/>
        <v>11700</v>
      </c>
      <c r="O220" s="53">
        <v>28</v>
      </c>
      <c r="P220" s="53">
        <v>36</v>
      </c>
      <c r="Q220" s="71">
        <v>0.4</v>
      </c>
      <c r="R220" s="71">
        <f t="shared" si="28"/>
        <v>403.2</v>
      </c>
      <c r="S220" s="53">
        <v>0</v>
      </c>
      <c r="T220" s="34">
        <f>(M220*S220)</f>
        <v>0</v>
      </c>
      <c r="U220" s="34">
        <f>N220+R220+T220</f>
        <v>12103.2</v>
      </c>
      <c r="V220" s="53">
        <f>M220*200</f>
        <v>4000</v>
      </c>
      <c r="W220" s="53">
        <v>1</v>
      </c>
      <c r="X220" s="53">
        <v>200</v>
      </c>
      <c r="Y220" s="52">
        <f t="shared" si="30"/>
        <v>200</v>
      </c>
      <c r="Z220" s="46">
        <v>0</v>
      </c>
      <c r="AA220" s="46"/>
      <c r="AB220" s="34">
        <f>V220+Y220+Z220</f>
        <v>4200</v>
      </c>
      <c r="AC220" s="34">
        <f>AB220+U220</f>
        <v>16303.2</v>
      </c>
      <c r="AD220" s="48">
        <f>SUM(M220:M221)</f>
        <v>20</v>
      </c>
      <c r="AE220" s="48">
        <f>SUM(AC220:AC221)</f>
        <v>16303.2</v>
      </c>
      <c r="AF220" s="57" t="str">
        <f>A220</f>
        <v>642-A</v>
      </c>
      <c r="AG220" s="74"/>
    </row>
    <row r="221" spans="1:33" s="31" customFormat="1" ht="48" hidden="1" customHeight="1" x14ac:dyDescent="0.2">
      <c r="A221" s="33" t="s">
        <v>405</v>
      </c>
      <c r="B221" s="33" t="s">
        <v>643</v>
      </c>
      <c r="C221" s="28" t="s">
        <v>77</v>
      </c>
      <c r="D221" s="28" t="s">
        <v>103</v>
      </c>
      <c r="E221" s="35" t="s">
        <v>181</v>
      </c>
      <c r="F221" s="35" t="s">
        <v>166</v>
      </c>
      <c r="G221" s="35" t="s">
        <v>359</v>
      </c>
      <c r="H221" s="220">
        <v>42</v>
      </c>
      <c r="I221" s="33" t="s">
        <v>48</v>
      </c>
      <c r="J221" s="51">
        <v>585</v>
      </c>
      <c r="K221" s="52">
        <v>0</v>
      </c>
      <c r="L221" s="52">
        <v>0</v>
      </c>
      <c r="M221" s="52">
        <f t="shared" si="27"/>
        <v>0</v>
      </c>
      <c r="N221" s="34">
        <f t="shared" si="29"/>
        <v>0</v>
      </c>
      <c r="O221" s="53">
        <v>0</v>
      </c>
      <c r="P221" s="53">
        <v>36</v>
      </c>
      <c r="Q221" s="71">
        <v>0.4</v>
      </c>
      <c r="R221" s="71">
        <f t="shared" si="28"/>
        <v>0</v>
      </c>
      <c r="S221" s="53">
        <v>0</v>
      </c>
      <c r="T221" s="34">
        <f>(M221*S221)</f>
        <v>0</v>
      </c>
      <c r="U221" s="34">
        <f>N221+R221+T221</f>
        <v>0</v>
      </c>
      <c r="V221" s="53">
        <f>M221*200</f>
        <v>0</v>
      </c>
      <c r="W221" s="53">
        <v>0</v>
      </c>
      <c r="X221" s="53">
        <v>200</v>
      </c>
      <c r="Y221" s="52">
        <f t="shared" si="30"/>
        <v>0</v>
      </c>
      <c r="Z221" s="46">
        <v>0</v>
      </c>
      <c r="AA221" s="46"/>
      <c r="AB221" s="34">
        <f>V221+Y221+Z221</f>
        <v>0</v>
      </c>
      <c r="AC221" s="34">
        <f>AB221+U221</f>
        <v>0</v>
      </c>
      <c r="AD221" s="48"/>
      <c r="AE221" s="48"/>
      <c r="AF221" s="57" t="str">
        <f>A221</f>
        <v>642-A</v>
      </c>
      <c r="AG221" s="74" t="s">
        <v>195</v>
      </c>
    </row>
    <row r="222" spans="1:33" s="31" customFormat="1" ht="44" hidden="1" customHeight="1" x14ac:dyDescent="0.2">
      <c r="A222" s="33" t="s">
        <v>409</v>
      </c>
      <c r="B222" s="33" t="s">
        <v>644</v>
      </c>
      <c r="C222" s="28" t="s">
        <v>77</v>
      </c>
      <c r="D222" s="28" t="s">
        <v>103</v>
      </c>
      <c r="E222" s="35" t="s">
        <v>406</v>
      </c>
      <c r="F222" s="35" t="s">
        <v>410</v>
      </c>
      <c r="G222" s="35" t="s">
        <v>411</v>
      </c>
      <c r="H222" s="220">
        <v>42</v>
      </c>
      <c r="I222" s="33" t="s">
        <v>48</v>
      </c>
      <c r="J222" s="51">
        <v>585</v>
      </c>
      <c r="K222" s="52">
        <v>0</v>
      </c>
      <c r="L222" s="52">
        <v>0</v>
      </c>
      <c r="M222" s="52">
        <f t="shared" si="27"/>
        <v>0</v>
      </c>
      <c r="N222" s="34">
        <f t="shared" si="29"/>
        <v>0</v>
      </c>
      <c r="O222" s="53">
        <v>0</v>
      </c>
      <c r="P222" s="53">
        <v>12</v>
      </c>
      <c r="Q222" s="71">
        <v>0.4</v>
      </c>
      <c r="R222" s="71">
        <f t="shared" si="28"/>
        <v>0</v>
      </c>
      <c r="S222" s="53">
        <v>0</v>
      </c>
      <c r="T222" s="34">
        <f>(M222*S222)</f>
        <v>0</v>
      </c>
      <c r="U222" s="34">
        <f>N222+R222+T222</f>
        <v>0</v>
      </c>
      <c r="V222" s="53">
        <f>M222*200</f>
        <v>0</v>
      </c>
      <c r="W222" s="53">
        <v>0</v>
      </c>
      <c r="X222" s="53">
        <v>148</v>
      </c>
      <c r="Y222" s="52">
        <f t="shared" si="30"/>
        <v>0</v>
      </c>
      <c r="Z222" s="46">
        <v>0</v>
      </c>
      <c r="AA222" s="46"/>
      <c r="AB222" s="34">
        <f>V222+Y222+Z222</f>
        <v>0</v>
      </c>
      <c r="AC222" s="34">
        <f>AB222+U222</f>
        <v>0</v>
      </c>
      <c r="AD222" s="48">
        <f>SUM(M222:M235)</f>
        <v>188</v>
      </c>
      <c r="AE222" s="48">
        <f>SUM(AC222:AC235)</f>
        <v>152912.4</v>
      </c>
      <c r="AF222" s="57" t="str">
        <f>A222</f>
        <v>643-PR</v>
      </c>
      <c r="AG222" s="74"/>
    </row>
    <row r="223" spans="1:33" s="31" customFormat="1" ht="44" hidden="1" customHeight="1" x14ac:dyDescent="0.2">
      <c r="A223" s="178" t="s">
        <v>409</v>
      </c>
      <c r="B223" s="178" t="s">
        <v>676</v>
      </c>
      <c r="C223" s="179" t="s">
        <v>77</v>
      </c>
      <c r="D223" s="179" t="s">
        <v>103</v>
      </c>
      <c r="E223" s="180" t="s">
        <v>181</v>
      </c>
      <c r="F223" s="180" t="s">
        <v>392</v>
      </c>
      <c r="G223" s="180" t="s">
        <v>413</v>
      </c>
      <c r="H223" s="220">
        <v>42</v>
      </c>
      <c r="I223" s="33" t="s">
        <v>48</v>
      </c>
      <c r="J223" s="51">
        <v>585</v>
      </c>
      <c r="K223" s="181">
        <v>0</v>
      </c>
      <c r="L223" s="181">
        <v>20</v>
      </c>
      <c r="M223" s="52">
        <f t="shared" si="27"/>
        <v>20</v>
      </c>
      <c r="N223" s="34">
        <f t="shared" si="29"/>
        <v>11700</v>
      </c>
      <c r="O223" s="53">
        <v>28</v>
      </c>
      <c r="P223" s="53">
        <v>36</v>
      </c>
      <c r="Q223" s="71">
        <v>0.4</v>
      </c>
      <c r="R223" s="71">
        <f t="shared" si="28"/>
        <v>403.2</v>
      </c>
      <c r="S223" s="53">
        <v>0</v>
      </c>
      <c r="T223" s="34">
        <f>(M223*S223)</f>
        <v>0</v>
      </c>
      <c r="U223" s="34">
        <f>N223+R223+T223</f>
        <v>12103.2</v>
      </c>
      <c r="V223" s="53">
        <f>M223*200</f>
        <v>4000</v>
      </c>
      <c r="W223" s="53">
        <v>1</v>
      </c>
      <c r="X223" s="53">
        <v>200</v>
      </c>
      <c r="Y223" s="52">
        <f t="shared" si="30"/>
        <v>200</v>
      </c>
      <c r="Z223" s="46"/>
      <c r="AA223" s="46"/>
      <c r="AB223" s="34">
        <f>V223+Y223+Z223</f>
        <v>4200</v>
      </c>
      <c r="AC223" s="34">
        <f>AB223+U223</f>
        <v>16303.2</v>
      </c>
      <c r="AD223" s="48"/>
      <c r="AE223" s="48"/>
      <c r="AF223" s="57"/>
      <c r="AG223" s="74"/>
    </row>
    <row r="224" spans="1:33" s="31" customFormat="1" ht="56" hidden="1" customHeight="1" x14ac:dyDescent="0.2">
      <c r="A224" s="33" t="s">
        <v>409</v>
      </c>
      <c r="B224" s="33"/>
      <c r="C224" s="28" t="s">
        <v>77</v>
      </c>
      <c r="D224" s="28" t="s">
        <v>103</v>
      </c>
      <c r="E224" s="35" t="s">
        <v>192</v>
      </c>
      <c r="F224" s="35" t="s">
        <v>392</v>
      </c>
      <c r="G224" s="35" t="s">
        <v>413</v>
      </c>
      <c r="H224" s="220">
        <v>42</v>
      </c>
      <c r="I224" s="33" t="s">
        <v>48</v>
      </c>
      <c r="J224" s="51">
        <v>585</v>
      </c>
      <c r="K224" s="52">
        <v>0</v>
      </c>
      <c r="L224" s="52">
        <v>18</v>
      </c>
      <c r="M224" s="52">
        <f t="shared" si="27"/>
        <v>18</v>
      </c>
      <c r="N224" s="34">
        <f t="shared" si="29"/>
        <v>10530</v>
      </c>
      <c r="O224" s="53">
        <v>28</v>
      </c>
      <c r="P224" s="53">
        <v>19</v>
      </c>
      <c r="Q224" s="71">
        <v>0.4</v>
      </c>
      <c r="R224" s="71">
        <f t="shared" si="28"/>
        <v>212.8</v>
      </c>
      <c r="S224" s="53">
        <v>0</v>
      </c>
      <c r="T224" s="34">
        <f>(M224*S224)</f>
        <v>0</v>
      </c>
      <c r="U224" s="34">
        <f>N224+R224+T224</f>
        <v>10742.8</v>
      </c>
      <c r="V224" s="53">
        <f>M224*200</f>
        <v>3600</v>
      </c>
      <c r="W224" s="53">
        <v>1</v>
      </c>
      <c r="X224" s="53">
        <v>165</v>
      </c>
      <c r="Y224" s="52">
        <f t="shared" si="30"/>
        <v>165</v>
      </c>
      <c r="Z224" s="46">
        <v>0</v>
      </c>
      <c r="AA224" s="46"/>
      <c r="AB224" s="34">
        <f>V224+Y224+Z224</f>
        <v>3765</v>
      </c>
      <c r="AC224" s="34">
        <f>AB224+U224</f>
        <v>14507.8</v>
      </c>
      <c r="AD224" s="48"/>
      <c r="AE224" s="48"/>
      <c r="AF224" s="57" t="str">
        <f>A224</f>
        <v>643-PR</v>
      </c>
      <c r="AG224" s="74"/>
    </row>
    <row r="225" spans="1:33" s="31" customFormat="1" ht="56" hidden="1" customHeight="1" x14ac:dyDescent="0.2">
      <c r="A225" s="33" t="s">
        <v>409</v>
      </c>
      <c r="B225" s="33" t="s">
        <v>645</v>
      </c>
      <c r="C225" s="28" t="s">
        <v>77</v>
      </c>
      <c r="D225" s="28" t="s">
        <v>103</v>
      </c>
      <c r="E225" s="35" t="s">
        <v>189</v>
      </c>
      <c r="F225" s="35" t="s">
        <v>392</v>
      </c>
      <c r="G225" s="35" t="s">
        <v>413</v>
      </c>
      <c r="H225" s="220">
        <v>42</v>
      </c>
      <c r="I225" s="33" t="s">
        <v>48</v>
      </c>
      <c r="J225" s="51">
        <v>585</v>
      </c>
      <c r="K225" s="52">
        <v>0</v>
      </c>
      <c r="L225" s="52">
        <v>15</v>
      </c>
      <c r="M225" s="52">
        <f t="shared" si="27"/>
        <v>15</v>
      </c>
      <c r="N225" s="34">
        <f t="shared" si="29"/>
        <v>8775</v>
      </c>
      <c r="O225" s="53">
        <v>28</v>
      </c>
      <c r="P225" s="53">
        <v>23</v>
      </c>
      <c r="Q225" s="71">
        <v>0.4</v>
      </c>
      <c r="R225" s="71">
        <f t="shared" si="28"/>
        <v>257.60000000000002</v>
      </c>
      <c r="S225" s="53">
        <v>0</v>
      </c>
      <c r="T225" s="34">
        <f>(M225*S225)</f>
        <v>0</v>
      </c>
      <c r="U225" s="34">
        <f>N225+R225+T225</f>
        <v>9032.6</v>
      </c>
      <c r="V225" s="53">
        <f>M225*200</f>
        <v>3000</v>
      </c>
      <c r="W225" s="53">
        <v>1</v>
      </c>
      <c r="X225" s="53">
        <v>153</v>
      </c>
      <c r="Y225" s="52">
        <f t="shared" si="30"/>
        <v>153</v>
      </c>
      <c r="Z225" s="46">
        <v>0</v>
      </c>
      <c r="AA225" s="46"/>
      <c r="AB225" s="34">
        <f>V225+Y225+Z225</f>
        <v>3153</v>
      </c>
      <c r="AC225" s="34">
        <f>AB225+U225</f>
        <v>12185.6</v>
      </c>
      <c r="AD225" s="48"/>
      <c r="AE225" s="48"/>
      <c r="AF225" s="57"/>
      <c r="AG225" s="74"/>
    </row>
    <row r="226" spans="1:33" s="31" customFormat="1" ht="30" hidden="1" customHeight="1" x14ac:dyDescent="0.2">
      <c r="A226" s="33" t="s">
        <v>409</v>
      </c>
      <c r="B226" s="33"/>
      <c r="C226" s="28" t="s">
        <v>77</v>
      </c>
      <c r="D226" s="28" t="s">
        <v>108</v>
      </c>
      <c r="E226" s="89" t="s">
        <v>415</v>
      </c>
      <c r="F226" s="35" t="s">
        <v>416</v>
      </c>
      <c r="G226" s="35" t="s">
        <v>417</v>
      </c>
      <c r="H226" s="220">
        <v>56</v>
      </c>
      <c r="I226" s="33" t="s">
        <v>48</v>
      </c>
      <c r="J226" s="51">
        <v>585</v>
      </c>
      <c r="K226" s="52">
        <v>19</v>
      </c>
      <c r="L226" s="52">
        <v>0</v>
      </c>
      <c r="M226" s="52">
        <f t="shared" si="27"/>
        <v>19</v>
      </c>
      <c r="N226" s="34">
        <f t="shared" si="29"/>
        <v>11115</v>
      </c>
      <c r="O226" s="53">
        <v>36</v>
      </c>
      <c r="P226" s="53">
        <v>22</v>
      </c>
      <c r="Q226" s="71">
        <v>0.4</v>
      </c>
      <c r="R226" s="71">
        <f t="shared" si="28"/>
        <v>316.8</v>
      </c>
      <c r="S226" s="34">
        <v>0</v>
      </c>
      <c r="T226" s="34">
        <v>0</v>
      </c>
      <c r="U226" s="34">
        <f>N226+R226+T226</f>
        <v>11431.8</v>
      </c>
      <c r="V226" s="53">
        <f>M226*200</f>
        <v>3800</v>
      </c>
      <c r="W226" s="53">
        <v>1</v>
      </c>
      <c r="X226" s="52">
        <v>225</v>
      </c>
      <c r="Y226" s="52">
        <f t="shared" si="30"/>
        <v>225</v>
      </c>
      <c r="Z226" s="34">
        <v>0</v>
      </c>
      <c r="AA226" s="34"/>
      <c r="AB226" s="34">
        <f>V226+Y226+Z226</f>
        <v>4025</v>
      </c>
      <c r="AC226" s="34">
        <f>AB226+U226</f>
        <v>15456.8</v>
      </c>
      <c r="AD226" s="48"/>
      <c r="AE226" s="48"/>
      <c r="AF226" s="57" t="str">
        <f>A226</f>
        <v>643-PR</v>
      </c>
      <c r="AG226" s="74"/>
    </row>
    <row r="227" spans="1:33" s="31" customFormat="1" ht="30.75" hidden="1" customHeight="1" x14ac:dyDescent="0.2">
      <c r="A227" s="33" t="s">
        <v>409</v>
      </c>
      <c r="B227" s="33"/>
      <c r="C227" s="28" t="s">
        <v>77</v>
      </c>
      <c r="D227" s="28" t="s">
        <v>108</v>
      </c>
      <c r="E227" s="89" t="s">
        <v>415</v>
      </c>
      <c r="F227" s="35" t="s">
        <v>416</v>
      </c>
      <c r="G227" s="35" t="s">
        <v>417</v>
      </c>
      <c r="H227" s="220">
        <v>56</v>
      </c>
      <c r="I227" s="33" t="s">
        <v>48</v>
      </c>
      <c r="J227" s="51">
        <v>585</v>
      </c>
      <c r="K227" s="52">
        <v>0</v>
      </c>
      <c r="L227" s="52">
        <v>18</v>
      </c>
      <c r="M227" s="52">
        <v>18</v>
      </c>
      <c r="N227" s="34">
        <f t="shared" si="29"/>
        <v>10530</v>
      </c>
      <c r="O227" s="53">
        <v>36</v>
      </c>
      <c r="P227" s="53">
        <v>22</v>
      </c>
      <c r="Q227" s="71">
        <v>0.4</v>
      </c>
      <c r="R227" s="71">
        <f t="shared" si="28"/>
        <v>316.8</v>
      </c>
      <c r="S227" s="34">
        <v>0</v>
      </c>
      <c r="T227" s="34">
        <v>0</v>
      </c>
      <c r="U227" s="34">
        <f>N227+R227+T227</f>
        <v>10846.8</v>
      </c>
      <c r="V227" s="53">
        <f>M227*200</f>
        <v>3600</v>
      </c>
      <c r="W227" s="53">
        <v>1</v>
      </c>
      <c r="X227" s="52">
        <v>225</v>
      </c>
      <c r="Y227" s="52">
        <f t="shared" si="30"/>
        <v>225</v>
      </c>
      <c r="Z227" s="34">
        <v>0</v>
      </c>
      <c r="AA227" s="34"/>
      <c r="AB227" s="34">
        <f>V227+Y227+Z227</f>
        <v>3825</v>
      </c>
      <c r="AC227" s="34">
        <f>AB227+U227</f>
        <v>14671.8</v>
      </c>
      <c r="AD227" s="48"/>
      <c r="AE227" s="48"/>
      <c r="AF227" s="57" t="str">
        <f>A227</f>
        <v>643-PR</v>
      </c>
      <c r="AG227" s="74"/>
    </row>
    <row r="228" spans="1:33" s="31" customFormat="1" ht="37.5" hidden="1" customHeight="1" x14ac:dyDescent="0.2">
      <c r="A228" s="62" t="s">
        <v>409</v>
      </c>
      <c r="B228" s="62"/>
      <c r="C228" s="63" t="s">
        <v>77</v>
      </c>
      <c r="D228" s="63" t="s">
        <v>108</v>
      </c>
      <c r="E228" s="95" t="s">
        <v>415</v>
      </c>
      <c r="F228" s="37" t="s">
        <v>420</v>
      </c>
      <c r="G228" s="37" t="s">
        <v>421</v>
      </c>
      <c r="H228" s="245">
        <v>42</v>
      </c>
      <c r="I228" s="62" t="s">
        <v>48</v>
      </c>
      <c r="J228" s="39">
        <v>585</v>
      </c>
      <c r="K228" s="40">
        <v>0</v>
      </c>
      <c r="L228" s="40">
        <v>0</v>
      </c>
      <c r="M228" s="40">
        <f t="shared" ref="M228:M295" si="31">K228+L228</f>
        <v>0</v>
      </c>
      <c r="N228" s="41">
        <f t="shared" si="29"/>
        <v>0</v>
      </c>
      <c r="O228" s="42">
        <v>0</v>
      </c>
      <c r="P228" s="42">
        <v>22</v>
      </c>
      <c r="Q228" s="67">
        <v>0.4</v>
      </c>
      <c r="R228" s="67">
        <f t="shared" si="28"/>
        <v>0</v>
      </c>
      <c r="S228" s="42">
        <v>0</v>
      </c>
      <c r="T228" s="41">
        <f>(M228*S228)</f>
        <v>0</v>
      </c>
      <c r="U228" s="41">
        <f>N228+R228+T228</f>
        <v>0</v>
      </c>
      <c r="V228" s="42">
        <f>M228*200</f>
        <v>0</v>
      </c>
      <c r="W228" s="42">
        <v>0</v>
      </c>
      <c r="X228" s="42">
        <v>225</v>
      </c>
      <c r="Y228" s="40">
        <f t="shared" si="30"/>
        <v>0</v>
      </c>
      <c r="Z228" s="45">
        <v>0</v>
      </c>
      <c r="AA228" s="46"/>
      <c r="AB228" s="41">
        <f>V228+Y228+Z228</f>
        <v>0</v>
      </c>
      <c r="AC228" s="41">
        <f>AB228+U228</f>
        <v>0</v>
      </c>
      <c r="AD228" s="48"/>
      <c r="AE228" s="48"/>
      <c r="AF228" s="57" t="str">
        <f>A228</f>
        <v>643-PR</v>
      </c>
      <c r="AG228" s="74"/>
    </row>
    <row r="229" spans="1:33" s="31" customFormat="1" ht="45.75" hidden="1" customHeight="1" x14ac:dyDescent="0.2">
      <c r="A229" s="62" t="s">
        <v>409</v>
      </c>
      <c r="B229" s="62"/>
      <c r="C229" s="63" t="s">
        <v>77</v>
      </c>
      <c r="D229" s="63" t="s">
        <v>108</v>
      </c>
      <c r="E229" s="37" t="s">
        <v>207</v>
      </c>
      <c r="F229" s="37" t="s">
        <v>423</v>
      </c>
      <c r="G229" s="37" t="s">
        <v>424</v>
      </c>
      <c r="H229" s="245">
        <v>42</v>
      </c>
      <c r="I229" s="62" t="s">
        <v>48</v>
      </c>
      <c r="J229" s="39">
        <v>585</v>
      </c>
      <c r="K229" s="40">
        <v>0</v>
      </c>
      <c r="L229" s="40">
        <v>0</v>
      </c>
      <c r="M229" s="40">
        <f t="shared" si="31"/>
        <v>0</v>
      </c>
      <c r="N229" s="41">
        <f t="shared" si="29"/>
        <v>0</v>
      </c>
      <c r="O229" s="42">
        <v>0</v>
      </c>
      <c r="P229" s="42">
        <v>12</v>
      </c>
      <c r="Q229" s="67">
        <v>0.4</v>
      </c>
      <c r="R229" s="67">
        <f t="shared" si="28"/>
        <v>0</v>
      </c>
      <c r="S229" s="42">
        <v>0</v>
      </c>
      <c r="T229" s="41">
        <f>(M229*S229)</f>
        <v>0</v>
      </c>
      <c r="U229" s="41">
        <f>N229+R229+T229</f>
        <v>0</v>
      </c>
      <c r="V229" s="42">
        <f>M229*200</f>
        <v>0</v>
      </c>
      <c r="W229" s="42">
        <v>0</v>
      </c>
      <c r="X229" s="42">
        <v>205</v>
      </c>
      <c r="Y229" s="40">
        <f t="shared" si="30"/>
        <v>0</v>
      </c>
      <c r="Z229" s="45">
        <v>0</v>
      </c>
      <c r="AA229" s="46"/>
      <c r="AB229" s="41">
        <f>V229+Y229+Z229</f>
        <v>0</v>
      </c>
      <c r="AC229" s="41">
        <f>AB229+U229</f>
        <v>0</v>
      </c>
      <c r="AD229" s="199"/>
      <c r="AE229" s="199"/>
      <c r="AF229" s="49" t="str">
        <f>A229</f>
        <v>643-PR</v>
      </c>
      <c r="AG229" s="74"/>
    </row>
    <row r="230" spans="1:33" s="31" customFormat="1" ht="45.75" hidden="1" customHeight="1" x14ac:dyDescent="0.2">
      <c r="A230" s="62" t="s">
        <v>409</v>
      </c>
      <c r="B230" s="62"/>
      <c r="C230" s="63" t="s">
        <v>77</v>
      </c>
      <c r="D230" s="63" t="s">
        <v>108</v>
      </c>
      <c r="E230" s="37" t="s">
        <v>207</v>
      </c>
      <c r="F230" s="37" t="s">
        <v>423</v>
      </c>
      <c r="G230" s="37" t="s">
        <v>424</v>
      </c>
      <c r="H230" s="245">
        <v>42</v>
      </c>
      <c r="I230" s="62" t="s">
        <v>48</v>
      </c>
      <c r="J230" s="39">
        <v>585</v>
      </c>
      <c r="K230" s="40">
        <v>0</v>
      </c>
      <c r="L230" s="40">
        <v>0</v>
      </c>
      <c r="M230" s="40">
        <f t="shared" si="31"/>
        <v>0</v>
      </c>
      <c r="N230" s="41">
        <f t="shared" si="29"/>
        <v>0</v>
      </c>
      <c r="O230" s="42">
        <v>0</v>
      </c>
      <c r="P230" s="42">
        <v>12</v>
      </c>
      <c r="Q230" s="67">
        <v>0.4</v>
      </c>
      <c r="R230" s="67">
        <f t="shared" si="28"/>
        <v>0</v>
      </c>
      <c r="S230" s="42">
        <v>0</v>
      </c>
      <c r="T230" s="41">
        <f>(M230*S230)</f>
        <v>0</v>
      </c>
      <c r="U230" s="41">
        <f>N230+R230+T230</f>
        <v>0</v>
      </c>
      <c r="V230" s="42">
        <f>M230*200</f>
        <v>0</v>
      </c>
      <c r="W230" s="42">
        <v>0</v>
      </c>
      <c r="X230" s="42">
        <v>205</v>
      </c>
      <c r="Y230" s="40">
        <f t="shared" si="30"/>
        <v>0</v>
      </c>
      <c r="Z230" s="45">
        <v>0</v>
      </c>
      <c r="AA230" s="46"/>
      <c r="AB230" s="41">
        <f>V230+Y230+Z230</f>
        <v>0</v>
      </c>
      <c r="AC230" s="41">
        <f>AB230+U230</f>
        <v>0</v>
      </c>
      <c r="AD230" s="199"/>
      <c r="AE230" s="199"/>
      <c r="AF230" s="49" t="str">
        <f>A230</f>
        <v>643-PR</v>
      </c>
      <c r="AG230" s="74"/>
    </row>
    <row r="231" spans="1:33" s="31" customFormat="1" ht="40.5" hidden="1" customHeight="1" x14ac:dyDescent="0.2">
      <c r="A231" s="33" t="s">
        <v>409</v>
      </c>
      <c r="B231" s="33"/>
      <c r="C231" s="28" t="s">
        <v>77</v>
      </c>
      <c r="D231" s="28" t="s">
        <v>108</v>
      </c>
      <c r="E231" s="35" t="s">
        <v>213</v>
      </c>
      <c r="F231" s="35" t="s">
        <v>426</v>
      </c>
      <c r="G231" s="35" t="s">
        <v>411</v>
      </c>
      <c r="H231" s="220">
        <v>42</v>
      </c>
      <c r="I231" s="33" t="s">
        <v>48</v>
      </c>
      <c r="J231" s="51">
        <v>585</v>
      </c>
      <c r="K231" s="52">
        <v>20</v>
      </c>
      <c r="L231" s="52">
        <v>0</v>
      </c>
      <c r="M231" s="52">
        <f t="shared" si="31"/>
        <v>20</v>
      </c>
      <c r="N231" s="34">
        <f t="shared" si="29"/>
        <v>11700</v>
      </c>
      <c r="O231" s="53">
        <v>28</v>
      </c>
      <c r="P231" s="53">
        <v>12</v>
      </c>
      <c r="Q231" s="71">
        <v>0.4</v>
      </c>
      <c r="R231" s="71">
        <f t="shared" si="28"/>
        <v>134.40000000000003</v>
      </c>
      <c r="S231" s="53">
        <v>0</v>
      </c>
      <c r="T231" s="34">
        <f>(M231*S231)</f>
        <v>0</v>
      </c>
      <c r="U231" s="34">
        <f>N231+R231+T231</f>
        <v>11834.4</v>
      </c>
      <c r="V231" s="53">
        <f>M231*200</f>
        <v>4000</v>
      </c>
      <c r="W231" s="53">
        <v>1</v>
      </c>
      <c r="X231" s="53">
        <v>154</v>
      </c>
      <c r="Y231" s="52">
        <f t="shared" si="30"/>
        <v>154</v>
      </c>
      <c r="Z231" s="46">
        <v>0</v>
      </c>
      <c r="AA231" s="46"/>
      <c r="AB231" s="34">
        <f>V231+Y231+Z231</f>
        <v>4154</v>
      </c>
      <c r="AC231" s="34">
        <f>AB231+U231</f>
        <v>15988.4</v>
      </c>
      <c r="AD231" s="48"/>
      <c r="AE231" s="48"/>
      <c r="AF231" s="57" t="str">
        <f>A231</f>
        <v>643-PR</v>
      </c>
      <c r="AG231" s="74"/>
    </row>
    <row r="232" spans="1:33" s="31" customFormat="1" ht="38.25" hidden="1" customHeight="1" x14ac:dyDescent="0.2">
      <c r="A232" s="33" t="s">
        <v>409</v>
      </c>
      <c r="B232" s="33"/>
      <c r="C232" s="28" t="s">
        <v>77</v>
      </c>
      <c r="D232" s="28" t="s">
        <v>108</v>
      </c>
      <c r="E232" s="35" t="s">
        <v>213</v>
      </c>
      <c r="F232" s="35" t="s">
        <v>392</v>
      </c>
      <c r="G232" s="35" t="s">
        <v>428</v>
      </c>
      <c r="H232" s="220">
        <v>42</v>
      </c>
      <c r="I232" s="33" t="s">
        <v>48</v>
      </c>
      <c r="J232" s="51">
        <v>585</v>
      </c>
      <c r="K232" s="52">
        <v>0</v>
      </c>
      <c r="L232" s="52">
        <v>19</v>
      </c>
      <c r="M232" s="52">
        <f t="shared" si="31"/>
        <v>19</v>
      </c>
      <c r="N232" s="34">
        <f t="shared" si="29"/>
        <v>11115</v>
      </c>
      <c r="O232" s="53">
        <v>28</v>
      </c>
      <c r="P232" s="53">
        <v>12</v>
      </c>
      <c r="Q232" s="71">
        <v>0.4</v>
      </c>
      <c r="R232" s="71">
        <f t="shared" si="28"/>
        <v>134.40000000000003</v>
      </c>
      <c r="S232" s="53">
        <v>0</v>
      </c>
      <c r="T232" s="34">
        <f>(M232*S232)</f>
        <v>0</v>
      </c>
      <c r="U232" s="34">
        <f>N232+R232+T232</f>
        <v>11249.4</v>
      </c>
      <c r="V232" s="53">
        <f>M232*200</f>
        <v>3800</v>
      </c>
      <c r="W232" s="53">
        <v>1</v>
      </c>
      <c r="X232" s="53">
        <v>154</v>
      </c>
      <c r="Y232" s="52">
        <f t="shared" si="30"/>
        <v>154</v>
      </c>
      <c r="Z232" s="46">
        <v>0</v>
      </c>
      <c r="AA232" s="46"/>
      <c r="AB232" s="34">
        <f>V232+Y232+Z232</f>
        <v>3954</v>
      </c>
      <c r="AC232" s="34">
        <f>AB232+U232</f>
        <v>15203.4</v>
      </c>
      <c r="AD232" s="48"/>
      <c r="AE232" s="48"/>
      <c r="AF232" s="57" t="str">
        <f>A232</f>
        <v>643-PR</v>
      </c>
      <c r="AG232" s="74"/>
    </row>
    <row r="233" spans="1:33" s="31" customFormat="1" ht="31.5" hidden="1" customHeight="1" x14ac:dyDescent="0.2">
      <c r="A233" s="33" t="s">
        <v>409</v>
      </c>
      <c r="B233" s="33"/>
      <c r="C233" s="28" t="s">
        <v>77</v>
      </c>
      <c r="D233" s="28" t="s">
        <v>108</v>
      </c>
      <c r="E233" s="89" t="s">
        <v>302</v>
      </c>
      <c r="F233" s="35" t="s">
        <v>392</v>
      </c>
      <c r="G233" s="35" t="s">
        <v>428</v>
      </c>
      <c r="H233" s="220">
        <v>42</v>
      </c>
      <c r="I233" s="33" t="s">
        <v>48</v>
      </c>
      <c r="J233" s="51">
        <v>585</v>
      </c>
      <c r="K233" s="52">
        <v>19</v>
      </c>
      <c r="L233" s="52">
        <v>0</v>
      </c>
      <c r="M233" s="52">
        <f t="shared" si="31"/>
        <v>19</v>
      </c>
      <c r="N233" s="34">
        <f t="shared" si="29"/>
        <v>11115</v>
      </c>
      <c r="O233" s="53">
        <v>28</v>
      </c>
      <c r="P233" s="53">
        <v>41</v>
      </c>
      <c r="Q233" s="71">
        <v>0.4</v>
      </c>
      <c r="R233" s="71">
        <f t="shared" si="28"/>
        <v>459.20000000000005</v>
      </c>
      <c r="S233" s="53">
        <v>0</v>
      </c>
      <c r="T233" s="34">
        <f>(M233*S233)</f>
        <v>0</v>
      </c>
      <c r="U233" s="34">
        <f>N233+R233+T233</f>
        <v>11574.2</v>
      </c>
      <c r="V233" s="53">
        <f>M233*200</f>
        <v>3800</v>
      </c>
      <c r="W233" s="53">
        <v>1</v>
      </c>
      <c r="X233" s="53">
        <v>275</v>
      </c>
      <c r="Y233" s="52">
        <f t="shared" si="30"/>
        <v>275</v>
      </c>
      <c r="Z233" s="46">
        <v>0</v>
      </c>
      <c r="AA233" s="46"/>
      <c r="AB233" s="34">
        <f>V233+Y233+Z233</f>
        <v>4075</v>
      </c>
      <c r="AC233" s="34">
        <f>AB233+U233</f>
        <v>15649.2</v>
      </c>
      <c r="AD233" s="48"/>
      <c r="AE233" s="48"/>
      <c r="AF233" s="57" t="str">
        <f>A233</f>
        <v>643-PR</v>
      </c>
      <c r="AG233" s="74"/>
    </row>
    <row r="234" spans="1:33" s="31" customFormat="1" ht="28.5" hidden="1" customHeight="1" x14ac:dyDescent="0.2">
      <c r="A234" s="33" t="s">
        <v>409</v>
      </c>
      <c r="B234" s="33"/>
      <c r="C234" s="28" t="s">
        <v>77</v>
      </c>
      <c r="D234" s="28" t="s">
        <v>50</v>
      </c>
      <c r="E234" s="35" t="s">
        <v>373</v>
      </c>
      <c r="F234" s="35" t="s">
        <v>420</v>
      </c>
      <c r="G234" s="35" t="s">
        <v>413</v>
      </c>
      <c r="H234" s="220">
        <v>42</v>
      </c>
      <c r="I234" s="33" t="s">
        <v>48</v>
      </c>
      <c r="J234" s="51">
        <v>585</v>
      </c>
      <c r="K234" s="52">
        <v>0</v>
      </c>
      <c r="L234" s="52">
        <v>20</v>
      </c>
      <c r="M234" s="52">
        <f t="shared" si="31"/>
        <v>20</v>
      </c>
      <c r="N234" s="34">
        <f t="shared" si="29"/>
        <v>11700</v>
      </c>
      <c r="O234" s="53">
        <v>28</v>
      </c>
      <c r="P234" s="53">
        <v>30</v>
      </c>
      <c r="Q234" s="71">
        <v>0.4</v>
      </c>
      <c r="R234" s="71">
        <f t="shared" si="28"/>
        <v>336</v>
      </c>
      <c r="S234" s="53">
        <v>0</v>
      </c>
      <c r="T234" s="34">
        <f>(M234*S234)</f>
        <v>0</v>
      </c>
      <c r="U234" s="34">
        <f>N234+R234+T234</f>
        <v>12036</v>
      </c>
      <c r="V234" s="53">
        <f>M234*200</f>
        <v>4000</v>
      </c>
      <c r="W234" s="53">
        <v>1</v>
      </c>
      <c r="X234" s="53">
        <v>310</v>
      </c>
      <c r="Y234" s="52">
        <f t="shared" si="30"/>
        <v>310</v>
      </c>
      <c r="Z234" s="46">
        <v>0</v>
      </c>
      <c r="AA234" s="46"/>
      <c r="AB234" s="34">
        <f>V234+Y234+Z234</f>
        <v>4310</v>
      </c>
      <c r="AC234" s="34">
        <f>AB234+U234</f>
        <v>16346</v>
      </c>
      <c r="AD234" s="48"/>
      <c r="AE234" s="48"/>
      <c r="AF234" s="57" t="str">
        <f>A234</f>
        <v>643-PR</v>
      </c>
      <c r="AG234" s="74"/>
    </row>
    <row r="235" spans="1:33" s="31" customFormat="1" ht="42.75" hidden="1" customHeight="1" x14ac:dyDescent="0.2">
      <c r="A235" s="33" t="s">
        <v>409</v>
      </c>
      <c r="B235" s="33"/>
      <c r="C235" s="28" t="s">
        <v>77</v>
      </c>
      <c r="D235" s="28" t="s">
        <v>50</v>
      </c>
      <c r="E235" s="35" t="s">
        <v>165</v>
      </c>
      <c r="F235" s="35" t="s">
        <v>432</v>
      </c>
      <c r="G235" s="35" t="s">
        <v>433</v>
      </c>
      <c r="H235" s="220">
        <v>42</v>
      </c>
      <c r="I235" s="33" t="s">
        <v>48</v>
      </c>
      <c r="J235" s="51">
        <v>585</v>
      </c>
      <c r="K235" s="52">
        <v>20</v>
      </c>
      <c r="L235" s="52">
        <v>0</v>
      </c>
      <c r="M235" s="52">
        <f t="shared" si="31"/>
        <v>20</v>
      </c>
      <c r="N235" s="34">
        <f t="shared" si="29"/>
        <v>11700</v>
      </c>
      <c r="O235" s="53">
        <v>28</v>
      </c>
      <c r="P235" s="53">
        <v>46</v>
      </c>
      <c r="Q235" s="71">
        <v>0.4</v>
      </c>
      <c r="R235" s="71">
        <f t="shared" si="28"/>
        <v>515.20000000000005</v>
      </c>
      <c r="S235" s="53">
        <v>0</v>
      </c>
      <c r="T235" s="34">
        <f>(M235*S235)</f>
        <v>0</v>
      </c>
      <c r="U235" s="34">
        <f>N235+R235+T235</f>
        <v>12215.2</v>
      </c>
      <c r="V235" s="53">
        <f>M235*200</f>
        <v>4000</v>
      </c>
      <c r="W235" s="53">
        <v>1</v>
      </c>
      <c r="X235" s="53">
        <v>385</v>
      </c>
      <c r="Y235" s="52">
        <f t="shared" si="30"/>
        <v>385</v>
      </c>
      <c r="Z235" s="46">
        <v>0</v>
      </c>
      <c r="AA235" s="46"/>
      <c r="AB235" s="34">
        <f>V235+Y235+Z235</f>
        <v>4385</v>
      </c>
      <c r="AC235" s="34">
        <f>AB235+U235</f>
        <v>16600.2</v>
      </c>
      <c r="AD235" s="48"/>
      <c r="AE235" s="48"/>
      <c r="AF235" s="57" t="str">
        <f>A235</f>
        <v>643-PR</v>
      </c>
      <c r="AG235" s="74"/>
    </row>
    <row r="236" spans="1:33" s="31" customFormat="1" ht="33" hidden="1" customHeight="1" x14ac:dyDescent="0.2">
      <c r="A236" s="33" t="s">
        <v>435</v>
      </c>
      <c r="B236" s="33" t="s">
        <v>32</v>
      </c>
      <c r="C236" s="28" t="s">
        <v>77</v>
      </c>
      <c r="D236" s="28" t="s">
        <v>108</v>
      </c>
      <c r="E236" s="89" t="s">
        <v>302</v>
      </c>
      <c r="F236" s="35" t="s">
        <v>416</v>
      </c>
      <c r="G236" s="35" t="s">
        <v>417</v>
      </c>
      <c r="H236" s="220">
        <v>56</v>
      </c>
      <c r="I236" s="33" t="s">
        <v>48</v>
      </c>
      <c r="J236" s="51">
        <v>585</v>
      </c>
      <c r="K236" s="52">
        <v>0</v>
      </c>
      <c r="L236" s="52">
        <v>18</v>
      </c>
      <c r="M236" s="52">
        <f t="shared" si="31"/>
        <v>18</v>
      </c>
      <c r="N236" s="34">
        <f t="shared" si="29"/>
        <v>10530</v>
      </c>
      <c r="O236" s="53">
        <v>36</v>
      </c>
      <c r="P236" s="53">
        <v>41</v>
      </c>
      <c r="Q236" s="71">
        <v>0.4</v>
      </c>
      <c r="R236" s="71">
        <f t="shared" si="28"/>
        <v>590.40000000000009</v>
      </c>
      <c r="S236" s="53">
        <v>0</v>
      </c>
      <c r="T236" s="34">
        <f>(M236*S236)</f>
        <v>0</v>
      </c>
      <c r="U236" s="34">
        <f>N236+R236+T236</f>
        <v>11120.4</v>
      </c>
      <c r="V236" s="53">
        <f>M236*200</f>
        <v>3600</v>
      </c>
      <c r="W236" s="53">
        <v>0</v>
      </c>
      <c r="X236" s="53">
        <v>0</v>
      </c>
      <c r="Y236" s="52">
        <f t="shared" si="30"/>
        <v>0</v>
      </c>
      <c r="Z236" s="46">
        <v>0</v>
      </c>
      <c r="AA236" s="46" t="s">
        <v>301</v>
      </c>
      <c r="AB236" s="34">
        <f>V236+Y236+Z236</f>
        <v>3600</v>
      </c>
      <c r="AC236" s="34">
        <f>AB236+U236</f>
        <v>14720.4</v>
      </c>
      <c r="AD236" s="48">
        <f>SUM(M236)</f>
        <v>18</v>
      </c>
      <c r="AE236" s="48">
        <f>SUM(AC236)</f>
        <v>14720.4</v>
      </c>
      <c r="AF236" s="57" t="str">
        <f>A236</f>
        <v>643-SH</v>
      </c>
      <c r="AG236" s="74"/>
    </row>
    <row r="237" spans="1:33" s="31" customFormat="1" ht="42.75" hidden="1" customHeight="1" x14ac:dyDescent="0.2">
      <c r="A237" s="62" t="s">
        <v>437</v>
      </c>
      <c r="B237" s="62" t="s">
        <v>32</v>
      </c>
      <c r="C237" s="63" t="s">
        <v>77</v>
      </c>
      <c r="D237" s="63" t="s">
        <v>108</v>
      </c>
      <c r="E237" s="37" t="s">
        <v>438</v>
      </c>
      <c r="F237" s="37" t="s">
        <v>94</v>
      </c>
      <c r="G237" s="37" t="s">
        <v>95</v>
      </c>
      <c r="H237" s="245">
        <v>42</v>
      </c>
      <c r="I237" s="62" t="s">
        <v>172</v>
      </c>
      <c r="J237" s="39">
        <v>585</v>
      </c>
      <c r="K237" s="40">
        <v>0</v>
      </c>
      <c r="L237" s="40">
        <v>0</v>
      </c>
      <c r="M237" s="40">
        <f t="shared" si="31"/>
        <v>0</v>
      </c>
      <c r="N237" s="41">
        <f t="shared" si="29"/>
        <v>0</v>
      </c>
      <c r="O237" s="42">
        <v>0</v>
      </c>
      <c r="P237" s="42">
        <v>15</v>
      </c>
      <c r="Q237" s="67">
        <v>0.4</v>
      </c>
      <c r="R237" s="67">
        <f t="shared" si="28"/>
        <v>0</v>
      </c>
      <c r="S237" s="42">
        <v>0</v>
      </c>
      <c r="T237" s="41">
        <f>(M237*S237)</f>
        <v>0</v>
      </c>
      <c r="U237" s="41">
        <f>N237+R237+T237</f>
        <v>0</v>
      </c>
      <c r="V237" s="42">
        <f>M237*200</f>
        <v>0</v>
      </c>
      <c r="W237" s="42">
        <v>0</v>
      </c>
      <c r="X237" s="42">
        <v>175</v>
      </c>
      <c r="Y237" s="40">
        <f t="shared" si="30"/>
        <v>0</v>
      </c>
      <c r="Z237" s="45">
        <v>0</v>
      </c>
      <c r="AA237" s="45"/>
      <c r="AB237" s="41">
        <f>V237+Y237+Z237</f>
        <v>0</v>
      </c>
      <c r="AC237" s="41">
        <f>AB237+U237</f>
        <v>0</v>
      </c>
      <c r="AD237" s="48">
        <f>SUM(M237:M246)</f>
        <v>130</v>
      </c>
      <c r="AE237" s="48">
        <f>SUM(AC237:AC246)</f>
        <v>158979</v>
      </c>
      <c r="AF237" s="57" t="str">
        <f>A237</f>
        <v>644-PR</v>
      </c>
      <c r="AG237" s="74"/>
    </row>
    <row r="238" spans="1:33" s="31" customFormat="1" ht="43.5" hidden="1" customHeight="1" x14ac:dyDescent="0.2">
      <c r="A238" s="33" t="s">
        <v>437</v>
      </c>
      <c r="B238" s="33"/>
      <c r="C238" s="28" t="s">
        <v>77</v>
      </c>
      <c r="D238" s="28" t="s">
        <v>108</v>
      </c>
      <c r="E238" s="35" t="s">
        <v>438</v>
      </c>
      <c r="F238" s="35" t="s">
        <v>440</v>
      </c>
      <c r="G238" s="35" t="s">
        <v>441</v>
      </c>
      <c r="H238" s="220">
        <v>56</v>
      </c>
      <c r="I238" s="33" t="s">
        <v>172</v>
      </c>
      <c r="J238" s="51">
        <v>585</v>
      </c>
      <c r="K238" s="52">
        <v>0</v>
      </c>
      <c r="L238" s="52">
        <v>15</v>
      </c>
      <c r="M238" s="52">
        <f t="shared" si="31"/>
        <v>15</v>
      </c>
      <c r="N238" s="34">
        <f t="shared" si="29"/>
        <v>8775</v>
      </c>
      <c r="O238" s="53">
        <v>24</v>
      </c>
      <c r="P238" s="53">
        <v>15</v>
      </c>
      <c r="Q238" s="71">
        <v>0.4</v>
      </c>
      <c r="R238" s="71">
        <f t="shared" si="28"/>
        <v>144</v>
      </c>
      <c r="S238" s="53">
        <v>150</v>
      </c>
      <c r="T238" s="34">
        <f>(M238*S238)</f>
        <v>2250</v>
      </c>
      <c r="U238" s="34">
        <f>N238+R238+T238</f>
        <v>11169</v>
      </c>
      <c r="V238" s="53">
        <f>M238*200</f>
        <v>3000</v>
      </c>
      <c r="W238" s="53">
        <v>1</v>
      </c>
      <c r="X238" s="53">
        <v>175</v>
      </c>
      <c r="Y238" s="52">
        <f t="shared" si="30"/>
        <v>175</v>
      </c>
      <c r="Z238" s="46">
        <v>0</v>
      </c>
      <c r="AA238" s="46"/>
      <c r="AB238" s="34">
        <f>V238+Y238+Z238</f>
        <v>3175</v>
      </c>
      <c r="AC238" s="34">
        <f>AB238+U238</f>
        <v>14344</v>
      </c>
      <c r="AD238" s="48"/>
      <c r="AE238" s="48"/>
      <c r="AF238" s="57" t="str">
        <f>A238</f>
        <v>644-PR</v>
      </c>
      <c r="AG238" s="74"/>
    </row>
    <row r="239" spans="1:33" s="31" customFormat="1" ht="50" hidden="1" customHeight="1" x14ac:dyDescent="0.2">
      <c r="A239" s="178" t="s">
        <v>437</v>
      </c>
      <c r="B239" s="178" t="s">
        <v>677</v>
      </c>
      <c r="C239" s="179" t="s">
        <v>77</v>
      </c>
      <c r="D239" s="179" t="s">
        <v>108</v>
      </c>
      <c r="E239" s="180" t="s">
        <v>438</v>
      </c>
      <c r="F239" s="180" t="s">
        <v>308</v>
      </c>
      <c r="G239" s="180" t="s">
        <v>309</v>
      </c>
      <c r="H239" s="220">
        <v>42</v>
      </c>
      <c r="I239" s="33" t="s">
        <v>172</v>
      </c>
      <c r="J239" s="51">
        <v>585</v>
      </c>
      <c r="K239" s="52">
        <v>0</v>
      </c>
      <c r="L239" s="52">
        <v>15</v>
      </c>
      <c r="M239" s="52">
        <f t="shared" si="31"/>
        <v>15</v>
      </c>
      <c r="N239" s="34">
        <f t="shared" si="29"/>
        <v>8775</v>
      </c>
      <c r="O239" s="53">
        <v>18</v>
      </c>
      <c r="P239" s="53">
        <v>15</v>
      </c>
      <c r="Q239" s="71">
        <v>0.4</v>
      </c>
      <c r="R239" s="71">
        <f t="shared" si="28"/>
        <v>108</v>
      </c>
      <c r="S239" s="53">
        <v>0</v>
      </c>
      <c r="T239" s="34">
        <f>(M239*S239)</f>
        <v>0</v>
      </c>
      <c r="U239" s="34">
        <f>N239+R239+T239</f>
        <v>8883</v>
      </c>
      <c r="V239" s="53">
        <f>M239*200</f>
        <v>3000</v>
      </c>
      <c r="W239" s="53">
        <v>1</v>
      </c>
      <c r="X239" s="53">
        <v>175</v>
      </c>
      <c r="Y239" s="52">
        <f t="shared" si="30"/>
        <v>175</v>
      </c>
      <c r="Z239" s="46">
        <v>0</v>
      </c>
      <c r="AA239" s="46"/>
      <c r="AB239" s="34">
        <f>V239+Y239+Z239</f>
        <v>3175</v>
      </c>
      <c r="AC239" s="34">
        <f>AB239+U239</f>
        <v>12058</v>
      </c>
      <c r="AD239" s="48"/>
      <c r="AE239" s="48"/>
      <c r="AF239" s="57" t="str">
        <f>A239</f>
        <v>644-PR</v>
      </c>
      <c r="AG239" s="74"/>
    </row>
    <row r="240" spans="1:33" s="31" customFormat="1" ht="50" hidden="1" customHeight="1" x14ac:dyDescent="0.2">
      <c r="A240" s="33" t="s">
        <v>437</v>
      </c>
      <c r="B240" s="33"/>
      <c r="C240" s="28" t="s">
        <v>77</v>
      </c>
      <c r="D240" s="28" t="s">
        <v>108</v>
      </c>
      <c r="E240" s="35" t="s">
        <v>443</v>
      </c>
      <c r="F240" s="35" t="s">
        <v>82</v>
      </c>
      <c r="G240" s="35" t="s">
        <v>444</v>
      </c>
      <c r="H240" s="220">
        <v>42</v>
      </c>
      <c r="I240" s="33" t="s">
        <v>172</v>
      </c>
      <c r="J240" s="51">
        <v>585</v>
      </c>
      <c r="K240" s="52">
        <v>0</v>
      </c>
      <c r="L240" s="52">
        <v>15</v>
      </c>
      <c r="M240" s="52">
        <f t="shared" si="31"/>
        <v>15</v>
      </c>
      <c r="N240" s="34">
        <f t="shared" si="29"/>
        <v>8775</v>
      </c>
      <c r="O240" s="53">
        <v>18</v>
      </c>
      <c r="P240" s="53">
        <v>68</v>
      </c>
      <c r="Q240" s="71">
        <v>0.4</v>
      </c>
      <c r="R240" s="71">
        <f t="shared" si="28"/>
        <v>489.6</v>
      </c>
      <c r="S240" s="53">
        <v>0</v>
      </c>
      <c r="T240" s="34">
        <f>(M240*S240)</f>
        <v>0</v>
      </c>
      <c r="U240" s="34">
        <f>N240+R240+T240</f>
        <v>9264.6</v>
      </c>
      <c r="V240" s="53">
        <f>M240*200</f>
        <v>3000</v>
      </c>
      <c r="W240" s="53">
        <v>1</v>
      </c>
      <c r="X240" s="53">
        <v>225</v>
      </c>
      <c r="Y240" s="52">
        <f t="shared" si="30"/>
        <v>225</v>
      </c>
      <c r="Z240" s="46">
        <v>0</v>
      </c>
      <c r="AA240" s="46"/>
      <c r="AB240" s="34">
        <f>V240+Y240+Z240</f>
        <v>3225</v>
      </c>
      <c r="AC240" s="34">
        <f>AB240+U240</f>
        <v>12489.6</v>
      </c>
      <c r="AD240" s="48"/>
      <c r="AE240" s="48"/>
      <c r="AF240" s="57" t="str">
        <f>A240</f>
        <v>644-PR</v>
      </c>
      <c r="AG240" s="74"/>
    </row>
    <row r="241" spans="1:33" s="31" customFormat="1" ht="39.75" hidden="1" customHeight="1" x14ac:dyDescent="0.2">
      <c r="A241" s="33" t="s">
        <v>437</v>
      </c>
      <c r="B241" s="33" t="s">
        <v>646</v>
      </c>
      <c r="C241" s="28" t="s">
        <v>77</v>
      </c>
      <c r="D241" s="28" t="s">
        <v>108</v>
      </c>
      <c r="E241" s="35" t="s">
        <v>438</v>
      </c>
      <c r="F241" s="35" t="s">
        <v>100</v>
      </c>
      <c r="G241" s="35" t="s">
        <v>411</v>
      </c>
      <c r="H241" s="220">
        <v>42</v>
      </c>
      <c r="I241" s="33" t="s">
        <v>172</v>
      </c>
      <c r="J241" s="51">
        <v>585</v>
      </c>
      <c r="K241" s="52">
        <v>0</v>
      </c>
      <c r="L241" s="52">
        <v>0</v>
      </c>
      <c r="M241" s="52">
        <f t="shared" si="31"/>
        <v>0</v>
      </c>
      <c r="N241" s="34">
        <f t="shared" si="29"/>
        <v>0</v>
      </c>
      <c r="O241" s="53">
        <v>0</v>
      </c>
      <c r="P241" s="53">
        <v>15</v>
      </c>
      <c r="Q241" s="71">
        <v>0.4</v>
      </c>
      <c r="R241" s="71">
        <f t="shared" si="28"/>
        <v>0</v>
      </c>
      <c r="S241" s="53">
        <v>0</v>
      </c>
      <c r="T241" s="34">
        <f>(M241*S241)</f>
        <v>0</v>
      </c>
      <c r="U241" s="34">
        <f>N241+R241+T241</f>
        <v>0</v>
      </c>
      <c r="V241" s="53">
        <f>M241*200</f>
        <v>0</v>
      </c>
      <c r="W241" s="53">
        <v>0</v>
      </c>
      <c r="X241" s="53">
        <v>175</v>
      </c>
      <c r="Y241" s="52">
        <f t="shared" si="30"/>
        <v>0</v>
      </c>
      <c r="Z241" s="46">
        <v>0</v>
      </c>
      <c r="AA241" s="46"/>
      <c r="AB241" s="34">
        <f>V241+Y241+Z241</f>
        <v>0</v>
      </c>
      <c r="AC241" s="34">
        <f>AB241+U241</f>
        <v>0</v>
      </c>
      <c r="AD241" s="226"/>
      <c r="AE241" s="227"/>
      <c r="AF241" s="57" t="str">
        <f>A241</f>
        <v>644-PR</v>
      </c>
      <c r="AG241" s="74"/>
    </row>
    <row r="242" spans="1:33" s="31" customFormat="1" ht="38.25" hidden="1" customHeight="1" x14ac:dyDescent="0.2">
      <c r="A242" s="33" t="s">
        <v>437</v>
      </c>
      <c r="B242" s="33"/>
      <c r="C242" s="28" t="s">
        <v>77</v>
      </c>
      <c r="D242" s="28" t="s">
        <v>108</v>
      </c>
      <c r="E242" s="35" t="s">
        <v>443</v>
      </c>
      <c r="F242" s="35" t="s">
        <v>447</v>
      </c>
      <c r="G242" s="35" t="s">
        <v>448</v>
      </c>
      <c r="H242" s="220">
        <v>42</v>
      </c>
      <c r="I242" s="33" t="s">
        <v>172</v>
      </c>
      <c r="J242" s="51">
        <v>585</v>
      </c>
      <c r="K242" s="52">
        <v>14</v>
      </c>
      <c r="L242" s="52">
        <v>0</v>
      </c>
      <c r="M242" s="52">
        <f t="shared" si="31"/>
        <v>14</v>
      </c>
      <c r="N242" s="34">
        <f t="shared" si="29"/>
        <v>8190</v>
      </c>
      <c r="O242" s="34">
        <v>18</v>
      </c>
      <c r="P242" s="34">
        <v>68</v>
      </c>
      <c r="Q242" s="54">
        <v>0.4</v>
      </c>
      <c r="R242" s="54">
        <f t="shared" si="28"/>
        <v>489.6</v>
      </c>
      <c r="S242" s="34">
        <v>110</v>
      </c>
      <c r="T242" s="34">
        <f>(M242*S242)</f>
        <v>1540</v>
      </c>
      <c r="U242" s="34">
        <f>N242+R242+T242</f>
        <v>10219.6</v>
      </c>
      <c r="V242" s="34">
        <f>M242*200</f>
        <v>2800</v>
      </c>
      <c r="W242" s="34">
        <v>1</v>
      </c>
      <c r="X242" s="34">
        <v>225</v>
      </c>
      <c r="Y242" s="52">
        <f t="shared" si="30"/>
        <v>225</v>
      </c>
      <c r="Z242" s="52">
        <v>0</v>
      </c>
      <c r="AA242" s="52"/>
      <c r="AB242" s="34">
        <f>V242+Y242+Z242</f>
        <v>3025</v>
      </c>
      <c r="AC242" s="34">
        <f>AB242+U242</f>
        <v>13244.6</v>
      </c>
      <c r="AD242" s="226"/>
      <c r="AE242" s="227"/>
      <c r="AF242" s="57" t="str">
        <f>A242</f>
        <v>644-PR</v>
      </c>
      <c r="AG242" s="74"/>
    </row>
    <row r="243" spans="1:33" s="31" customFormat="1" ht="39" hidden="1" customHeight="1" x14ac:dyDescent="0.2">
      <c r="A243" s="33" t="s">
        <v>437</v>
      </c>
      <c r="B243" s="33"/>
      <c r="C243" s="28" t="s">
        <v>77</v>
      </c>
      <c r="D243" s="28" t="s">
        <v>108</v>
      </c>
      <c r="E243" s="35" t="s">
        <v>443</v>
      </c>
      <c r="F243" s="35" t="s">
        <v>440</v>
      </c>
      <c r="G243" s="35" t="s">
        <v>441</v>
      </c>
      <c r="H243" s="220">
        <v>56</v>
      </c>
      <c r="I243" s="33" t="s">
        <v>172</v>
      </c>
      <c r="J243" s="51">
        <v>585</v>
      </c>
      <c r="K243" s="52">
        <v>15</v>
      </c>
      <c r="L243" s="52">
        <v>0</v>
      </c>
      <c r="M243" s="52">
        <f t="shared" si="31"/>
        <v>15</v>
      </c>
      <c r="N243" s="34">
        <f t="shared" si="29"/>
        <v>8775</v>
      </c>
      <c r="O243" s="53">
        <v>24</v>
      </c>
      <c r="P243" s="53">
        <v>68</v>
      </c>
      <c r="Q243" s="71">
        <v>0.4</v>
      </c>
      <c r="R243" s="71">
        <f t="shared" si="28"/>
        <v>652.80000000000007</v>
      </c>
      <c r="S243" s="53">
        <v>150</v>
      </c>
      <c r="T243" s="34">
        <f>(M243*S243)</f>
        <v>2250</v>
      </c>
      <c r="U243" s="34">
        <f>N243+R243+T243</f>
        <v>11677.8</v>
      </c>
      <c r="V243" s="53">
        <f>M243*200</f>
        <v>3000</v>
      </c>
      <c r="W243" s="53">
        <v>1</v>
      </c>
      <c r="X243" s="53">
        <v>225</v>
      </c>
      <c r="Y243" s="52">
        <f t="shared" si="30"/>
        <v>225</v>
      </c>
      <c r="Z243" s="46">
        <v>0</v>
      </c>
      <c r="AA243" s="46"/>
      <c r="AB243" s="34">
        <f>V243+Y243+Z243</f>
        <v>3225</v>
      </c>
      <c r="AC243" s="34">
        <f>AB243+U243</f>
        <v>14902.8</v>
      </c>
      <c r="AD243" s="48"/>
      <c r="AE243" s="48"/>
      <c r="AF243" s="57" t="str">
        <f>A243</f>
        <v>644-PR</v>
      </c>
      <c r="AG243" s="74"/>
    </row>
    <row r="244" spans="1:33" s="31" customFormat="1" ht="33.75" hidden="1" customHeight="1" x14ac:dyDescent="0.2">
      <c r="A244" s="33" t="s">
        <v>437</v>
      </c>
      <c r="B244" s="33"/>
      <c r="C244" s="28" t="s">
        <v>77</v>
      </c>
      <c r="D244" s="28" t="s">
        <v>45</v>
      </c>
      <c r="E244" s="35" t="s">
        <v>228</v>
      </c>
      <c r="F244" s="132" t="s">
        <v>451</v>
      </c>
      <c r="G244" s="35" t="s">
        <v>452</v>
      </c>
      <c r="H244" s="52">
        <v>42</v>
      </c>
      <c r="I244" s="33" t="s">
        <v>37</v>
      </c>
      <c r="J244" s="51">
        <v>1200</v>
      </c>
      <c r="K244" s="52">
        <v>0</v>
      </c>
      <c r="L244" s="52">
        <v>18</v>
      </c>
      <c r="M244" s="52">
        <f t="shared" si="31"/>
        <v>18</v>
      </c>
      <c r="N244" s="34">
        <f t="shared" si="29"/>
        <v>21600</v>
      </c>
      <c r="O244" s="53">
        <v>0</v>
      </c>
      <c r="P244" s="53">
        <v>0</v>
      </c>
      <c r="Q244" s="71">
        <v>0</v>
      </c>
      <c r="R244" s="71">
        <f t="shared" si="28"/>
        <v>0</v>
      </c>
      <c r="S244" s="53">
        <v>0</v>
      </c>
      <c r="T244" s="34">
        <f>(M244*S244)</f>
        <v>0</v>
      </c>
      <c r="U244" s="34">
        <f>N244+R244+T244</f>
        <v>21600</v>
      </c>
      <c r="V244" s="53">
        <f>M244*200</f>
        <v>3600</v>
      </c>
      <c r="W244" s="53">
        <v>14</v>
      </c>
      <c r="X244" s="53">
        <v>920</v>
      </c>
      <c r="Y244" s="52">
        <f t="shared" si="30"/>
        <v>12880</v>
      </c>
      <c r="Z244" s="46">
        <v>0</v>
      </c>
      <c r="AA244" s="46"/>
      <c r="AB244" s="34">
        <f>V244+Y244+Z244</f>
        <v>16480</v>
      </c>
      <c r="AC244" s="34">
        <f>AB244+U244</f>
        <v>38080</v>
      </c>
      <c r="AD244" s="48"/>
      <c r="AE244" s="48"/>
      <c r="AF244" s="57" t="str">
        <f>A244</f>
        <v>644-PR</v>
      </c>
      <c r="AG244" s="74"/>
    </row>
    <row r="245" spans="1:33" s="31" customFormat="1" ht="35.25" hidden="1" customHeight="1" x14ac:dyDescent="0.2">
      <c r="A245" s="33" t="s">
        <v>437</v>
      </c>
      <c r="B245" s="33"/>
      <c r="C245" s="28" t="s">
        <v>77</v>
      </c>
      <c r="D245" s="28" t="s">
        <v>45</v>
      </c>
      <c r="E245" s="35" t="s">
        <v>228</v>
      </c>
      <c r="F245" s="35" t="s">
        <v>88</v>
      </c>
      <c r="G245" s="35" t="s">
        <v>89</v>
      </c>
      <c r="H245" s="52">
        <v>42</v>
      </c>
      <c r="I245" s="33" t="s">
        <v>172</v>
      </c>
      <c r="J245" s="51">
        <v>585</v>
      </c>
      <c r="K245" s="52">
        <v>0</v>
      </c>
      <c r="L245" s="52">
        <v>18</v>
      </c>
      <c r="M245" s="52">
        <f t="shared" si="31"/>
        <v>18</v>
      </c>
      <c r="N245" s="34">
        <f t="shared" si="29"/>
        <v>10530</v>
      </c>
      <c r="O245" s="53">
        <v>14</v>
      </c>
      <c r="P245" s="53">
        <v>50</v>
      </c>
      <c r="Q245" s="71">
        <v>0.4</v>
      </c>
      <c r="R245" s="71">
        <f t="shared" si="28"/>
        <v>280</v>
      </c>
      <c r="S245" s="53">
        <v>150</v>
      </c>
      <c r="T245" s="34">
        <f>(M245*S245)</f>
        <v>2700</v>
      </c>
      <c r="U245" s="34">
        <f>N245+R245+T245</f>
        <v>13510</v>
      </c>
      <c r="V245" s="53">
        <f>M245*200</f>
        <v>3600</v>
      </c>
      <c r="W245" s="53">
        <v>14</v>
      </c>
      <c r="X245" s="53">
        <v>625</v>
      </c>
      <c r="Y245" s="52">
        <f t="shared" si="30"/>
        <v>8750</v>
      </c>
      <c r="Z245" s="46">
        <v>0</v>
      </c>
      <c r="AA245" s="46"/>
      <c r="AB245" s="34">
        <f>V245+Y245+Z245</f>
        <v>12350</v>
      </c>
      <c r="AC245" s="34">
        <f>AB245+U245</f>
        <v>25860</v>
      </c>
      <c r="AD245" s="48"/>
      <c r="AE245" s="48"/>
      <c r="AF245" s="57" t="str">
        <f>A245</f>
        <v>644-PR</v>
      </c>
      <c r="AG245" s="74"/>
    </row>
    <row r="246" spans="1:33" s="31" customFormat="1" ht="39" hidden="1" customHeight="1" x14ac:dyDescent="0.2">
      <c r="A246" s="33" t="s">
        <v>437</v>
      </c>
      <c r="B246" s="33"/>
      <c r="C246" s="28" t="s">
        <v>77</v>
      </c>
      <c r="D246" s="28" t="s">
        <v>45</v>
      </c>
      <c r="E246" s="35" t="s">
        <v>228</v>
      </c>
      <c r="F246" s="35" t="s">
        <v>389</v>
      </c>
      <c r="G246" s="35" t="s">
        <v>382</v>
      </c>
      <c r="H246" s="52">
        <v>42</v>
      </c>
      <c r="I246" s="33" t="s">
        <v>37</v>
      </c>
      <c r="J246" s="51">
        <v>1200</v>
      </c>
      <c r="K246" s="52">
        <v>0</v>
      </c>
      <c r="L246" s="52">
        <v>20</v>
      </c>
      <c r="M246" s="52">
        <f t="shared" si="31"/>
        <v>20</v>
      </c>
      <c r="N246" s="34">
        <f t="shared" si="29"/>
        <v>24000</v>
      </c>
      <c r="O246" s="53">
        <v>0</v>
      </c>
      <c r="P246" s="53">
        <v>0</v>
      </c>
      <c r="Q246" s="71">
        <v>0.4</v>
      </c>
      <c r="R246" s="71">
        <f t="shared" si="28"/>
        <v>0</v>
      </c>
      <c r="S246" s="53">
        <v>0</v>
      </c>
      <c r="T246" s="34">
        <f>(M246*S246)</f>
        <v>0</v>
      </c>
      <c r="U246" s="34">
        <f>N246+R246+T246</f>
        <v>24000</v>
      </c>
      <c r="V246" s="53">
        <f>M246*200</f>
        <v>4000</v>
      </c>
      <c r="W246" s="53">
        <v>0</v>
      </c>
      <c r="X246" s="53">
        <v>0</v>
      </c>
      <c r="Y246" s="52">
        <f t="shared" si="30"/>
        <v>0</v>
      </c>
      <c r="Z246" s="46">
        <v>0</v>
      </c>
      <c r="AA246" s="46"/>
      <c r="AB246" s="34">
        <f>V246+Y246+Z246</f>
        <v>4000</v>
      </c>
      <c r="AC246" s="34">
        <f>AB246+U246</f>
        <v>28000</v>
      </c>
      <c r="AD246" s="48"/>
      <c r="AE246" s="48"/>
      <c r="AF246" s="57" t="str">
        <f>A246</f>
        <v>644-PR</v>
      </c>
      <c r="AG246" s="74"/>
    </row>
    <row r="247" spans="1:33" s="31" customFormat="1" ht="39" hidden="1" customHeight="1" x14ac:dyDescent="0.2">
      <c r="A247" s="33" t="s">
        <v>454</v>
      </c>
      <c r="B247" s="33" t="s">
        <v>32</v>
      </c>
      <c r="C247" s="28" t="s">
        <v>77</v>
      </c>
      <c r="D247" s="28" t="s">
        <v>103</v>
      </c>
      <c r="E247" s="35" t="s">
        <v>455</v>
      </c>
      <c r="F247" s="35" t="s">
        <v>456</v>
      </c>
      <c r="G247" s="35" t="s">
        <v>457</v>
      </c>
      <c r="H247" s="220">
        <v>42</v>
      </c>
      <c r="I247" s="33" t="s">
        <v>48</v>
      </c>
      <c r="J247" s="51">
        <v>585</v>
      </c>
      <c r="K247" s="52">
        <v>15</v>
      </c>
      <c r="L247" s="52">
        <v>0</v>
      </c>
      <c r="M247" s="52">
        <f t="shared" si="31"/>
        <v>15</v>
      </c>
      <c r="N247" s="34">
        <f t="shared" si="29"/>
        <v>8775</v>
      </c>
      <c r="O247" s="53">
        <v>28</v>
      </c>
      <c r="P247" s="53">
        <v>51</v>
      </c>
      <c r="Q247" s="71">
        <v>0.4</v>
      </c>
      <c r="R247" s="71">
        <f t="shared" si="28"/>
        <v>571.20000000000005</v>
      </c>
      <c r="S247" s="53">
        <v>0</v>
      </c>
      <c r="T247" s="34">
        <f>(M247*S247)</f>
        <v>0</v>
      </c>
      <c r="U247" s="34">
        <f>N247+R247+T247</f>
        <v>9346.2000000000007</v>
      </c>
      <c r="V247" s="53">
        <f>M247*200</f>
        <v>3000</v>
      </c>
      <c r="W247" s="53">
        <v>1</v>
      </c>
      <c r="X247" s="53">
        <v>187</v>
      </c>
      <c r="Y247" s="52">
        <f t="shared" si="30"/>
        <v>187</v>
      </c>
      <c r="Z247" s="46">
        <v>0</v>
      </c>
      <c r="AA247" s="46"/>
      <c r="AB247" s="34">
        <f>V247+Y247+Z247</f>
        <v>3187</v>
      </c>
      <c r="AC247" s="34">
        <f>AB247+U247</f>
        <v>12533.2</v>
      </c>
      <c r="AD247" s="48">
        <f>SUM(M247:M256)</f>
        <v>147</v>
      </c>
      <c r="AE247" s="48">
        <f>SUM(AC247:AC256)</f>
        <v>121553.4</v>
      </c>
      <c r="AF247" s="57" t="str">
        <f>A247</f>
        <v>647-PR</v>
      </c>
      <c r="AG247" s="74"/>
    </row>
    <row r="248" spans="1:33" s="36" customFormat="1" ht="38.25" hidden="1" customHeight="1" x14ac:dyDescent="0.2">
      <c r="A248" s="33" t="s">
        <v>454</v>
      </c>
      <c r="B248" s="33"/>
      <c r="C248" s="28" t="s">
        <v>77</v>
      </c>
      <c r="D248" s="28" t="s">
        <v>103</v>
      </c>
      <c r="E248" s="35" t="s">
        <v>189</v>
      </c>
      <c r="F248" s="35" t="s">
        <v>459</v>
      </c>
      <c r="G248" s="35" t="s">
        <v>444</v>
      </c>
      <c r="H248" s="220">
        <v>42</v>
      </c>
      <c r="I248" s="33" t="s">
        <v>48</v>
      </c>
      <c r="J248" s="51">
        <v>585</v>
      </c>
      <c r="K248" s="52">
        <v>17</v>
      </c>
      <c r="L248" s="52">
        <v>0</v>
      </c>
      <c r="M248" s="52">
        <f t="shared" si="31"/>
        <v>17</v>
      </c>
      <c r="N248" s="34">
        <f t="shared" si="29"/>
        <v>9945</v>
      </c>
      <c r="O248" s="53">
        <v>28</v>
      </c>
      <c r="P248" s="53">
        <v>23</v>
      </c>
      <c r="Q248" s="71">
        <v>0.4</v>
      </c>
      <c r="R248" s="71">
        <f t="shared" si="28"/>
        <v>257.60000000000002</v>
      </c>
      <c r="S248" s="53">
        <v>0</v>
      </c>
      <c r="T248" s="34">
        <f>(M248*S248)</f>
        <v>0</v>
      </c>
      <c r="U248" s="34">
        <f>N248+R248+T248</f>
        <v>10202.6</v>
      </c>
      <c r="V248" s="53">
        <f>M248*200</f>
        <v>3400</v>
      </c>
      <c r="W248" s="53">
        <v>1</v>
      </c>
      <c r="X248" s="53">
        <v>170</v>
      </c>
      <c r="Y248" s="52">
        <f t="shared" si="30"/>
        <v>170</v>
      </c>
      <c r="Z248" s="46">
        <v>0</v>
      </c>
      <c r="AA248" s="46"/>
      <c r="AB248" s="34">
        <f>V248+Y248+Z248</f>
        <v>3570</v>
      </c>
      <c r="AC248" s="34">
        <f>AB248+U248</f>
        <v>13772.6</v>
      </c>
      <c r="AD248" s="48"/>
      <c r="AE248" s="48"/>
      <c r="AF248" s="57" t="str">
        <f>A248</f>
        <v>647-PR</v>
      </c>
      <c r="AG248" s="74"/>
    </row>
    <row r="249" spans="1:33" s="31" customFormat="1" ht="35.5" hidden="1" customHeight="1" x14ac:dyDescent="0.2">
      <c r="A249" s="62" t="s">
        <v>454</v>
      </c>
      <c r="B249" s="62"/>
      <c r="C249" s="63" t="s">
        <v>77</v>
      </c>
      <c r="D249" s="63" t="s">
        <v>103</v>
      </c>
      <c r="E249" s="37" t="s">
        <v>192</v>
      </c>
      <c r="F249" s="37" t="s">
        <v>461</v>
      </c>
      <c r="G249" s="37" t="s">
        <v>457</v>
      </c>
      <c r="H249" s="245">
        <v>42</v>
      </c>
      <c r="I249" s="62" t="s">
        <v>48</v>
      </c>
      <c r="J249" s="39">
        <v>585</v>
      </c>
      <c r="K249" s="40">
        <v>0</v>
      </c>
      <c r="L249" s="40">
        <v>0</v>
      </c>
      <c r="M249" s="40">
        <f t="shared" si="31"/>
        <v>0</v>
      </c>
      <c r="N249" s="41">
        <f t="shared" si="29"/>
        <v>0</v>
      </c>
      <c r="O249" s="42">
        <v>0</v>
      </c>
      <c r="P249" s="42">
        <v>20</v>
      </c>
      <c r="Q249" s="67">
        <v>0.4</v>
      </c>
      <c r="R249" s="67">
        <f t="shared" si="28"/>
        <v>0</v>
      </c>
      <c r="S249" s="42">
        <v>0</v>
      </c>
      <c r="T249" s="41">
        <f>(M249*S249)</f>
        <v>0</v>
      </c>
      <c r="U249" s="41">
        <f>N249+R249+T249</f>
        <v>0</v>
      </c>
      <c r="V249" s="42">
        <f>M249*200</f>
        <v>0</v>
      </c>
      <c r="W249" s="42">
        <v>0</v>
      </c>
      <c r="X249" s="42">
        <v>165</v>
      </c>
      <c r="Y249" s="40">
        <f t="shared" si="30"/>
        <v>0</v>
      </c>
      <c r="Z249" s="45">
        <v>0</v>
      </c>
      <c r="AA249" s="46"/>
      <c r="AB249" s="41">
        <f>V249+Y249+Z249</f>
        <v>0</v>
      </c>
      <c r="AC249" s="41">
        <f>AB249+U249</f>
        <v>0</v>
      </c>
      <c r="AD249" s="199"/>
      <c r="AE249" s="199"/>
      <c r="AF249" s="49" t="str">
        <f>A249</f>
        <v>647-PR</v>
      </c>
      <c r="AG249" s="74"/>
    </row>
    <row r="250" spans="1:33" s="31" customFormat="1" ht="35.5" hidden="1" customHeight="1" x14ac:dyDescent="0.2">
      <c r="A250" s="33" t="s">
        <v>454</v>
      </c>
      <c r="B250" s="33"/>
      <c r="C250" s="28" t="s">
        <v>77</v>
      </c>
      <c r="D250" s="28" t="s">
        <v>108</v>
      </c>
      <c r="E250" s="35" t="s">
        <v>368</v>
      </c>
      <c r="F250" s="35" t="s">
        <v>463</v>
      </c>
      <c r="G250" s="35" t="s">
        <v>444</v>
      </c>
      <c r="H250" s="220">
        <v>42</v>
      </c>
      <c r="I250" s="33" t="s">
        <v>48</v>
      </c>
      <c r="J250" s="51">
        <v>585</v>
      </c>
      <c r="K250" s="52">
        <v>20</v>
      </c>
      <c r="L250" s="52">
        <v>0</v>
      </c>
      <c r="M250" s="52">
        <f t="shared" si="31"/>
        <v>20</v>
      </c>
      <c r="N250" s="34">
        <f t="shared" si="29"/>
        <v>11700</v>
      </c>
      <c r="O250" s="53">
        <v>28</v>
      </c>
      <c r="P250" s="53">
        <v>68</v>
      </c>
      <c r="Q250" s="71">
        <v>0.4</v>
      </c>
      <c r="R250" s="71">
        <f t="shared" si="28"/>
        <v>761.60000000000014</v>
      </c>
      <c r="S250" s="53">
        <v>0</v>
      </c>
      <c r="T250" s="34">
        <f>(M250*S250)</f>
        <v>0</v>
      </c>
      <c r="U250" s="34">
        <f>N250+R250+T250</f>
        <v>12461.6</v>
      </c>
      <c r="V250" s="53">
        <f>M250*200</f>
        <v>4000</v>
      </c>
      <c r="W250" s="53">
        <v>1</v>
      </c>
      <c r="X250" s="53">
        <v>313</v>
      </c>
      <c r="Y250" s="52">
        <f t="shared" si="30"/>
        <v>313</v>
      </c>
      <c r="Z250" s="46">
        <v>0</v>
      </c>
      <c r="AA250" s="46"/>
      <c r="AB250" s="34">
        <f>V250+Y250+Z250</f>
        <v>4313</v>
      </c>
      <c r="AC250" s="34">
        <f>AB250+U250</f>
        <v>16774.599999999999</v>
      </c>
      <c r="AD250" s="48"/>
      <c r="AE250" s="48"/>
      <c r="AF250" s="57" t="str">
        <f>A250</f>
        <v>647-PR</v>
      </c>
      <c r="AG250" s="74"/>
    </row>
    <row r="251" spans="1:33" s="31" customFormat="1" ht="35.5" hidden="1" customHeight="1" x14ac:dyDescent="0.2">
      <c r="A251" s="33" t="s">
        <v>454</v>
      </c>
      <c r="B251" s="33" t="s">
        <v>652</v>
      </c>
      <c r="C251" s="28" t="s">
        <v>77</v>
      </c>
      <c r="D251" s="28" t="s">
        <v>108</v>
      </c>
      <c r="E251" s="35" t="s">
        <v>210</v>
      </c>
      <c r="F251" s="35" t="s">
        <v>651</v>
      </c>
      <c r="G251" s="35" t="s">
        <v>465</v>
      </c>
      <c r="H251" s="220">
        <v>42</v>
      </c>
      <c r="I251" s="33" t="s">
        <v>48</v>
      </c>
      <c r="J251" s="51">
        <v>585</v>
      </c>
      <c r="K251" s="52">
        <v>0</v>
      </c>
      <c r="L251" s="52">
        <v>18</v>
      </c>
      <c r="M251" s="52">
        <f t="shared" si="31"/>
        <v>18</v>
      </c>
      <c r="N251" s="34">
        <f t="shared" si="29"/>
        <v>10530</v>
      </c>
      <c r="O251" s="53">
        <v>28</v>
      </c>
      <c r="P251" s="53">
        <v>47</v>
      </c>
      <c r="Q251" s="71">
        <v>0.4</v>
      </c>
      <c r="R251" s="71">
        <f t="shared" si="28"/>
        <v>526.4</v>
      </c>
      <c r="S251" s="53">
        <v>0</v>
      </c>
      <c r="T251" s="34">
        <f>(M251*S251)</f>
        <v>0</v>
      </c>
      <c r="U251" s="34">
        <f>N251+R251+T251</f>
        <v>11056.4</v>
      </c>
      <c r="V251" s="53">
        <f>M251*200</f>
        <v>3600</v>
      </c>
      <c r="W251" s="53">
        <v>1</v>
      </c>
      <c r="X251" s="53">
        <v>175</v>
      </c>
      <c r="Y251" s="52">
        <f t="shared" si="30"/>
        <v>175</v>
      </c>
      <c r="Z251" s="46">
        <v>0</v>
      </c>
      <c r="AA251" s="46"/>
      <c r="AB251" s="34">
        <f>V251+Y251+Z251</f>
        <v>3775</v>
      </c>
      <c r="AC251" s="34">
        <f>AB251+U251</f>
        <v>14831.4</v>
      </c>
      <c r="AD251" s="48"/>
      <c r="AE251" s="48"/>
      <c r="AF251" s="57" t="str">
        <f>A251</f>
        <v>647-PR</v>
      </c>
      <c r="AG251" s="74"/>
    </row>
    <row r="252" spans="1:33" s="31" customFormat="1" ht="35.5" hidden="1" customHeight="1" x14ac:dyDescent="0.2">
      <c r="A252" s="33" t="s">
        <v>454</v>
      </c>
      <c r="B252" s="33" t="s">
        <v>647</v>
      </c>
      <c r="C252" s="28" t="s">
        <v>77</v>
      </c>
      <c r="D252" s="28" t="s">
        <v>108</v>
      </c>
      <c r="E252" s="35" t="s">
        <v>513</v>
      </c>
      <c r="F252" s="35" t="s">
        <v>648</v>
      </c>
      <c r="G252" s="35" t="s">
        <v>465</v>
      </c>
      <c r="H252" s="220">
        <v>42</v>
      </c>
      <c r="I252" s="33" t="s">
        <v>48</v>
      </c>
      <c r="J252" s="51">
        <v>585</v>
      </c>
      <c r="K252" s="52">
        <v>0</v>
      </c>
      <c r="L252" s="52">
        <v>14</v>
      </c>
      <c r="M252" s="52">
        <f t="shared" si="31"/>
        <v>14</v>
      </c>
      <c r="N252" s="34">
        <f t="shared" si="29"/>
        <v>8190</v>
      </c>
      <c r="O252" s="53">
        <v>28</v>
      </c>
      <c r="P252" s="53">
        <v>55</v>
      </c>
      <c r="Q252" s="71">
        <v>0.4</v>
      </c>
      <c r="R252" s="71">
        <f t="shared" si="28"/>
        <v>616</v>
      </c>
      <c r="S252" s="53">
        <v>0</v>
      </c>
      <c r="T252" s="34">
        <f>(M252*S252)</f>
        <v>0</v>
      </c>
      <c r="U252" s="34">
        <f>N252+R252+T252</f>
        <v>8806</v>
      </c>
      <c r="V252" s="53">
        <f>M252*200</f>
        <v>2800</v>
      </c>
      <c r="W252" s="53">
        <v>1</v>
      </c>
      <c r="X252" s="53">
        <v>300</v>
      </c>
      <c r="Y252" s="52">
        <f t="shared" si="30"/>
        <v>300</v>
      </c>
      <c r="Z252" s="46"/>
      <c r="AA252" s="46"/>
      <c r="AB252" s="34">
        <f>V252+Y252+Z252</f>
        <v>3100</v>
      </c>
      <c r="AC252" s="34">
        <f>AB252+U252</f>
        <v>11906</v>
      </c>
      <c r="AD252" s="48"/>
      <c r="AE252" s="48"/>
      <c r="AF252" s="57"/>
      <c r="AG252" s="74"/>
    </row>
    <row r="253" spans="1:33" s="31" customFormat="1" ht="35.5" hidden="1" customHeight="1" x14ac:dyDescent="0.2">
      <c r="A253" s="178" t="s">
        <v>454</v>
      </c>
      <c r="B253" s="178" t="s">
        <v>680</v>
      </c>
      <c r="C253" s="179" t="s">
        <v>77</v>
      </c>
      <c r="D253" s="179" t="s">
        <v>108</v>
      </c>
      <c r="E253" s="180" t="s">
        <v>213</v>
      </c>
      <c r="F253" s="180" t="s">
        <v>466</v>
      </c>
      <c r="G253" s="180" t="s">
        <v>457</v>
      </c>
      <c r="H253" s="220">
        <v>42</v>
      </c>
      <c r="I253" s="33" t="s">
        <v>48</v>
      </c>
      <c r="J253" s="51">
        <v>585</v>
      </c>
      <c r="K253" s="181">
        <v>0</v>
      </c>
      <c r="L253" s="181">
        <v>0</v>
      </c>
      <c r="M253" s="52">
        <f t="shared" si="31"/>
        <v>0</v>
      </c>
      <c r="N253" s="34">
        <f t="shared" si="29"/>
        <v>0</v>
      </c>
      <c r="O253" s="53">
        <v>0</v>
      </c>
      <c r="P253" s="53">
        <v>0</v>
      </c>
      <c r="Q253" s="71">
        <v>0.4</v>
      </c>
      <c r="R253" s="71">
        <f t="shared" si="28"/>
        <v>0</v>
      </c>
      <c r="S253" s="53">
        <v>0</v>
      </c>
      <c r="T253" s="34">
        <f>(M253*S253)</f>
        <v>0</v>
      </c>
      <c r="U253" s="34">
        <f>N253+R253+T253</f>
        <v>0</v>
      </c>
      <c r="V253" s="53">
        <f>M253*200</f>
        <v>0</v>
      </c>
      <c r="W253" s="53">
        <v>0</v>
      </c>
      <c r="X253" s="53">
        <v>154</v>
      </c>
      <c r="Y253" s="52">
        <f t="shared" si="30"/>
        <v>0</v>
      </c>
      <c r="Z253" s="46">
        <v>0</v>
      </c>
      <c r="AA253" s="46"/>
      <c r="AB253" s="34">
        <f>V253+Y253+Z253</f>
        <v>0</v>
      </c>
      <c r="AC253" s="34">
        <f>AB253+U253</f>
        <v>0</v>
      </c>
      <c r="AD253" s="48"/>
      <c r="AE253" s="48"/>
      <c r="AF253" s="57" t="str">
        <f>A253</f>
        <v>647-PR</v>
      </c>
      <c r="AG253" s="74"/>
    </row>
    <row r="254" spans="1:33" s="31" customFormat="1" ht="35.5" hidden="1" customHeight="1" x14ac:dyDescent="0.2">
      <c r="A254" s="33" t="s">
        <v>454</v>
      </c>
      <c r="B254" s="33" t="s">
        <v>650</v>
      </c>
      <c r="C254" s="28" t="s">
        <v>77</v>
      </c>
      <c r="D254" s="28" t="s">
        <v>45</v>
      </c>
      <c r="E254" s="35" t="s">
        <v>313</v>
      </c>
      <c r="F254" s="132" t="s">
        <v>468</v>
      </c>
      <c r="G254" s="35" t="s">
        <v>649</v>
      </c>
      <c r="H254" s="220">
        <v>42</v>
      </c>
      <c r="I254" s="33" t="s">
        <v>48</v>
      </c>
      <c r="J254" s="51">
        <v>585</v>
      </c>
      <c r="K254" s="52">
        <v>0</v>
      </c>
      <c r="L254" s="52">
        <v>20</v>
      </c>
      <c r="M254" s="52">
        <f t="shared" si="31"/>
        <v>20</v>
      </c>
      <c r="N254" s="34">
        <f t="shared" si="29"/>
        <v>11700</v>
      </c>
      <c r="O254" s="53">
        <v>28</v>
      </c>
      <c r="P254" s="53">
        <v>56</v>
      </c>
      <c r="Q254" s="71">
        <v>0.4</v>
      </c>
      <c r="R254" s="71">
        <f t="shared" si="28"/>
        <v>627.20000000000005</v>
      </c>
      <c r="S254" s="53">
        <v>0</v>
      </c>
      <c r="T254" s="34">
        <f>(M254*S254)</f>
        <v>0</v>
      </c>
      <c r="U254" s="34">
        <f>N254+R254+T254</f>
        <v>12327.2</v>
      </c>
      <c r="V254" s="53">
        <f>M254*200</f>
        <v>4000</v>
      </c>
      <c r="W254" s="53">
        <v>1</v>
      </c>
      <c r="X254" s="53">
        <v>320</v>
      </c>
      <c r="Y254" s="52">
        <f t="shared" si="30"/>
        <v>320</v>
      </c>
      <c r="Z254" s="46">
        <v>0</v>
      </c>
      <c r="AA254" s="46"/>
      <c r="AB254" s="34">
        <f>V254+Y254+Z254</f>
        <v>4320</v>
      </c>
      <c r="AC254" s="34">
        <f>AB254+U254</f>
        <v>16647.2</v>
      </c>
      <c r="AD254" s="48"/>
      <c r="AE254" s="48"/>
      <c r="AF254" s="57" t="str">
        <f>A254</f>
        <v>647-PR</v>
      </c>
      <c r="AG254" s="74"/>
    </row>
    <row r="255" spans="1:33" s="31" customFormat="1" ht="35.5" hidden="1" customHeight="1" x14ac:dyDescent="0.2">
      <c r="A255" s="33" t="s">
        <v>454</v>
      </c>
      <c r="B255" s="33"/>
      <c r="C255" s="28" t="s">
        <v>77</v>
      </c>
      <c r="D255" s="28" t="s">
        <v>50</v>
      </c>
      <c r="E255" s="35" t="s">
        <v>373</v>
      </c>
      <c r="F255" s="35" t="s">
        <v>470</v>
      </c>
      <c r="G255" s="35" t="s">
        <v>457</v>
      </c>
      <c r="H255" s="220">
        <v>42</v>
      </c>
      <c r="I255" s="33" t="s">
        <v>48</v>
      </c>
      <c r="J255" s="51">
        <v>585</v>
      </c>
      <c r="K255" s="52">
        <v>0</v>
      </c>
      <c r="L255" s="52">
        <v>25</v>
      </c>
      <c r="M255" s="52">
        <f t="shared" si="31"/>
        <v>25</v>
      </c>
      <c r="N255" s="34">
        <f t="shared" si="29"/>
        <v>14625</v>
      </c>
      <c r="O255" s="53">
        <v>14</v>
      </c>
      <c r="P255" s="53">
        <v>30</v>
      </c>
      <c r="Q255" s="71">
        <v>0.4</v>
      </c>
      <c r="R255" s="71">
        <f t="shared" si="28"/>
        <v>168</v>
      </c>
      <c r="S255" s="53">
        <v>0</v>
      </c>
      <c r="T255" s="34">
        <f>(M255*S255)</f>
        <v>0</v>
      </c>
      <c r="U255" s="34">
        <f>N255+R255+T255</f>
        <v>14793</v>
      </c>
      <c r="V255" s="53">
        <f>M255*200</f>
        <v>5000</v>
      </c>
      <c r="W255" s="53">
        <v>1</v>
      </c>
      <c r="X255" s="53">
        <v>310</v>
      </c>
      <c r="Y255" s="52">
        <f t="shared" si="30"/>
        <v>310</v>
      </c>
      <c r="Z255" s="46">
        <v>0</v>
      </c>
      <c r="AA255" s="46"/>
      <c r="AB255" s="34">
        <f>V255+Y255+Z255</f>
        <v>5310</v>
      </c>
      <c r="AC255" s="34">
        <f>AB255+U255</f>
        <v>20103</v>
      </c>
      <c r="AD255" s="48"/>
      <c r="AE255" s="48"/>
      <c r="AF255" s="57" t="str">
        <f>A255</f>
        <v>647-PR</v>
      </c>
      <c r="AG255" s="74"/>
    </row>
    <row r="256" spans="1:33" s="31" customFormat="1" ht="37.25" hidden="1" customHeight="1" x14ac:dyDescent="0.2">
      <c r="A256" s="33" t="s">
        <v>454</v>
      </c>
      <c r="B256" s="33"/>
      <c r="C256" s="28" t="s">
        <v>77</v>
      </c>
      <c r="D256" s="28" t="s">
        <v>50</v>
      </c>
      <c r="E256" s="35" t="s">
        <v>165</v>
      </c>
      <c r="F256" s="35" t="s">
        <v>470</v>
      </c>
      <c r="G256" s="35" t="s">
        <v>457</v>
      </c>
      <c r="H256" s="220">
        <v>42</v>
      </c>
      <c r="I256" s="33" t="s">
        <v>48</v>
      </c>
      <c r="J256" s="51">
        <v>585</v>
      </c>
      <c r="K256" s="52">
        <v>0</v>
      </c>
      <c r="L256" s="52">
        <v>18</v>
      </c>
      <c r="M256" s="52">
        <f t="shared" si="31"/>
        <v>18</v>
      </c>
      <c r="N256" s="34">
        <f t="shared" si="29"/>
        <v>10530</v>
      </c>
      <c r="O256" s="53">
        <v>28</v>
      </c>
      <c r="P256" s="53">
        <v>42</v>
      </c>
      <c r="Q256" s="71">
        <v>0.4</v>
      </c>
      <c r="R256" s="71">
        <f t="shared" si="28"/>
        <v>470.40000000000003</v>
      </c>
      <c r="S256" s="53">
        <v>0</v>
      </c>
      <c r="T256" s="34">
        <f>(M256*S256)</f>
        <v>0</v>
      </c>
      <c r="U256" s="34">
        <f>N256+R256+T256</f>
        <v>11000.4</v>
      </c>
      <c r="V256" s="53">
        <f>M256*200</f>
        <v>3600</v>
      </c>
      <c r="W256" s="53">
        <v>1</v>
      </c>
      <c r="X256" s="53">
        <v>385</v>
      </c>
      <c r="Y256" s="52">
        <f t="shared" si="30"/>
        <v>385</v>
      </c>
      <c r="Z256" s="46">
        <v>0</v>
      </c>
      <c r="AA256" s="46"/>
      <c r="AB256" s="34">
        <f>V256+Y256+Z256</f>
        <v>3985</v>
      </c>
      <c r="AC256" s="34">
        <f>AB256+U256</f>
        <v>14985.4</v>
      </c>
      <c r="AD256" s="48"/>
      <c r="AE256" s="48"/>
      <c r="AF256" s="57" t="str">
        <f>A256</f>
        <v>647-PR</v>
      </c>
      <c r="AG256" s="74"/>
    </row>
    <row r="257" spans="1:33" s="31" customFormat="1" ht="55" hidden="1" customHeight="1" x14ac:dyDescent="0.2">
      <c r="A257" s="33" t="s">
        <v>473</v>
      </c>
      <c r="B257" s="33" t="s">
        <v>32</v>
      </c>
      <c r="C257" s="28" t="s">
        <v>77</v>
      </c>
      <c r="D257" s="28" t="s">
        <v>103</v>
      </c>
      <c r="E257" s="35" t="s">
        <v>189</v>
      </c>
      <c r="F257" s="35" t="s">
        <v>52</v>
      </c>
      <c r="G257" s="35" t="s">
        <v>474</v>
      </c>
      <c r="H257" s="220">
        <v>42</v>
      </c>
      <c r="I257" s="33" t="s">
        <v>48</v>
      </c>
      <c r="J257" s="51">
        <v>585</v>
      </c>
      <c r="K257" s="52">
        <v>18</v>
      </c>
      <c r="L257" s="52">
        <v>0</v>
      </c>
      <c r="M257" s="52">
        <f t="shared" si="31"/>
        <v>18</v>
      </c>
      <c r="N257" s="34">
        <f t="shared" si="29"/>
        <v>10530</v>
      </c>
      <c r="O257" s="53">
        <v>28</v>
      </c>
      <c r="P257" s="53">
        <v>16</v>
      </c>
      <c r="Q257" s="71">
        <v>0.4</v>
      </c>
      <c r="R257" s="54">
        <f t="shared" si="28"/>
        <v>179.20000000000002</v>
      </c>
      <c r="S257" s="53">
        <v>284</v>
      </c>
      <c r="T257" s="34">
        <f>(M257*S257)</f>
        <v>5112</v>
      </c>
      <c r="U257" s="34">
        <f>N257+R257+T257</f>
        <v>15821.2</v>
      </c>
      <c r="V257" s="53">
        <f>M257*200</f>
        <v>3600</v>
      </c>
      <c r="W257" s="53">
        <v>1</v>
      </c>
      <c r="X257" s="53">
        <v>187</v>
      </c>
      <c r="Y257" s="52">
        <f t="shared" si="30"/>
        <v>187</v>
      </c>
      <c r="Z257" s="46">
        <v>0</v>
      </c>
      <c r="AA257" s="46"/>
      <c r="AB257" s="34">
        <f>V257+Y257+Z257</f>
        <v>3787</v>
      </c>
      <c r="AC257" s="34">
        <f>AB257+U257</f>
        <v>19608.2</v>
      </c>
      <c r="AD257" s="48">
        <f>SUM(M257:M281)</f>
        <v>408</v>
      </c>
      <c r="AE257" s="48">
        <f>SUM(AC257:AC282)</f>
        <v>466311.80000000005</v>
      </c>
      <c r="AF257" s="57" t="str">
        <f>A257</f>
        <v>648-PR</v>
      </c>
      <c r="AG257" s="74" t="s">
        <v>476</v>
      </c>
    </row>
    <row r="258" spans="1:33" s="31" customFormat="1" ht="41.25" hidden="1" customHeight="1" x14ac:dyDescent="0.2">
      <c r="A258" s="133" t="s">
        <v>473</v>
      </c>
      <c r="B258" s="133"/>
      <c r="C258" s="134" t="s">
        <v>77</v>
      </c>
      <c r="D258" s="134" t="s">
        <v>103</v>
      </c>
      <c r="E258" s="131" t="s">
        <v>362</v>
      </c>
      <c r="F258" s="131" t="s">
        <v>477</v>
      </c>
      <c r="G258" s="131" t="s">
        <v>91</v>
      </c>
      <c r="H258" s="245">
        <v>42</v>
      </c>
      <c r="I258" s="62" t="s">
        <v>48</v>
      </c>
      <c r="J258" s="39">
        <v>585</v>
      </c>
      <c r="K258" s="40">
        <v>0</v>
      </c>
      <c r="L258" s="40">
        <v>0</v>
      </c>
      <c r="M258" s="40">
        <f t="shared" si="31"/>
        <v>0</v>
      </c>
      <c r="N258" s="41">
        <f t="shared" si="29"/>
        <v>0</v>
      </c>
      <c r="O258" s="42">
        <v>0</v>
      </c>
      <c r="P258" s="42">
        <v>17</v>
      </c>
      <c r="Q258" s="67">
        <v>0.4</v>
      </c>
      <c r="R258" s="43">
        <f t="shared" si="28"/>
        <v>0</v>
      </c>
      <c r="S258" s="42">
        <v>150</v>
      </c>
      <c r="T258" s="41">
        <f>(M258*S258)</f>
        <v>0</v>
      </c>
      <c r="U258" s="41">
        <f>N258+R258+T258</f>
        <v>0</v>
      </c>
      <c r="V258" s="42">
        <f>M258*200</f>
        <v>0</v>
      </c>
      <c r="W258" s="42">
        <v>0</v>
      </c>
      <c r="X258" s="42">
        <v>170</v>
      </c>
      <c r="Y258" s="40">
        <f t="shared" si="30"/>
        <v>0</v>
      </c>
      <c r="Z258" s="45">
        <v>0</v>
      </c>
      <c r="AA258" s="46"/>
      <c r="AB258" s="41">
        <f>V258+Y258+Z258</f>
        <v>0</v>
      </c>
      <c r="AC258" s="41">
        <f>AB258+U258</f>
        <v>0</v>
      </c>
      <c r="AD258" s="48" t="s">
        <v>32</v>
      </c>
      <c r="AE258" s="48" t="s">
        <v>32</v>
      </c>
      <c r="AF258" s="49" t="str">
        <f>A258</f>
        <v>648-PR</v>
      </c>
      <c r="AG258" s="74"/>
    </row>
    <row r="259" spans="1:33" s="31" customFormat="1" ht="49" hidden="1" customHeight="1" x14ac:dyDescent="0.2">
      <c r="A259" s="178" t="s">
        <v>473</v>
      </c>
      <c r="B259" s="178" t="s">
        <v>681</v>
      </c>
      <c r="C259" s="179" t="s">
        <v>77</v>
      </c>
      <c r="D259" s="179" t="s">
        <v>103</v>
      </c>
      <c r="E259" s="180" t="s">
        <v>362</v>
      </c>
      <c r="F259" s="180" t="s">
        <v>479</v>
      </c>
      <c r="G259" s="180" t="s">
        <v>89</v>
      </c>
      <c r="H259" s="220">
        <v>42</v>
      </c>
      <c r="I259" s="33" t="s">
        <v>48</v>
      </c>
      <c r="J259" s="51">
        <v>585</v>
      </c>
      <c r="K259" s="181">
        <v>0</v>
      </c>
      <c r="L259" s="181">
        <v>18</v>
      </c>
      <c r="M259" s="52">
        <f t="shared" si="31"/>
        <v>18</v>
      </c>
      <c r="N259" s="34">
        <f t="shared" si="29"/>
        <v>10530</v>
      </c>
      <c r="O259" s="182">
        <v>28</v>
      </c>
      <c r="P259" s="53">
        <v>17</v>
      </c>
      <c r="Q259" s="71">
        <v>0.4</v>
      </c>
      <c r="R259" s="54">
        <f t="shared" si="28"/>
        <v>190.40000000000003</v>
      </c>
      <c r="S259" s="182">
        <v>150</v>
      </c>
      <c r="T259" s="34">
        <f>(M259*S259)</f>
        <v>2700</v>
      </c>
      <c r="U259" s="34">
        <f>N259+R259+T259</f>
        <v>13420.4</v>
      </c>
      <c r="V259" s="53">
        <f>M259*200</f>
        <v>3600</v>
      </c>
      <c r="W259" s="53">
        <v>1</v>
      </c>
      <c r="X259" s="53">
        <v>170</v>
      </c>
      <c r="Y259" s="52">
        <f t="shared" si="30"/>
        <v>170</v>
      </c>
      <c r="Z259" s="46">
        <v>0</v>
      </c>
      <c r="AA259" s="46"/>
      <c r="AB259" s="34">
        <f>V259+Y259+Z259</f>
        <v>3770</v>
      </c>
      <c r="AC259" s="34">
        <f>AB259+U259</f>
        <v>17190.400000000001</v>
      </c>
      <c r="AD259" s="48" t="s">
        <v>32</v>
      </c>
      <c r="AE259" s="48" t="s">
        <v>32</v>
      </c>
      <c r="AF259" s="57" t="str">
        <f>A259</f>
        <v>648-PR</v>
      </c>
      <c r="AG259" s="74"/>
    </row>
    <row r="260" spans="1:33" s="31" customFormat="1" ht="42.75" hidden="1" customHeight="1" x14ac:dyDescent="0.2">
      <c r="A260" s="33" t="s">
        <v>473</v>
      </c>
      <c r="B260" s="33"/>
      <c r="C260" s="28" t="s">
        <v>77</v>
      </c>
      <c r="D260" s="28" t="s">
        <v>103</v>
      </c>
      <c r="E260" s="35" t="s">
        <v>362</v>
      </c>
      <c r="F260" s="35" t="s">
        <v>47</v>
      </c>
      <c r="G260" s="35" t="s">
        <v>452</v>
      </c>
      <c r="H260" s="220">
        <v>42</v>
      </c>
      <c r="I260" s="33" t="s">
        <v>48</v>
      </c>
      <c r="J260" s="51">
        <v>585</v>
      </c>
      <c r="K260" s="52">
        <v>15</v>
      </c>
      <c r="L260" s="52">
        <v>0</v>
      </c>
      <c r="M260" s="52">
        <f t="shared" si="31"/>
        <v>15</v>
      </c>
      <c r="N260" s="34">
        <f t="shared" si="29"/>
        <v>8775</v>
      </c>
      <c r="O260" s="53">
        <v>28</v>
      </c>
      <c r="P260" s="53">
        <v>17</v>
      </c>
      <c r="Q260" s="71">
        <v>0.4</v>
      </c>
      <c r="R260" s="54">
        <f t="shared" si="28"/>
        <v>190.40000000000003</v>
      </c>
      <c r="S260" s="53">
        <v>300</v>
      </c>
      <c r="T260" s="34">
        <f>(M260*S260)</f>
        <v>4500</v>
      </c>
      <c r="U260" s="34">
        <f>N260+R260+T260</f>
        <v>13465.4</v>
      </c>
      <c r="V260" s="53">
        <f>M260*200</f>
        <v>3000</v>
      </c>
      <c r="W260" s="53">
        <v>1</v>
      </c>
      <c r="X260" s="53">
        <v>170</v>
      </c>
      <c r="Y260" s="52">
        <f t="shared" si="30"/>
        <v>170</v>
      </c>
      <c r="Z260" s="46">
        <v>0</v>
      </c>
      <c r="AA260" s="46"/>
      <c r="AB260" s="34">
        <f>V260+Y260+Z260</f>
        <v>3170</v>
      </c>
      <c r="AC260" s="34">
        <f>AB260+U260</f>
        <v>16635.400000000001</v>
      </c>
      <c r="AD260" s="48" t="s">
        <v>32</v>
      </c>
      <c r="AE260" s="48" t="s">
        <v>32</v>
      </c>
      <c r="AF260" s="57" t="str">
        <f>A260</f>
        <v>648-PR</v>
      </c>
      <c r="AG260" s="74"/>
    </row>
    <row r="261" spans="1:33" s="31" customFormat="1" ht="42.75" hidden="1" customHeight="1" x14ac:dyDescent="0.2">
      <c r="A261" s="33" t="s">
        <v>473</v>
      </c>
      <c r="B261" s="33" t="s">
        <v>613</v>
      </c>
      <c r="C261" s="28" t="s">
        <v>77</v>
      </c>
      <c r="D261" s="28" t="s">
        <v>103</v>
      </c>
      <c r="E261" s="35" t="s">
        <v>199</v>
      </c>
      <c r="F261" s="35" t="s">
        <v>47</v>
      </c>
      <c r="G261" s="35" t="s">
        <v>452</v>
      </c>
      <c r="H261" s="220">
        <v>42</v>
      </c>
      <c r="I261" s="33" t="s">
        <v>48</v>
      </c>
      <c r="J261" s="51">
        <v>585</v>
      </c>
      <c r="K261" s="52">
        <v>0</v>
      </c>
      <c r="L261" s="52">
        <v>18</v>
      </c>
      <c r="M261" s="52">
        <f t="shared" si="31"/>
        <v>18</v>
      </c>
      <c r="N261" s="34">
        <f t="shared" si="29"/>
        <v>10530</v>
      </c>
      <c r="O261" s="53">
        <v>28</v>
      </c>
      <c r="P261" s="53">
        <v>42</v>
      </c>
      <c r="Q261" s="71">
        <v>0.4</v>
      </c>
      <c r="R261" s="54">
        <f t="shared" si="28"/>
        <v>470.40000000000003</v>
      </c>
      <c r="S261" s="53">
        <v>300</v>
      </c>
      <c r="T261" s="34">
        <f>(M261*S261)</f>
        <v>5400</v>
      </c>
      <c r="U261" s="34">
        <f>N261+R261+T261</f>
        <v>16400.400000000001</v>
      </c>
      <c r="V261" s="53">
        <f>M261*200</f>
        <v>3600</v>
      </c>
      <c r="W261" s="53">
        <v>1</v>
      </c>
      <c r="X261" s="53">
        <v>250</v>
      </c>
      <c r="Y261" s="52">
        <f t="shared" si="30"/>
        <v>250</v>
      </c>
      <c r="Z261" s="46">
        <v>0</v>
      </c>
      <c r="AA261" s="46"/>
      <c r="AB261" s="34">
        <f>V261+Y261+Z261</f>
        <v>3850</v>
      </c>
      <c r="AC261" s="34">
        <f>AB261+U261</f>
        <v>20250.400000000001</v>
      </c>
      <c r="AD261" s="48" t="s">
        <v>32</v>
      </c>
      <c r="AE261" s="48" t="s">
        <v>32</v>
      </c>
      <c r="AF261" s="57" t="str">
        <f>A261</f>
        <v>648-PR</v>
      </c>
      <c r="AG261" s="74"/>
    </row>
    <row r="262" spans="1:33" s="31" customFormat="1" ht="34.5" hidden="1" customHeight="1" x14ac:dyDescent="0.2">
      <c r="A262" s="33" t="s">
        <v>473</v>
      </c>
      <c r="B262" s="33" t="s">
        <v>32</v>
      </c>
      <c r="C262" s="28" t="s">
        <v>77</v>
      </c>
      <c r="D262" s="28" t="s">
        <v>103</v>
      </c>
      <c r="E262" s="35" t="s">
        <v>455</v>
      </c>
      <c r="F262" s="35" t="s">
        <v>52</v>
      </c>
      <c r="G262" s="35" t="s">
        <v>89</v>
      </c>
      <c r="H262" s="220">
        <v>42</v>
      </c>
      <c r="I262" s="33" t="s">
        <v>48</v>
      </c>
      <c r="J262" s="51">
        <v>585</v>
      </c>
      <c r="K262" s="52">
        <v>0</v>
      </c>
      <c r="L262" s="52">
        <v>18</v>
      </c>
      <c r="M262" s="52">
        <f t="shared" si="31"/>
        <v>18</v>
      </c>
      <c r="N262" s="34">
        <f t="shared" si="29"/>
        <v>10530</v>
      </c>
      <c r="O262" s="53">
        <v>28</v>
      </c>
      <c r="P262" s="53">
        <v>51</v>
      </c>
      <c r="Q262" s="71">
        <v>0.4</v>
      </c>
      <c r="R262" s="54">
        <f t="shared" ref="R262:R332" si="32">SUM(P262*Q262*O262)</f>
        <v>571.20000000000005</v>
      </c>
      <c r="S262" s="53">
        <v>150</v>
      </c>
      <c r="T262" s="34">
        <f>(M262*S262)</f>
        <v>2700</v>
      </c>
      <c r="U262" s="34">
        <f>N262+R262+T262</f>
        <v>13801.2</v>
      </c>
      <c r="V262" s="53">
        <f>M262*200</f>
        <v>3600</v>
      </c>
      <c r="W262" s="53">
        <v>1</v>
      </c>
      <c r="X262" s="53">
        <v>215</v>
      </c>
      <c r="Y262" s="52">
        <f t="shared" si="30"/>
        <v>215</v>
      </c>
      <c r="Z262" s="46">
        <v>0</v>
      </c>
      <c r="AA262" s="46"/>
      <c r="AB262" s="34">
        <f>V262+Y262+Z262</f>
        <v>3815</v>
      </c>
      <c r="AC262" s="34">
        <f>AB262+U262</f>
        <v>17616.2</v>
      </c>
      <c r="AD262" s="48" t="s">
        <v>32</v>
      </c>
      <c r="AE262" s="48" t="s">
        <v>32</v>
      </c>
      <c r="AF262" s="57" t="str">
        <f>A262</f>
        <v>648-PR</v>
      </c>
      <c r="AG262" s="74" t="s">
        <v>484</v>
      </c>
    </row>
    <row r="263" spans="1:33" s="31" customFormat="1" ht="30.75" hidden="1" customHeight="1" x14ac:dyDescent="0.2">
      <c r="A263" s="33" t="s">
        <v>473</v>
      </c>
      <c r="B263" s="33"/>
      <c r="C263" s="28" t="s">
        <v>77</v>
      </c>
      <c r="D263" s="28" t="s">
        <v>103</v>
      </c>
      <c r="E263" s="35" t="s">
        <v>406</v>
      </c>
      <c r="F263" s="35" t="s">
        <v>52</v>
      </c>
      <c r="G263" s="35" t="s">
        <v>480</v>
      </c>
      <c r="H263" s="220">
        <v>42</v>
      </c>
      <c r="I263" s="33" t="s">
        <v>48</v>
      </c>
      <c r="J263" s="51">
        <v>585</v>
      </c>
      <c r="K263" s="52">
        <v>0</v>
      </c>
      <c r="L263" s="52">
        <v>17</v>
      </c>
      <c r="M263" s="52">
        <f t="shared" si="31"/>
        <v>17</v>
      </c>
      <c r="N263" s="34">
        <f t="shared" si="29"/>
        <v>9945</v>
      </c>
      <c r="O263" s="53">
        <v>28</v>
      </c>
      <c r="P263" s="53">
        <v>12</v>
      </c>
      <c r="Q263" s="71">
        <v>0.4</v>
      </c>
      <c r="R263" s="54">
        <f t="shared" si="32"/>
        <v>134.40000000000003</v>
      </c>
      <c r="S263" s="53">
        <v>300</v>
      </c>
      <c r="T263" s="34">
        <f>(M263*S263)</f>
        <v>5100</v>
      </c>
      <c r="U263" s="34">
        <f>N263+R263+T263</f>
        <v>15179.4</v>
      </c>
      <c r="V263" s="53">
        <f>M263*200</f>
        <v>3400</v>
      </c>
      <c r="W263" s="53">
        <v>1</v>
      </c>
      <c r="X263" s="53">
        <v>148</v>
      </c>
      <c r="Y263" s="52">
        <f t="shared" si="30"/>
        <v>148</v>
      </c>
      <c r="Z263" s="46">
        <v>0</v>
      </c>
      <c r="AA263" s="46"/>
      <c r="AB263" s="34">
        <f>V263+Y263+Z263</f>
        <v>3548</v>
      </c>
      <c r="AC263" s="34">
        <f>AB263+U263</f>
        <v>18727.400000000001</v>
      </c>
      <c r="AD263" s="48" t="s">
        <v>32</v>
      </c>
      <c r="AE263" s="48" t="s">
        <v>32</v>
      </c>
      <c r="AF263" s="57" t="str">
        <f>A263</f>
        <v>648-PR</v>
      </c>
      <c r="AG263" s="74"/>
    </row>
    <row r="264" spans="1:33" s="31" customFormat="1" ht="38" hidden="1" customHeight="1" x14ac:dyDescent="0.2">
      <c r="A264" s="33" t="s">
        <v>473</v>
      </c>
      <c r="B264" s="33" t="s">
        <v>654</v>
      </c>
      <c r="C264" s="28" t="s">
        <v>77</v>
      </c>
      <c r="D264" s="28" t="s">
        <v>103</v>
      </c>
      <c r="E264" s="35" t="s">
        <v>181</v>
      </c>
      <c r="F264" s="35" t="s">
        <v>52</v>
      </c>
      <c r="G264" s="35" t="s">
        <v>89</v>
      </c>
      <c r="H264" s="220">
        <v>42</v>
      </c>
      <c r="I264" s="33" t="s">
        <v>48</v>
      </c>
      <c r="J264" s="51">
        <v>585</v>
      </c>
      <c r="K264" s="52">
        <v>15</v>
      </c>
      <c r="L264" s="52">
        <v>0</v>
      </c>
      <c r="M264" s="52">
        <f t="shared" si="31"/>
        <v>15</v>
      </c>
      <c r="N264" s="34">
        <f t="shared" si="29"/>
        <v>8775</v>
      </c>
      <c r="O264" s="53">
        <v>28</v>
      </c>
      <c r="P264" s="53">
        <v>36</v>
      </c>
      <c r="Q264" s="71">
        <v>0.4</v>
      </c>
      <c r="R264" s="54">
        <f t="shared" si="32"/>
        <v>403.2</v>
      </c>
      <c r="S264" s="53">
        <v>150</v>
      </c>
      <c r="T264" s="34">
        <f>(M264*S264)</f>
        <v>2250</v>
      </c>
      <c r="U264" s="34">
        <f>N264+R264+T264</f>
        <v>11428.2</v>
      </c>
      <c r="V264" s="53">
        <f>M264*200</f>
        <v>3000</v>
      </c>
      <c r="W264" s="53">
        <v>1</v>
      </c>
      <c r="X264" s="53">
        <v>215</v>
      </c>
      <c r="Y264" s="52">
        <f t="shared" si="30"/>
        <v>215</v>
      </c>
      <c r="Z264" s="46">
        <v>0</v>
      </c>
      <c r="AA264" s="46"/>
      <c r="AB264" s="34">
        <f>V264+Y264+Z264</f>
        <v>3215</v>
      </c>
      <c r="AC264" s="34">
        <f>AB264+U264</f>
        <v>14643.2</v>
      </c>
      <c r="AD264" s="48" t="s">
        <v>32</v>
      </c>
      <c r="AE264" s="48" t="s">
        <v>32</v>
      </c>
      <c r="AF264" s="57" t="str">
        <f>A264</f>
        <v>648-PR</v>
      </c>
      <c r="AG264" s="74" t="s">
        <v>487</v>
      </c>
    </row>
    <row r="265" spans="1:33" s="31" customFormat="1" ht="37.5" hidden="1" customHeight="1" x14ac:dyDescent="0.2">
      <c r="A265" s="33" t="s">
        <v>473</v>
      </c>
      <c r="B265" s="33"/>
      <c r="C265" s="28" t="s">
        <v>77</v>
      </c>
      <c r="D265" s="28" t="s">
        <v>103</v>
      </c>
      <c r="E265" s="35" t="s">
        <v>192</v>
      </c>
      <c r="F265" s="35" t="s">
        <v>479</v>
      </c>
      <c r="G265" s="35" t="s">
        <v>89</v>
      </c>
      <c r="H265" s="220">
        <v>42</v>
      </c>
      <c r="I265" s="33" t="s">
        <v>48</v>
      </c>
      <c r="J265" s="51">
        <v>585</v>
      </c>
      <c r="K265" s="52">
        <v>15</v>
      </c>
      <c r="L265" s="52">
        <v>0</v>
      </c>
      <c r="M265" s="52">
        <f t="shared" si="31"/>
        <v>15</v>
      </c>
      <c r="N265" s="34">
        <f t="shared" si="29"/>
        <v>8775</v>
      </c>
      <c r="O265" s="53">
        <v>28</v>
      </c>
      <c r="P265" s="53">
        <v>13</v>
      </c>
      <c r="Q265" s="71">
        <v>0.4</v>
      </c>
      <c r="R265" s="54">
        <f t="shared" si="32"/>
        <v>145.6</v>
      </c>
      <c r="S265" s="53">
        <v>150</v>
      </c>
      <c r="T265" s="34">
        <f>(M265*S265)</f>
        <v>2250</v>
      </c>
      <c r="U265" s="34">
        <f>N265+R265+T265</f>
        <v>11170.6</v>
      </c>
      <c r="V265" s="53">
        <f>M265*200</f>
        <v>3000</v>
      </c>
      <c r="W265" s="53">
        <v>1</v>
      </c>
      <c r="X265" s="53">
        <v>165</v>
      </c>
      <c r="Y265" s="52">
        <f t="shared" si="30"/>
        <v>165</v>
      </c>
      <c r="Z265" s="46">
        <v>0</v>
      </c>
      <c r="AA265" s="46"/>
      <c r="AB265" s="34">
        <f>V265+Y265+Z265</f>
        <v>3165</v>
      </c>
      <c r="AC265" s="34">
        <f>AB265+U265</f>
        <v>14335.6</v>
      </c>
      <c r="AD265" s="48" t="s">
        <v>32</v>
      </c>
      <c r="AE265" s="48" t="s">
        <v>32</v>
      </c>
      <c r="AF265" s="57" t="str">
        <f>A265</f>
        <v>648-PR</v>
      </c>
      <c r="AG265" s="74"/>
    </row>
    <row r="266" spans="1:33" s="31" customFormat="1" ht="37" hidden="1" x14ac:dyDescent="0.2">
      <c r="A266" s="33" t="s">
        <v>473</v>
      </c>
      <c r="B266" s="33" t="s">
        <v>641</v>
      </c>
      <c r="C266" s="28" t="s">
        <v>77</v>
      </c>
      <c r="D266" s="28" t="s">
        <v>103</v>
      </c>
      <c r="E266" s="35" t="s">
        <v>181</v>
      </c>
      <c r="F266" s="35" t="s">
        <v>479</v>
      </c>
      <c r="G266" s="35" t="s">
        <v>474</v>
      </c>
      <c r="H266" s="220">
        <v>42</v>
      </c>
      <c r="I266" s="33" t="s">
        <v>48</v>
      </c>
      <c r="J266" s="51">
        <v>585</v>
      </c>
      <c r="K266" s="52">
        <v>17</v>
      </c>
      <c r="L266" s="52">
        <v>0</v>
      </c>
      <c r="M266" s="52">
        <f t="shared" si="31"/>
        <v>17</v>
      </c>
      <c r="N266" s="34">
        <f t="shared" si="29"/>
        <v>9945</v>
      </c>
      <c r="O266" s="53">
        <v>28</v>
      </c>
      <c r="P266" s="53">
        <v>36</v>
      </c>
      <c r="Q266" s="71">
        <v>0.4</v>
      </c>
      <c r="R266" s="54">
        <f t="shared" si="32"/>
        <v>403.2</v>
      </c>
      <c r="S266" s="53">
        <v>150</v>
      </c>
      <c r="T266" s="34">
        <f>(M266*S266)</f>
        <v>2550</v>
      </c>
      <c r="U266" s="34">
        <f>N266+R266+T266</f>
        <v>12898.2</v>
      </c>
      <c r="V266" s="53">
        <f>M266*200</f>
        <v>3400</v>
      </c>
      <c r="W266" s="53">
        <v>1</v>
      </c>
      <c r="X266" s="53">
        <v>215</v>
      </c>
      <c r="Y266" s="52">
        <f t="shared" si="30"/>
        <v>215</v>
      </c>
      <c r="Z266" s="46">
        <v>0</v>
      </c>
      <c r="AA266" s="46"/>
      <c r="AB266" s="34">
        <f>V266+Y266+Z266</f>
        <v>3615</v>
      </c>
      <c r="AC266" s="34">
        <f>AB266+U266</f>
        <v>16513.2</v>
      </c>
      <c r="AD266" s="48" t="s">
        <v>32</v>
      </c>
      <c r="AE266" s="48" t="s">
        <v>32</v>
      </c>
      <c r="AF266" s="57" t="str">
        <f>A266</f>
        <v>648-PR</v>
      </c>
      <c r="AG266" s="74"/>
    </row>
    <row r="267" spans="1:33" s="31" customFormat="1" ht="37" hidden="1" x14ac:dyDescent="0.2">
      <c r="A267" s="33" t="s">
        <v>473</v>
      </c>
      <c r="B267" s="33" t="s">
        <v>642</v>
      </c>
      <c r="C267" s="28" t="s">
        <v>77</v>
      </c>
      <c r="D267" s="28" t="s">
        <v>103</v>
      </c>
      <c r="E267" s="35" t="s">
        <v>181</v>
      </c>
      <c r="F267" s="35" t="s">
        <v>479</v>
      </c>
      <c r="G267" s="35" t="s">
        <v>474</v>
      </c>
      <c r="H267" s="220">
        <v>42</v>
      </c>
      <c r="I267" s="33" t="s">
        <v>48</v>
      </c>
      <c r="J267" s="51">
        <v>585</v>
      </c>
      <c r="K267" s="52">
        <v>0</v>
      </c>
      <c r="L267" s="52">
        <v>22</v>
      </c>
      <c r="M267" s="52">
        <f t="shared" si="31"/>
        <v>22</v>
      </c>
      <c r="N267" s="34">
        <f t="shared" ref="N267:N330" si="33">(J267*M267)</f>
        <v>12870</v>
      </c>
      <c r="O267" s="53">
        <v>28</v>
      </c>
      <c r="P267" s="53">
        <v>36</v>
      </c>
      <c r="Q267" s="71">
        <v>0.4</v>
      </c>
      <c r="R267" s="54">
        <f t="shared" si="32"/>
        <v>403.2</v>
      </c>
      <c r="S267" s="53">
        <v>150</v>
      </c>
      <c r="T267" s="34">
        <f>(M267*S267)</f>
        <v>3300</v>
      </c>
      <c r="U267" s="34">
        <f>N267+R267+T267</f>
        <v>16573.2</v>
      </c>
      <c r="V267" s="53">
        <f>M267*200</f>
        <v>4400</v>
      </c>
      <c r="W267" s="53">
        <v>1</v>
      </c>
      <c r="X267" s="53">
        <v>215</v>
      </c>
      <c r="Y267" s="52">
        <f t="shared" ref="Y267:Y330" si="34">SUM(X267*W267)</f>
        <v>215</v>
      </c>
      <c r="Z267" s="46">
        <v>0</v>
      </c>
      <c r="AA267" s="46"/>
      <c r="AB267" s="34">
        <f>V267+Y267+Z267</f>
        <v>4615</v>
      </c>
      <c r="AC267" s="34">
        <f>AB267+U267</f>
        <v>21188.2</v>
      </c>
      <c r="AD267" s="48" t="s">
        <v>32</v>
      </c>
      <c r="AE267" s="48" t="s">
        <v>32</v>
      </c>
      <c r="AF267" s="57" t="str">
        <f>A267</f>
        <v>648-PR</v>
      </c>
      <c r="AG267" s="74"/>
    </row>
    <row r="268" spans="1:33" s="31" customFormat="1" ht="40.5" hidden="1" customHeight="1" x14ac:dyDescent="0.2">
      <c r="A268" s="33" t="s">
        <v>473</v>
      </c>
      <c r="B268" s="33" t="s">
        <v>659</v>
      </c>
      <c r="C268" s="28" t="s">
        <v>77</v>
      </c>
      <c r="D268" s="28" t="s">
        <v>108</v>
      </c>
      <c r="E268" s="35" t="s">
        <v>204</v>
      </c>
      <c r="F268" s="35" t="s">
        <v>52</v>
      </c>
      <c r="G268" s="35" t="s">
        <v>480</v>
      </c>
      <c r="H268" s="220">
        <v>42</v>
      </c>
      <c r="I268" s="33" t="s">
        <v>48</v>
      </c>
      <c r="J268" s="51">
        <v>585</v>
      </c>
      <c r="K268" s="52">
        <v>0</v>
      </c>
      <c r="L268" s="52">
        <v>15</v>
      </c>
      <c r="M268" s="52">
        <f t="shared" si="31"/>
        <v>15</v>
      </c>
      <c r="N268" s="34">
        <f t="shared" si="33"/>
        <v>8775</v>
      </c>
      <c r="O268" s="53">
        <v>28</v>
      </c>
      <c r="P268" s="53">
        <v>26</v>
      </c>
      <c r="Q268" s="71">
        <v>0.4</v>
      </c>
      <c r="R268" s="71">
        <f t="shared" si="32"/>
        <v>291.2</v>
      </c>
      <c r="S268" s="53">
        <v>300</v>
      </c>
      <c r="T268" s="34">
        <f>(M268*S268)</f>
        <v>4500</v>
      </c>
      <c r="U268" s="34">
        <f>N268+R268+T268</f>
        <v>13566.2</v>
      </c>
      <c r="V268" s="53">
        <f>M268*200</f>
        <v>3000</v>
      </c>
      <c r="W268" s="53">
        <v>1</v>
      </c>
      <c r="X268" s="53">
        <v>170</v>
      </c>
      <c r="Y268" s="52">
        <f t="shared" si="34"/>
        <v>170</v>
      </c>
      <c r="Z268" s="46">
        <v>0</v>
      </c>
      <c r="AA268" s="46"/>
      <c r="AB268" s="34">
        <f>V268+Y268+Z268</f>
        <v>3170</v>
      </c>
      <c r="AC268" s="34">
        <f>AB268+U268</f>
        <v>16736.2</v>
      </c>
      <c r="AD268" s="48" t="s">
        <v>32</v>
      </c>
      <c r="AE268" s="48" t="s">
        <v>32</v>
      </c>
      <c r="AF268" s="57" t="str">
        <f>A268</f>
        <v>648-PR</v>
      </c>
      <c r="AG268" s="74"/>
    </row>
    <row r="269" spans="1:33" s="31" customFormat="1" ht="35.5" hidden="1" customHeight="1" x14ac:dyDescent="0.2">
      <c r="A269" s="33" t="s">
        <v>473</v>
      </c>
      <c r="B269" s="33"/>
      <c r="C269" s="28" t="s">
        <v>77</v>
      </c>
      <c r="D269" s="28" t="s">
        <v>108</v>
      </c>
      <c r="E269" s="35" t="s">
        <v>204</v>
      </c>
      <c r="F269" s="35" t="s">
        <v>52</v>
      </c>
      <c r="G269" s="35" t="s">
        <v>491</v>
      </c>
      <c r="H269" s="220">
        <v>56</v>
      </c>
      <c r="I269" s="33" t="s">
        <v>48</v>
      </c>
      <c r="J269" s="51">
        <v>585</v>
      </c>
      <c r="K269" s="52">
        <v>18</v>
      </c>
      <c r="L269" s="52">
        <v>0</v>
      </c>
      <c r="M269" s="52">
        <f t="shared" si="31"/>
        <v>18</v>
      </c>
      <c r="N269" s="34">
        <f t="shared" si="33"/>
        <v>10530</v>
      </c>
      <c r="O269" s="53">
        <v>28</v>
      </c>
      <c r="P269" s="53">
        <v>26</v>
      </c>
      <c r="Q269" s="71">
        <v>0.4</v>
      </c>
      <c r="R269" s="71">
        <f t="shared" si="32"/>
        <v>291.2</v>
      </c>
      <c r="S269" s="53">
        <v>300</v>
      </c>
      <c r="T269" s="34">
        <f>(M269*S269)</f>
        <v>5400</v>
      </c>
      <c r="U269" s="34">
        <f>N269+R269+T269</f>
        <v>16221.2</v>
      </c>
      <c r="V269" s="53">
        <f>M269*200</f>
        <v>3600</v>
      </c>
      <c r="W269" s="53">
        <v>1</v>
      </c>
      <c r="X269" s="53">
        <v>170</v>
      </c>
      <c r="Y269" s="52">
        <f t="shared" si="34"/>
        <v>170</v>
      </c>
      <c r="Z269" s="46">
        <v>0</v>
      </c>
      <c r="AA269" s="46"/>
      <c r="AB269" s="34">
        <f>V269+Y269+Z269</f>
        <v>3770</v>
      </c>
      <c r="AC269" s="34">
        <f>AB269+U269</f>
        <v>19991.2</v>
      </c>
      <c r="AD269" s="48"/>
      <c r="AE269" s="48"/>
      <c r="AF269" s="57" t="str">
        <f>A269</f>
        <v>648-PR</v>
      </c>
      <c r="AG269" s="74"/>
    </row>
    <row r="270" spans="1:33" s="31" customFormat="1" ht="39" hidden="1" customHeight="1" x14ac:dyDescent="0.2">
      <c r="A270" s="178" t="s">
        <v>473</v>
      </c>
      <c r="B270" s="178" t="s">
        <v>748</v>
      </c>
      <c r="C270" s="179" t="s">
        <v>77</v>
      </c>
      <c r="D270" s="179" t="s">
        <v>108</v>
      </c>
      <c r="E270" s="180" t="s">
        <v>493</v>
      </c>
      <c r="F270" s="180" t="s">
        <v>52</v>
      </c>
      <c r="G270" s="180" t="s">
        <v>491</v>
      </c>
      <c r="H270" s="220">
        <v>56</v>
      </c>
      <c r="I270" s="33" t="s">
        <v>48</v>
      </c>
      <c r="J270" s="51">
        <v>585</v>
      </c>
      <c r="K270" s="52">
        <v>0</v>
      </c>
      <c r="L270" s="52">
        <v>0</v>
      </c>
      <c r="M270" s="52">
        <f t="shared" si="31"/>
        <v>0</v>
      </c>
      <c r="N270" s="34">
        <f t="shared" si="33"/>
        <v>0</v>
      </c>
      <c r="O270" s="53">
        <v>0</v>
      </c>
      <c r="P270" s="53">
        <v>10</v>
      </c>
      <c r="Q270" s="71">
        <v>0.4</v>
      </c>
      <c r="R270" s="71">
        <f t="shared" si="32"/>
        <v>0</v>
      </c>
      <c r="S270" s="53">
        <v>0</v>
      </c>
      <c r="T270" s="34">
        <f>(M270*S270)</f>
        <v>0</v>
      </c>
      <c r="U270" s="34">
        <f>N270+R270+T270</f>
        <v>0</v>
      </c>
      <c r="V270" s="53">
        <f>M270*200</f>
        <v>0</v>
      </c>
      <c r="W270" s="53">
        <v>0</v>
      </c>
      <c r="X270" s="53">
        <v>175</v>
      </c>
      <c r="Y270" s="52">
        <f t="shared" si="34"/>
        <v>0</v>
      </c>
      <c r="Z270" s="46">
        <v>0</v>
      </c>
      <c r="AA270" s="46"/>
      <c r="AB270" s="34">
        <f>V270+Y270+Z270</f>
        <v>0</v>
      </c>
      <c r="AC270" s="34">
        <f>AB270+U270</f>
        <v>0</v>
      </c>
      <c r="AD270" s="48"/>
      <c r="AE270" s="48"/>
      <c r="AF270" s="57" t="str">
        <f>A270</f>
        <v>648-PR</v>
      </c>
      <c r="AG270" s="74"/>
    </row>
    <row r="271" spans="1:33" s="31" customFormat="1" ht="50" hidden="1" customHeight="1" x14ac:dyDescent="0.2">
      <c r="A271" s="178" t="s">
        <v>473</v>
      </c>
      <c r="B271" s="178" t="s">
        <v>679</v>
      </c>
      <c r="C271" s="179" t="s">
        <v>77</v>
      </c>
      <c r="D271" s="179" t="s">
        <v>108</v>
      </c>
      <c r="E271" s="180" t="s">
        <v>368</v>
      </c>
      <c r="F271" s="180" t="s">
        <v>479</v>
      </c>
      <c r="G271" s="180" t="s">
        <v>491</v>
      </c>
      <c r="H271" s="220">
        <v>56</v>
      </c>
      <c r="I271" s="33" t="s">
        <v>48</v>
      </c>
      <c r="J271" s="51">
        <v>585</v>
      </c>
      <c r="K271" s="181">
        <v>20</v>
      </c>
      <c r="L271" s="181">
        <v>0</v>
      </c>
      <c r="M271" s="52">
        <f t="shared" si="31"/>
        <v>20</v>
      </c>
      <c r="N271" s="34">
        <f t="shared" si="33"/>
        <v>11700</v>
      </c>
      <c r="O271" s="53">
        <v>36</v>
      </c>
      <c r="P271" s="53">
        <v>68</v>
      </c>
      <c r="Q271" s="71">
        <v>0.4</v>
      </c>
      <c r="R271" s="71">
        <f t="shared" si="32"/>
        <v>979.2</v>
      </c>
      <c r="S271" s="53">
        <v>300</v>
      </c>
      <c r="T271" s="34">
        <f>(M271*S271)</f>
        <v>6000</v>
      </c>
      <c r="U271" s="34">
        <f>N271+R271+T271</f>
        <v>18679.2</v>
      </c>
      <c r="V271" s="53">
        <f>M271*200</f>
        <v>4000</v>
      </c>
      <c r="W271" s="53">
        <v>1</v>
      </c>
      <c r="X271" s="53">
        <v>200</v>
      </c>
      <c r="Y271" s="52">
        <f t="shared" si="34"/>
        <v>200</v>
      </c>
      <c r="Z271" s="46">
        <v>0</v>
      </c>
      <c r="AA271" s="46"/>
      <c r="AB271" s="34">
        <f>V271+Y271+Z271</f>
        <v>4200</v>
      </c>
      <c r="AC271" s="34">
        <f>AB271+U271</f>
        <v>22879.200000000001</v>
      </c>
      <c r="AD271" s="48"/>
      <c r="AE271" s="48"/>
      <c r="AF271" s="57" t="str">
        <f>A271</f>
        <v>648-PR</v>
      </c>
      <c r="AG271" s="74"/>
    </row>
    <row r="272" spans="1:33" s="31" customFormat="1" ht="39" hidden="1" customHeight="1" x14ac:dyDescent="0.2">
      <c r="A272" s="178" t="s">
        <v>473</v>
      </c>
      <c r="B272" s="178" t="s">
        <v>656</v>
      </c>
      <c r="C272" s="28" t="s">
        <v>77</v>
      </c>
      <c r="D272" s="28" t="s">
        <v>108</v>
      </c>
      <c r="E272" s="35" t="s">
        <v>438</v>
      </c>
      <c r="F272" s="180" t="s">
        <v>264</v>
      </c>
      <c r="G272" s="35" t="s">
        <v>480</v>
      </c>
      <c r="H272" s="220">
        <v>42</v>
      </c>
      <c r="I272" s="33" t="s">
        <v>335</v>
      </c>
      <c r="J272" s="51">
        <v>585</v>
      </c>
      <c r="K272" s="52">
        <v>17</v>
      </c>
      <c r="L272" s="52">
        <v>0</v>
      </c>
      <c r="M272" s="52">
        <f t="shared" si="31"/>
        <v>17</v>
      </c>
      <c r="N272" s="34">
        <f t="shared" si="33"/>
        <v>9945</v>
      </c>
      <c r="O272" s="53">
        <v>18</v>
      </c>
      <c r="P272" s="53">
        <v>15</v>
      </c>
      <c r="Q272" s="71">
        <v>0.4</v>
      </c>
      <c r="R272" s="71">
        <f t="shared" si="32"/>
        <v>108</v>
      </c>
      <c r="S272" s="53">
        <v>300</v>
      </c>
      <c r="T272" s="34">
        <f>(M272*S272)</f>
        <v>5100</v>
      </c>
      <c r="U272" s="34">
        <f>N272+R272+T272</f>
        <v>15153</v>
      </c>
      <c r="V272" s="53">
        <f>M272*200</f>
        <v>3400</v>
      </c>
      <c r="W272" s="53">
        <v>1</v>
      </c>
      <c r="X272" s="53">
        <v>250</v>
      </c>
      <c r="Y272" s="52">
        <f t="shared" si="34"/>
        <v>250</v>
      </c>
      <c r="Z272" s="46"/>
      <c r="AA272" s="46"/>
      <c r="AB272" s="34">
        <f>V272+Y272+Z272</f>
        <v>3650</v>
      </c>
      <c r="AC272" s="34">
        <f>AB272+U272</f>
        <v>18803</v>
      </c>
      <c r="AD272" s="48"/>
      <c r="AE272" s="48"/>
      <c r="AF272" s="57" t="str">
        <f>A272</f>
        <v>648-PR</v>
      </c>
      <c r="AG272" s="74"/>
    </row>
    <row r="273" spans="1:33" s="31" customFormat="1" ht="43" hidden="1" customHeight="1" x14ac:dyDescent="0.2">
      <c r="A273" s="178" t="s">
        <v>473</v>
      </c>
      <c r="B273" s="178" t="s">
        <v>753</v>
      </c>
      <c r="C273" s="179" t="s">
        <v>77</v>
      </c>
      <c r="D273" s="179" t="s">
        <v>108</v>
      </c>
      <c r="E273" s="180" t="s">
        <v>111</v>
      </c>
      <c r="F273" s="180" t="s">
        <v>754</v>
      </c>
      <c r="G273" s="180" t="s">
        <v>500</v>
      </c>
      <c r="H273" s="220">
        <v>56</v>
      </c>
      <c r="I273" s="33" t="s">
        <v>48</v>
      </c>
      <c r="J273" s="51">
        <v>585</v>
      </c>
      <c r="K273" s="52">
        <v>0</v>
      </c>
      <c r="L273" s="52">
        <v>20</v>
      </c>
      <c r="M273" s="52">
        <f t="shared" si="31"/>
        <v>20</v>
      </c>
      <c r="N273" s="34">
        <f t="shared" si="33"/>
        <v>11700</v>
      </c>
      <c r="O273" s="53">
        <v>28</v>
      </c>
      <c r="P273" s="53">
        <v>24</v>
      </c>
      <c r="Q273" s="71">
        <v>0.4</v>
      </c>
      <c r="R273" s="71">
        <f t="shared" si="32"/>
        <v>268.80000000000007</v>
      </c>
      <c r="S273" s="53">
        <v>100</v>
      </c>
      <c r="T273" s="34">
        <f>(M273*S273)</f>
        <v>2000</v>
      </c>
      <c r="U273" s="34">
        <f>N273+R273+T273</f>
        <v>13968.8</v>
      </c>
      <c r="V273" s="53">
        <f>M273*200</f>
        <v>4000</v>
      </c>
      <c r="W273" s="53">
        <v>1</v>
      </c>
      <c r="X273" s="53">
        <v>225</v>
      </c>
      <c r="Y273" s="52">
        <f t="shared" si="34"/>
        <v>225</v>
      </c>
      <c r="Z273" s="46"/>
      <c r="AA273" s="46"/>
      <c r="AB273" s="34">
        <f>V273+Y273+Z273</f>
        <v>4225</v>
      </c>
      <c r="AC273" s="34">
        <f>AB273+U273</f>
        <v>18193.8</v>
      </c>
      <c r="AD273" s="48"/>
      <c r="AE273" s="48"/>
      <c r="AF273" s="57" t="str">
        <f>A273</f>
        <v>648-PR</v>
      </c>
      <c r="AG273" s="74"/>
    </row>
    <row r="274" spans="1:33" s="36" customFormat="1" ht="30" hidden="1" customHeight="1" x14ac:dyDescent="0.2">
      <c r="A274" s="178" t="s">
        <v>473</v>
      </c>
      <c r="B274" s="178" t="s">
        <v>744</v>
      </c>
      <c r="C274" s="179" t="s">
        <v>77</v>
      </c>
      <c r="D274" s="179" t="s">
        <v>45</v>
      </c>
      <c r="E274" s="180" t="s">
        <v>261</v>
      </c>
      <c r="F274" s="180" t="s">
        <v>88</v>
      </c>
      <c r="G274" s="180" t="s">
        <v>89</v>
      </c>
      <c r="H274" s="220">
        <v>42</v>
      </c>
      <c r="I274" s="33" t="s">
        <v>172</v>
      </c>
      <c r="J274" s="51">
        <v>585</v>
      </c>
      <c r="K274" s="52">
        <v>0</v>
      </c>
      <c r="L274" s="52">
        <v>0</v>
      </c>
      <c r="M274" s="52">
        <f t="shared" si="31"/>
        <v>0</v>
      </c>
      <c r="N274" s="34">
        <f t="shared" si="33"/>
        <v>0</v>
      </c>
      <c r="O274" s="53">
        <v>0</v>
      </c>
      <c r="P274" s="53">
        <v>42</v>
      </c>
      <c r="Q274" s="71">
        <v>0.4</v>
      </c>
      <c r="R274" s="71">
        <f t="shared" si="32"/>
        <v>0</v>
      </c>
      <c r="S274" s="53">
        <v>0</v>
      </c>
      <c r="T274" s="34">
        <f>(M274*S274)</f>
        <v>0</v>
      </c>
      <c r="U274" s="34">
        <f>N274+R274+T274</f>
        <v>0</v>
      </c>
      <c r="V274" s="53">
        <f>M274*200</f>
        <v>0</v>
      </c>
      <c r="W274" s="53">
        <v>0</v>
      </c>
      <c r="X274" s="53">
        <v>363</v>
      </c>
      <c r="Y274" s="52">
        <f t="shared" si="34"/>
        <v>0</v>
      </c>
      <c r="Z274" s="46">
        <v>0</v>
      </c>
      <c r="AA274" s="46"/>
      <c r="AB274" s="34">
        <f>V274+Y274+Z274</f>
        <v>0</v>
      </c>
      <c r="AC274" s="34">
        <f>AB274+U274</f>
        <v>0</v>
      </c>
      <c r="AD274" s="48"/>
      <c r="AE274" s="48"/>
      <c r="AF274" s="57" t="str">
        <f>A274</f>
        <v>648-PR</v>
      </c>
      <c r="AG274" s="74"/>
    </row>
    <row r="275" spans="1:33" s="36" customFormat="1" ht="44" hidden="1" customHeight="1" x14ac:dyDescent="0.2">
      <c r="A275" s="178" t="s">
        <v>473</v>
      </c>
      <c r="B275" s="178" t="s">
        <v>711</v>
      </c>
      <c r="C275" s="179" t="s">
        <v>77</v>
      </c>
      <c r="D275" s="179" t="s">
        <v>45</v>
      </c>
      <c r="E275" s="180" t="s">
        <v>261</v>
      </c>
      <c r="F275" s="180" t="s">
        <v>498</v>
      </c>
      <c r="G275" s="180" t="s">
        <v>93</v>
      </c>
      <c r="H275" s="220">
        <v>42</v>
      </c>
      <c r="I275" s="33" t="s">
        <v>37</v>
      </c>
      <c r="J275" s="51">
        <v>1200</v>
      </c>
      <c r="K275" s="52">
        <v>18</v>
      </c>
      <c r="L275" s="181">
        <v>20</v>
      </c>
      <c r="M275" s="52">
        <f t="shared" si="31"/>
        <v>38</v>
      </c>
      <c r="N275" s="34">
        <f t="shared" si="33"/>
        <v>45600</v>
      </c>
      <c r="O275" s="53">
        <v>0</v>
      </c>
      <c r="P275" s="53">
        <v>42</v>
      </c>
      <c r="Q275" s="71">
        <v>0.4</v>
      </c>
      <c r="R275" s="71">
        <f t="shared" si="32"/>
        <v>0</v>
      </c>
      <c r="S275" s="53">
        <v>0</v>
      </c>
      <c r="T275" s="34">
        <f>(M275*S275)</f>
        <v>0</v>
      </c>
      <c r="U275" s="34">
        <f>N275+R275+T275</f>
        <v>45600</v>
      </c>
      <c r="V275" s="53">
        <f>M275*200</f>
        <v>7600</v>
      </c>
      <c r="W275" s="182">
        <v>28</v>
      </c>
      <c r="X275" s="53">
        <v>363</v>
      </c>
      <c r="Y275" s="52">
        <f t="shared" si="34"/>
        <v>10164</v>
      </c>
      <c r="Z275" s="46">
        <v>0</v>
      </c>
      <c r="AA275" s="46"/>
      <c r="AB275" s="34">
        <f>V275+Y275+Z275</f>
        <v>17764</v>
      </c>
      <c r="AC275" s="34">
        <f>AB275+U275</f>
        <v>63364</v>
      </c>
      <c r="AD275" s="48"/>
      <c r="AE275" s="48"/>
      <c r="AF275" s="57" t="str">
        <f>A275</f>
        <v>648-PR</v>
      </c>
      <c r="AG275" s="74"/>
    </row>
    <row r="276" spans="1:33" s="36" customFormat="1" ht="36" hidden="1" customHeight="1" x14ac:dyDescent="0.2">
      <c r="A276" s="178" t="s">
        <v>473</v>
      </c>
      <c r="B276" s="178" t="s">
        <v>683</v>
      </c>
      <c r="C276" s="179" t="s">
        <v>77</v>
      </c>
      <c r="D276" s="179" t="s">
        <v>45</v>
      </c>
      <c r="E276" s="180" t="s">
        <v>310</v>
      </c>
      <c r="F276" s="180" t="s">
        <v>499</v>
      </c>
      <c r="G276" s="180" t="s">
        <v>500</v>
      </c>
      <c r="H276" s="220">
        <v>56</v>
      </c>
      <c r="I276" s="33" t="s">
        <v>48</v>
      </c>
      <c r="J276" s="51">
        <v>585</v>
      </c>
      <c r="K276" s="181">
        <v>20</v>
      </c>
      <c r="L276" s="181">
        <v>0</v>
      </c>
      <c r="M276" s="52">
        <f t="shared" si="31"/>
        <v>20</v>
      </c>
      <c r="N276" s="34">
        <f t="shared" si="33"/>
        <v>11700</v>
      </c>
      <c r="O276" s="53">
        <v>36</v>
      </c>
      <c r="P276" s="53">
        <v>28</v>
      </c>
      <c r="Q276" s="71">
        <v>0.4</v>
      </c>
      <c r="R276" s="71">
        <f t="shared" si="32"/>
        <v>403.20000000000005</v>
      </c>
      <c r="S276" s="53">
        <v>100</v>
      </c>
      <c r="T276" s="34">
        <f>(M276*S276)</f>
        <v>2000</v>
      </c>
      <c r="U276" s="34">
        <f>N276+R276+T276</f>
        <v>14103.2</v>
      </c>
      <c r="V276" s="53">
        <f>M276*200</f>
        <v>4000</v>
      </c>
      <c r="W276" s="53">
        <v>1</v>
      </c>
      <c r="X276" s="53">
        <v>310</v>
      </c>
      <c r="Y276" s="52">
        <f t="shared" si="34"/>
        <v>310</v>
      </c>
      <c r="Z276" s="46">
        <v>0</v>
      </c>
      <c r="AA276" s="46"/>
      <c r="AB276" s="34">
        <f>V276+Y276+Z276</f>
        <v>4310</v>
      </c>
      <c r="AC276" s="34">
        <f>AB276+U276</f>
        <v>18413.2</v>
      </c>
      <c r="AD276" s="48"/>
      <c r="AE276" s="48"/>
      <c r="AF276" s="57" t="str">
        <f>A276</f>
        <v>648-PR</v>
      </c>
      <c r="AG276" s="74"/>
    </row>
    <row r="277" spans="1:33" s="31" customFormat="1" ht="42" hidden="1" customHeight="1" x14ac:dyDescent="0.2">
      <c r="A277" s="33" t="s">
        <v>473</v>
      </c>
      <c r="B277" s="33"/>
      <c r="C277" s="28" t="s">
        <v>77</v>
      </c>
      <c r="D277" s="28" t="s">
        <v>50</v>
      </c>
      <c r="E277" s="35" t="s">
        <v>373</v>
      </c>
      <c r="F277" s="35" t="s">
        <v>102</v>
      </c>
      <c r="G277" s="35" t="s">
        <v>89</v>
      </c>
      <c r="H277" s="220">
        <v>42</v>
      </c>
      <c r="I277" s="33" t="s">
        <v>172</v>
      </c>
      <c r="J277" s="51">
        <v>585</v>
      </c>
      <c r="K277" s="52">
        <v>17</v>
      </c>
      <c r="L277" s="52">
        <v>0</v>
      </c>
      <c r="M277" s="52">
        <f t="shared" si="31"/>
        <v>17</v>
      </c>
      <c r="N277" s="34">
        <f t="shared" si="33"/>
        <v>9945</v>
      </c>
      <c r="O277" s="53">
        <v>14</v>
      </c>
      <c r="P277" s="53">
        <v>30</v>
      </c>
      <c r="Q277" s="71">
        <v>0.4</v>
      </c>
      <c r="R277" s="71">
        <f t="shared" si="32"/>
        <v>168</v>
      </c>
      <c r="S277" s="53">
        <v>150</v>
      </c>
      <c r="T277" s="34">
        <f>(M277*S277)</f>
        <v>2550</v>
      </c>
      <c r="U277" s="34">
        <f>N277+R277+T277</f>
        <v>12663</v>
      </c>
      <c r="V277" s="53">
        <f>M277*200</f>
        <v>3400</v>
      </c>
      <c r="W277" s="53">
        <v>1</v>
      </c>
      <c r="X277" s="53">
        <v>310</v>
      </c>
      <c r="Y277" s="52">
        <f t="shared" si="34"/>
        <v>310</v>
      </c>
      <c r="Z277" s="46">
        <v>0</v>
      </c>
      <c r="AA277" s="46"/>
      <c r="AB277" s="34">
        <f>V277+Y277+Z277</f>
        <v>3710</v>
      </c>
      <c r="AC277" s="34">
        <f>AB277+U277</f>
        <v>16373</v>
      </c>
      <c r="AD277" s="48"/>
      <c r="AE277" s="48"/>
      <c r="AF277" s="57" t="str">
        <f>A277</f>
        <v>648-PR</v>
      </c>
      <c r="AG277" s="74"/>
    </row>
    <row r="278" spans="1:33" s="31" customFormat="1" ht="33.75" hidden="1" customHeight="1" x14ac:dyDescent="0.2">
      <c r="A278" s="33" t="s">
        <v>473</v>
      </c>
      <c r="B278" s="33"/>
      <c r="C278" s="28" t="s">
        <v>77</v>
      </c>
      <c r="D278" s="28" t="s">
        <v>50</v>
      </c>
      <c r="E278" s="35" t="s">
        <v>51</v>
      </c>
      <c r="F278" s="35" t="s">
        <v>52</v>
      </c>
      <c r="G278" s="35" t="s">
        <v>89</v>
      </c>
      <c r="H278" s="220">
        <v>42</v>
      </c>
      <c r="I278" s="33" t="s">
        <v>48</v>
      </c>
      <c r="J278" s="51">
        <v>585</v>
      </c>
      <c r="K278" s="52">
        <v>15</v>
      </c>
      <c r="L278" s="52">
        <v>0</v>
      </c>
      <c r="M278" s="52">
        <f t="shared" si="31"/>
        <v>15</v>
      </c>
      <c r="N278" s="34">
        <f t="shared" si="33"/>
        <v>8775</v>
      </c>
      <c r="O278" s="53">
        <v>14</v>
      </c>
      <c r="P278" s="53">
        <v>134</v>
      </c>
      <c r="Q278" s="71">
        <v>0.4</v>
      </c>
      <c r="R278" s="71">
        <f t="shared" si="32"/>
        <v>750.4</v>
      </c>
      <c r="S278" s="53">
        <v>150</v>
      </c>
      <c r="T278" s="34">
        <f>(M278*S278)</f>
        <v>2250</v>
      </c>
      <c r="U278" s="34">
        <f>N278+R278+T278</f>
        <v>11775.4</v>
      </c>
      <c r="V278" s="53">
        <f>M278*200</f>
        <v>3000</v>
      </c>
      <c r="W278" s="53">
        <v>1</v>
      </c>
      <c r="X278" s="53">
        <v>700</v>
      </c>
      <c r="Y278" s="52">
        <f t="shared" si="34"/>
        <v>700</v>
      </c>
      <c r="Z278" s="46">
        <v>0</v>
      </c>
      <c r="AA278" s="46"/>
      <c r="AB278" s="34">
        <f>V278+Y278+Z278</f>
        <v>3700</v>
      </c>
      <c r="AC278" s="34">
        <f>AB278+U278</f>
        <v>15475.4</v>
      </c>
      <c r="AD278" s="48"/>
      <c r="AE278" s="48"/>
      <c r="AF278" s="57" t="str">
        <f>A278</f>
        <v>648-PR</v>
      </c>
      <c r="AG278" s="74"/>
    </row>
    <row r="279" spans="1:33" s="31" customFormat="1" ht="37" hidden="1" customHeight="1" x14ac:dyDescent="0.2">
      <c r="A279" s="33" t="s">
        <v>473</v>
      </c>
      <c r="B279" s="33"/>
      <c r="C279" s="28" t="s">
        <v>77</v>
      </c>
      <c r="D279" s="28" t="s">
        <v>50</v>
      </c>
      <c r="E279" s="35" t="s">
        <v>51</v>
      </c>
      <c r="F279" s="35" t="s">
        <v>504</v>
      </c>
      <c r="G279" s="35" t="s">
        <v>474</v>
      </c>
      <c r="H279" s="220">
        <v>42</v>
      </c>
      <c r="I279" s="33" t="s">
        <v>48</v>
      </c>
      <c r="J279" s="51">
        <v>585</v>
      </c>
      <c r="K279" s="52">
        <v>0</v>
      </c>
      <c r="L279" s="52">
        <v>20</v>
      </c>
      <c r="M279" s="52">
        <f t="shared" si="31"/>
        <v>20</v>
      </c>
      <c r="N279" s="34">
        <f t="shared" si="33"/>
        <v>11700</v>
      </c>
      <c r="O279" s="53">
        <v>14</v>
      </c>
      <c r="P279" s="53">
        <v>134</v>
      </c>
      <c r="Q279" s="71">
        <v>0.4</v>
      </c>
      <c r="R279" s="71">
        <f t="shared" si="32"/>
        <v>750.4</v>
      </c>
      <c r="S279" s="53">
        <v>150</v>
      </c>
      <c r="T279" s="34">
        <f>(M279*S279)</f>
        <v>3000</v>
      </c>
      <c r="U279" s="34">
        <f>N279+R279+T279</f>
        <v>15450.4</v>
      </c>
      <c r="V279" s="53">
        <f>M279*200</f>
        <v>4000</v>
      </c>
      <c r="W279" s="53">
        <v>1</v>
      </c>
      <c r="X279" s="53">
        <v>700</v>
      </c>
      <c r="Y279" s="52">
        <f t="shared" si="34"/>
        <v>700</v>
      </c>
      <c r="Z279" s="46">
        <v>0</v>
      </c>
      <c r="AA279" s="46"/>
      <c r="AB279" s="34">
        <f>V279+Y279+Z279</f>
        <v>4700</v>
      </c>
      <c r="AC279" s="34">
        <f>AB279+U279</f>
        <v>20150.400000000001</v>
      </c>
      <c r="AD279" s="48"/>
      <c r="AE279" s="48"/>
      <c r="AF279" s="57" t="str">
        <f>A279</f>
        <v>648-PR</v>
      </c>
      <c r="AG279" s="74"/>
    </row>
    <row r="280" spans="1:33" s="31" customFormat="1" ht="43" hidden="1" customHeight="1" x14ac:dyDescent="0.2">
      <c r="A280" s="178" t="s">
        <v>473</v>
      </c>
      <c r="B280" s="178" t="s">
        <v>682</v>
      </c>
      <c r="C280" s="179" t="s">
        <v>77</v>
      </c>
      <c r="D280" s="179" t="s">
        <v>50</v>
      </c>
      <c r="E280" s="180" t="s">
        <v>165</v>
      </c>
      <c r="F280" s="180" t="s">
        <v>451</v>
      </c>
      <c r="G280" s="180" t="s">
        <v>452</v>
      </c>
      <c r="H280" s="220">
        <v>42</v>
      </c>
      <c r="I280" s="33" t="s">
        <v>172</v>
      </c>
      <c r="J280" s="51">
        <v>585</v>
      </c>
      <c r="K280" s="181">
        <v>0</v>
      </c>
      <c r="L280" s="181">
        <v>17</v>
      </c>
      <c r="M280" s="52">
        <f t="shared" si="31"/>
        <v>17</v>
      </c>
      <c r="N280" s="34">
        <f t="shared" si="33"/>
        <v>9945</v>
      </c>
      <c r="O280" s="53">
        <v>14</v>
      </c>
      <c r="P280" s="53">
        <v>46</v>
      </c>
      <c r="Q280" s="71">
        <v>0.4</v>
      </c>
      <c r="R280" s="71">
        <f t="shared" si="32"/>
        <v>257.60000000000002</v>
      </c>
      <c r="S280" s="53">
        <v>300</v>
      </c>
      <c r="T280" s="34">
        <f>(M280*S280)</f>
        <v>5100</v>
      </c>
      <c r="U280" s="34">
        <f>N280+R280+T280</f>
        <v>15302.6</v>
      </c>
      <c r="V280" s="53">
        <f>M280*200</f>
        <v>3400</v>
      </c>
      <c r="W280" s="53">
        <v>1</v>
      </c>
      <c r="X280" s="53">
        <v>385</v>
      </c>
      <c r="Y280" s="52">
        <f t="shared" si="34"/>
        <v>385</v>
      </c>
      <c r="Z280" s="46">
        <v>0</v>
      </c>
      <c r="AA280" s="46"/>
      <c r="AB280" s="34">
        <f>V280+Y280+Z280</f>
        <v>3785</v>
      </c>
      <c r="AC280" s="34">
        <f>AB280+U280</f>
        <v>19087.599999999999</v>
      </c>
      <c r="AD280" s="48"/>
      <c r="AE280" s="48"/>
      <c r="AF280" s="57" t="str">
        <f>A280</f>
        <v>648-PR</v>
      </c>
      <c r="AG280" s="74"/>
    </row>
    <row r="281" spans="1:33" s="31" customFormat="1" ht="32.25" hidden="1" customHeight="1" x14ac:dyDescent="0.2">
      <c r="A281" s="178" t="s">
        <v>473</v>
      </c>
      <c r="B281" s="178" t="s">
        <v>682</v>
      </c>
      <c r="C281" s="179" t="s">
        <v>77</v>
      </c>
      <c r="D281" s="179" t="s">
        <v>50</v>
      </c>
      <c r="E281" s="180" t="s">
        <v>165</v>
      </c>
      <c r="F281" s="180" t="s">
        <v>498</v>
      </c>
      <c r="G281" s="180" t="s">
        <v>507</v>
      </c>
      <c r="H281" s="220">
        <v>42</v>
      </c>
      <c r="I281" s="33" t="s">
        <v>172</v>
      </c>
      <c r="J281" s="51">
        <v>585</v>
      </c>
      <c r="K281" s="181">
        <v>0</v>
      </c>
      <c r="L281" s="181">
        <v>18</v>
      </c>
      <c r="M281" s="52">
        <f t="shared" si="31"/>
        <v>18</v>
      </c>
      <c r="N281" s="34">
        <f t="shared" si="33"/>
        <v>10530</v>
      </c>
      <c r="O281" s="53">
        <v>14</v>
      </c>
      <c r="P281" s="53">
        <v>46</v>
      </c>
      <c r="Q281" s="71">
        <v>0.4</v>
      </c>
      <c r="R281" s="71">
        <f t="shared" si="32"/>
        <v>257.60000000000002</v>
      </c>
      <c r="S281" s="53">
        <v>150</v>
      </c>
      <c r="T281" s="34">
        <f>(M281*S281)</f>
        <v>2700</v>
      </c>
      <c r="U281" s="34">
        <f>N281+R281+T281</f>
        <v>13487.6</v>
      </c>
      <c r="V281" s="53">
        <f>M281*200</f>
        <v>3600</v>
      </c>
      <c r="W281" s="53">
        <v>1</v>
      </c>
      <c r="X281" s="53">
        <v>385</v>
      </c>
      <c r="Y281" s="52">
        <f t="shared" si="34"/>
        <v>385</v>
      </c>
      <c r="Z281" s="46">
        <v>0</v>
      </c>
      <c r="AA281" s="46"/>
      <c r="AB281" s="34">
        <f>V281+Y281+Z281</f>
        <v>3985</v>
      </c>
      <c r="AC281" s="34">
        <f>AB281+U281</f>
        <v>17472.599999999999</v>
      </c>
      <c r="AD281" s="48"/>
      <c r="AE281" s="48"/>
      <c r="AF281" s="57" t="str">
        <f>A281</f>
        <v>648-PR</v>
      </c>
      <c r="AG281" s="74"/>
    </row>
    <row r="282" spans="1:33" s="31" customFormat="1" ht="38.25" hidden="1" customHeight="1" x14ac:dyDescent="0.2">
      <c r="A282" s="33" t="s">
        <v>473</v>
      </c>
      <c r="B282" s="33" t="s">
        <v>653</v>
      </c>
      <c r="C282" s="28" t="s">
        <v>77</v>
      </c>
      <c r="D282" s="28" t="s">
        <v>50</v>
      </c>
      <c r="E282" s="89" t="s">
        <v>509</v>
      </c>
      <c r="F282" s="35" t="s">
        <v>47</v>
      </c>
      <c r="G282" s="35" t="s">
        <v>91</v>
      </c>
      <c r="H282" s="220">
        <v>42</v>
      </c>
      <c r="I282" s="33" t="s">
        <v>48</v>
      </c>
      <c r="J282" s="51">
        <v>585</v>
      </c>
      <c r="K282" s="52">
        <v>0</v>
      </c>
      <c r="L282" s="52">
        <v>22</v>
      </c>
      <c r="M282" s="52">
        <f t="shared" si="31"/>
        <v>22</v>
      </c>
      <c r="N282" s="34">
        <f t="shared" si="33"/>
        <v>12870</v>
      </c>
      <c r="O282" s="53">
        <v>28</v>
      </c>
      <c r="P282" s="53">
        <v>120</v>
      </c>
      <c r="Q282" s="71">
        <v>0.4</v>
      </c>
      <c r="R282" s="71">
        <f t="shared" si="32"/>
        <v>1344</v>
      </c>
      <c r="S282" s="53">
        <v>150</v>
      </c>
      <c r="T282" s="34">
        <f>(M282*S282)</f>
        <v>3300</v>
      </c>
      <c r="U282" s="34">
        <f>N282+R282+T282</f>
        <v>17514</v>
      </c>
      <c r="V282" s="53">
        <f>M282*200</f>
        <v>4400</v>
      </c>
      <c r="W282" s="53">
        <v>1</v>
      </c>
      <c r="X282" s="53">
        <v>750</v>
      </c>
      <c r="Y282" s="52">
        <f t="shared" si="34"/>
        <v>750</v>
      </c>
      <c r="Z282" s="46">
        <v>0</v>
      </c>
      <c r="AA282" s="46"/>
      <c r="AB282" s="34">
        <f>V282+Y282+Z282</f>
        <v>5150</v>
      </c>
      <c r="AC282" s="34">
        <f>AB282+U282</f>
        <v>22664</v>
      </c>
      <c r="AD282" s="48"/>
      <c r="AE282" s="48"/>
      <c r="AF282" s="57" t="str">
        <f>A282</f>
        <v>648-PR</v>
      </c>
      <c r="AG282" s="74"/>
    </row>
    <row r="283" spans="1:33" s="31" customFormat="1" ht="40.5" hidden="1" customHeight="1" x14ac:dyDescent="0.2">
      <c r="A283" s="33" t="s">
        <v>511</v>
      </c>
      <c r="B283" s="33"/>
      <c r="C283" s="28" t="s">
        <v>77</v>
      </c>
      <c r="D283" s="28" t="s">
        <v>108</v>
      </c>
      <c r="E283" s="35" t="s">
        <v>495</v>
      </c>
      <c r="F283" s="35" t="s">
        <v>47</v>
      </c>
      <c r="G283" s="35" t="s">
        <v>91</v>
      </c>
      <c r="H283" s="220">
        <v>42</v>
      </c>
      <c r="I283" s="33" t="s">
        <v>48</v>
      </c>
      <c r="J283" s="51">
        <v>585</v>
      </c>
      <c r="K283" s="52">
        <v>16</v>
      </c>
      <c r="L283" s="52">
        <v>0</v>
      </c>
      <c r="M283" s="52">
        <f t="shared" si="31"/>
        <v>16</v>
      </c>
      <c r="N283" s="34">
        <f t="shared" si="33"/>
        <v>9360</v>
      </c>
      <c r="O283" s="53">
        <v>28</v>
      </c>
      <c r="P283" s="53">
        <v>13</v>
      </c>
      <c r="Q283" s="71">
        <v>0.4</v>
      </c>
      <c r="R283" s="71">
        <f t="shared" si="32"/>
        <v>145.6</v>
      </c>
      <c r="S283" s="53">
        <v>150</v>
      </c>
      <c r="T283" s="34">
        <f>(M283*S283)</f>
        <v>2400</v>
      </c>
      <c r="U283" s="34">
        <f>N283+R283+T283</f>
        <v>11905.6</v>
      </c>
      <c r="V283" s="53">
        <f>M283*200</f>
        <v>3200</v>
      </c>
      <c r="W283" s="53">
        <v>0</v>
      </c>
      <c r="X283" s="53">
        <v>0</v>
      </c>
      <c r="Y283" s="52">
        <f t="shared" si="34"/>
        <v>0</v>
      </c>
      <c r="Z283" s="46">
        <v>0</v>
      </c>
      <c r="AA283" s="46"/>
      <c r="AB283" s="34">
        <f>V283+Y283+Z283</f>
        <v>3200</v>
      </c>
      <c r="AC283" s="34">
        <f>AB283+U283</f>
        <v>15105.6</v>
      </c>
      <c r="AD283" s="48">
        <f>SUM(M283:M284)</f>
        <v>36</v>
      </c>
      <c r="AE283" s="48">
        <f>SUM(AC283:AC284)</f>
        <v>34164</v>
      </c>
      <c r="AF283" s="57" t="str">
        <f>A283</f>
        <v>648-SH</v>
      </c>
      <c r="AG283" s="74"/>
    </row>
    <row r="284" spans="1:33" s="31" customFormat="1" ht="39.75" hidden="1" customHeight="1" x14ac:dyDescent="0.2">
      <c r="A284" s="33" t="s">
        <v>511</v>
      </c>
      <c r="B284" s="33"/>
      <c r="C284" s="28" t="s">
        <v>77</v>
      </c>
      <c r="D284" s="28" t="s">
        <v>108</v>
      </c>
      <c r="E284" s="35" t="s">
        <v>513</v>
      </c>
      <c r="F284" s="35" t="s">
        <v>47</v>
      </c>
      <c r="G284" s="35" t="s">
        <v>91</v>
      </c>
      <c r="H284" s="220">
        <v>42</v>
      </c>
      <c r="I284" s="33" t="s">
        <v>48</v>
      </c>
      <c r="J284" s="51">
        <v>585</v>
      </c>
      <c r="K284" s="52">
        <v>20</v>
      </c>
      <c r="L284" s="52">
        <v>0</v>
      </c>
      <c r="M284" s="52">
        <f t="shared" si="31"/>
        <v>20</v>
      </c>
      <c r="N284" s="34">
        <f t="shared" si="33"/>
        <v>11700</v>
      </c>
      <c r="O284" s="53">
        <v>28</v>
      </c>
      <c r="P284" s="53">
        <v>32</v>
      </c>
      <c r="Q284" s="71">
        <v>0.4</v>
      </c>
      <c r="R284" s="71">
        <f t="shared" si="32"/>
        <v>358.40000000000003</v>
      </c>
      <c r="S284" s="53">
        <v>150</v>
      </c>
      <c r="T284" s="34">
        <f>(M284*S284)</f>
        <v>3000</v>
      </c>
      <c r="U284" s="34">
        <f>N284+R284+T284</f>
        <v>15058.4</v>
      </c>
      <c r="V284" s="53">
        <f>M284*200</f>
        <v>4000</v>
      </c>
      <c r="W284" s="53">
        <v>0</v>
      </c>
      <c r="X284" s="53">
        <v>0</v>
      </c>
      <c r="Y284" s="52">
        <f t="shared" si="34"/>
        <v>0</v>
      </c>
      <c r="Z284" s="46">
        <v>0</v>
      </c>
      <c r="AA284" s="46"/>
      <c r="AB284" s="34">
        <f>V284+Y284+Z284</f>
        <v>4000</v>
      </c>
      <c r="AC284" s="34">
        <f>AB284+U284</f>
        <v>19058.400000000001</v>
      </c>
      <c r="AD284" s="48"/>
      <c r="AE284" s="48"/>
      <c r="AF284" s="57" t="str">
        <f>A284</f>
        <v>648-SH</v>
      </c>
      <c r="AG284" s="74"/>
    </row>
    <row r="285" spans="1:33" s="31" customFormat="1" ht="58" hidden="1" customHeight="1" x14ac:dyDescent="0.2">
      <c r="A285" s="33" t="s">
        <v>515</v>
      </c>
      <c r="B285" s="33"/>
      <c r="C285" s="28" t="s">
        <v>77</v>
      </c>
      <c r="D285" s="28" t="s">
        <v>103</v>
      </c>
      <c r="E285" s="35" t="s">
        <v>455</v>
      </c>
      <c r="F285" s="35" t="s">
        <v>516</v>
      </c>
      <c r="G285" s="35" t="s">
        <v>86</v>
      </c>
      <c r="H285" s="220">
        <v>56</v>
      </c>
      <c r="I285" s="33" t="s">
        <v>48</v>
      </c>
      <c r="J285" s="51">
        <v>585</v>
      </c>
      <c r="K285" s="52">
        <v>0</v>
      </c>
      <c r="L285" s="52">
        <v>15</v>
      </c>
      <c r="M285" s="52">
        <f t="shared" si="31"/>
        <v>15</v>
      </c>
      <c r="N285" s="34">
        <f t="shared" si="33"/>
        <v>8775</v>
      </c>
      <c r="O285" s="53">
        <v>28</v>
      </c>
      <c r="P285" s="53">
        <v>51</v>
      </c>
      <c r="Q285" s="71">
        <v>0.4</v>
      </c>
      <c r="R285" s="71">
        <f t="shared" si="32"/>
        <v>571.20000000000005</v>
      </c>
      <c r="S285" s="53">
        <v>300</v>
      </c>
      <c r="T285" s="34">
        <f>(M285*S285)</f>
        <v>4500</v>
      </c>
      <c r="U285" s="34">
        <f>N285+R285+T285</f>
        <v>13846.2</v>
      </c>
      <c r="V285" s="53">
        <f>M285*200</f>
        <v>3000</v>
      </c>
      <c r="W285" s="53">
        <v>1</v>
      </c>
      <c r="X285" s="53">
        <v>187</v>
      </c>
      <c r="Y285" s="52">
        <f t="shared" si="34"/>
        <v>187</v>
      </c>
      <c r="Z285" s="52">
        <v>0</v>
      </c>
      <c r="AA285" s="52"/>
      <c r="AB285" s="34">
        <f>V285+Y285+Z285</f>
        <v>3187</v>
      </c>
      <c r="AC285" s="34">
        <f>AB285+U285</f>
        <v>17033.2</v>
      </c>
      <c r="AD285" s="48">
        <f>SUM(M285:M295)</f>
        <v>154</v>
      </c>
      <c r="AE285" s="48">
        <f>SUM(AC285:AC295)</f>
        <v>168080.4</v>
      </c>
      <c r="AF285" s="57" t="str">
        <f>A285</f>
        <v>651-PR</v>
      </c>
      <c r="AG285" s="74"/>
    </row>
    <row r="286" spans="1:33" s="31" customFormat="1" ht="39.75" hidden="1" customHeight="1" x14ac:dyDescent="0.2">
      <c r="A286" s="33" t="s">
        <v>515</v>
      </c>
      <c r="B286" s="33"/>
      <c r="C286" s="28" t="s">
        <v>77</v>
      </c>
      <c r="D286" s="28" t="s">
        <v>103</v>
      </c>
      <c r="E286" s="35" t="s">
        <v>406</v>
      </c>
      <c r="F286" s="35" t="s">
        <v>518</v>
      </c>
      <c r="G286" s="35" t="s">
        <v>86</v>
      </c>
      <c r="H286" s="220">
        <v>56</v>
      </c>
      <c r="I286" s="33" t="s">
        <v>48</v>
      </c>
      <c r="J286" s="51">
        <v>585</v>
      </c>
      <c r="K286" s="52">
        <v>15</v>
      </c>
      <c r="L286" s="52">
        <v>0</v>
      </c>
      <c r="M286" s="52">
        <f t="shared" si="31"/>
        <v>15</v>
      </c>
      <c r="N286" s="34">
        <f t="shared" si="33"/>
        <v>8775</v>
      </c>
      <c r="O286" s="53">
        <v>28</v>
      </c>
      <c r="P286" s="53">
        <v>12</v>
      </c>
      <c r="Q286" s="71">
        <v>0.4</v>
      </c>
      <c r="R286" s="71">
        <f t="shared" si="32"/>
        <v>134.40000000000003</v>
      </c>
      <c r="S286" s="53">
        <v>300</v>
      </c>
      <c r="T286" s="34">
        <f>(M286*S286)</f>
        <v>4500</v>
      </c>
      <c r="U286" s="34">
        <f>N286+R286+T286</f>
        <v>13409.4</v>
      </c>
      <c r="V286" s="53">
        <f>M286*200</f>
        <v>3000</v>
      </c>
      <c r="W286" s="53">
        <v>1</v>
      </c>
      <c r="X286" s="53">
        <v>148</v>
      </c>
      <c r="Y286" s="52">
        <f t="shared" si="34"/>
        <v>148</v>
      </c>
      <c r="Z286" s="52">
        <v>0</v>
      </c>
      <c r="AA286" s="52"/>
      <c r="AB286" s="34">
        <f>V286+Y286+Z286</f>
        <v>3148</v>
      </c>
      <c r="AC286" s="34">
        <f>AB286+U286</f>
        <v>16557.400000000001</v>
      </c>
      <c r="AD286" s="48"/>
      <c r="AE286" s="48"/>
      <c r="AF286" s="57" t="str">
        <f>A286</f>
        <v>651-PR</v>
      </c>
      <c r="AG286" s="74"/>
    </row>
    <row r="287" spans="1:33" s="31" customFormat="1" ht="53" hidden="1" customHeight="1" x14ac:dyDescent="0.2">
      <c r="A287" s="178" t="s">
        <v>515</v>
      </c>
      <c r="B287" s="178" t="s">
        <v>750</v>
      </c>
      <c r="C287" s="179" t="s">
        <v>77</v>
      </c>
      <c r="D287" s="179" t="s">
        <v>108</v>
      </c>
      <c r="E287" s="180" t="s">
        <v>210</v>
      </c>
      <c r="F287" s="180" t="s">
        <v>518</v>
      </c>
      <c r="G287" s="180" t="s">
        <v>86</v>
      </c>
      <c r="H287" s="220">
        <v>56</v>
      </c>
      <c r="I287" s="33" t="s">
        <v>48</v>
      </c>
      <c r="J287" s="51">
        <v>585</v>
      </c>
      <c r="K287" s="52">
        <v>0</v>
      </c>
      <c r="L287" s="52">
        <v>19</v>
      </c>
      <c r="M287" s="52">
        <f t="shared" si="31"/>
        <v>19</v>
      </c>
      <c r="N287" s="34">
        <f t="shared" si="33"/>
        <v>11115</v>
      </c>
      <c r="O287" s="53">
        <v>28</v>
      </c>
      <c r="P287" s="53">
        <v>47</v>
      </c>
      <c r="Q287" s="71">
        <v>0.4</v>
      </c>
      <c r="R287" s="71">
        <f t="shared" si="32"/>
        <v>526.4</v>
      </c>
      <c r="S287" s="53">
        <v>300</v>
      </c>
      <c r="T287" s="34">
        <f>(M287*S287)</f>
        <v>5700</v>
      </c>
      <c r="U287" s="34">
        <f>N287+R287+T287</f>
        <v>17341.400000000001</v>
      </c>
      <c r="V287" s="53">
        <f>M287*200</f>
        <v>3800</v>
      </c>
      <c r="W287" s="53">
        <v>1</v>
      </c>
      <c r="X287" s="53">
        <v>300</v>
      </c>
      <c r="Y287" s="52">
        <f t="shared" si="34"/>
        <v>300</v>
      </c>
      <c r="Z287" s="52">
        <v>0</v>
      </c>
      <c r="AA287" s="34">
        <v>3148</v>
      </c>
      <c r="AB287" s="34">
        <f>V287+Y287+Z287</f>
        <v>4100</v>
      </c>
      <c r="AC287" s="34">
        <f>AB287+U287</f>
        <v>21441.4</v>
      </c>
      <c r="AD287" s="48"/>
      <c r="AE287" s="57" t="s">
        <v>32</v>
      </c>
      <c r="AF287" s="57" t="s">
        <v>515</v>
      </c>
      <c r="AG287" s="74"/>
    </row>
    <row r="288" spans="1:33" s="31" customFormat="1" ht="38.25" hidden="1" customHeight="1" x14ac:dyDescent="0.2">
      <c r="A288" s="33" t="s">
        <v>515</v>
      </c>
      <c r="B288" s="33"/>
      <c r="C288" s="28" t="s">
        <v>77</v>
      </c>
      <c r="D288" s="28" t="s">
        <v>103</v>
      </c>
      <c r="E288" s="35" t="s">
        <v>406</v>
      </c>
      <c r="F288" s="35" t="s">
        <v>518</v>
      </c>
      <c r="G288" s="35" t="s">
        <v>86</v>
      </c>
      <c r="H288" s="220">
        <v>56</v>
      </c>
      <c r="I288" s="33" t="s">
        <v>48</v>
      </c>
      <c r="J288" s="51">
        <v>585</v>
      </c>
      <c r="K288" s="52">
        <v>0</v>
      </c>
      <c r="L288" s="52">
        <v>15</v>
      </c>
      <c r="M288" s="52">
        <f t="shared" si="31"/>
        <v>15</v>
      </c>
      <c r="N288" s="34">
        <f t="shared" si="33"/>
        <v>8775</v>
      </c>
      <c r="O288" s="53">
        <v>28</v>
      </c>
      <c r="P288" s="53">
        <v>12</v>
      </c>
      <c r="Q288" s="71">
        <v>0.4</v>
      </c>
      <c r="R288" s="71">
        <f t="shared" si="32"/>
        <v>134.40000000000003</v>
      </c>
      <c r="S288" s="53">
        <v>300</v>
      </c>
      <c r="T288" s="34">
        <f>(M288*S288)</f>
        <v>4500</v>
      </c>
      <c r="U288" s="34">
        <f>N288+R288+T288</f>
        <v>13409.4</v>
      </c>
      <c r="V288" s="53">
        <f>M288*200</f>
        <v>3000</v>
      </c>
      <c r="W288" s="53">
        <v>1</v>
      </c>
      <c r="X288" s="53">
        <v>148</v>
      </c>
      <c r="Y288" s="52">
        <f t="shared" si="34"/>
        <v>148</v>
      </c>
      <c r="Z288" s="52">
        <v>0</v>
      </c>
      <c r="AA288" s="52"/>
      <c r="AB288" s="34">
        <f>V288+Y288+Z288</f>
        <v>3148</v>
      </c>
      <c r="AC288" s="34">
        <f>AB288+U288</f>
        <v>16557.400000000001</v>
      </c>
      <c r="AD288" s="48"/>
      <c r="AE288" s="48"/>
      <c r="AF288" s="57" t="str">
        <f>A288</f>
        <v>651-PR</v>
      </c>
      <c r="AG288" s="74"/>
    </row>
    <row r="289" spans="1:33" s="31" customFormat="1" ht="51" hidden="1" customHeight="1" x14ac:dyDescent="0.2">
      <c r="A289" s="33" t="s">
        <v>515</v>
      </c>
      <c r="B289" s="33"/>
      <c r="C289" s="28" t="s">
        <v>77</v>
      </c>
      <c r="D289" s="28" t="s">
        <v>103</v>
      </c>
      <c r="E289" s="35" t="s">
        <v>192</v>
      </c>
      <c r="F289" s="35" t="s">
        <v>463</v>
      </c>
      <c r="G289" s="35" t="s">
        <v>86</v>
      </c>
      <c r="H289" s="220">
        <v>56</v>
      </c>
      <c r="I289" s="33" t="s">
        <v>48</v>
      </c>
      <c r="J289" s="51">
        <v>585</v>
      </c>
      <c r="K289" s="52">
        <v>15</v>
      </c>
      <c r="L289" s="52">
        <v>0</v>
      </c>
      <c r="M289" s="52">
        <f t="shared" si="31"/>
        <v>15</v>
      </c>
      <c r="N289" s="34">
        <f t="shared" si="33"/>
        <v>8775</v>
      </c>
      <c r="O289" s="53">
        <v>28</v>
      </c>
      <c r="P289" s="53">
        <v>20</v>
      </c>
      <c r="Q289" s="71">
        <v>0.4</v>
      </c>
      <c r="R289" s="71">
        <f t="shared" si="32"/>
        <v>224</v>
      </c>
      <c r="S289" s="53">
        <v>300</v>
      </c>
      <c r="T289" s="34">
        <f>(M289*S289)</f>
        <v>4500</v>
      </c>
      <c r="U289" s="34">
        <f>N289+R289+T289</f>
        <v>13499</v>
      </c>
      <c r="V289" s="53">
        <f>M289*200</f>
        <v>3000</v>
      </c>
      <c r="W289" s="53">
        <v>1</v>
      </c>
      <c r="X289" s="53">
        <v>165</v>
      </c>
      <c r="Y289" s="52">
        <f t="shared" si="34"/>
        <v>165</v>
      </c>
      <c r="Z289" s="52">
        <v>0</v>
      </c>
      <c r="AA289" s="52"/>
      <c r="AB289" s="34">
        <f>V289+Y289+Z289</f>
        <v>3165</v>
      </c>
      <c r="AC289" s="34">
        <f>AB289+U289</f>
        <v>16664</v>
      </c>
      <c r="AD289" s="48"/>
      <c r="AE289" s="48"/>
      <c r="AF289" s="57" t="str">
        <f>A289</f>
        <v>651-PR</v>
      </c>
      <c r="AG289" s="74"/>
    </row>
    <row r="290" spans="1:33" s="31" customFormat="1" ht="51" hidden="1" customHeight="1" x14ac:dyDescent="0.2">
      <c r="A290" s="178" t="s">
        <v>515</v>
      </c>
      <c r="B290" s="178" t="s">
        <v>749</v>
      </c>
      <c r="C290" s="179" t="s">
        <v>77</v>
      </c>
      <c r="D290" s="179" t="s">
        <v>108</v>
      </c>
      <c r="E290" s="180" t="s">
        <v>493</v>
      </c>
      <c r="F290" s="180" t="s">
        <v>220</v>
      </c>
      <c r="G290" s="180" t="s">
        <v>86</v>
      </c>
      <c r="H290" s="220">
        <v>56</v>
      </c>
      <c r="I290" s="33" t="s">
        <v>48</v>
      </c>
      <c r="J290" s="51">
        <v>585</v>
      </c>
      <c r="K290" s="52">
        <v>0</v>
      </c>
      <c r="L290" s="52">
        <v>15</v>
      </c>
      <c r="M290" s="52">
        <f t="shared" si="31"/>
        <v>15</v>
      </c>
      <c r="N290" s="34">
        <f t="shared" si="33"/>
        <v>8775</v>
      </c>
      <c r="O290" s="53">
        <v>28</v>
      </c>
      <c r="P290" s="53">
        <v>10</v>
      </c>
      <c r="Q290" s="71">
        <v>0.4</v>
      </c>
      <c r="R290" s="71">
        <f t="shared" si="32"/>
        <v>112</v>
      </c>
      <c r="S290" s="53">
        <v>300</v>
      </c>
      <c r="T290" s="34">
        <f>(M290*S290)</f>
        <v>4500</v>
      </c>
      <c r="U290" s="34">
        <f>N290+R290+T290</f>
        <v>13387</v>
      </c>
      <c r="V290" s="53">
        <f>M290*200</f>
        <v>3000</v>
      </c>
      <c r="W290" s="53">
        <v>1</v>
      </c>
      <c r="X290" s="53">
        <v>200</v>
      </c>
      <c r="Y290" s="52">
        <f t="shared" si="34"/>
        <v>200</v>
      </c>
      <c r="Z290" s="52">
        <v>0</v>
      </c>
      <c r="AA290" s="52"/>
      <c r="AB290" s="34">
        <f>V290+Y290+Z290</f>
        <v>3200</v>
      </c>
      <c r="AC290" s="34">
        <f>AB290+U290</f>
        <v>16587</v>
      </c>
      <c r="AD290" s="48"/>
      <c r="AE290" s="48"/>
      <c r="AF290" s="57" t="str">
        <f>A290</f>
        <v>651-PR</v>
      </c>
      <c r="AG290" s="74"/>
    </row>
    <row r="291" spans="1:33" s="31" customFormat="1" ht="45.75" hidden="1" customHeight="1" x14ac:dyDescent="0.2">
      <c r="A291" s="62" t="s">
        <v>515</v>
      </c>
      <c r="B291" s="62"/>
      <c r="C291" s="63" t="s">
        <v>77</v>
      </c>
      <c r="D291" s="63" t="s">
        <v>108</v>
      </c>
      <c r="E291" s="37" t="s">
        <v>111</v>
      </c>
      <c r="F291" s="37" t="s">
        <v>220</v>
      </c>
      <c r="G291" s="37" t="s">
        <v>521</v>
      </c>
      <c r="H291" s="245">
        <v>42</v>
      </c>
      <c r="I291" s="62" t="s">
        <v>48</v>
      </c>
      <c r="J291" s="39">
        <v>585</v>
      </c>
      <c r="K291" s="40">
        <v>0</v>
      </c>
      <c r="L291" s="40">
        <v>0</v>
      </c>
      <c r="M291" s="40">
        <f t="shared" si="31"/>
        <v>0</v>
      </c>
      <c r="N291" s="41">
        <f t="shared" si="33"/>
        <v>0</v>
      </c>
      <c r="O291" s="42">
        <v>0</v>
      </c>
      <c r="P291" s="42">
        <v>24</v>
      </c>
      <c r="Q291" s="67">
        <v>0.4</v>
      </c>
      <c r="R291" s="67">
        <f t="shared" si="32"/>
        <v>0</v>
      </c>
      <c r="S291" s="42">
        <v>0</v>
      </c>
      <c r="T291" s="41">
        <f>(M291*S291)</f>
        <v>0</v>
      </c>
      <c r="U291" s="41">
        <f>N291+R291+T291</f>
        <v>0</v>
      </c>
      <c r="V291" s="42">
        <f>M291*200</f>
        <v>0</v>
      </c>
      <c r="W291" s="42">
        <v>0</v>
      </c>
      <c r="X291" s="42">
        <v>225</v>
      </c>
      <c r="Y291" s="40">
        <f t="shared" si="34"/>
        <v>0</v>
      </c>
      <c r="Z291" s="40">
        <v>0</v>
      </c>
      <c r="AA291" s="52"/>
      <c r="AB291" s="41">
        <f>V291+Y291+Z291</f>
        <v>0</v>
      </c>
      <c r="AC291" s="41">
        <f>AB291+U291</f>
        <v>0</v>
      </c>
      <c r="AD291" s="199"/>
      <c r="AE291" s="199"/>
      <c r="AF291" s="49" t="str">
        <f>A291</f>
        <v>651-PR</v>
      </c>
      <c r="AG291" s="74"/>
    </row>
    <row r="292" spans="1:33" s="31" customFormat="1" ht="36" hidden="1" customHeight="1" x14ac:dyDescent="0.2">
      <c r="A292" s="178" t="s">
        <v>515</v>
      </c>
      <c r="B292" s="178" t="s">
        <v>752</v>
      </c>
      <c r="C292" s="179" t="s">
        <v>77</v>
      </c>
      <c r="D292" s="179" t="s">
        <v>108</v>
      </c>
      <c r="E292" s="180" t="s">
        <v>111</v>
      </c>
      <c r="F292" s="180" t="s">
        <v>518</v>
      </c>
      <c r="G292" s="180" t="s">
        <v>86</v>
      </c>
      <c r="H292" s="220">
        <v>56</v>
      </c>
      <c r="I292" s="33" t="s">
        <v>48</v>
      </c>
      <c r="J292" s="51">
        <v>585</v>
      </c>
      <c r="K292" s="52">
        <v>0</v>
      </c>
      <c r="L292" s="52">
        <v>0</v>
      </c>
      <c r="M292" s="52">
        <f t="shared" si="31"/>
        <v>0</v>
      </c>
      <c r="N292" s="34">
        <f t="shared" si="33"/>
        <v>0</v>
      </c>
      <c r="O292" s="53">
        <v>0</v>
      </c>
      <c r="P292" s="53">
        <v>24</v>
      </c>
      <c r="Q292" s="71">
        <v>0.4</v>
      </c>
      <c r="R292" s="71">
        <f t="shared" si="32"/>
        <v>0</v>
      </c>
      <c r="S292" s="53">
        <v>0</v>
      </c>
      <c r="T292" s="34">
        <f>(M292*S292)</f>
        <v>0</v>
      </c>
      <c r="U292" s="34">
        <f>N292+R292+T292</f>
        <v>0</v>
      </c>
      <c r="V292" s="53">
        <f>M292*200</f>
        <v>0</v>
      </c>
      <c r="W292" s="53">
        <v>0</v>
      </c>
      <c r="X292" s="53">
        <v>225</v>
      </c>
      <c r="Y292" s="52">
        <f t="shared" si="34"/>
        <v>0</v>
      </c>
      <c r="Z292" s="52">
        <v>0</v>
      </c>
      <c r="AA292" s="52"/>
      <c r="AB292" s="34">
        <f>V292+Y292+Z292</f>
        <v>0</v>
      </c>
      <c r="AC292" s="34">
        <f>AB292+U292</f>
        <v>0</v>
      </c>
      <c r="AD292" s="48"/>
      <c r="AE292" s="48"/>
      <c r="AF292" s="57" t="str">
        <f>A292</f>
        <v>651-PR</v>
      </c>
      <c r="AG292" s="74"/>
    </row>
    <row r="293" spans="1:33" s="31" customFormat="1" ht="23" hidden="1" customHeight="1" x14ac:dyDescent="0.2">
      <c r="A293" s="33" t="s">
        <v>515</v>
      </c>
      <c r="B293" s="33"/>
      <c r="C293" s="28" t="s">
        <v>77</v>
      </c>
      <c r="D293" s="28" t="s">
        <v>108</v>
      </c>
      <c r="E293" s="35" t="s">
        <v>298</v>
      </c>
      <c r="F293" s="35" t="s">
        <v>518</v>
      </c>
      <c r="G293" s="35" t="s">
        <v>86</v>
      </c>
      <c r="H293" s="220">
        <v>56</v>
      </c>
      <c r="I293" s="33" t="s">
        <v>48</v>
      </c>
      <c r="J293" s="51">
        <v>585</v>
      </c>
      <c r="K293" s="52">
        <v>15</v>
      </c>
      <c r="L293" s="52">
        <v>0</v>
      </c>
      <c r="M293" s="52">
        <f t="shared" si="31"/>
        <v>15</v>
      </c>
      <c r="N293" s="34">
        <f t="shared" si="33"/>
        <v>8775</v>
      </c>
      <c r="O293" s="53">
        <v>36</v>
      </c>
      <c r="P293" s="53">
        <v>16</v>
      </c>
      <c r="Q293" s="71">
        <v>0.4</v>
      </c>
      <c r="R293" s="71">
        <f t="shared" si="32"/>
        <v>230.4</v>
      </c>
      <c r="S293" s="53">
        <v>300</v>
      </c>
      <c r="T293" s="34">
        <f>(M293*S293)</f>
        <v>4500</v>
      </c>
      <c r="U293" s="34">
        <f>N293+R293+T293</f>
        <v>13505.4</v>
      </c>
      <c r="V293" s="53">
        <f>M293*200</f>
        <v>3000</v>
      </c>
      <c r="W293" s="53">
        <v>1</v>
      </c>
      <c r="X293" s="53">
        <v>225</v>
      </c>
      <c r="Y293" s="52">
        <f t="shared" si="34"/>
        <v>225</v>
      </c>
      <c r="Z293" s="52">
        <v>0</v>
      </c>
      <c r="AA293" s="52"/>
      <c r="AB293" s="34">
        <f>V293+Y293+Z293</f>
        <v>3225</v>
      </c>
      <c r="AC293" s="34">
        <f>AB293+U293</f>
        <v>16730.400000000001</v>
      </c>
      <c r="AD293" s="48"/>
      <c r="AE293" s="48"/>
      <c r="AF293" s="57" t="str">
        <f>A293</f>
        <v>651-PR</v>
      </c>
      <c r="AG293" s="74"/>
    </row>
    <row r="294" spans="1:33" s="31" customFormat="1" ht="39.75" hidden="1" customHeight="1" x14ac:dyDescent="0.2">
      <c r="A294" s="178" t="s">
        <v>515</v>
      </c>
      <c r="B294" s="178" t="s">
        <v>684</v>
      </c>
      <c r="C294" s="179" t="s">
        <v>77</v>
      </c>
      <c r="D294" s="179" t="s">
        <v>45</v>
      </c>
      <c r="E294" s="180" t="s">
        <v>261</v>
      </c>
      <c r="F294" s="180" t="s">
        <v>518</v>
      </c>
      <c r="G294" s="180" t="s">
        <v>86</v>
      </c>
      <c r="H294" s="220">
        <v>56</v>
      </c>
      <c r="I294" s="33" t="s">
        <v>48</v>
      </c>
      <c r="J294" s="51">
        <v>585</v>
      </c>
      <c r="K294" s="52">
        <v>20</v>
      </c>
      <c r="L294" s="52">
        <v>0</v>
      </c>
      <c r="M294" s="52">
        <f t="shared" si="31"/>
        <v>20</v>
      </c>
      <c r="N294" s="34">
        <f t="shared" si="33"/>
        <v>11700</v>
      </c>
      <c r="O294" s="53">
        <v>36</v>
      </c>
      <c r="P294" s="53">
        <v>42</v>
      </c>
      <c r="Q294" s="71">
        <v>0.4</v>
      </c>
      <c r="R294" s="71">
        <f t="shared" si="32"/>
        <v>604.80000000000007</v>
      </c>
      <c r="S294" s="53">
        <v>300</v>
      </c>
      <c r="T294" s="34">
        <f>(M294*S294)</f>
        <v>6000</v>
      </c>
      <c r="U294" s="34">
        <f>N294+R294+T294</f>
        <v>18304.8</v>
      </c>
      <c r="V294" s="53">
        <f>M294*200</f>
        <v>4000</v>
      </c>
      <c r="W294" s="53">
        <v>1</v>
      </c>
      <c r="X294" s="53">
        <v>363</v>
      </c>
      <c r="Y294" s="52">
        <f t="shared" si="34"/>
        <v>363</v>
      </c>
      <c r="Z294" s="46">
        <v>0</v>
      </c>
      <c r="AA294" s="46"/>
      <c r="AB294" s="34">
        <f>V294+Y294+Z294</f>
        <v>4363</v>
      </c>
      <c r="AC294" s="34">
        <f>AB294+U294</f>
        <v>22667.8</v>
      </c>
      <c r="AD294" s="48"/>
      <c r="AE294" s="48"/>
      <c r="AF294" s="57" t="str">
        <f>A294</f>
        <v>651-PR</v>
      </c>
      <c r="AG294" s="74"/>
    </row>
    <row r="295" spans="1:33" s="31" customFormat="1" ht="36" hidden="1" customHeight="1" x14ac:dyDescent="0.2">
      <c r="A295" s="178" t="s">
        <v>515</v>
      </c>
      <c r="B295" s="178" t="s">
        <v>747</v>
      </c>
      <c r="C295" s="179" t="s">
        <v>77</v>
      </c>
      <c r="D295" s="179" t="s">
        <v>50</v>
      </c>
      <c r="E295" s="180" t="s">
        <v>373</v>
      </c>
      <c r="F295" s="180" t="s">
        <v>220</v>
      </c>
      <c r="G295" s="180" t="s">
        <v>441</v>
      </c>
      <c r="H295" s="220">
        <v>56</v>
      </c>
      <c r="I295" s="33" t="s">
        <v>48</v>
      </c>
      <c r="J295" s="51">
        <v>585</v>
      </c>
      <c r="K295" s="181">
        <v>0</v>
      </c>
      <c r="L295" s="181">
        <v>25</v>
      </c>
      <c r="M295" s="52">
        <f t="shared" si="31"/>
        <v>25</v>
      </c>
      <c r="N295" s="34">
        <f t="shared" si="33"/>
        <v>14625</v>
      </c>
      <c r="O295" s="53">
        <v>28</v>
      </c>
      <c r="P295" s="53">
        <v>14</v>
      </c>
      <c r="Q295" s="71">
        <v>0.4</v>
      </c>
      <c r="R295" s="71">
        <f t="shared" si="32"/>
        <v>156.80000000000001</v>
      </c>
      <c r="S295" s="53">
        <v>150</v>
      </c>
      <c r="T295" s="34">
        <f>(M295*S295)</f>
        <v>3750</v>
      </c>
      <c r="U295" s="34">
        <f>N295+R295+T295</f>
        <v>18531.8</v>
      </c>
      <c r="V295" s="53">
        <f>M295*200</f>
        <v>5000</v>
      </c>
      <c r="W295" s="53">
        <v>1</v>
      </c>
      <c r="X295" s="53">
        <v>310</v>
      </c>
      <c r="Y295" s="52">
        <f t="shared" si="34"/>
        <v>310</v>
      </c>
      <c r="Z295" s="52">
        <v>0</v>
      </c>
      <c r="AA295" s="52"/>
      <c r="AB295" s="34">
        <f>V295+Y295+Z295</f>
        <v>5310</v>
      </c>
      <c r="AC295" s="34">
        <f>AB295+U295</f>
        <v>23841.8</v>
      </c>
      <c r="AD295" s="48"/>
      <c r="AE295" s="48"/>
      <c r="AF295" s="57" t="str">
        <f>A295</f>
        <v>651-PR</v>
      </c>
      <c r="AG295" s="74"/>
    </row>
    <row r="296" spans="1:33" s="31" customFormat="1" ht="50" hidden="1" customHeight="1" x14ac:dyDescent="0.2">
      <c r="A296" s="243" t="s">
        <v>718</v>
      </c>
      <c r="B296" s="243" t="s">
        <v>720</v>
      </c>
      <c r="C296" s="179" t="s">
        <v>77</v>
      </c>
      <c r="D296" s="179" t="s">
        <v>45</v>
      </c>
      <c r="E296" s="180" t="s">
        <v>153</v>
      </c>
      <c r="F296" s="180" t="s">
        <v>149</v>
      </c>
      <c r="G296" s="180" t="s">
        <v>382</v>
      </c>
      <c r="H296" s="246">
        <v>42</v>
      </c>
      <c r="I296" s="178" t="s">
        <v>48</v>
      </c>
      <c r="J296" s="183">
        <v>585</v>
      </c>
      <c r="K296" s="181">
        <v>0</v>
      </c>
      <c r="L296" s="181">
        <v>20</v>
      </c>
      <c r="M296" s="181">
        <f t="shared" ref="M296:M348" si="35">K296+L296</f>
        <v>20</v>
      </c>
      <c r="N296" s="55">
        <f t="shared" si="33"/>
        <v>11700</v>
      </c>
      <c r="O296" s="182">
        <v>28</v>
      </c>
      <c r="P296" s="182">
        <v>10</v>
      </c>
      <c r="Q296" s="184">
        <v>0.4</v>
      </c>
      <c r="R296" s="184">
        <f t="shared" si="32"/>
        <v>112</v>
      </c>
      <c r="S296" s="55">
        <v>300</v>
      </c>
      <c r="T296" s="55">
        <f>(M296*S296)</f>
        <v>6000</v>
      </c>
      <c r="U296" s="55">
        <f>N296+R296+T296</f>
        <v>17812</v>
      </c>
      <c r="V296" s="55">
        <f>M296*200</f>
        <v>4000</v>
      </c>
      <c r="W296" s="182">
        <v>1</v>
      </c>
      <c r="X296" s="55">
        <v>750</v>
      </c>
      <c r="Y296" s="181">
        <f t="shared" si="34"/>
        <v>750</v>
      </c>
      <c r="Z296" s="181">
        <v>0</v>
      </c>
      <c r="AA296" s="181"/>
      <c r="AB296" s="55">
        <f>V296+Y296+Z296</f>
        <v>4750</v>
      </c>
      <c r="AC296" s="55">
        <f>AB296+U296</f>
        <v>22562</v>
      </c>
      <c r="AD296" s="242">
        <f>SUM(M296:M307)</f>
        <v>233</v>
      </c>
      <c r="AE296" s="242">
        <f>SUM(AC296:AC307)</f>
        <v>307453.59999999998</v>
      </c>
      <c r="AF296" s="91" t="str">
        <f>A296</f>
        <v>652-A (New: KES-TECH)</v>
      </c>
      <c r="AG296" s="74"/>
    </row>
    <row r="297" spans="1:33" s="31" customFormat="1" ht="50" hidden="1" customHeight="1" x14ac:dyDescent="0.2">
      <c r="A297" s="243" t="s">
        <v>718</v>
      </c>
      <c r="B297" s="243" t="s">
        <v>729</v>
      </c>
      <c r="C297" s="179" t="s">
        <v>77</v>
      </c>
      <c r="D297" s="179" t="s">
        <v>108</v>
      </c>
      <c r="E297" s="180" t="s">
        <v>111</v>
      </c>
      <c r="F297" s="180" t="s">
        <v>722</v>
      </c>
      <c r="G297" s="180" t="s">
        <v>382</v>
      </c>
      <c r="H297" s="246">
        <v>42</v>
      </c>
      <c r="I297" s="178" t="s">
        <v>48</v>
      </c>
      <c r="J297" s="183">
        <v>585</v>
      </c>
      <c r="K297" s="181">
        <v>0</v>
      </c>
      <c r="L297" s="181">
        <v>20</v>
      </c>
      <c r="M297" s="181">
        <f t="shared" si="35"/>
        <v>20</v>
      </c>
      <c r="N297" s="55">
        <f t="shared" si="33"/>
        <v>11700</v>
      </c>
      <c r="O297" s="182">
        <v>28</v>
      </c>
      <c r="P297" s="182">
        <v>27</v>
      </c>
      <c r="Q297" s="184">
        <v>0.4</v>
      </c>
      <c r="R297" s="184">
        <f t="shared" si="32"/>
        <v>302.40000000000003</v>
      </c>
      <c r="S297" s="55">
        <v>300</v>
      </c>
      <c r="T297" s="55">
        <f>(M297*S297)</f>
        <v>6000</v>
      </c>
      <c r="U297" s="55">
        <f>N297+R297+T297</f>
        <v>18002.400000000001</v>
      </c>
      <c r="V297" s="55">
        <f>M297*200</f>
        <v>4000</v>
      </c>
      <c r="W297" s="182">
        <v>1</v>
      </c>
      <c r="X297" s="55">
        <v>175</v>
      </c>
      <c r="Y297" s="181">
        <f t="shared" si="34"/>
        <v>175</v>
      </c>
      <c r="Z297" s="181">
        <v>0</v>
      </c>
      <c r="AA297" s="181"/>
      <c r="AB297" s="55">
        <f>V297+Y297+Z297</f>
        <v>4175</v>
      </c>
      <c r="AC297" s="55">
        <f>AB297+U297</f>
        <v>22177.4</v>
      </c>
      <c r="AD297" s="242"/>
      <c r="AE297" s="242"/>
      <c r="AF297" s="91"/>
      <c r="AG297" s="74"/>
    </row>
    <row r="298" spans="1:33" s="31" customFormat="1" ht="50" hidden="1" customHeight="1" x14ac:dyDescent="0.2">
      <c r="A298" s="243" t="s">
        <v>718</v>
      </c>
      <c r="B298" s="243" t="s">
        <v>730</v>
      </c>
      <c r="C298" s="179" t="s">
        <v>77</v>
      </c>
      <c r="D298" s="179" t="s">
        <v>108</v>
      </c>
      <c r="E298" s="180" t="s">
        <v>368</v>
      </c>
      <c r="F298" s="180" t="s">
        <v>477</v>
      </c>
      <c r="G298" s="180" t="s">
        <v>91</v>
      </c>
      <c r="H298" s="246">
        <v>42</v>
      </c>
      <c r="I298" s="178" t="s">
        <v>48</v>
      </c>
      <c r="J298" s="183">
        <v>585</v>
      </c>
      <c r="K298" s="181">
        <v>0</v>
      </c>
      <c r="L298" s="181">
        <v>20</v>
      </c>
      <c r="M298" s="181">
        <f t="shared" si="35"/>
        <v>20</v>
      </c>
      <c r="N298" s="55">
        <f t="shared" si="33"/>
        <v>11700</v>
      </c>
      <c r="O298" s="182">
        <v>28</v>
      </c>
      <c r="P298" s="182">
        <v>68</v>
      </c>
      <c r="Q298" s="184">
        <v>0.4</v>
      </c>
      <c r="R298" s="184">
        <f t="shared" si="32"/>
        <v>761.60000000000014</v>
      </c>
      <c r="S298" s="55">
        <v>150</v>
      </c>
      <c r="T298" s="55">
        <f>(M298*S298)</f>
        <v>3000</v>
      </c>
      <c r="U298" s="55">
        <f>N298+R298+T298</f>
        <v>15461.6</v>
      </c>
      <c r="V298" s="55">
        <f>M298*200</f>
        <v>4000</v>
      </c>
      <c r="W298" s="182">
        <v>1</v>
      </c>
      <c r="X298" s="55">
        <v>313</v>
      </c>
      <c r="Y298" s="181">
        <f t="shared" si="34"/>
        <v>313</v>
      </c>
      <c r="Z298" s="181">
        <v>0</v>
      </c>
      <c r="AA298" s="181"/>
      <c r="AB298" s="55">
        <f>V298+Y298+Z298</f>
        <v>4313</v>
      </c>
      <c r="AC298" s="55">
        <f>AB298+U298</f>
        <v>19774.599999999999</v>
      </c>
      <c r="AD298" s="242"/>
      <c r="AE298" s="242"/>
      <c r="AF298" s="91"/>
      <c r="AG298" s="74"/>
    </row>
    <row r="299" spans="1:33" s="31" customFormat="1" ht="50" hidden="1" customHeight="1" x14ac:dyDescent="0.2">
      <c r="A299" s="243" t="s">
        <v>718</v>
      </c>
      <c r="B299" s="243" t="s">
        <v>731</v>
      </c>
      <c r="C299" s="179" t="s">
        <v>77</v>
      </c>
      <c r="D299" s="179" t="s">
        <v>108</v>
      </c>
      <c r="E299" s="180" t="s">
        <v>415</v>
      </c>
      <c r="F299" s="180" t="s">
        <v>477</v>
      </c>
      <c r="G299" s="180" t="s">
        <v>91</v>
      </c>
      <c r="H299" s="246">
        <v>42</v>
      </c>
      <c r="I299" s="178" t="s">
        <v>48</v>
      </c>
      <c r="J299" s="183">
        <v>585</v>
      </c>
      <c r="K299" s="181">
        <v>0</v>
      </c>
      <c r="L299" s="181">
        <v>20</v>
      </c>
      <c r="M299" s="181">
        <f t="shared" si="35"/>
        <v>20</v>
      </c>
      <c r="N299" s="55">
        <f t="shared" si="33"/>
        <v>11700</v>
      </c>
      <c r="O299" s="182">
        <v>28</v>
      </c>
      <c r="P299" s="182">
        <v>22</v>
      </c>
      <c r="Q299" s="184">
        <v>0.4</v>
      </c>
      <c r="R299" s="184">
        <f t="shared" si="32"/>
        <v>246.40000000000003</v>
      </c>
      <c r="S299" s="55">
        <v>150</v>
      </c>
      <c r="T299" s="55">
        <f>(M299*S299)</f>
        <v>3000</v>
      </c>
      <c r="U299" s="55">
        <f>N299+R299+T299</f>
        <v>14946.4</v>
      </c>
      <c r="V299" s="55">
        <f>M299*200</f>
        <v>4000</v>
      </c>
      <c r="W299" s="182">
        <v>1</v>
      </c>
      <c r="X299" s="55">
        <v>225</v>
      </c>
      <c r="Y299" s="181">
        <f t="shared" si="34"/>
        <v>225</v>
      </c>
      <c r="Z299" s="181">
        <v>0</v>
      </c>
      <c r="AA299" s="181"/>
      <c r="AB299" s="55">
        <f>V299+Y299+Z299</f>
        <v>4225</v>
      </c>
      <c r="AC299" s="55">
        <f>AB299+U299</f>
        <v>19171.400000000001</v>
      </c>
      <c r="AD299" s="242"/>
      <c r="AE299" s="242"/>
      <c r="AF299" s="91"/>
      <c r="AG299" s="74"/>
    </row>
    <row r="300" spans="1:33" s="31" customFormat="1" ht="50" hidden="1" customHeight="1" x14ac:dyDescent="0.2">
      <c r="A300" s="243" t="s">
        <v>718</v>
      </c>
      <c r="B300" s="243" t="s">
        <v>733</v>
      </c>
      <c r="C300" s="179" t="s">
        <v>77</v>
      </c>
      <c r="D300" s="179" t="s">
        <v>108</v>
      </c>
      <c r="E300" s="180" t="s">
        <v>298</v>
      </c>
      <c r="F300" s="180" t="s">
        <v>477</v>
      </c>
      <c r="G300" s="180" t="s">
        <v>91</v>
      </c>
      <c r="H300" s="246">
        <v>42</v>
      </c>
      <c r="I300" s="178" t="s">
        <v>48</v>
      </c>
      <c r="J300" s="183">
        <v>585</v>
      </c>
      <c r="K300" s="181">
        <v>0</v>
      </c>
      <c r="L300" s="181">
        <v>20</v>
      </c>
      <c r="M300" s="181">
        <f t="shared" si="35"/>
        <v>20</v>
      </c>
      <c r="N300" s="55">
        <f t="shared" si="33"/>
        <v>11700</v>
      </c>
      <c r="O300" s="182">
        <v>28</v>
      </c>
      <c r="P300" s="182">
        <v>16</v>
      </c>
      <c r="Q300" s="184">
        <v>0.4</v>
      </c>
      <c r="R300" s="184">
        <f t="shared" si="32"/>
        <v>179.20000000000002</v>
      </c>
      <c r="S300" s="55">
        <v>150</v>
      </c>
      <c r="T300" s="55">
        <f>(M300*S300)</f>
        <v>3000</v>
      </c>
      <c r="U300" s="55">
        <f>N300+R300+T300</f>
        <v>14879.2</v>
      </c>
      <c r="V300" s="55">
        <f>M300*200</f>
        <v>4000</v>
      </c>
      <c r="W300" s="182">
        <v>1</v>
      </c>
      <c r="X300" s="55">
        <v>225</v>
      </c>
      <c r="Y300" s="181">
        <f t="shared" si="34"/>
        <v>225</v>
      </c>
      <c r="Z300" s="181">
        <v>0</v>
      </c>
      <c r="AA300" s="181"/>
      <c r="AB300" s="55">
        <f>V300+Y300+Z300</f>
        <v>4225</v>
      </c>
      <c r="AC300" s="55">
        <f>AB300+U300</f>
        <v>19104.2</v>
      </c>
      <c r="AD300" s="242"/>
      <c r="AE300" s="242"/>
      <c r="AF300" s="91"/>
      <c r="AG300" s="74"/>
    </row>
    <row r="301" spans="1:33" s="31" customFormat="1" ht="50" hidden="1" customHeight="1" x14ac:dyDescent="0.2">
      <c r="A301" s="243" t="s">
        <v>718</v>
      </c>
      <c r="B301" s="243" t="s">
        <v>732</v>
      </c>
      <c r="C301" s="179" t="s">
        <v>77</v>
      </c>
      <c r="D301" s="179" t="s">
        <v>108</v>
      </c>
      <c r="E301" s="180" t="s">
        <v>210</v>
      </c>
      <c r="F301" s="180" t="s">
        <v>479</v>
      </c>
      <c r="G301" s="180" t="s">
        <v>480</v>
      </c>
      <c r="H301" s="246">
        <v>42</v>
      </c>
      <c r="I301" s="178" t="s">
        <v>48</v>
      </c>
      <c r="J301" s="183">
        <v>585</v>
      </c>
      <c r="K301" s="181">
        <v>0</v>
      </c>
      <c r="L301" s="181">
        <v>20</v>
      </c>
      <c r="M301" s="181">
        <f t="shared" si="35"/>
        <v>20</v>
      </c>
      <c r="N301" s="55">
        <f t="shared" si="33"/>
        <v>11700</v>
      </c>
      <c r="O301" s="182">
        <v>28</v>
      </c>
      <c r="P301" s="182">
        <v>78</v>
      </c>
      <c r="Q301" s="184">
        <v>0.4</v>
      </c>
      <c r="R301" s="184">
        <f t="shared" si="32"/>
        <v>873.60000000000014</v>
      </c>
      <c r="S301" s="55">
        <v>300</v>
      </c>
      <c r="T301" s="55">
        <f>(M301*S301)</f>
        <v>6000</v>
      </c>
      <c r="U301" s="55">
        <f>N301+R301+T301</f>
        <v>18573.599999999999</v>
      </c>
      <c r="V301" s="55">
        <f>M301*200</f>
        <v>4000</v>
      </c>
      <c r="W301" s="182">
        <v>1</v>
      </c>
      <c r="X301" s="55">
        <v>385</v>
      </c>
      <c r="Y301" s="181">
        <f t="shared" si="34"/>
        <v>385</v>
      </c>
      <c r="Z301" s="181">
        <v>0</v>
      </c>
      <c r="AA301" s="181"/>
      <c r="AB301" s="55">
        <f>V301+Y301+Z301</f>
        <v>4385</v>
      </c>
      <c r="AC301" s="55">
        <f>AB301+U301</f>
        <v>22958.6</v>
      </c>
      <c r="AD301" s="242"/>
      <c r="AE301" s="242"/>
      <c r="AF301" s="91"/>
      <c r="AG301" s="74"/>
    </row>
    <row r="302" spans="1:33" s="31" customFormat="1" ht="50" hidden="1" customHeight="1" x14ac:dyDescent="0.2">
      <c r="A302" s="243" t="s">
        <v>718</v>
      </c>
      <c r="B302" s="243" t="s">
        <v>724</v>
      </c>
      <c r="C302" s="179" t="s">
        <v>33</v>
      </c>
      <c r="D302" s="179" t="s">
        <v>34</v>
      </c>
      <c r="E302" s="180" t="s">
        <v>35</v>
      </c>
      <c r="F302" s="180" t="s">
        <v>85</v>
      </c>
      <c r="G302" s="180" t="s">
        <v>132</v>
      </c>
      <c r="H302" s="246">
        <v>45</v>
      </c>
      <c r="I302" s="178" t="s">
        <v>37</v>
      </c>
      <c r="J302" s="183">
        <v>1200</v>
      </c>
      <c r="K302" s="181">
        <v>0</v>
      </c>
      <c r="L302" s="181">
        <v>17</v>
      </c>
      <c r="M302" s="181">
        <f t="shared" si="35"/>
        <v>17</v>
      </c>
      <c r="N302" s="55">
        <f t="shared" si="33"/>
        <v>20400</v>
      </c>
      <c r="O302" s="182">
        <v>0</v>
      </c>
      <c r="P302" s="182">
        <v>0</v>
      </c>
      <c r="Q302" s="184">
        <v>0.4</v>
      </c>
      <c r="R302" s="184">
        <f t="shared" si="32"/>
        <v>0</v>
      </c>
      <c r="S302" s="55">
        <v>0</v>
      </c>
      <c r="T302" s="55">
        <f>(M302*S302)</f>
        <v>0</v>
      </c>
      <c r="U302" s="55">
        <f>N302+R302+T302</f>
        <v>20400</v>
      </c>
      <c r="V302" s="55">
        <f>M302*200</f>
        <v>3400</v>
      </c>
      <c r="W302" s="182">
        <v>14</v>
      </c>
      <c r="X302" s="55">
        <v>330</v>
      </c>
      <c r="Y302" s="181">
        <f t="shared" si="34"/>
        <v>4620</v>
      </c>
      <c r="Z302" s="181">
        <v>0</v>
      </c>
      <c r="AA302" s="181"/>
      <c r="AB302" s="55">
        <f>V302+Y302+Z302</f>
        <v>8020</v>
      </c>
      <c r="AC302" s="55">
        <f>AB302+U302</f>
        <v>28420</v>
      </c>
      <c r="AD302" s="242"/>
      <c r="AE302" s="242"/>
      <c r="AF302" s="91"/>
      <c r="AG302" s="74"/>
    </row>
    <row r="303" spans="1:33" s="31" customFormat="1" ht="50" hidden="1" customHeight="1" x14ac:dyDescent="0.2">
      <c r="A303" s="243" t="s">
        <v>718</v>
      </c>
      <c r="B303" s="243" t="s">
        <v>728</v>
      </c>
      <c r="C303" s="179" t="s">
        <v>33</v>
      </c>
      <c r="D303" s="179" t="s">
        <v>108</v>
      </c>
      <c r="E303" s="180" t="s">
        <v>125</v>
      </c>
      <c r="F303" s="180" t="s">
        <v>266</v>
      </c>
      <c r="G303" s="180" t="s">
        <v>267</v>
      </c>
      <c r="H303" s="246">
        <v>45</v>
      </c>
      <c r="I303" s="178" t="s">
        <v>37</v>
      </c>
      <c r="J303" s="183">
        <v>1200</v>
      </c>
      <c r="K303" s="181">
        <v>0</v>
      </c>
      <c r="L303" s="181">
        <v>17</v>
      </c>
      <c r="M303" s="181">
        <f t="shared" si="35"/>
        <v>17</v>
      </c>
      <c r="N303" s="55">
        <f t="shared" si="33"/>
        <v>20400</v>
      </c>
      <c r="O303" s="182">
        <v>0</v>
      </c>
      <c r="P303" s="182">
        <v>0</v>
      </c>
      <c r="Q303" s="184">
        <v>0.4</v>
      </c>
      <c r="R303" s="184">
        <f t="shared" si="32"/>
        <v>0</v>
      </c>
      <c r="S303" s="55">
        <v>0</v>
      </c>
      <c r="T303" s="55">
        <f>(M303*S303)</f>
        <v>0</v>
      </c>
      <c r="U303" s="55">
        <f>N303+R303+T303</f>
        <v>20400</v>
      </c>
      <c r="V303" s="55">
        <f>M303*200</f>
        <v>3400</v>
      </c>
      <c r="W303" s="182">
        <v>14</v>
      </c>
      <c r="X303" s="55">
        <v>980</v>
      </c>
      <c r="Y303" s="181">
        <f t="shared" si="34"/>
        <v>13720</v>
      </c>
      <c r="Z303" s="181">
        <v>0</v>
      </c>
      <c r="AA303" s="181"/>
      <c r="AB303" s="55">
        <f>V303+Y303+Z303</f>
        <v>17120</v>
      </c>
      <c r="AC303" s="55">
        <f>AB303+U303</f>
        <v>37520</v>
      </c>
      <c r="AD303" s="242"/>
      <c r="AE303" s="242"/>
      <c r="AF303" s="91"/>
      <c r="AG303" s="74"/>
    </row>
    <row r="304" spans="1:33" s="31" customFormat="1" ht="50" hidden="1" customHeight="1" x14ac:dyDescent="0.2">
      <c r="A304" s="243" t="s">
        <v>718</v>
      </c>
      <c r="B304" s="243" t="s">
        <v>725</v>
      </c>
      <c r="C304" s="179" t="s">
        <v>33</v>
      </c>
      <c r="D304" s="179" t="s">
        <v>45</v>
      </c>
      <c r="E304" s="180" t="s">
        <v>216</v>
      </c>
      <c r="F304" s="180" t="s">
        <v>78</v>
      </c>
      <c r="G304" s="180" t="s">
        <v>726</v>
      </c>
      <c r="H304" s="246">
        <v>45</v>
      </c>
      <c r="I304" s="178" t="s">
        <v>37</v>
      </c>
      <c r="J304" s="183">
        <v>1200</v>
      </c>
      <c r="K304" s="181">
        <v>0</v>
      </c>
      <c r="L304" s="181">
        <v>17</v>
      </c>
      <c r="M304" s="181">
        <f t="shared" si="35"/>
        <v>17</v>
      </c>
      <c r="N304" s="55">
        <f t="shared" si="33"/>
        <v>20400</v>
      </c>
      <c r="O304" s="182">
        <v>0</v>
      </c>
      <c r="P304" s="182">
        <v>0</v>
      </c>
      <c r="Q304" s="184">
        <v>0.4</v>
      </c>
      <c r="R304" s="184">
        <f t="shared" si="32"/>
        <v>0</v>
      </c>
      <c r="S304" s="55">
        <v>0</v>
      </c>
      <c r="T304" s="55">
        <f>(M304*S304)</f>
        <v>0</v>
      </c>
      <c r="U304" s="55">
        <f>N304+R304+T304</f>
        <v>20400</v>
      </c>
      <c r="V304" s="55">
        <f>M304*200</f>
        <v>3400</v>
      </c>
      <c r="W304" s="182">
        <v>12</v>
      </c>
      <c r="X304" s="55">
        <v>750</v>
      </c>
      <c r="Y304" s="181">
        <f t="shared" si="34"/>
        <v>9000</v>
      </c>
      <c r="Z304" s="181">
        <v>0</v>
      </c>
      <c r="AA304" s="181"/>
      <c r="AB304" s="55">
        <f>V304+Y304+Z304</f>
        <v>12400</v>
      </c>
      <c r="AC304" s="55">
        <f>AB304+U304</f>
        <v>32800</v>
      </c>
      <c r="AD304" s="242"/>
      <c r="AE304" s="242"/>
      <c r="AF304" s="91"/>
      <c r="AG304" s="74"/>
    </row>
    <row r="305" spans="1:33" s="31" customFormat="1" ht="50" hidden="1" customHeight="1" x14ac:dyDescent="0.2">
      <c r="A305" s="243" t="s">
        <v>718</v>
      </c>
      <c r="B305" s="243" t="s">
        <v>727</v>
      </c>
      <c r="C305" s="179" t="s">
        <v>33</v>
      </c>
      <c r="D305" s="179" t="s">
        <v>45</v>
      </c>
      <c r="E305" s="180" t="s">
        <v>65</v>
      </c>
      <c r="F305" s="180" t="s">
        <v>102</v>
      </c>
      <c r="G305" s="180" t="s">
        <v>258</v>
      </c>
      <c r="H305" s="246">
        <v>45</v>
      </c>
      <c r="I305" s="178" t="s">
        <v>37</v>
      </c>
      <c r="J305" s="183">
        <v>1200</v>
      </c>
      <c r="K305" s="181">
        <v>0</v>
      </c>
      <c r="L305" s="181">
        <v>20</v>
      </c>
      <c r="M305" s="181">
        <f t="shared" si="35"/>
        <v>20</v>
      </c>
      <c r="N305" s="55">
        <f t="shared" si="33"/>
        <v>24000</v>
      </c>
      <c r="O305" s="182">
        <v>0</v>
      </c>
      <c r="P305" s="182">
        <v>0</v>
      </c>
      <c r="Q305" s="184">
        <v>0.4</v>
      </c>
      <c r="R305" s="184">
        <f t="shared" si="32"/>
        <v>0</v>
      </c>
      <c r="S305" s="55">
        <v>0</v>
      </c>
      <c r="T305" s="55">
        <f>(M305*S305)</f>
        <v>0</v>
      </c>
      <c r="U305" s="55">
        <f>N305+R305+T305</f>
        <v>24000</v>
      </c>
      <c r="V305" s="55">
        <f>M305*200</f>
        <v>4000</v>
      </c>
      <c r="W305" s="182">
        <v>14</v>
      </c>
      <c r="X305" s="55">
        <v>550</v>
      </c>
      <c r="Y305" s="181">
        <f t="shared" si="34"/>
        <v>7700</v>
      </c>
      <c r="Z305" s="181">
        <v>0</v>
      </c>
      <c r="AA305" s="181"/>
      <c r="AB305" s="55">
        <f>V305+Y305+Z305</f>
        <v>11700</v>
      </c>
      <c r="AC305" s="55">
        <f>AB305+U305</f>
        <v>35700</v>
      </c>
      <c r="AD305" s="242"/>
      <c r="AE305" s="242"/>
      <c r="AF305" s="91"/>
      <c r="AG305" s="74"/>
    </row>
    <row r="306" spans="1:33" s="31" customFormat="1" ht="50" hidden="1" customHeight="1" x14ac:dyDescent="0.2">
      <c r="A306" s="243" t="s">
        <v>718</v>
      </c>
      <c r="B306" s="243" t="s">
        <v>723</v>
      </c>
      <c r="C306" s="179" t="s">
        <v>77</v>
      </c>
      <c r="D306" s="179" t="s">
        <v>45</v>
      </c>
      <c r="E306" s="180" t="s">
        <v>261</v>
      </c>
      <c r="F306" s="180" t="s">
        <v>722</v>
      </c>
      <c r="G306" s="180" t="s">
        <v>382</v>
      </c>
      <c r="H306" s="246">
        <v>42</v>
      </c>
      <c r="I306" s="178" t="s">
        <v>48</v>
      </c>
      <c r="J306" s="183">
        <v>585</v>
      </c>
      <c r="K306" s="181">
        <v>0</v>
      </c>
      <c r="L306" s="181">
        <v>22</v>
      </c>
      <c r="M306" s="181">
        <f t="shared" si="35"/>
        <v>22</v>
      </c>
      <c r="N306" s="55">
        <f t="shared" si="33"/>
        <v>12870</v>
      </c>
      <c r="O306" s="182">
        <v>28</v>
      </c>
      <c r="P306" s="182">
        <v>42</v>
      </c>
      <c r="Q306" s="184">
        <v>0.4</v>
      </c>
      <c r="R306" s="184">
        <f t="shared" si="32"/>
        <v>470.40000000000003</v>
      </c>
      <c r="S306" s="55">
        <v>300</v>
      </c>
      <c r="T306" s="55">
        <f>(M306*S306)</f>
        <v>6600</v>
      </c>
      <c r="U306" s="55">
        <f>N306+R306+T306</f>
        <v>19940.400000000001</v>
      </c>
      <c r="V306" s="55">
        <f>M306*200</f>
        <v>4400</v>
      </c>
      <c r="W306" s="182">
        <v>1</v>
      </c>
      <c r="X306" s="55">
        <v>363</v>
      </c>
      <c r="Y306" s="181">
        <f t="shared" si="34"/>
        <v>363</v>
      </c>
      <c r="Z306" s="181">
        <v>0</v>
      </c>
      <c r="AA306" s="181"/>
      <c r="AB306" s="55">
        <f>V306+Y306+Z306</f>
        <v>4763</v>
      </c>
      <c r="AC306" s="55">
        <f>AB306+U306</f>
        <v>24703.4</v>
      </c>
      <c r="AD306" s="242"/>
      <c r="AE306" s="242"/>
      <c r="AF306" s="91"/>
      <c r="AG306" s="74"/>
    </row>
    <row r="307" spans="1:33" s="31" customFormat="1" ht="50" hidden="1" customHeight="1" x14ac:dyDescent="0.2">
      <c r="A307" s="243" t="s">
        <v>718</v>
      </c>
      <c r="B307" s="243" t="s">
        <v>721</v>
      </c>
      <c r="C307" s="179" t="s">
        <v>77</v>
      </c>
      <c r="D307" s="179" t="s">
        <v>45</v>
      </c>
      <c r="E307" s="180" t="s">
        <v>148</v>
      </c>
      <c r="F307" s="180" t="s">
        <v>149</v>
      </c>
      <c r="G307" s="180" t="s">
        <v>382</v>
      </c>
      <c r="H307" s="246">
        <v>42</v>
      </c>
      <c r="I307" s="178" t="s">
        <v>48</v>
      </c>
      <c r="J307" s="183">
        <v>585</v>
      </c>
      <c r="K307" s="181">
        <v>0</v>
      </c>
      <c r="L307" s="181">
        <v>20</v>
      </c>
      <c r="M307" s="181">
        <f t="shared" si="35"/>
        <v>20</v>
      </c>
      <c r="N307" s="55">
        <f t="shared" si="33"/>
        <v>11700</v>
      </c>
      <c r="O307" s="182">
        <v>28</v>
      </c>
      <c r="P307" s="182">
        <v>10</v>
      </c>
      <c r="Q307" s="184">
        <v>0.4</v>
      </c>
      <c r="R307" s="184">
        <f t="shared" si="32"/>
        <v>112</v>
      </c>
      <c r="S307" s="55">
        <v>300</v>
      </c>
      <c r="T307" s="55">
        <f>(M307*S307)</f>
        <v>6000</v>
      </c>
      <c r="U307" s="55">
        <f>N307+R307+T307</f>
        <v>17812</v>
      </c>
      <c r="V307" s="55">
        <f>M307*200</f>
        <v>4000</v>
      </c>
      <c r="W307" s="182">
        <v>1</v>
      </c>
      <c r="X307" s="55">
        <v>750</v>
      </c>
      <c r="Y307" s="181">
        <f t="shared" si="34"/>
        <v>750</v>
      </c>
      <c r="Z307" s="181">
        <v>0</v>
      </c>
      <c r="AA307" s="181"/>
      <c r="AB307" s="55">
        <f>V307+Y307+Z307</f>
        <v>4750</v>
      </c>
      <c r="AC307" s="55">
        <f>AB307+U307</f>
        <v>22562</v>
      </c>
      <c r="AD307" s="242"/>
      <c r="AE307" s="242"/>
      <c r="AF307" s="91"/>
      <c r="AG307" s="74"/>
    </row>
    <row r="308" spans="1:33" s="31" customFormat="1" ht="39.75" hidden="1" customHeight="1" x14ac:dyDescent="0.2">
      <c r="A308" s="243" t="s">
        <v>527</v>
      </c>
      <c r="B308" s="243" t="s">
        <v>716</v>
      </c>
      <c r="C308" s="179" t="s">
        <v>77</v>
      </c>
      <c r="D308" s="179" t="s">
        <v>45</v>
      </c>
      <c r="E308" s="180" t="s">
        <v>313</v>
      </c>
      <c r="F308" s="180" t="s">
        <v>214</v>
      </c>
      <c r="G308" s="180" t="s">
        <v>734</v>
      </c>
      <c r="H308" s="246">
        <v>42</v>
      </c>
      <c r="I308" s="178" t="s">
        <v>48</v>
      </c>
      <c r="J308" s="183">
        <v>585</v>
      </c>
      <c r="K308" s="181">
        <v>0</v>
      </c>
      <c r="L308" s="181">
        <v>28</v>
      </c>
      <c r="M308" s="181">
        <f t="shared" si="35"/>
        <v>28</v>
      </c>
      <c r="N308" s="55">
        <f t="shared" si="33"/>
        <v>16380</v>
      </c>
      <c r="O308" s="182">
        <v>28</v>
      </c>
      <c r="P308" s="182">
        <v>56</v>
      </c>
      <c r="Q308" s="184">
        <v>0.4</v>
      </c>
      <c r="R308" s="184">
        <f t="shared" si="32"/>
        <v>627.20000000000005</v>
      </c>
      <c r="S308" s="55">
        <v>0</v>
      </c>
      <c r="T308" s="55">
        <f>(M308*S308)</f>
        <v>0</v>
      </c>
      <c r="U308" s="55">
        <f>N308+R308+T308</f>
        <v>17007.2</v>
      </c>
      <c r="V308" s="55">
        <f>M308*200</f>
        <v>5600</v>
      </c>
      <c r="W308" s="55">
        <v>1</v>
      </c>
      <c r="X308" s="55">
        <v>320</v>
      </c>
      <c r="Y308" s="181">
        <f t="shared" si="34"/>
        <v>320</v>
      </c>
      <c r="Z308" s="181">
        <v>0</v>
      </c>
      <c r="AA308" s="181"/>
      <c r="AB308" s="55">
        <f>V308+Y308+Z308</f>
        <v>5920</v>
      </c>
      <c r="AC308" s="55">
        <f>AB308+U308</f>
        <v>22927.200000000001</v>
      </c>
      <c r="AD308" s="242">
        <f>SUM(M308:M309)</f>
        <v>28</v>
      </c>
      <c r="AE308" s="242">
        <f>SUM(AC308:AC309)</f>
        <v>22927.200000000001</v>
      </c>
      <c r="AF308" s="91" t="str">
        <f>A308</f>
        <v>652-B</v>
      </c>
      <c r="AG308" s="74" t="s">
        <v>528</v>
      </c>
    </row>
    <row r="309" spans="1:33" s="31" customFormat="1" ht="42.75" hidden="1" customHeight="1" x14ac:dyDescent="0.2">
      <c r="A309" s="33" t="s">
        <v>527</v>
      </c>
      <c r="B309" s="33"/>
      <c r="C309" s="28" t="s">
        <v>33</v>
      </c>
      <c r="D309" s="28" t="s">
        <v>50</v>
      </c>
      <c r="E309" s="89" t="s">
        <v>35</v>
      </c>
      <c r="F309" s="35" t="s">
        <v>266</v>
      </c>
      <c r="G309" s="35" t="s">
        <v>267</v>
      </c>
      <c r="H309" s="220">
        <v>45</v>
      </c>
      <c r="I309" s="33" t="s">
        <v>37</v>
      </c>
      <c r="J309" s="51">
        <v>1200</v>
      </c>
      <c r="K309" s="52">
        <v>0</v>
      </c>
      <c r="L309" s="52">
        <v>0</v>
      </c>
      <c r="M309" s="52">
        <f t="shared" si="35"/>
        <v>0</v>
      </c>
      <c r="N309" s="34">
        <f t="shared" si="33"/>
        <v>0</v>
      </c>
      <c r="O309" s="53">
        <v>0</v>
      </c>
      <c r="P309" s="53">
        <v>0</v>
      </c>
      <c r="Q309" s="71">
        <v>0.4</v>
      </c>
      <c r="R309" s="71">
        <f t="shared" si="32"/>
        <v>0</v>
      </c>
      <c r="S309" s="34">
        <v>0</v>
      </c>
      <c r="T309" s="34">
        <f>(M309*S309)</f>
        <v>0</v>
      </c>
      <c r="U309" s="34">
        <f>N309+R309+T309</f>
        <v>0</v>
      </c>
      <c r="V309" s="34">
        <f>M309*200</f>
        <v>0</v>
      </c>
      <c r="W309" s="34">
        <v>0</v>
      </c>
      <c r="X309" s="34">
        <v>160</v>
      </c>
      <c r="Y309" s="52">
        <f t="shared" si="34"/>
        <v>0</v>
      </c>
      <c r="Z309" s="52">
        <v>0</v>
      </c>
      <c r="AA309" s="52"/>
      <c r="AB309" s="34">
        <f>V309+Y309+Z309</f>
        <v>0</v>
      </c>
      <c r="AC309" s="34">
        <f>AB309+U309</f>
        <v>0</v>
      </c>
      <c r="AD309" s="48" t="s">
        <v>32</v>
      </c>
      <c r="AE309" s="48" t="s">
        <v>32</v>
      </c>
      <c r="AF309" s="91" t="str">
        <f>A309</f>
        <v>652-B</v>
      </c>
      <c r="AG309" s="74"/>
    </row>
    <row r="310" spans="1:33" s="31" customFormat="1" ht="34.5" hidden="1" customHeight="1" x14ac:dyDescent="0.2">
      <c r="A310" s="178" t="s">
        <v>529</v>
      </c>
      <c r="B310" s="178" t="s">
        <v>765</v>
      </c>
      <c r="C310" s="88" t="s">
        <v>33</v>
      </c>
      <c r="D310" s="88" t="s">
        <v>108</v>
      </c>
      <c r="E310" s="89" t="s">
        <v>438</v>
      </c>
      <c r="F310" s="89" t="s">
        <v>264</v>
      </c>
      <c r="G310" s="89" t="s">
        <v>530</v>
      </c>
      <c r="H310" s="220">
        <v>45</v>
      </c>
      <c r="I310" s="90" t="s">
        <v>172</v>
      </c>
      <c r="J310" s="51">
        <v>585</v>
      </c>
      <c r="K310" s="52">
        <v>0</v>
      </c>
      <c r="L310" s="52">
        <v>0</v>
      </c>
      <c r="M310" s="52">
        <f t="shared" si="35"/>
        <v>0</v>
      </c>
      <c r="N310" s="34">
        <f t="shared" si="33"/>
        <v>0</v>
      </c>
      <c r="O310" s="53">
        <v>0</v>
      </c>
      <c r="P310" s="53">
        <v>116</v>
      </c>
      <c r="Q310" s="71">
        <v>0.4</v>
      </c>
      <c r="R310" s="71">
        <f t="shared" si="32"/>
        <v>0</v>
      </c>
      <c r="S310" s="53">
        <v>310</v>
      </c>
      <c r="T310" s="34">
        <f>(M310*S310)</f>
        <v>0</v>
      </c>
      <c r="U310" s="34">
        <f>N310+R310+T310</f>
        <v>0</v>
      </c>
      <c r="V310" s="53">
        <f>M310*200</f>
        <v>0</v>
      </c>
      <c r="W310" s="34">
        <v>0</v>
      </c>
      <c r="X310" s="34">
        <v>625</v>
      </c>
      <c r="Y310" s="52">
        <f t="shared" si="34"/>
        <v>0</v>
      </c>
      <c r="Z310" s="46">
        <v>0</v>
      </c>
      <c r="AA310" s="46"/>
      <c r="AB310" s="34">
        <f>V310+Y310+Z310</f>
        <v>0</v>
      </c>
      <c r="AC310" s="34">
        <f>AB310+U310</f>
        <v>0</v>
      </c>
      <c r="AD310" s="48">
        <f>SUM(M310:M332)</f>
        <v>370</v>
      </c>
      <c r="AE310" s="48">
        <f>SUM(AC310:AC331)</f>
        <v>488918.39999999997</v>
      </c>
      <c r="AF310" s="91" t="str">
        <f>A310</f>
        <v>652-PR</v>
      </c>
      <c r="AG310" s="74" t="s">
        <v>532</v>
      </c>
    </row>
    <row r="311" spans="1:33" s="31" customFormat="1" ht="37" hidden="1" customHeight="1" x14ac:dyDescent="0.2">
      <c r="A311" s="33" t="s">
        <v>529</v>
      </c>
      <c r="B311" s="33" t="s">
        <v>655</v>
      </c>
      <c r="C311" s="88" t="s">
        <v>33</v>
      </c>
      <c r="D311" s="88" t="s">
        <v>108</v>
      </c>
      <c r="E311" s="89" t="s">
        <v>438</v>
      </c>
      <c r="F311" s="89" t="s">
        <v>264</v>
      </c>
      <c r="G311" s="89" t="s">
        <v>530</v>
      </c>
      <c r="H311" s="220">
        <v>45</v>
      </c>
      <c r="I311" s="90" t="s">
        <v>172</v>
      </c>
      <c r="J311" s="51">
        <v>585</v>
      </c>
      <c r="K311" s="52">
        <v>0</v>
      </c>
      <c r="L311" s="52">
        <v>0</v>
      </c>
      <c r="M311" s="52">
        <f t="shared" si="35"/>
        <v>0</v>
      </c>
      <c r="N311" s="34">
        <f t="shared" si="33"/>
        <v>0</v>
      </c>
      <c r="O311" s="53">
        <v>0</v>
      </c>
      <c r="P311" s="53">
        <v>116</v>
      </c>
      <c r="Q311" s="71">
        <v>0.4</v>
      </c>
      <c r="R311" s="71">
        <f t="shared" si="32"/>
        <v>0</v>
      </c>
      <c r="S311" s="53">
        <v>0</v>
      </c>
      <c r="T311" s="34">
        <f>(M311*S311)</f>
        <v>0</v>
      </c>
      <c r="U311" s="34">
        <f>N311+R311+T311</f>
        <v>0</v>
      </c>
      <c r="V311" s="53">
        <f>M311*200</f>
        <v>0</v>
      </c>
      <c r="W311" s="34">
        <v>0</v>
      </c>
      <c r="X311" s="34">
        <v>625</v>
      </c>
      <c r="Y311" s="52">
        <f t="shared" si="34"/>
        <v>0</v>
      </c>
      <c r="Z311" s="46">
        <v>0</v>
      </c>
      <c r="AA311" s="46"/>
      <c r="AB311" s="34">
        <f>V311+Y311+Z311</f>
        <v>0</v>
      </c>
      <c r="AC311" s="34">
        <f>AB311+U311</f>
        <v>0</v>
      </c>
      <c r="AD311" s="48"/>
      <c r="AE311" s="48"/>
      <c r="AF311" s="91" t="str">
        <f>A311</f>
        <v>652-PR</v>
      </c>
      <c r="AG311" s="74" t="s">
        <v>532</v>
      </c>
    </row>
    <row r="312" spans="1:33" s="31" customFormat="1" ht="39.75" hidden="1" customHeight="1" x14ac:dyDescent="0.2">
      <c r="A312" s="33" t="s">
        <v>529</v>
      </c>
      <c r="B312" s="33"/>
      <c r="C312" s="88" t="s">
        <v>33</v>
      </c>
      <c r="D312" s="88" t="s">
        <v>108</v>
      </c>
      <c r="E312" s="89" t="s">
        <v>302</v>
      </c>
      <c r="F312" s="89" t="s">
        <v>533</v>
      </c>
      <c r="G312" s="35" t="s">
        <v>135</v>
      </c>
      <c r="H312" s="220">
        <v>45</v>
      </c>
      <c r="I312" s="90" t="s">
        <v>48</v>
      </c>
      <c r="J312" s="51">
        <v>585</v>
      </c>
      <c r="K312" s="52">
        <v>0</v>
      </c>
      <c r="L312" s="52">
        <v>17</v>
      </c>
      <c r="M312" s="52">
        <f t="shared" si="35"/>
        <v>17</v>
      </c>
      <c r="N312" s="34">
        <f t="shared" si="33"/>
        <v>9945</v>
      </c>
      <c r="O312" s="53">
        <v>28</v>
      </c>
      <c r="P312" s="53">
        <v>116</v>
      </c>
      <c r="Q312" s="71">
        <v>0.4</v>
      </c>
      <c r="R312" s="71">
        <f t="shared" si="32"/>
        <v>1299.2000000000003</v>
      </c>
      <c r="S312" s="53">
        <v>235</v>
      </c>
      <c r="T312" s="34">
        <f>(M312*S312)</f>
        <v>3995</v>
      </c>
      <c r="U312" s="34">
        <f>N312+R312+T312</f>
        <v>15239.2</v>
      </c>
      <c r="V312" s="53">
        <f>M312*200</f>
        <v>3400</v>
      </c>
      <c r="W312" s="34">
        <v>1</v>
      </c>
      <c r="X312" s="34">
        <v>459</v>
      </c>
      <c r="Y312" s="52">
        <f t="shared" si="34"/>
        <v>459</v>
      </c>
      <c r="Z312" s="46">
        <v>0</v>
      </c>
      <c r="AA312" s="46"/>
      <c r="AB312" s="34">
        <f>V312+Y312+Z312</f>
        <v>3859</v>
      </c>
      <c r="AC312" s="34">
        <f>AB312+U312</f>
        <v>19098.2</v>
      </c>
      <c r="AD312" s="48"/>
      <c r="AE312" s="48"/>
      <c r="AF312" s="91" t="str">
        <f>A312</f>
        <v>652-PR</v>
      </c>
      <c r="AG312" s="74"/>
    </row>
    <row r="313" spans="1:33" s="31" customFormat="1" ht="33" hidden="1" customHeight="1" x14ac:dyDescent="0.2">
      <c r="A313" s="33" t="s">
        <v>529</v>
      </c>
      <c r="B313" s="33" t="s">
        <v>32</v>
      </c>
      <c r="C313" s="28" t="s">
        <v>33</v>
      </c>
      <c r="D313" s="28" t="s">
        <v>45</v>
      </c>
      <c r="E313" s="35" t="s">
        <v>310</v>
      </c>
      <c r="F313" s="35" t="s">
        <v>535</v>
      </c>
      <c r="G313" s="35" t="s">
        <v>135</v>
      </c>
      <c r="H313" s="220">
        <v>45</v>
      </c>
      <c r="I313" s="33" t="s">
        <v>48</v>
      </c>
      <c r="J313" s="51">
        <v>585</v>
      </c>
      <c r="K313" s="52">
        <v>0</v>
      </c>
      <c r="L313" s="52">
        <v>17</v>
      </c>
      <c r="M313" s="52">
        <f t="shared" si="35"/>
        <v>17</v>
      </c>
      <c r="N313" s="34">
        <f t="shared" si="33"/>
        <v>9945</v>
      </c>
      <c r="O313" s="53">
        <v>14</v>
      </c>
      <c r="P313" s="53">
        <v>128</v>
      </c>
      <c r="Q313" s="71">
        <v>0.4</v>
      </c>
      <c r="R313" s="71">
        <f t="shared" si="32"/>
        <v>716.80000000000007</v>
      </c>
      <c r="S313" s="53">
        <v>235</v>
      </c>
      <c r="T313" s="34">
        <f>(M313*S313)</f>
        <v>3995</v>
      </c>
      <c r="U313" s="34">
        <f>N313+R313+T313</f>
        <v>14656.8</v>
      </c>
      <c r="V313" s="53">
        <f>M313*200</f>
        <v>3400</v>
      </c>
      <c r="W313" s="53">
        <v>1</v>
      </c>
      <c r="X313" s="53">
        <v>685</v>
      </c>
      <c r="Y313" s="52">
        <f t="shared" si="34"/>
        <v>685</v>
      </c>
      <c r="Z313" s="46">
        <v>0</v>
      </c>
      <c r="AA313" s="46"/>
      <c r="AB313" s="34">
        <f>V313+Y313+Z313</f>
        <v>4085</v>
      </c>
      <c r="AC313" s="34">
        <f>AB313+U313</f>
        <v>18741.8</v>
      </c>
      <c r="AD313" s="48"/>
      <c r="AE313" s="48"/>
      <c r="AF313" s="91" t="str">
        <f>A313</f>
        <v>652-PR</v>
      </c>
      <c r="AG313" s="74" t="s">
        <v>537</v>
      </c>
    </row>
    <row r="314" spans="1:33" s="31" customFormat="1" ht="33.75" hidden="1" customHeight="1" x14ac:dyDescent="0.2">
      <c r="A314" s="33" t="s">
        <v>529</v>
      </c>
      <c r="B314" s="33" t="s">
        <v>32</v>
      </c>
      <c r="C314" s="28" t="s">
        <v>33</v>
      </c>
      <c r="D314" s="28" t="s">
        <v>45</v>
      </c>
      <c r="E314" s="35" t="s">
        <v>310</v>
      </c>
      <c r="F314" s="35" t="s">
        <v>535</v>
      </c>
      <c r="G314" s="35" t="s">
        <v>135</v>
      </c>
      <c r="H314" s="220">
        <v>45</v>
      </c>
      <c r="I314" s="33" t="s">
        <v>48</v>
      </c>
      <c r="J314" s="51">
        <v>585</v>
      </c>
      <c r="K314" s="52">
        <v>17</v>
      </c>
      <c r="L314" s="52">
        <v>0</v>
      </c>
      <c r="M314" s="52">
        <f t="shared" si="35"/>
        <v>17</v>
      </c>
      <c r="N314" s="34">
        <f t="shared" si="33"/>
        <v>9945</v>
      </c>
      <c r="O314" s="53">
        <v>14</v>
      </c>
      <c r="P314" s="53">
        <v>128</v>
      </c>
      <c r="Q314" s="71">
        <v>0.4</v>
      </c>
      <c r="R314" s="71">
        <f t="shared" si="32"/>
        <v>716.80000000000007</v>
      </c>
      <c r="S314" s="53">
        <v>235</v>
      </c>
      <c r="T314" s="34">
        <f>(M314*S314)</f>
        <v>3995</v>
      </c>
      <c r="U314" s="34">
        <f>N314+R314+T314</f>
        <v>14656.8</v>
      </c>
      <c r="V314" s="53">
        <f>M314*200</f>
        <v>3400</v>
      </c>
      <c r="W314" s="53">
        <v>1</v>
      </c>
      <c r="X314" s="53">
        <v>685</v>
      </c>
      <c r="Y314" s="52">
        <f t="shared" si="34"/>
        <v>685</v>
      </c>
      <c r="Z314" s="46">
        <v>0</v>
      </c>
      <c r="AA314" s="46"/>
      <c r="AB314" s="34">
        <f>V314+Y314+Z314</f>
        <v>4085</v>
      </c>
      <c r="AC314" s="34">
        <f>AB314+U314</f>
        <v>18741.8</v>
      </c>
      <c r="AD314" s="48"/>
      <c r="AE314" s="48"/>
      <c r="AF314" s="91" t="str">
        <f>A314</f>
        <v>652-PR</v>
      </c>
      <c r="AG314" s="74"/>
    </row>
    <row r="315" spans="1:33" s="31" customFormat="1" ht="38.25" hidden="1" customHeight="1" x14ac:dyDescent="0.2">
      <c r="A315" s="33" t="s">
        <v>529</v>
      </c>
      <c r="B315" s="33" t="s">
        <v>596</v>
      </c>
      <c r="C315" s="28" t="s">
        <v>33</v>
      </c>
      <c r="D315" s="28" t="s">
        <v>45</v>
      </c>
      <c r="E315" s="35" t="s">
        <v>148</v>
      </c>
      <c r="F315" s="35" t="s">
        <v>52</v>
      </c>
      <c r="G315" s="35" t="s">
        <v>258</v>
      </c>
      <c r="H315" s="220">
        <v>45</v>
      </c>
      <c r="I315" s="33" t="s">
        <v>48</v>
      </c>
      <c r="J315" s="51">
        <v>585</v>
      </c>
      <c r="K315" s="52">
        <v>18</v>
      </c>
      <c r="L315" s="52">
        <v>0</v>
      </c>
      <c r="M315" s="52">
        <f t="shared" si="35"/>
        <v>18</v>
      </c>
      <c r="N315" s="34">
        <f t="shared" si="33"/>
        <v>10530</v>
      </c>
      <c r="O315" s="53">
        <v>28</v>
      </c>
      <c r="P315" s="53">
        <v>14</v>
      </c>
      <c r="Q315" s="71">
        <v>0.4</v>
      </c>
      <c r="R315" s="54">
        <f t="shared" si="32"/>
        <v>156.80000000000001</v>
      </c>
      <c r="S315" s="53">
        <v>385</v>
      </c>
      <c r="T315" s="34">
        <f>(M315*S315)</f>
        <v>6930</v>
      </c>
      <c r="U315" s="34">
        <f>N315+R315+T315</f>
        <v>17616.8</v>
      </c>
      <c r="V315" s="34">
        <f>M315*200</f>
        <v>3600</v>
      </c>
      <c r="W315" s="34">
        <v>1</v>
      </c>
      <c r="X315" s="34">
        <v>160</v>
      </c>
      <c r="Y315" s="52">
        <f t="shared" si="34"/>
        <v>160</v>
      </c>
      <c r="Z315" s="52">
        <v>0</v>
      </c>
      <c r="AA315" s="52"/>
      <c r="AB315" s="34">
        <f>V315+Y315+Z315</f>
        <v>3760</v>
      </c>
      <c r="AC315" s="34">
        <f>AB315+U315</f>
        <v>21376.799999999999</v>
      </c>
      <c r="AD315" s="48"/>
      <c r="AE315" s="48"/>
      <c r="AF315" s="91" t="str">
        <f>A315</f>
        <v>652-PR</v>
      </c>
      <c r="AG315" s="74"/>
    </row>
    <row r="316" spans="1:33" s="31" customFormat="1" ht="38.25" hidden="1" customHeight="1" x14ac:dyDescent="0.2">
      <c r="A316" s="33" t="s">
        <v>529</v>
      </c>
      <c r="B316" s="33"/>
      <c r="C316" s="28" t="s">
        <v>33</v>
      </c>
      <c r="D316" s="28" t="s">
        <v>45</v>
      </c>
      <c r="E316" s="35" t="s">
        <v>153</v>
      </c>
      <c r="F316" s="35" t="s">
        <v>52</v>
      </c>
      <c r="G316" s="35" t="s">
        <v>258</v>
      </c>
      <c r="H316" s="220">
        <v>45</v>
      </c>
      <c r="I316" s="33" t="s">
        <v>48</v>
      </c>
      <c r="J316" s="51">
        <v>585</v>
      </c>
      <c r="K316" s="52">
        <v>17</v>
      </c>
      <c r="L316" s="52">
        <v>0</v>
      </c>
      <c r="M316" s="52">
        <f t="shared" si="35"/>
        <v>17</v>
      </c>
      <c r="N316" s="34">
        <f t="shared" si="33"/>
        <v>9945</v>
      </c>
      <c r="O316" s="53">
        <v>28</v>
      </c>
      <c r="P316" s="53">
        <v>31</v>
      </c>
      <c r="Q316" s="71">
        <v>0.4</v>
      </c>
      <c r="R316" s="54">
        <f t="shared" si="32"/>
        <v>347.2</v>
      </c>
      <c r="S316" s="53">
        <v>385</v>
      </c>
      <c r="T316" s="34">
        <f>(M316*S316)</f>
        <v>6545</v>
      </c>
      <c r="U316" s="34">
        <f>N316+R316+T316</f>
        <v>16837.2</v>
      </c>
      <c r="V316" s="34">
        <f>M316*200</f>
        <v>3400</v>
      </c>
      <c r="W316" s="34">
        <v>1</v>
      </c>
      <c r="X316" s="34">
        <v>160</v>
      </c>
      <c r="Y316" s="52">
        <f t="shared" si="34"/>
        <v>160</v>
      </c>
      <c r="Z316" s="52">
        <v>0</v>
      </c>
      <c r="AA316" s="52"/>
      <c r="AB316" s="34">
        <f>V316+Y316+Z316</f>
        <v>3560</v>
      </c>
      <c r="AC316" s="34">
        <f>AB316+U316</f>
        <v>20397.2</v>
      </c>
      <c r="AD316" s="48"/>
      <c r="AE316" s="48"/>
      <c r="AF316" s="91" t="str">
        <f>A316</f>
        <v>652-PR</v>
      </c>
      <c r="AG316" s="74" t="s">
        <v>541</v>
      </c>
    </row>
    <row r="317" spans="1:33" s="31" customFormat="1" ht="40.5" hidden="1" customHeight="1" x14ac:dyDescent="0.2">
      <c r="A317" s="33" t="s">
        <v>529</v>
      </c>
      <c r="B317" s="33"/>
      <c r="C317" s="28" t="s">
        <v>33</v>
      </c>
      <c r="D317" s="28" t="s">
        <v>45</v>
      </c>
      <c r="E317" s="35" t="s">
        <v>156</v>
      </c>
      <c r="F317" s="35" t="s">
        <v>62</v>
      </c>
      <c r="G317" s="35" t="s">
        <v>258</v>
      </c>
      <c r="H317" s="220">
        <v>45</v>
      </c>
      <c r="I317" s="33" t="s">
        <v>172</v>
      </c>
      <c r="J317" s="51">
        <v>585</v>
      </c>
      <c r="K317" s="52">
        <v>0</v>
      </c>
      <c r="L317" s="52">
        <v>17</v>
      </c>
      <c r="M317" s="52">
        <f t="shared" si="35"/>
        <v>17</v>
      </c>
      <c r="N317" s="34">
        <f t="shared" si="33"/>
        <v>9945</v>
      </c>
      <c r="O317" s="53">
        <v>28</v>
      </c>
      <c r="P317" s="53">
        <v>8</v>
      </c>
      <c r="Q317" s="71">
        <v>0.4</v>
      </c>
      <c r="R317" s="71">
        <f t="shared" si="32"/>
        <v>89.600000000000009</v>
      </c>
      <c r="S317" s="53">
        <v>385</v>
      </c>
      <c r="T317" s="34">
        <f>(M317*S317)</f>
        <v>6545</v>
      </c>
      <c r="U317" s="34">
        <f>N317+R317+T317</f>
        <v>16579.599999999999</v>
      </c>
      <c r="V317" s="34">
        <f>M317*200</f>
        <v>3400</v>
      </c>
      <c r="W317" s="34">
        <v>1</v>
      </c>
      <c r="X317" s="34">
        <v>160</v>
      </c>
      <c r="Y317" s="52">
        <f t="shared" si="34"/>
        <v>160</v>
      </c>
      <c r="Z317" s="46">
        <v>0</v>
      </c>
      <c r="AA317" s="46"/>
      <c r="AB317" s="34">
        <f>V317+Y317+Z317</f>
        <v>3560</v>
      </c>
      <c r="AC317" s="34">
        <f>AB317+U317</f>
        <v>20139.599999999999</v>
      </c>
      <c r="AD317" s="48"/>
      <c r="AE317" s="48"/>
      <c r="AF317" s="91" t="str">
        <f>A317</f>
        <v>652-PR</v>
      </c>
      <c r="AG317" s="74"/>
    </row>
    <row r="318" spans="1:33" s="31" customFormat="1" ht="39" hidden="1" customHeight="1" x14ac:dyDescent="0.2">
      <c r="A318" s="33" t="s">
        <v>529</v>
      </c>
      <c r="B318" s="33" t="s">
        <v>605</v>
      </c>
      <c r="C318" s="28" t="s">
        <v>33</v>
      </c>
      <c r="D318" s="28" t="s">
        <v>50</v>
      </c>
      <c r="E318" s="35" t="s">
        <v>161</v>
      </c>
      <c r="F318" s="35" t="s">
        <v>134</v>
      </c>
      <c r="G318" s="35" t="s">
        <v>135</v>
      </c>
      <c r="H318" s="220">
        <v>45</v>
      </c>
      <c r="I318" s="33" t="s">
        <v>37</v>
      </c>
      <c r="J318" s="51">
        <v>1200</v>
      </c>
      <c r="K318" s="52">
        <v>0</v>
      </c>
      <c r="L318" s="52">
        <v>20</v>
      </c>
      <c r="M318" s="52">
        <f t="shared" si="35"/>
        <v>20</v>
      </c>
      <c r="N318" s="34">
        <f t="shared" si="33"/>
        <v>24000</v>
      </c>
      <c r="O318" s="53">
        <v>0</v>
      </c>
      <c r="P318" s="53">
        <v>0</v>
      </c>
      <c r="Q318" s="71">
        <v>0.4</v>
      </c>
      <c r="R318" s="71">
        <f t="shared" si="32"/>
        <v>0</v>
      </c>
      <c r="S318" s="53">
        <v>0</v>
      </c>
      <c r="T318" s="34">
        <f>(M318*S318)</f>
        <v>0</v>
      </c>
      <c r="U318" s="34">
        <f>N318+R318+T318</f>
        <v>24000</v>
      </c>
      <c r="V318" s="53">
        <f>M318*200</f>
        <v>4000</v>
      </c>
      <c r="W318" s="53">
        <v>21</v>
      </c>
      <c r="X318" s="53">
        <v>160</v>
      </c>
      <c r="Y318" s="52">
        <f t="shared" si="34"/>
        <v>3360</v>
      </c>
      <c r="Z318" s="46">
        <v>0</v>
      </c>
      <c r="AA318" s="46"/>
      <c r="AB318" s="34">
        <f>V318+Y318+Z318</f>
        <v>7360</v>
      </c>
      <c r="AC318" s="34">
        <f>AB318+U318</f>
        <v>31360</v>
      </c>
      <c r="AD318" s="48"/>
      <c r="AE318" s="48"/>
      <c r="AF318" s="91" t="str">
        <f>A318</f>
        <v>652-PR</v>
      </c>
      <c r="AG318" s="74"/>
    </row>
    <row r="319" spans="1:33" s="31" customFormat="1" ht="39" hidden="1" customHeight="1" x14ac:dyDescent="0.2">
      <c r="A319" s="33" t="s">
        <v>529</v>
      </c>
      <c r="B319" s="33" t="s">
        <v>606</v>
      </c>
      <c r="C319" s="28" t="s">
        <v>33</v>
      </c>
      <c r="D319" s="28" t="s">
        <v>50</v>
      </c>
      <c r="E319" s="35" t="s">
        <v>161</v>
      </c>
      <c r="F319" s="35" t="s">
        <v>134</v>
      </c>
      <c r="G319" s="35" t="s">
        <v>135</v>
      </c>
      <c r="H319" s="220">
        <v>45</v>
      </c>
      <c r="I319" s="33" t="s">
        <v>37</v>
      </c>
      <c r="J319" s="51">
        <v>1200</v>
      </c>
      <c r="K319" s="52">
        <v>17</v>
      </c>
      <c r="L319" s="52">
        <v>0</v>
      </c>
      <c r="M319" s="52">
        <f t="shared" si="35"/>
        <v>17</v>
      </c>
      <c r="N319" s="34">
        <f t="shared" si="33"/>
        <v>20400</v>
      </c>
      <c r="O319" s="53">
        <v>0</v>
      </c>
      <c r="P319" s="53">
        <v>0</v>
      </c>
      <c r="Q319" s="71">
        <v>0.4</v>
      </c>
      <c r="R319" s="71">
        <v>0</v>
      </c>
      <c r="S319" s="53">
        <v>0</v>
      </c>
      <c r="T319" s="34">
        <v>0</v>
      </c>
      <c r="U319" s="34">
        <f>N319+R319+T319</f>
        <v>20400</v>
      </c>
      <c r="V319" s="53">
        <f>M319*200</f>
        <v>3400</v>
      </c>
      <c r="W319" s="53">
        <v>21</v>
      </c>
      <c r="X319" s="53">
        <v>160</v>
      </c>
      <c r="Y319" s="52">
        <f t="shared" si="34"/>
        <v>3360</v>
      </c>
      <c r="Z319" s="46">
        <v>0</v>
      </c>
      <c r="AA319" s="34">
        <v>7360</v>
      </c>
      <c r="AB319" s="34">
        <f>V319+Y319+Z319</f>
        <v>6760</v>
      </c>
      <c r="AC319" s="34">
        <f>AB319+U319</f>
        <v>27160</v>
      </c>
      <c r="AD319" s="48"/>
      <c r="AE319" s="91" t="s">
        <v>32</v>
      </c>
      <c r="AF319" s="91" t="str">
        <f>A319</f>
        <v>652-PR</v>
      </c>
      <c r="AG319" s="74"/>
    </row>
    <row r="320" spans="1:33" s="31" customFormat="1" ht="42" hidden="1" customHeight="1" x14ac:dyDescent="0.2">
      <c r="A320" s="33" t="s">
        <v>529</v>
      </c>
      <c r="B320" s="33" t="s">
        <v>607</v>
      </c>
      <c r="C320" s="28" t="s">
        <v>33</v>
      </c>
      <c r="D320" s="28" t="s">
        <v>50</v>
      </c>
      <c r="E320" s="35" t="s">
        <v>161</v>
      </c>
      <c r="F320" s="35" t="s">
        <v>134</v>
      </c>
      <c r="G320" s="35" t="s">
        <v>267</v>
      </c>
      <c r="H320" s="220">
        <v>45</v>
      </c>
      <c r="I320" s="33" t="s">
        <v>37</v>
      </c>
      <c r="J320" s="51">
        <v>1200</v>
      </c>
      <c r="K320" s="52">
        <v>20</v>
      </c>
      <c r="L320" s="52">
        <v>0</v>
      </c>
      <c r="M320" s="52">
        <f t="shared" si="35"/>
        <v>20</v>
      </c>
      <c r="N320" s="34">
        <f t="shared" si="33"/>
        <v>24000</v>
      </c>
      <c r="O320" s="53">
        <v>0</v>
      </c>
      <c r="P320" s="53">
        <v>0</v>
      </c>
      <c r="Q320" s="71">
        <v>0.4</v>
      </c>
      <c r="R320" s="71">
        <f t="shared" si="32"/>
        <v>0</v>
      </c>
      <c r="S320" s="53">
        <v>0</v>
      </c>
      <c r="T320" s="34">
        <f>(M320*S320)</f>
        <v>0</v>
      </c>
      <c r="U320" s="34">
        <f>N320+R320+T320</f>
        <v>24000</v>
      </c>
      <c r="V320" s="53">
        <f>M320*200</f>
        <v>4000</v>
      </c>
      <c r="W320" s="53">
        <v>14</v>
      </c>
      <c r="X320" s="53">
        <v>160</v>
      </c>
      <c r="Y320" s="52">
        <f t="shared" si="34"/>
        <v>2240</v>
      </c>
      <c r="Z320" s="46">
        <v>0</v>
      </c>
      <c r="AA320" s="46"/>
      <c r="AB320" s="34">
        <f>V320+Y320+Z320</f>
        <v>6240</v>
      </c>
      <c r="AC320" s="34">
        <f>AB320+U320</f>
        <v>30240</v>
      </c>
      <c r="AD320" s="48"/>
      <c r="AE320" s="48"/>
      <c r="AF320" s="91" t="str">
        <f>A320</f>
        <v>652-PR</v>
      </c>
      <c r="AG320" s="74"/>
    </row>
    <row r="321" spans="1:33" s="31" customFormat="1" ht="41.25" hidden="1" customHeight="1" x14ac:dyDescent="0.2">
      <c r="A321" s="33" t="s">
        <v>529</v>
      </c>
      <c r="B321" s="33"/>
      <c r="C321" s="28" t="s">
        <v>33</v>
      </c>
      <c r="D321" s="28" t="s">
        <v>50</v>
      </c>
      <c r="E321" s="35" t="s">
        <v>161</v>
      </c>
      <c r="F321" s="35" t="s">
        <v>266</v>
      </c>
      <c r="G321" s="35" t="s">
        <v>267</v>
      </c>
      <c r="H321" s="220">
        <v>45</v>
      </c>
      <c r="I321" s="33" t="s">
        <v>37</v>
      </c>
      <c r="J321" s="51">
        <v>1200</v>
      </c>
      <c r="K321" s="52">
        <v>0</v>
      </c>
      <c r="L321" s="52">
        <v>15</v>
      </c>
      <c r="M321" s="52">
        <f t="shared" si="35"/>
        <v>15</v>
      </c>
      <c r="N321" s="34">
        <f t="shared" si="33"/>
        <v>18000</v>
      </c>
      <c r="O321" s="53">
        <v>0</v>
      </c>
      <c r="P321" s="53">
        <v>0</v>
      </c>
      <c r="Q321" s="71">
        <v>0.4</v>
      </c>
      <c r="R321" s="71">
        <f t="shared" si="32"/>
        <v>0</v>
      </c>
      <c r="S321" s="53">
        <v>0</v>
      </c>
      <c r="T321" s="34">
        <f>(M321*S321)</f>
        <v>0</v>
      </c>
      <c r="U321" s="34">
        <f>N321+R321+T321</f>
        <v>18000</v>
      </c>
      <c r="V321" s="53">
        <f>M321*200</f>
        <v>3000</v>
      </c>
      <c r="W321" s="53">
        <v>14</v>
      </c>
      <c r="X321" s="53">
        <v>160</v>
      </c>
      <c r="Y321" s="52">
        <f t="shared" si="34"/>
        <v>2240</v>
      </c>
      <c r="Z321" s="46">
        <v>0</v>
      </c>
      <c r="AA321" s="46"/>
      <c r="AB321" s="34">
        <f>V321+Y321+Z321</f>
        <v>5240</v>
      </c>
      <c r="AC321" s="34">
        <f>AB321+U321</f>
        <v>23240</v>
      </c>
      <c r="AD321" s="48"/>
      <c r="AE321" s="48"/>
      <c r="AF321" s="91" t="str">
        <f>A321</f>
        <v>652-PR</v>
      </c>
      <c r="AG321" s="74"/>
    </row>
    <row r="322" spans="1:33" s="31" customFormat="1" ht="34.5" hidden="1" customHeight="1" x14ac:dyDescent="0.2">
      <c r="A322" s="33" t="s">
        <v>529</v>
      </c>
      <c r="B322" s="33"/>
      <c r="C322" s="28" t="s">
        <v>33</v>
      </c>
      <c r="D322" s="28" t="s">
        <v>50</v>
      </c>
      <c r="E322" s="35" t="s">
        <v>385</v>
      </c>
      <c r="F322" s="35" t="s">
        <v>266</v>
      </c>
      <c r="G322" s="35" t="s">
        <v>267</v>
      </c>
      <c r="H322" s="220">
        <v>45</v>
      </c>
      <c r="I322" s="33" t="s">
        <v>37</v>
      </c>
      <c r="J322" s="51">
        <v>1200</v>
      </c>
      <c r="K322" s="52">
        <v>15</v>
      </c>
      <c r="L322" s="52">
        <v>0</v>
      </c>
      <c r="M322" s="52">
        <f t="shared" si="35"/>
        <v>15</v>
      </c>
      <c r="N322" s="34">
        <f t="shared" si="33"/>
        <v>18000</v>
      </c>
      <c r="O322" s="53">
        <v>0</v>
      </c>
      <c r="P322" s="53">
        <v>0</v>
      </c>
      <c r="Q322" s="71">
        <v>0.4</v>
      </c>
      <c r="R322" s="71">
        <f t="shared" si="32"/>
        <v>0</v>
      </c>
      <c r="S322" s="34">
        <v>0</v>
      </c>
      <c r="T322" s="34">
        <f>(M322*S322)</f>
        <v>0</v>
      </c>
      <c r="U322" s="34">
        <f>N322+R322+T322</f>
        <v>18000</v>
      </c>
      <c r="V322" s="34">
        <f>M322*200</f>
        <v>3000</v>
      </c>
      <c r="W322" s="34">
        <v>14</v>
      </c>
      <c r="X322" s="34">
        <v>160</v>
      </c>
      <c r="Y322" s="52">
        <f t="shared" si="34"/>
        <v>2240</v>
      </c>
      <c r="Z322" s="46">
        <v>0</v>
      </c>
      <c r="AA322" s="46"/>
      <c r="AB322" s="34">
        <f>V322+Y322+Z322</f>
        <v>5240</v>
      </c>
      <c r="AC322" s="34">
        <f>AB322+U322</f>
        <v>23240</v>
      </c>
      <c r="AD322" s="48"/>
      <c r="AE322" s="48"/>
      <c r="AF322" s="91" t="str">
        <f>A322</f>
        <v>652-PR</v>
      </c>
      <c r="AG322" s="74"/>
    </row>
    <row r="323" spans="1:33" s="31" customFormat="1" ht="50.25" hidden="1" customHeight="1" x14ac:dyDescent="0.2">
      <c r="A323" s="33" t="s">
        <v>529</v>
      </c>
      <c r="B323" s="33"/>
      <c r="C323" s="28" t="s">
        <v>33</v>
      </c>
      <c r="D323" s="28" t="s">
        <v>50</v>
      </c>
      <c r="E323" s="35" t="s">
        <v>385</v>
      </c>
      <c r="F323" s="35" t="s">
        <v>102</v>
      </c>
      <c r="G323" s="35" t="s">
        <v>258</v>
      </c>
      <c r="H323" s="220">
        <v>45</v>
      </c>
      <c r="I323" s="33" t="s">
        <v>172</v>
      </c>
      <c r="J323" s="51">
        <v>585</v>
      </c>
      <c r="K323" s="52">
        <v>0</v>
      </c>
      <c r="L323" s="52">
        <v>20</v>
      </c>
      <c r="M323" s="52">
        <f t="shared" si="35"/>
        <v>20</v>
      </c>
      <c r="N323" s="34">
        <f t="shared" si="33"/>
        <v>11700</v>
      </c>
      <c r="O323" s="53">
        <v>17</v>
      </c>
      <c r="P323" s="53">
        <v>10</v>
      </c>
      <c r="Q323" s="71">
        <v>0.4</v>
      </c>
      <c r="R323" s="71">
        <f t="shared" si="32"/>
        <v>68</v>
      </c>
      <c r="S323" s="53">
        <v>385</v>
      </c>
      <c r="T323" s="34">
        <f>(M323*S323)</f>
        <v>7700</v>
      </c>
      <c r="U323" s="34">
        <f>N323+R323+T323</f>
        <v>19468</v>
      </c>
      <c r="V323" s="53">
        <f>M323*200</f>
        <v>4000</v>
      </c>
      <c r="W323" s="53">
        <v>1</v>
      </c>
      <c r="X323" s="53">
        <v>160</v>
      </c>
      <c r="Y323" s="52">
        <f t="shared" si="34"/>
        <v>160</v>
      </c>
      <c r="Z323" s="46">
        <v>0</v>
      </c>
      <c r="AA323" s="46"/>
      <c r="AB323" s="34">
        <f>V323+Y323+Z323</f>
        <v>4160</v>
      </c>
      <c r="AC323" s="34">
        <f>AB323+U323</f>
        <v>23628</v>
      </c>
      <c r="AD323" s="48"/>
      <c r="AE323" s="48"/>
      <c r="AF323" s="91" t="str">
        <f>A323</f>
        <v>652-PR</v>
      </c>
      <c r="AG323" s="74"/>
    </row>
    <row r="324" spans="1:33" s="31" customFormat="1" ht="48" hidden="1" customHeight="1" x14ac:dyDescent="0.2">
      <c r="A324" s="33" t="s">
        <v>529</v>
      </c>
      <c r="B324" s="33"/>
      <c r="C324" s="28" t="s">
        <v>33</v>
      </c>
      <c r="D324" s="28" t="s">
        <v>50</v>
      </c>
      <c r="E324" s="89" t="s">
        <v>121</v>
      </c>
      <c r="F324" s="35" t="s">
        <v>102</v>
      </c>
      <c r="G324" s="35" t="s">
        <v>135</v>
      </c>
      <c r="H324" s="220">
        <v>45</v>
      </c>
      <c r="I324" s="33" t="s">
        <v>172</v>
      </c>
      <c r="J324" s="51">
        <v>585</v>
      </c>
      <c r="K324" s="52">
        <v>20</v>
      </c>
      <c r="L324" s="52">
        <v>0</v>
      </c>
      <c r="M324" s="52">
        <f t="shared" si="35"/>
        <v>20</v>
      </c>
      <c r="N324" s="34">
        <f t="shared" si="33"/>
        <v>11700</v>
      </c>
      <c r="O324" s="53">
        <v>14</v>
      </c>
      <c r="P324" s="53">
        <v>88</v>
      </c>
      <c r="Q324" s="71">
        <v>0.4</v>
      </c>
      <c r="R324" s="71">
        <f t="shared" si="32"/>
        <v>492.80000000000007</v>
      </c>
      <c r="S324" s="53">
        <v>235</v>
      </c>
      <c r="T324" s="34">
        <f>(M324*S324)</f>
        <v>4700</v>
      </c>
      <c r="U324" s="34">
        <f>N324+R324+T324</f>
        <v>16892.8</v>
      </c>
      <c r="V324" s="53">
        <f>M324*200</f>
        <v>4000</v>
      </c>
      <c r="W324" s="53">
        <v>1</v>
      </c>
      <c r="X324" s="53">
        <v>410</v>
      </c>
      <c r="Y324" s="52">
        <f t="shared" si="34"/>
        <v>410</v>
      </c>
      <c r="Z324" s="46">
        <v>0</v>
      </c>
      <c r="AA324" s="46"/>
      <c r="AB324" s="34">
        <f>V324+Y324+Z324</f>
        <v>4410</v>
      </c>
      <c r="AC324" s="34">
        <f>AB324+U324</f>
        <v>21302.799999999999</v>
      </c>
      <c r="AD324" s="48"/>
      <c r="AE324" s="48"/>
      <c r="AF324" s="91" t="str">
        <f>A324</f>
        <v>652-PR</v>
      </c>
      <c r="AG324" s="74" t="s">
        <v>544</v>
      </c>
    </row>
    <row r="325" spans="1:33" s="31" customFormat="1" ht="40.5" hidden="1" customHeight="1" x14ac:dyDescent="0.2">
      <c r="A325" s="33" t="s">
        <v>529</v>
      </c>
      <c r="B325" s="33" t="s">
        <v>290</v>
      </c>
      <c r="C325" s="28" t="s">
        <v>33</v>
      </c>
      <c r="D325" s="28" t="s">
        <v>34</v>
      </c>
      <c r="E325" s="35" t="s">
        <v>170</v>
      </c>
      <c r="F325" s="35" t="s">
        <v>134</v>
      </c>
      <c r="G325" s="35" t="s">
        <v>135</v>
      </c>
      <c r="H325" s="220">
        <v>45</v>
      </c>
      <c r="I325" s="33" t="s">
        <v>37</v>
      </c>
      <c r="J325" s="51">
        <v>1200</v>
      </c>
      <c r="K325" s="52">
        <v>0</v>
      </c>
      <c r="L325" s="52">
        <v>18</v>
      </c>
      <c r="M325" s="52">
        <f t="shared" si="35"/>
        <v>18</v>
      </c>
      <c r="N325" s="34">
        <f t="shared" si="33"/>
        <v>21600</v>
      </c>
      <c r="O325" s="53">
        <v>0</v>
      </c>
      <c r="P325" s="53">
        <v>0</v>
      </c>
      <c r="Q325" s="71">
        <v>0.4</v>
      </c>
      <c r="R325" s="71">
        <f t="shared" si="32"/>
        <v>0</v>
      </c>
      <c r="S325" s="53">
        <v>0</v>
      </c>
      <c r="T325" s="34">
        <f>(M325*S325)</f>
        <v>0</v>
      </c>
      <c r="U325" s="34">
        <f>N325+R325+T325</f>
        <v>21600</v>
      </c>
      <c r="V325" s="53">
        <f>M325*200</f>
        <v>3600</v>
      </c>
      <c r="W325" s="53">
        <v>9</v>
      </c>
      <c r="X325" s="53">
        <v>215</v>
      </c>
      <c r="Y325" s="52">
        <f t="shared" si="34"/>
        <v>1935</v>
      </c>
      <c r="Z325" s="46">
        <v>0</v>
      </c>
      <c r="AA325" s="46"/>
      <c r="AB325" s="34">
        <f>V325+Y325+Z325</f>
        <v>5535</v>
      </c>
      <c r="AC325" s="34">
        <f>AB325+U325</f>
        <v>27135</v>
      </c>
      <c r="AD325" s="48"/>
      <c r="AE325" s="48"/>
      <c r="AF325" s="91" t="str">
        <f>A325</f>
        <v>652-PR</v>
      </c>
      <c r="AG325" s="74"/>
    </row>
    <row r="326" spans="1:33" s="31" customFormat="1" ht="39.75" hidden="1" customHeight="1" x14ac:dyDescent="0.2">
      <c r="A326" s="33" t="s">
        <v>529</v>
      </c>
      <c r="B326" s="33"/>
      <c r="C326" s="28" t="s">
        <v>33</v>
      </c>
      <c r="D326" s="28" t="s">
        <v>34</v>
      </c>
      <c r="E326" s="35" t="s">
        <v>545</v>
      </c>
      <c r="F326" s="89" t="s">
        <v>52</v>
      </c>
      <c r="G326" s="89" t="s">
        <v>135</v>
      </c>
      <c r="H326" s="220">
        <v>45</v>
      </c>
      <c r="I326" s="90" t="s">
        <v>48</v>
      </c>
      <c r="J326" s="51">
        <v>585</v>
      </c>
      <c r="K326" s="52">
        <v>0</v>
      </c>
      <c r="L326" s="52">
        <v>17</v>
      </c>
      <c r="M326" s="52">
        <f t="shared" si="35"/>
        <v>17</v>
      </c>
      <c r="N326" s="34">
        <f t="shared" si="33"/>
        <v>9945</v>
      </c>
      <c r="O326" s="34">
        <v>28</v>
      </c>
      <c r="P326" s="34">
        <v>133</v>
      </c>
      <c r="Q326" s="54">
        <v>0.4</v>
      </c>
      <c r="R326" s="54">
        <f t="shared" si="32"/>
        <v>1489.6000000000001</v>
      </c>
      <c r="S326" s="34">
        <v>235</v>
      </c>
      <c r="T326" s="34">
        <f>(M326*S326)</f>
        <v>3995</v>
      </c>
      <c r="U326" s="34">
        <f>N326+R326+T326</f>
        <v>15429.6</v>
      </c>
      <c r="V326" s="34">
        <f>M326*200</f>
        <v>3400</v>
      </c>
      <c r="W326" s="34">
        <v>1</v>
      </c>
      <c r="X326" s="34">
        <v>660</v>
      </c>
      <c r="Y326" s="52">
        <f t="shared" si="34"/>
        <v>660</v>
      </c>
      <c r="Z326" s="52">
        <v>0</v>
      </c>
      <c r="AA326" s="52"/>
      <c r="AB326" s="34">
        <f>V326+Y326+Z326</f>
        <v>4060</v>
      </c>
      <c r="AC326" s="34">
        <f>AB326+U326</f>
        <v>19489.599999999999</v>
      </c>
      <c r="AD326" s="48"/>
      <c r="AE326" s="48"/>
      <c r="AF326" s="91" t="str">
        <f>A326</f>
        <v>652-PR</v>
      </c>
      <c r="AG326" s="74"/>
    </row>
    <row r="327" spans="1:33" s="31" customFormat="1" ht="40" hidden="1" customHeight="1" x14ac:dyDescent="0.2">
      <c r="A327" s="33" t="s">
        <v>529</v>
      </c>
      <c r="B327" s="33"/>
      <c r="C327" s="88" t="s">
        <v>33</v>
      </c>
      <c r="D327" s="88" t="s">
        <v>34</v>
      </c>
      <c r="E327" s="89" t="s">
        <v>35</v>
      </c>
      <c r="F327" s="35" t="s">
        <v>547</v>
      </c>
      <c r="G327" s="35" t="s">
        <v>530</v>
      </c>
      <c r="H327" s="220">
        <v>45</v>
      </c>
      <c r="I327" s="90" t="s">
        <v>37</v>
      </c>
      <c r="J327" s="51">
        <v>1200</v>
      </c>
      <c r="K327" s="52">
        <v>17</v>
      </c>
      <c r="L327" s="52">
        <v>0</v>
      </c>
      <c r="M327" s="52">
        <f t="shared" si="35"/>
        <v>17</v>
      </c>
      <c r="N327" s="34">
        <f t="shared" si="33"/>
        <v>20400</v>
      </c>
      <c r="O327" s="34">
        <v>0</v>
      </c>
      <c r="P327" s="34">
        <v>0</v>
      </c>
      <c r="Q327" s="54">
        <v>0.4</v>
      </c>
      <c r="R327" s="54">
        <f t="shared" si="32"/>
        <v>0</v>
      </c>
      <c r="S327" s="34">
        <v>0</v>
      </c>
      <c r="T327" s="34">
        <f>(M327*S327)</f>
        <v>0</v>
      </c>
      <c r="U327" s="34">
        <f>N327+R327+T327</f>
        <v>20400</v>
      </c>
      <c r="V327" s="34">
        <f>M327*200</f>
        <v>3400</v>
      </c>
      <c r="W327" s="34">
        <v>14</v>
      </c>
      <c r="X327" s="34">
        <v>330</v>
      </c>
      <c r="Y327" s="52">
        <f t="shared" si="34"/>
        <v>4620</v>
      </c>
      <c r="Z327" s="52">
        <v>0</v>
      </c>
      <c r="AA327" s="52"/>
      <c r="AB327" s="34">
        <f>V327+Y327+Z327</f>
        <v>8020</v>
      </c>
      <c r="AC327" s="34">
        <f>AB327+U327</f>
        <v>28420</v>
      </c>
      <c r="AD327" s="48"/>
      <c r="AE327" s="48"/>
      <c r="AF327" s="91" t="str">
        <f>A327</f>
        <v>652-PR</v>
      </c>
      <c r="AG327" s="74"/>
    </row>
    <row r="328" spans="1:33" s="31" customFormat="1" ht="41.25" hidden="1" customHeight="1" x14ac:dyDescent="0.2">
      <c r="A328" s="33" t="s">
        <v>529</v>
      </c>
      <c r="B328" s="33"/>
      <c r="C328" s="28" t="s">
        <v>33</v>
      </c>
      <c r="D328" s="28" t="s">
        <v>34</v>
      </c>
      <c r="E328" s="35" t="s">
        <v>548</v>
      </c>
      <c r="F328" s="89" t="s">
        <v>52</v>
      </c>
      <c r="G328" s="89" t="s">
        <v>258</v>
      </c>
      <c r="H328" s="220">
        <v>45</v>
      </c>
      <c r="I328" s="90" t="s">
        <v>48</v>
      </c>
      <c r="J328" s="51">
        <v>585</v>
      </c>
      <c r="K328" s="52">
        <v>17</v>
      </c>
      <c r="L328" s="52">
        <v>0</v>
      </c>
      <c r="M328" s="52">
        <f t="shared" si="35"/>
        <v>17</v>
      </c>
      <c r="N328" s="34">
        <f t="shared" si="33"/>
        <v>9945</v>
      </c>
      <c r="O328" s="34">
        <v>28</v>
      </c>
      <c r="P328" s="34">
        <v>88</v>
      </c>
      <c r="Q328" s="54">
        <v>0.4</v>
      </c>
      <c r="R328" s="54">
        <f t="shared" si="32"/>
        <v>985.60000000000014</v>
      </c>
      <c r="S328" s="34">
        <v>385</v>
      </c>
      <c r="T328" s="34">
        <f>(M328*S328)</f>
        <v>6545</v>
      </c>
      <c r="U328" s="34">
        <f>N328+R328+T328</f>
        <v>17475.599999999999</v>
      </c>
      <c r="V328" s="34">
        <f>M328*200</f>
        <v>3400</v>
      </c>
      <c r="W328" s="34">
        <v>1</v>
      </c>
      <c r="X328" s="34">
        <v>420</v>
      </c>
      <c r="Y328" s="52">
        <f t="shared" si="34"/>
        <v>420</v>
      </c>
      <c r="Z328" s="52">
        <v>0</v>
      </c>
      <c r="AA328" s="52"/>
      <c r="AB328" s="34">
        <f>V328+Y328+Z328</f>
        <v>3820</v>
      </c>
      <c r="AC328" s="34">
        <f>AB328+U328</f>
        <v>21295.599999999999</v>
      </c>
      <c r="AD328" s="48"/>
      <c r="AE328" s="48"/>
      <c r="AF328" s="91" t="str">
        <f>A328</f>
        <v>652-PR</v>
      </c>
      <c r="AG328" s="74"/>
    </row>
    <row r="329" spans="1:33" s="31" customFormat="1" ht="48.75" hidden="1" customHeight="1" x14ac:dyDescent="0.2">
      <c r="A329" s="33" t="s">
        <v>529</v>
      </c>
      <c r="B329" s="33"/>
      <c r="C329" s="88" t="s">
        <v>33</v>
      </c>
      <c r="D329" s="88" t="s">
        <v>34</v>
      </c>
      <c r="E329" s="89" t="s">
        <v>35</v>
      </c>
      <c r="F329" s="35" t="s">
        <v>140</v>
      </c>
      <c r="G329" s="35" t="s">
        <v>141</v>
      </c>
      <c r="H329" s="220">
        <v>45</v>
      </c>
      <c r="I329" s="90" t="s">
        <v>37</v>
      </c>
      <c r="J329" s="51">
        <v>1200</v>
      </c>
      <c r="K329" s="52">
        <v>0</v>
      </c>
      <c r="L329" s="52">
        <v>17</v>
      </c>
      <c r="M329" s="52">
        <f t="shared" si="35"/>
        <v>17</v>
      </c>
      <c r="N329" s="34">
        <f t="shared" si="33"/>
        <v>20400</v>
      </c>
      <c r="O329" s="53">
        <v>0</v>
      </c>
      <c r="P329" s="53">
        <v>188</v>
      </c>
      <c r="Q329" s="71">
        <v>0.4</v>
      </c>
      <c r="R329" s="71">
        <f t="shared" si="32"/>
        <v>0</v>
      </c>
      <c r="S329" s="53">
        <v>0</v>
      </c>
      <c r="T329" s="34">
        <f>(M329*S329)</f>
        <v>0</v>
      </c>
      <c r="U329" s="34">
        <f>N329+R329+T329</f>
        <v>20400</v>
      </c>
      <c r="V329" s="53">
        <f>M329*200</f>
        <v>3400</v>
      </c>
      <c r="W329" s="34">
        <v>14</v>
      </c>
      <c r="X329" s="34">
        <v>536</v>
      </c>
      <c r="Y329" s="52">
        <f t="shared" si="34"/>
        <v>7504</v>
      </c>
      <c r="Z329" s="46">
        <v>0</v>
      </c>
      <c r="AA329" s="46"/>
      <c r="AB329" s="34">
        <f>V329+Y329+Z329</f>
        <v>10904</v>
      </c>
      <c r="AC329" s="34">
        <f>AB329+U329</f>
        <v>31304</v>
      </c>
      <c r="AD329" s="48"/>
      <c r="AE329" s="48"/>
      <c r="AF329" s="91" t="str">
        <f>A329</f>
        <v>652-PR</v>
      </c>
      <c r="AG329" s="74"/>
    </row>
    <row r="330" spans="1:33" s="31" customFormat="1" ht="42" hidden="1" customHeight="1" x14ac:dyDescent="0.2">
      <c r="A330" s="33" t="s">
        <v>529</v>
      </c>
      <c r="B330" s="33"/>
      <c r="C330" s="88" t="s">
        <v>33</v>
      </c>
      <c r="D330" s="88" t="s">
        <v>34</v>
      </c>
      <c r="E330" s="89" t="s">
        <v>35</v>
      </c>
      <c r="F330" s="35" t="s">
        <v>550</v>
      </c>
      <c r="G330" s="35" t="s">
        <v>551</v>
      </c>
      <c r="H330" s="220">
        <v>45</v>
      </c>
      <c r="I330" s="90" t="s">
        <v>37</v>
      </c>
      <c r="J330" s="51">
        <v>1200</v>
      </c>
      <c r="K330" s="52">
        <v>0</v>
      </c>
      <c r="L330" s="52">
        <v>17</v>
      </c>
      <c r="M330" s="52">
        <f t="shared" si="35"/>
        <v>17</v>
      </c>
      <c r="N330" s="34">
        <f t="shared" si="33"/>
        <v>20400</v>
      </c>
      <c r="O330" s="53">
        <v>0</v>
      </c>
      <c r="P330" s="53">
        <v>0</v>
      </c>
      <c r="Q330" s="71">
        <v>0.4</v>
      </c>
      <c r="R330" s="71">
        <f t="shared" si="32"/>
        <v>0</v>
      </c>
      <c r="S330" s="53">
        <v>0</v>
      </c>
      <c r="T330" s="34">
        <f>(M330*S330)</f>
        <v>0</v>
      </c>
      <c r="U330" s="34">
        <f>N330+R330+T330</f>
        <v>20400</v>
      </c>
      <c r="V330" s="53">
        <f>M330*200</f>
        <v>3400</v>
      </c>
      <c r="W330" s="34">
        <v>14</v>
      </c>
      <c r="X330" s="34">
        <v>536</v>
      </c>
      <c r="Y330" s="52">
        <f t="shared" si="34"/>
        <v>7504</v>
      </c>
      <c r="Z330" s="46">
        <v>0</v>
      </c>
      <c r="AA330" s="46"/>
      <c r="AB330" s="34">
        <f>V330+Y330+Z330</f>
        <v>10904</v>
      </c>
      <c r="AC330" s="34">
        <f>AB330+U330</f>
        <v>31304</v>
      </c>
      <c r="AD330" s="48"/>
      <c r="AE330" s="48"/>
      <c r="AF330" s="91" t="str">
        <f>A330</f>
        <v>652-PR</v>
      </c>
      <c r="AG330" s="74"/>
    </row>
    <row r="331" spans="1:33" s="31" customFormat="1" ht="39" hidden="1" customHeight="1" x14ac:dyDescent="0.2">
      <c r="A331" s="33" t="s">
        <v>529</v>
      </c>
      <c r="B331" s="33"/>
      <c r="C331" s="28" t="s">
        <v>33</v>
      </c>
      <c r="D331" s="28" t="s">
        <v>34</v>
      </c>
      <c r="E331" s="89" t="s">
        <v>35</v>
      </c>
      <c r="F331" s="35" t="s">
        <v>52</v>
      </c>
      <c r="G331" s="35" t="s">
        <v>258</v>
      </c>
      <c r="H331" s="220">
        <v>45</v>
      </c>
      <c r="I331" s="33" t="s">
        <v>37</v>
      </c>
      <c r="J331" s="51">
        <v>1200</v>
      </c>
      <c r="K331" s="52">
        <v>0</v>
      </c>
      <c r="L331" s="52">
        <v>17</v>
      </c>
      <c r="M331" s="52">
        <f t="shared" si="35"/>
        <v>17</v>
      </c>
      <c r="N331" s="34">
        <f t="shared" ref="N331:N339" si="36">(J331*M331)</f>
        <v>20400</v>
      </c>
      <c r="O331" s="53">
        <v>0</v>
      </c>
      <c r="P331" s="53">
        <v>0</v>
      </c>
      <c r="Q331" s="71">
        <v>0.4</v>
      </c>
      <c r="R331" s="71">
        <f t="shared" si="32"/>
        <v>0</v>
      </c>
      <c r="S331" s="53">
        <v>0</v>
      </c>
      <c r="T331" s="34">
        <f>(M331*S331)</f>
        <v>0</v>
      </c>
      <c r="U331" s="34">
        <f>N331+R331+T331</f>
        <v>20400</v>
      </c>
      <c r="V331" s="53">
        <f>M331*200</f>
        <v>3400</v>
      </c>
      <c r="W331" s="53">
        <v>14</v>
      </c>
      <c r="X331" s="53">
        <v>536</v>
      </c>
      <c r="Y331" s="52">
        <f t="shared" ref="Y331:Y402" si="37">SUM(X331*W331)</f>
        <v>7504</v>
      </c>
      <c r="Z331" s="46">
        <v>0</v>
      </c>
      <c r="AA331" s="46"/>
      <c r="AB331" s="34">
        <f>V331+Y331+Z331</f>
        <v>10904</v>
      </c>
      <c r="AC331" s="34">
        <f>AB331+U331</f>
        <v>31304</v>
      </c>
      <c r="AD331" s="48"/>
      <c r="AE331" s="48"/>
      <c r="AF331" s="91" t="str">
        <f>A331</f>
        <v>652-PR</v>
      </c>
      <c r="AG331" s="74"/>
    </row>
    <row r="332" spans="1:33" s="31" customFormat="1" ht="38.25" hidden="1" customHeight="1" x14ac:dyDescent="0.2">
      <c r="A332" s="243" t="s">
        <v>554</v>
      </c>
      <c r="B332" s="243" t="s">
        <v>717</v>
      </c>
      <c r="C332" s="179" t="s">
        <v>77</v>
      </c>
      <c r="D332" s="179" t="s">
        <v>45</v>
      </c>
      <c r="E332" s="180" t="s">
        <v>313</v>
      </c>
      <c r="F332" s="180" t="s">
        <v>303</v>
      </c>
      <c r="G332" s="180" t="s">
        <v>639</v>
      </c>
      <c r="H332" s="246">
        <v>42</v>
      </c>
      <c r="I332" s="178" t="s">
        <v>48</v>
      </c>
      <c r="J332" s="183">
        <v>585</v>
      </c>
      <c r="K332" s="181">
        <v>0</v>
      </c>
      <c r="L332" s="181">
        <v>20</v>
      </c>
      <c r="M332" s="181">
        <f t="shared" si="35"/>
        <v>20</v>
      </c>
      <c r="N332" s="55">
        <f t="shared" si="36"/>
        <v>11700</v>
      </c>
      <c r="O332" s="182">
        <v>28</v>
      </c>
      <c r="P332" s="182">
        <v>56</v>
      </c>
      <c r="Q332" s="184">
        <v>0.4</v>
      </c>
      <c r="R332" s="184">
        <f t="shared" si="32"/>
        <v>627.20000000000005</v>
      </c>
      <c r="S332" s="182">
        <v>0</v>
      </c>
      <c r="T332" s="55">
        <f>(M332*S332)</f>
        <v>0</v>
      </c>
      <c r="U332" s="55">
        <f>N332+R332+T332</f>
        <v>12327.2</v>
      </c>
      <c r="V332" s="55">
        <f>M332*200</f>
        <v>4000</v>
      </c>
      <c r="W332" s="55">
        <v>1</v>
      </c>
      <c r="X332" s="55">
        <v>320</v>
      </c>
      <c r="Y332" s="181">
        <f t="shared" si="37"/>
        <v>320</v>
      </c>
      <c r="Z332" s="189">
        <v>0</v>
      </c>
      <c r="AA332" s="189"/>
      <c r="AB332" s="55">
        <f>V332+Y332+Z332</f>
        <v>4320</v>
      </c>
      <c r="AC332" s="55">
        <f>AB332+U332</f>
        <v>16647.2</v>
      </c>
      <c r="AD332" s="242">
        <f>SUM(M332:M338)</f>
        <v>126</v>
      </c>
      <c r="AE332" s="242">
        <f>SUM(AC332:AC338)</f>
        <v>144358.12</v>
      </c>
      <c r="AF332" s="91" t="str">
        <f>A332</f>
        <v>654-A</v>
      </c>
      <c r="AG332" s="74"/>
    </row>
    <row r="333" spans="1:33" s="31" customFormat="1" ht="38.25" hidden="1" customHeight="1" x14ac:dyDescent="0.2">
      <c r="A333" s="243"/>
      <c r="B333" s="243" t="s">
        <v>738</v>
      </c>
      <c r="C333" s="179" t="s">
        <v>77</v>
      </c>
      <c r="D333" s="179" t="s">
        <v>108</v>
      </c>
      <c r="E333" s="180" t="s">
        <v>380</v>
      </c>
      <c r="F333" s="180" t="s">
        <v>722</v>
      </c>
      <c r="G333" s="180" t="s">
        <v>382</v>
      </c>
      <c r="H333" s="246">
        <v>42</v>
      </c>
      <c r="I333" s="178" t="s">
        <v>48</v>
      </c>
      <c r="J333" s="183">
        <v>585</v>
      </c>
      <c r="K333" s="181">
        <v>0</v>
      </c>
      <c r="L333" s="181">
        <v>20</v>
      </c>
      <c r="M333" s="181">
        <f t="shared" si="35"/>
        <v>20</v>
      </c>
      <c r="N333" s="55">
        <f t="shared" si="36"/>
        <v>11700</v>
      </c>
      <c r="O333" s="182">
        <v>28</v>
      </c>
      <c r="P333" s="182">
        <v>78</v>
      </c>
      <c r="Q333" s="184">
        <v>0.4</v>
      </c>
      <c r="R333" s="184">
        <f t="shared" ref="R333:R338" si="38">SUM(P333*Q333*O333)</f>
        <v>873.60000000000014</v>
      </c>
      <c r="S333" s="182">
        <v>300</v>
      </c>
      <c r="T333" s="55">
        <f>(M333*S333)</f>
        <v>6000</v>
      </c>
      <c r="U333" s="55">
        <f>N333+R333+T333</f>
        <v>18573.599999999999</v>
      </c>
      <c r="V333" s="55">
        <f>M333*200</f>
        <v>4000</v>
      </c>
      <c r="W333" s="55">
        <v>1</v>
      </c>
      <c r="X333" s="55">
        <v>385</v>
      </c>
      <c r="Y333" s="181">
        <f t="shared" si="37"/>
        <v>385</v>
      </c>
      <c r="Z333" s="189">
        <v>0</v>
      </c>
      <c r="AA333" s="189"/>
      <c r="AB333" s="55">
        <f>V333+Y333+Z333</f>
        <v>4385</v>
      </c>
      <c r="AC333" s="55">
        <f>AB333+U333</f>
        <v>22958.6</v>
      </c>
      <c r="AD333" s="242"/>
      <c r="AE333" s="242"/>
      <c r="AF333" s="91"/>
      <c r="AG333" s="74"/>
    </row>
    <row r="334" spans="1:33" s="31" customFormat="1" ht="38.25" hidden="1" customHeight="1" x14ac:dyDescent="0.2">
      <c r="A334" s="243"/>
      <c r="B334" s="243" t="s">
        <v>735</v>
      </c>
      <c r="C334" s="179" t="s">
        <v>77</v>
      </c>
      <c r="D334" s="179" t="s">
        <v>50</v>
      </c>
      <c r="E334" s="180" t="s">
        <v>51</v>
      </c>
      <c r="F334" s="180" t="s">
        <v>386</v>
      </c>
      <c r="G334" s="180" t="s">
        <v>382</v>
      </c>
      <c r="H334" s="246">
        <v>42</v>
      </c>
      <c r="I334" s="178" t="s">
        <v>48</v>
      </c>
      <c r="J334" s="183">
        <v>585</v>
      </c>
      <c r="K334" s="181">
        <v>0</v>
      </c>
      <c r="L334" s="181">
        <v>25</v>
      </c>
      <c r="M334" s="181">
        <f t="shared" si="35"/>
        <v>25</v>
      </c>
      <c r="N334" s="55">
        <f t="shared" si="36"/>
        <v>14625</v>
      </c>
      <c r="O334" s="182">
        <v>28</v>
      </c>
      <c r="P334" s="182">
        <v>10</v>
      </c>
      <c r="Q334" s="184">
        <v>0.4</v>
      </c>
      <c r="R334" s="184">
        <f t="shared" si="38"/>
        <v>112</v>
      </c>
      <c r="S334" s="182">
        <v>300</v>
      </c>
      <c r="T334" s="55">
        <f>(M334*S334)</f>
        <v>7500</v>
      </c>
      <c r="U334" s="55">
        <f>N334+R334+T334</f>
        <v>22237</v>
      </c>
      <c r="V334" s="55">
        <f>M334*200</f>
        <v>5000</v>
      </c>
      <c r="W334" s="55">
        <v>1</v>
      </c>
      <c r="X334" s="55">
        <v>700</v>
      </c>
      <c r="Y334" s="181">
        <f t="shared" si="37"/>
        <v>700</v>
      </c>
      <c r="Z334" s="189">
        <v>0</v>
      </c>
      <c r="AA334" s="189"/>
      <c r="AB334" s="55">
        <f>V334+Y334+Z334</f>
        <v>5700</v>
      </c>
      <c r="AC334" s="55">
        <f>AB334+U334</f>
        <v>27937</v>
      </c>
      <c r="AD334" s="242"/>
      <c r="AE334" s="242"/>
      <c r="AF334" s="91"/>
      <c r="AG334" s="74"/>
    </row>
    <row r="335" spans="1:33" s="31" customFormat="1" ht="38.25" hidden="1" customHeight="1" x14ac:dyDescent="0.2">
      <c r="A335" s="243"/>
      <c r="B335" s="243" t="s">
        <v>745</v>
      </c>
      <c r="C335" s="179" t="s">
        <v>33</v>
      </c>
      <c r="D335" s="179" t="s">
        <v>50</v>
      </c>
      <c r="E335" s="180" t="s">
        <v>51</v>
      </c>
      <c r="F335" s="180" t="s">
        <v>386</v>
      </c>
      <c r="G335" s="180" t="s">
        <v>746</v>
      </c>
      <c r="H335" s="246">
        <v>42</v>
      </c>
      <c r="I335" s="178" t="s">
        <v>48</v>
      </c>
      <c r="J335" s="183">
        <v>585</v>
      </c>
      <c r="K335" s="181">
        <v>0</v>
      </c>
      <c r="L335" s="181">
        <v>0</v>
      </c>
      <c r="M335" s="181">
        <f t="shared" si="35"/>
        <v>0</v>
      </c>
      <c r="N335" s="55">
        <f t="shared" si="36"/>
        <v>0</v>
      </c>
      <c r="O335" s="182">
        <v>0</v>
      </c>
      <c r="P335" s="182">
        <v>10</v>
      </c>
      <c r="Q335" s="184">
        <v>0.4</v>
      </c>
      <c r="R335" s="184">
        <f t="shared" si="38"/>
        <v>0</v>
      </c>
      <c r="S335" s="182">
        <v>0</v>
      </c>
      <c r="T335" s="55">
        <f>(M335*S335)</f>
        <v>0</v>
      </c>
      <c r="U335" s="55">
        <f>N335+R335+T335</f>
        <v>0</v>
      </c>
      <c r="V335" s="55">
        <f>M335*200</f>
        <v>0</v>
      </c>
      <c r="W335" s="55">
        <v>72</v>
      </c>
      <c r="X335" s="55">
        <v>291.66000000000003</v>
      </c>
      <c r="Y335" s="181">
        <f t="shared" si="37"/>
        <v>20999.52</v>
      </c>
      <c r="Z335" s="189">
        <v>0</v>
      </c>
      <c r="AA335" s="189"/>
      <c r="AB335" s="55">
        <f>V335+Y335+Z335</f>
        <v>20999.52</v>
      </c>
      <c r="AC335" s="55">
        <f>AB335+U335</f>
        <v>20999.52</v>
      </c>
      <c r="AD335" s="242"/>
      <c r="AE335" s="242"/>
      <c r="AF335" s="91"/>
      <c r="AG335" s="74"/>
    </row>
    <row r="336" spans="1:33" s="31" customFormat="1" ht="38.25" hidden="1" customHeight="1" x14ac:dyDescent="0.2">
      <c r="A336" s="243"/>
      <c r="B336" s="243" t="s">
        <v>739</v>
      </c>
      <c r="C336" s="179" t="s">
        <v>77</v>
      </c>
      <c r="D336" s="179" t="s">
        <v>108</v>
      </c>
      <c r="E336" s="180" t="s">
        <v>513</v>
      </c>
      <c r="F336" s="180" t="s">
        <v>52</v>
      </c>
      <c r="G336" s="180" t="s">
        <v>491</v>
      </c>
      <c r="H336" s="246">
        <v>56</v>
      </c>
      <c r="I336" s="178" t="s">
        <v>48</v>
      </c>
      <c r="J336" s="183">
        <v>585</v>
      </c>
      <c r="K336" s="181">
        <v>0</v>
      </c>
      <c r="L336" s="181">
        <v>20</v>
      </c>
      <c r="M336" s="181">
        <f t="shared" si="35"/>
        <v>20</v>
      </c>
      <c r="N336" s="55">
        <f t="shared" si="36"/>
        <v>11700</v>
      </c>
      <c r="O336" s="182">
        <v>36</v>
      </c>
      <c r="P336" s="182">
        <v>32</v>
      </c>
      <c r="Q336" s="184">
        <v>0.4</v>
      </c>
      <c r="R336" s="184">
        <f t="shared" si="38"/>
        <v>460.8</v>
      </c>
      <c r="S336" s="182">
        <v>300</v>
      </c>
      <c r="T336" s="55">
        <f>(M336*S336)</f>
        <v>6000</v>
      </c>
      <c r="U336" s="55">
        <f>N336+R336+T336</f>
        <v>18160.8</v>
      </c>
      <c r="V336" s="55">
        <f>M336*200</f>
        <v>4000</v>
      </c>
      <c r="W336" s="55">
        <v>1</v>
      </c>
      <c r="X336" s="55">
        <v>300</v>
      </c>
      <c r="Y336" s="181">
        <f t="shared" si="37"/>
        <v>300</v>
      </c>
      <c r="Z336" s="189">
        <v>0</v>
      </c>
      <c r="AA336" s="189"/>
      <c r="AB336" s="55">
        <f>V336+Y336+Z336</f>
        <v>4300</v>
      </c>
      <c r="AC336" s="55">
        <f>AB336+U336</f>
        <v>22460.799999999999</v>
      </c>
      <c r="AD336" s="242"/>
      <c r="AE336" s="242"/>
      <c r="AF336" s="91"/>
      <c r="AG336" s="74"/>
    </row>
    <row r="337" spans="1:33" s="31" customFormat="1" ht="38.25" hidden="1" customHeight="1" x14ac:dyDescent="0.2">
      <c r="A337" s="243"/>
      <c r="B337" s="243" t="s">
        <v>737</v>
      </c>
      <c r="C337" s="179" t="s">
        <v>77</v>
      </c>
      <c r="D337" s="179" t="s">
        <v>108</v>
      </c>
      <c r="E337" s="180" t="s">
        <v>438</v>
      </c>
      <c r="F337" s="180" t="s">
        <v>736</v>
      </c>
      <c r="G337" s="180" t="s">
        <v>197</v>
      </c>
      <c r="H337" s="246">
        <v>42</v>
      </c>
      <c r="I337" s="178" t="s">
        <v>172</v>
      </c>
      <c r="J337" s="183">
        <v>585</v>
      </c>
      <c r="K337" s="181">
        <v>0</v>
      </c>
      <c r="L337" s="181">
        <v>15</v>
      </c>
      <c r="M337" s="181">
        <f t="shared" si="35"/>
        <v>15</v>
      </c>
      <c r="N337" s="55">
        <f t="shared" si="36"/>
        <v>8775</v>
      </c>
      <c r="O337" s="182">
        <v>18</v>
      </c>
      <c r="P337" s="182">
        <v>15</v>
      </c>
      <c r="Q337" s="184">
        <v>0.4</v>
      </c>
      <c r="R337" s="184">
        <f t="shared" si="38"/>
        <v>108</v>
      </c>
      <c r="S337" s="182">
        <v>0</v>
      </c>
      <c r="T337" s="55">
        <f>(M337*S337)</f>
        <v>0</v>
      </c>
      <c r="U337" s="55">
        <f>N337+R337+T337</f>
        <v>8883</v>
      </c>
      <c r="V337" s="55">
        <f>M337*200</f>
        <v>3000</v>
      </c>
      <c r="W337" s="55">
        <v>1</v>
      </c>
      <c r="X337" s="55">
        <v>250</v>
      </c>
      <c r="Y337" s="181">
        <f t="shared" si="37"/>
        <v>250</v>
      </c>
      <c r="Z337" s="189">
        <v>0</v>
      </c>
      <c r="AA337" s="189"/>
      <c r="AB337" s="55">
        <f>V337+Y337+Z337</f>
        <v>3250</v>
      </c>
      <c r="AC337" s="55">
        <f>AB337+U337</f>
        <v>12133</v>
      </c>
      <c r="AD337" s="242"/>
      <c r="AE337" s="242"/>
      <c r="AF337" s="91"/>
      <c r="AG337" s="74"/>
    </row>
    <row r="338" spans="1:33" s="31" customFormat="1" ht="38.25" hidden="1" customHeight="1" x14ac:dyDescent="0.2">
      <c r="A338" s="243"/>
      <c r="B338" s="243" t="s">
        <v>735</v>
      </c>
      <c r="C338" s="179" t="s">
        <v>77</v>
      </c>
      <c r="D338" s="179" t="s">
        <v>50</v>
      </c>
      <c r="E338" s="180" t="s">
        <v>51</v>
      </c>
      <c r="F338" s="180" t="s">
        <v>736</v>
      </c>
      <c r="G338" s="180" t="s">
        <v>639</v>
      </c>
      <c r="H338" s="246">
        <v>42</v>
      </c>
      <c r="I338" s="178" t="s">
        <v>48</v>
      </c>
      <c r="J338" s="183">
        <v>585</v>
      </c>
      <c r="K338" s="181">
        <v>0</v>
      </c>
      <c r="L338" s="181">
        <v>26</v>
      </c>
      <c r="M338" s="181">
        <f t="shared" si="35"/>
        <v>26</v>
      </c>
      <c r="N338" s="55">
        <f t="shared" si="36"/>
        <v>15210</v>
      </c>
      <c r="O338" s="182">
        <v>28</v>
      </c>
      <c r="P338" s="182">
        <v>10</v>
      </c>
      <c r="Q338" s="184">
        <v>0.4</v>
      </c>
      <c r="R338" s="184">
        <f t="shared" si="38"/>
        <v>112</v>
      </c>
      <c r="S338" s="182">
        <v>0</v>
      </c>
      <c r="T338" s="55">
        <f>(M338*S338)</f>
        <v>0</v>
      </c>
      <c r="U338" s="55">
        <f>N338+R338+T338</f>
        <v>15322</v>
      </c>
      <c r="V338" s="55">
        <f>M338*200</f>
        <v>5200</v>
      </c>
      <c r="W338" s="55">
        <v>1</v>
      </c>
      <c r="X338" s="55">
        <v>700</v>
      </c>
      <c r="Y338" s="181">
        <f t="shared" si="37"/>
        <v>700</v>
      </c>
      <c r="Z338" s="189">
        <v>0</v>
      </c>
      <c r="AA338" s="189"/>
      <c r="AB338" s="55">
        <f>V338+Y338+Z338</f>
        <v>5900</v>
      </c>
      <c r="AC338" s="55">
        <f>AB338+U338</f>
        <v>21222</v>
      </c>
      <c r="AD338" s="242"/>
      <c r="AE338" s="242"/>
      <c r="AF338" s="91"/>
      <c r="AG338" s="74"/>
    </row>
    <row r="339" spans="1:33" s="114" customFormat="1" ht="51" hidden="1" customHeight="1" x14ac:dyDescent="0.2">
      <c r="A339" s="33" t="s">
        <v>552</v>
      </c>
      <c r="B339" s="33"/>
      <c r="C339" s="88" t="s">
        <v>33</v>
      </c>
      <c r="D339" s="88" t="s">
        <v>45</v>
      </c>
      <c r="E339" s="89" t="s">
        <v>35</v>
      </c>
      <c r="F339" s="35" t="s">
        <v>102</v>
      </c>
      <c r="G339" s="35" t="s">
        <v>258</v>
      </c>
      <c r="H339" s="220">
        <v>45</v>
      </c>
      <c r="I339" s="90" t="s">
        <v>37</v>
      </c>
      <c r="J339" s="51">
        <v>1200</v>
      </c>
      <c r="K339" s="52">
        <v>0</v>
      </c>
      <c r="L339" s="52">
        <v>18</v>
      </c>
      <c r="M339" s="52">
        <f t="shared" si="35"/>
        <v>18</v>
      </c>
      <c r="N339" s="34">
        <f t="shared" si="36"/>
        <v>21600</v>
      </c>
      <c r="O339" s="53">
        <v>0</v>
      </c>
      <c r="P339" s="53">
        <v>0</v>
      </c>
      <c r="Q339" s="71">
        <v>0.4</v>
      </c>
      <c r="R339" s="71">
        <v>0</v>
      </c>
      <c r="S339" s="53">
        <v>0</v>
      </c>
      <c r="T339" s="34">
        <f>(M339*S339)</f>
        <v>0</v>
      </c>
      <c r="U339" s="34">
        <f>N339+R339+T339</f>
        <v>21600</v>
      </c>
      <c r="V339" s="34">
        <f>M339*200</f>
        <v>3600</v>
      </c>
      <c r="W339" s="34">
        <v>3</v>
      </c>
      <c r="X339" s="34">
        <v>504</v>
      </c>
      <c r="Y339" s="52">
        <f t="shared" si="37"/>
        <v>1512</v>
      </c>
      <c r="Z339" s="46">
        <v>0</v>
      </c>
      <c r="AA339" s="46"/>
      <c r="AB339" s="34">
        <f>V339+Y339+Z339</f>
        <v>5112</v>
      </c>
      <c r="AC339" s="34">
        <f>AB339+U339</f>
        <v>26712</v>
      </c>
      <c r="AD339" s="48">
        <f>SUM(M339:M342)</f>
        <v>36</v>
      </c>
      <c r="AE339" s="48">
        <f>SUM(AC339:AC342)</f>
        <v>55617</v>
      </c>
      <c r="AF339" s="91" t="str">
        <f>A339</f>
        <v>653-D</v>
      </c>
      <c r="AG339" s="88"/>
    </row>
    <row r="340" spans="1:33" s="31" customFormat="1" ht="39" hidden="1" customHeight="1" x14ac:dyDescent="0.2">
      <c r="A340" s="33" t="s">
        <v>552</v>
      </c>
      <c r="B340" s="33"/>
      <c r="C340" s="88" t="s">
        <v>33</v>
      </c>
      <c r="D340" s="88" t="s">
        <v>112</v>
      </c>
      <c r="E340" s="35" t="s">
        <v>112</v>
      </c>
      <c r="F340" s="35" t="s">
        <v>112</v>
      </c>
      <c r="G340" s="35" t="s">
        <v>114</v>
      </c>
      <c r="H340" s="220" t="s">
        <v>112</v>
      </c>
      <c r="I340" s="90" t="s">
        <v>112</v>
      </c>
      <c r="J340" s="51">
        <v>0</v>
      </c>
      <c r="K340" s="52">
        <v>0</v>
      </c>
      <c r="L340" s="52">
        <v>0</v>
      </c>
      <c r="M340" s="52">
        <f t="shared" si="35"/>
        <v>0</v>
      </c>
      <c r="N340" s="34">
        <v>0</v>
      </c>
      <c r="O340" s="53">
        <v>0</v>
      </c>
      <c r="P340" s="53">
        <v>0</v>
      </c>
      <c r="Q340" s="71">
        <v>0</v>
      </c>
      <c r="R340" s="71">
        <v>0</v>
      </c>
      <c r="S340" s="53">
        <v>0</v>
      </c>
      <c r="T340" s="34">
        <v>0</v>
      </c>
      <c r="U340" s="34">
        <f>N340+R340+T340</f>
        <v>0</v>
      </c>
      <c r="V340" s="34">
        <f>M340*200</f>
        <v>0</v>
      </c>
      <c r="W340" s="34">
        <v>0</v>
      </c>
      <c r="X340" s="34">
        <v>0</v>
      </c>
      <c r="Y340" s="52">
        <v>0</v>
      </c>
      <c r="Z340" s="46">
        <v>0</v>
      </c>
      <c r="AA340" s="46"/>
      <c r="AB340" s="34">
        <v>0</v>
      </c>
      <c r="AC340" s="34">
        <f>AB340+U340</f>
        <v>0</v>
      </c>
      <c r="AD340" s="48"/>
      <c r="AE340" s="48"/>
      <c r="AF340" s="91" t="str">
        <f>A340</f>
        <v>653-D</v>
      </c>
      <c r="AG340" s="74"/>
    </row>
    <row r="341" spans="1:33" s="31" customFormat="1" ht="30.75" hidden="1" customHeight="1" x14ac:dyDescent="0.2">
      <c r="A341" s="33" t="s">
        <v>552</v>
      </c>
      <c r="B341" s="33"/>
      <c r="C341" s="88" t="s">
        <v>33</v>
      </c>
      <c r="D341" s="88" t="s">
        <v>112</v>
      </c>
      <c r="E341" s="35" t="s">
        <v>112</v>
      </c>
      <c r="F341" s="35" t="s">
        <v>112</v>
      </c>
      <c r="G341" s="35" t="s">
        <v>116</v>
      </c>
      <c r="H341" s="220" t="s">
        <v>112</v>
      </c>
      <c r="I341" s="90" t="s">
        <v>112</v>
      </c>
      <c r="J341" s="51">
        <v>0</v>
      </c>
      <c r="K341" s="52">
        <v>0</v>
      </c>
      <c r="L341" s="52">
        <v>0</v>
      </c>
      <c r="M341" s="52">
        <f t="shared" si="35"/>
        <v>0</v>
      </c>
      <c r="N341" s="34">
        <v>0</v>
      </c>
      <c r="O341" s="53">
        <v>0</v>
      </c>
      <c r="P341" s="53">
        <v>0</v>
      </c>
      <c r="Q341" s="71">
        <v>0</v>
      </c>
      <c r="R341" s="71">
        <v>0</v>
      </c>
      <c r="S341" s="53">
        <v>0</v>
      </c>
      <c r="T341" s="34">
        <v>0</v>
      </c>
      <c r="U341" s="34">
        <f>N341+R341+T341</f>
        <v>0</v>
      </c>
      <c r="V341" s="34">
        <f>M341*200</f>
        <v>0</v>
      </c>
      <c r="W341" s="34">
        <v>0</v>
      </c>
      <c r="X341" s="34">
        <v>0</v>
      </c>
      <c r="Y341" s="52">
        <v>0</v>
      </c>
      <c r="Z341" s="46">
        <v>0</v>
      </c>
      <c r="AA341" s="46"/>
      <c r="AB341" s="34">
        <v>0</v>
      </c>
      <c r="AC341" s="34">
        <f>AB341+U341</f>
        <v>0</v>
      </c>
      <c r="AD341" s="48"/>
      <c r="AE341" s="48"/>
      <c r="AF341" s="91" t="str">
        <f>A341</f>
        <v>653-D</v>
      </c>
      <c r="AG341" s="74"/>
    </row>
    <row r="342" spans="1:33" s="31" customFormat="1" ht="36" hidden="1" customHeight="1" x14ac:dyDescent="0.2">
      <c r="A342" s="33" t="s">
        <v>552</v>
      </c>
      <c r="B342" s="33"/>
      <c r="C342" s="88" t="s">
        <v>33</v>
      </c>
      <c r="D342" s="88" t="s">
        <v>34</v>
      </c>
      <c r="E342" s="89" t="s">
        <v>35</v>
      </c>
      <c r="F342" s="89" t="s">
        <v>553</v>
      </c>
      <c r="G342" s="35" t="s">
        <v>269</v>
      </c>
      <c r="H342" s="220">
        <v>45</v>
      </c>
      <c r="I342" s="90" t="s">
        <v>37</v>
      </c>
      <c r="J342" s="51">
        <v>1200</v>
      </c>
      <c r="K342" s="52">
        <v>18</v>
      </c>
      <c r="L342" s="52">
        <v>0</v>
      </c>
      <c r="M342" s="52">
        <f t="shared" si="35"/>
        <v>18</v>
      </c>
      <c r="N342" s="34">
        <f t="shared" ref="N342:N348" si="39">(J342*M342)</f>
        <v>21600</v>
      </c>
      <c r="O342" s="53">
        <v>0</v>
      </c>
      <c r="P342" s="53">
        <v>0</v>
      </c>
      <c r="Q342" s="71">
        <v>0</v>
      </c>
      <c r="R342" s="71">
        <v>0</v>
      </c>
      <c r="S342" s="53">
        <v>0</v>
      </c>
      <c r="T342" s="34">
        <f>(M342*S342)</f>
        <v>0</v>
      </c>
      <c r="U342" s="34">
        <f>N342+R342+T342</f>
        <v>21600</v>
      </c>
      <c r="V342" s="34">
        <f>M342*200</f>
        <v>3600</v>
      </c>
      <c r="W342" s="34">
        <v>15</v>
      </c>
      <c r="X342" s="34">
        <v>247</v>
      </c>
      <c r="Y342" s="52">
        <f t="shared" ref="Y342:Y352" si="40">SUM(X342*W342)</f>
        <v>3705</v>
      </c>
      <c r="Z342" s="46">
        <v>0</v>
      </c>
      <c r="AA342" s="46"/>
      <c r="AB342" s="34">
        <f>V342+Y342+Z342</f>
        <v>7305</v>
      </c>
      <c r="AC342" s="34">
        <f>AB342+U342</f>
        <v>28905</v>
      </c>
      <c r="AD342" s="48"/>
      <c r="AE342" s="48"/>
      <c r="AF342" s="91" t="str">
        <f>A342</f>
        <v>653-D</v>
      </c>
      <c r="AG342" s="74"/>
    </row>
    <row r="343" spans="1:33" s="31" customFormat="1" ht="45" hidden="1" customHeight="1" x14ac:dyDescent="0.2">
      <c r="A343" s="33" t="s">
        <v>554</v>
      </c>
      <c r="B343" s="33" t="s">
        <v>555</v>
      </c>
      <c r="C343" s="88" t="s">
        <v>33</v>
      </c>
      <c r="D343" s="88" t="s">
        <v>45</v>
      </c>
      <c r="E343" s="35" t="s">
        <v>153</v>
      </c>
      <c r="F343" s="35" t="s">
        <v>266</v>
      </c>
      <c r="G343" s="35" t="s">
        <v>267</v>
      </c>
      <c r="H343" s="220">
        <v>45</v>
      </c>
      <c r="I343" s="90" t="s">
        <v>37</v>
      </c>
      <c r="J343" s="51">
        <v>1200</v>
      </c>
      <c r="K343" s="52">
        <v>0</v>
      </c>
      <c r="L343" s="52">
        <v>0</v>
      </c>
      <c r="M343" s="52">
        <f t="shared" si="35"/>
        <v>0</v>
      </c>
      <c r="N343" s="34">
        <f t="shared" si="39"/>
        <v>0</v>
      </c>
      <c r="O343" s="53">
        <v>0</v>
      </c>
      <c r="P343" s="53">
        <v>0</v>
      </c>
      <c r="Q343" s="71">
        <v>0.4</v>
      </c>
      <c r="R343" s="71">
        <f>SUM(P343*Q343*O343)</f>
        <v>0</v>
      </c>
      <c r="S343" s="53">
        <v>0</v>
      </c>
      <c r="T343" s="34">
        <f>(M343*S343)</f>
        <v>0</v>
      </c>
      <c r="U343" s="34">
        <f>N343+R343+T343</f>
        <v>0</v>
      </c>
      <c r="V343" s="34">
        <f>M343*200</f>
        <v>0</v>
      </c>
      <c r="W343" s="34">
        <v>0</v>
      </c>
      <c r="X343" s="34">
        <v>1</v>
      </c>
      <c r="Y343" s="52">
        <f t="shared" si="40"/>
        <v>0</v>
      </c>
      <c r="Z343" s="46">
        <v>0</v>
      </c>
      <c r="AA343" s="46" t="s">
        <v>556</v>
      </c>
      <c r="AB343" s="34">
        <f>V343+Y343+Z343</f>
        <v>0</v>
      </c>
      <c r="AC343" s="34">
        <f>AB343+U343</f>
        <v>0</v>
      </c>
      <c r="AD343" s="48">
        <f>SUM(M343:M345)</f>
        <v>0</v>
      </c>
      <c r="AE343" s="48">
        <f>SUM(AC343:AC345)</f>
        <v>0</v>
      </c>
      <c r="AF343" s="91" t="str">
        <f>A343</f>
        <v>654-A</v>
      </c>
      <c r="AG343" s="74"/>
    </row>
    <row r="344" spans="1:33" s="31" customFormat="1" ht="39.75" hidden="1" customHeight="1" x14ac:dyDescent="0.2">
      <c r="A344" s="33" t="s">
        <v>554</v>
      </c>
      <c r="B344" s="33" t="s">
        <v>555</v>
      </c>
      <c r="C344" s="28" t="s">
        <v>33</v>
      </c>
      <c r="D344" s="28" t="s">
        <v>45</v>
      </c>
      <c r="E344" s="35" t="s">
        <v>153</v>
      </c>
      <c r="F344" s="35" t="s">
        <v>85</v>
      </c>
      <c r="G344" s="35" t="s">
        <v>132</v>
      </c>
      <c r="H344" s="220">
        <v>45</v>
      </c>
      <c r="I344" s="33" t="s">
        <v>37</v>
      </c>
      <c r="J344" s="51">
        <v>1200</v>
      </c>
      <c r="K344" s="52">
        <v>0</v>
      </c>
      <c r="L344" s="52">
        <v>0</v>
      </c>
      <c r="M344" s="52">
        <f t="shared" si="35"/>
        <v>0</v>
      </c>
      <c r="N344" s="34">
        <f t="shared" si="39"/>
        <v>0</v>
      </c>
      <c r="O344" s="53">
        <v>0</v>
      </c>
      <c r="P344" s="53">
        <v>0</v>
      </c>
      <c r="Q344" s="71">
        <v>0.4</v>
      </c>
      <c r="R344" s="71">
        <f>SUM(P344*Q344*O344)</f>
        <v>0</v>
      </c>
      <c r="S344" s="53">
        <v>0</v>
      </c>
      <c r="T344" s="34">
        <f>(M344*S344)</f>
        <v>0</v>
      </c>
      <c r="U344" s="34">
        <f>N344+R344+T344</f>
        <v>0</v>
      </c>
      <c r="V344" s="34">
        <f>M344*200</f>
        <v>0</v>
      </c>
      <c r="W344" s="34">
        <v>0</v>
      </c>
      <c r="X344" s="34">
        <v>149</v>
      </c>
      <c r="Y344" s="52">
        <f t="shared" si="40"/>
        <v>0</v>
      </c>
      <c r="Z344" s="46">
        <v>0</v>
      </c>
      <c r="AA344" s="46" t="s">
        <v>556</v>
      </c>
      <c r="AB344" s="34">
        <f>V344+Y344+Z344</f>
        <v>0</v>
      </c>
      <c r="AC344" s="34">
        <f>AB344+U344</f>
        <v>0</v>
      </c>
      <c r="AD344" s="48"/>
      <c r="AE344" s="48"/>
      <c r="AF344" s="91" t="str">
        <f>A344</f>
        <v>654-A</v>
      </c>
      <c r="AG344" s="74"/>
    </row>
    <row r="345" spans="1:33" s="31" customFormat="1" ht="41.25" hidden="1" customHeight="1" x14ac:dyDescent="0.2">
      <c r="A345" s="33" t="s">
        <v>554</v>
      </c>
      <c r="B345" s="33" t="s">
        <v>555</v>
      </c>
      <c r="C345" s="28" t="s">
        <v>33</v>
      </c>
      <c r="D345" s="28" t="s">
        <v>45</v>
      </c>
      <c r="E345" s="35" t="s">
        <v>313</v>
      </c>
      <c r="F345" s="35" t="s">
        <v>264</v>
      </c>
      <c r="G345" s="35" t="s">
        <v>530</v>
      </c>
      <c r="H345" s="220">
        <v>45</v>
      </c>
      <c r="I345" s="33" t="s">
        <v>37</v>
      </c>
      <c r="J345" s="51">
        <v>1200</v>
      </c>
      <c r="K345" s="52">
        <v>0</v>
      </c>
      <c r="L345" s="52">
        <v>0</v>
      </c>
      <c r="M345" s="52">
        <f t="shared" si="35"/>
        <v>0</v>
      </c>
      <c r="N345" s="34">
        <f t="shared" si="39"/>
        <v>0</v>
      </c>
      <c r="O345" s="53">
        <v>0</v>
      </c>
      <c r="P345" s="53">
        <v>114</v>
      </c>
      <c r="Q345" s="71">
        <v>0.4</v>
      </c>
      <c r="R345" s="71">
        <f>SUM(P345*Q345*O345)</f>
        <v>0</v>
      </c>
      <c r="S345" s="53">
        <v>0</v>
      </c>
      <c r="T345" s="34">
        <f>(M345*S345)</f>
        <v>0</v>
      </c>
      <c r="U345" s="34">
        <f>N345+R345+T345</f>
        <v>0</v>
      </c>
      <c r="V345" s="34">
        <f>M345*200</f>
        <v>0</v>
      </c>
      <c r="W345" s="34">
        <v>0</v>
      </c>
      <c r="X345" s="34">
        <v>501</v>
      </c>
      <c r="Y345" s="52">
        <f t="shared" si="40"/>
        <v>0</v>
      </c>
      <c r="Z345" s="46">
        <v>0</v>
      </c>
      <c r="AA345" s="46"/>
      <c r="AB345" s="34">
        <f>V345+Y345+Z345</f>
        <v>0</v>
      </c>
      <c r="AC345" s="34">
        <f>AB345+U345</f>
        <v>0</v>
      </c>
      <c r="AD345" s="48"/>
      <c r="AE345" s="48"/>
      <c r="AF345" s="91" t="str">
        <f>A345</f>
        <v>654-A</v>
      </c>
      <c r="AG345" s="74"/>
    </row>
    <row r="346" spans="1:33" s="31" customFormat="1" ht="45" hidden="1" customHeight="1" x14ac:dyDescent="0.2">
      <c r="A346" s="33" t="s">
        <v>558</v>
      </c>
      <c r="B346" s="33" t="s">
        <v>555</v>
      </c>
      <c r="C346" s="28" t="s">
        <v>44</v>
      </c>
      <c r="D346" s="28" t="s">
        <v>45</v>
      </c>
      <c r="E346" s="35" t="s">
        <v>65</v>
      </c>
      <c r="F346" s="35" t="s">
        <v>559</v>
      </c>
      <c r="G346" s="35" t="s">
        <v>60</v>
      </c>
      <c r="H346" s="220">
        <v>45</v>
      </c>
      <c r="I346" s="33" t="s">
        <v>172</v>
      </c>
      <c r="J346" s="51">
        <v>585</v>
      </c>
      <c r="K346" s="52">
        <v>0</v>
      </c>
      <c r="L346" s="52">
        <v>0</v>
      </c>
      <c r="M346" s="52">
        <f t="shared" si="35"/>
        <v>0</v>
      </c>
      <c r="N346" s="34">
        <f t="shared" si="39"/>
        <v>0</v>
      </c>
      <c r="O346" s="53">
        <v>0</v>
      </c>
      <c r="P346" s="53">
        <v>140</v>
      </c>
      <c r="Q346" s="54">
        <v>0.4</v>
      </c>
      <c r="R346" s="71">
        <f>SUM(P346*Q346*O346)</f>
        <v>0</v>
      </c>
      <c r="S346" s="34">
        <v>0</v>
      </c>
      <c r="T346" s="34">
        <f>(M346*S346)</f>
        <v>0</v>
      </c>
      <c r="U346" s="34">
        <f>N346+R346+T346</f>
        <v>0</v>
      </c>
      <c r="V346" s="34">
        <f>M346*200</f>
        <v>0</v>
      </c>
      <c r="W346" s="34">
        <v>0</v>
      </c>
      <c r="X346" s="34">
        <v>670</v>
      </c>
      <c r="Y346" s="52">
        <f t="shared" si="40"/>
        <v>0</v>
      </c>
      <c r="Z346" s="46">
        <v>0</v>
      </c>
      <c r="AA346" s="46" t="s">
        <v>556</v>
      </c>
      <c r="AB346" s="34">
        <f>V346+Y346+Z346</f>
        <v>0</v>
      </c>
      <c r="AC346" s="34">
        <f>AB346+U346</f>
        <v>0</v>
      </c>
      <c r="AD346" s="48">
        <f>SUM(M346)</f>
        <v>0</v>
      </c>
      <c r="AE346" s="48">
        <f>SUM(AC346)</f>
        <v>0</v>
      </c>
      <c r="AF346" s="57" t="str">
        <f>A346</f>
        <v>655-A</v>
      </c>
      <c r="AG346" s="74"/>
    </row>
    <row r="347" spans="1:33" s="31" customFormat="1" ht="47.25" hidden="1" customHeight="1" x14ac:dyDescent="0.2">
      <c r="A347" s="33" t="s">
        <v>561</v>
      </c>
      <c r="B347" s="33" t="s">
        <v>555</v>
      </c>
      <c r="C347" s="88" t="s">
        <v>77</v>
      </c>
      <c r="D347" s="88" t="s">
        <v>45</v>
      </c>
      <c r="E347" s="35" t="s">
        <v>313</v>
      </c>
      <c r="F347" s="35" t="s">
        <v>389</v>
      </c>
      <c r="G347" s="35" t="s">
        <v>382</v>
      </c>
      <c r="H347" s="220">
        <v>42</v>
      </c>
      <c r="I347" s="90" t="s">
        <v>37</v>
      </c>
      <c r="J347" s="51">
        <v>1200</v>
      </c>
      <c r="K347" s="52">
        <v>0</v>
      </c>
      <c r="L347" s="52">
        <v>0</v>
      </c>
      <c r="M347" s="52">
        <f t="shared" si="35"/>
        <v>0</v>
      </c>
      <c r="N347" s="34">
        <f t="shared" si="39"/>
        <v>0</v>
      </c>
      <c r="O347" s="53">
        <v>0</v>
      </c>
      <c r="P347" s="53">
        <v>0</v>
      </c>
      <c r="Q347" s="54">
        <v>0.4</v>
      </c>
      <c r="R347" s="71">
        <f>SUM(P347*Q347*O347)</f>
        <v>0</v>
      </c>
      <c r="S347" s="53">
        <v>0</v>
      </c>
      <c r="T347" s="34">
        <f>(M347*S347)</f>
        <v>0</v>
      </c>
      <c r="U347" s="34">
        <f>N347+R347+T347</f>
        <v>0</v>
      </c>
      <c r="V347" s="34">
        <f>M347*200</f>
        <v>0</v>
      </c>
      <c r="W347" s="34">
        <v>0</v>
      </c>
      <c r="X347" s="34">
        <v>220</v>
      </c>
      <c r="Y347" s="52">
        <f t="shared" si="40"/>
        <v>0</v>
      </c>
      <c r="Z347" s="46">
        <v>0</v>
      </c>
      <c r="AA347" s="46" t="s">
        <v>562</v>
      </c>
      <c r="AB347" s="34">
        <f>V347+Y347+Z347</f>
        <v>0</v>
      </c>
      <c r="AC347" s="34">
        <f>AB347+U347</f>
        <v>0</v>
      </c>
      <c r="AD347" s="48">
        <f>SUM(M347)</f>
        <v>0</v>
      </c>
      <c r="AE347" s="48">
        <f>SUM(AC347)</f>
        <v>0</v>
      </c>
      <c r="AF347" s="57" t="str">
        <f>A347</f>
        <v>656-A</v>
      </c>
      <c r="AG347" s="74"/>
    </row>
    <row r="348" spans="1:33" s="31" customFormat="1" ht="66" hidden="1" customHeight="1" x14ac:dyDescent="0.2">
      <c r="A348" s="74" t="s">
        <v>712</v>
      </c>
      <c r="B348" s="33" t="s">
        <v>713</v>
      </c>
      <c r="C348" s="28" t="s">
        <v>77</v>
      </c>
      <c r="D348" s="28" t="s">
        <v>108</v>
      </c>
      <c r="E348" s="35" t="s">
        <v>104</v>
      </c>
      <c r="F348" s="99" t="s">
        <v>714</v>
      </c>
      <c r="G348" s="35" t="s">
        <v>715</v>
      </c>
      <c r="H348" s="248">
        <v>42</v>
      </c>
      <c r="I348" s="74" t="s">
        <v>37</v>
      </c>
      <c r="J348" s="100">
        <v>753</v>
      </c>
      <c r="K348" s="100">
        <v>0</v>
      </c>
      <c r="L348" s="100">
        <v>20</v>
      </c>
      <c r="M348" s="52">
        <f t="shared" si="35"/>
        <v>20</v>
      </c>
      <c r="N348" s="34">
        <f t="shared" si="39"/>
        <v>15060</v>
      </c>
      <c r="O348" s="53">
        <v>0</v>
      </c>
      <c r="P348" s="53">
        <v>153</v>
      </c>
      <c r="Q348" s="71">
        <v>0</v>
      </c>
      <c r="R348" s="71">
        <f>SUM(O348*P348)</f>
        <v>0</v>
      </c>
      <c r="S348" s="53">
        <v>0</v>
      </c>
      <c r="T348" s="34">
        <f>(M348*S348)</f>
        <v>0</v>
      </c>
      <c r="U348" s="34">
        <f>N348+R348+T348</f>
        <v>15060</v>
      </c>
      <c r="V348" s="53">
        <f>M348*200</f>
        <v>4000</v>
      </c>
      <c r="W348" s="53">
        <v>560</v>
      </c>
      <c r="X348" s="53">
        <v>3.35</v>
      </c>
      <c r="Y348" s="52">
        <f t="shared" si="40"/>
        <v>1876</v>
      </c>
      <c r="Z348" s="46">
        <v>6160</v>
      </c>
      <c r="AA348" s="46"/>
      <c r="AB348" s="34">
        <f>V348+Y348+Z348</f>
        <v>12036</v>
      </c>
      <c r="AC348" s="34">
        <f>AB348+U348</f>
        <v>27096</v>
      </c>
      <c r="AD348" s="48">
        <f>SUM(M348:M348)</f>
        <v>20</v>
      </c>
      <c r="AE348" s="48">
        <f>SUM(AC348:AC348)</f>
        <v>27096</v>
      </c>
      <c r="AF348" s="57" t="str">
        <f>A348</f>
        <v>657-P</v>
      </c>
      <c r="AG348" s="74"/>
    </row>
    <row r="349" spans="1:33" s="31" customFormat="1" ht="48" hidden="1" customHeight="1" x14ac:dyDescent="0.2">
      <c r="A349" s="74" t="s">
        <v>564</v>
      </c>
      <c r="B349" s="74"/>
      <c r="C349" s="28" t="s">
        <v>77</v>
      </c>
      <c r="D349" s="28" t="s">
        <v>103</v>
      </c>
      <c r="E349" s="35" t="s">
        <v>565</v>
      </c>
      <c r="F349" s="28" t="s">
        <v>80</v>
      </c>
      <c r="G349" s="99" t="s">
        <v>81</v>
      </c>
      <c r="H349" s="248">
        <v>42</v>
      </c>
      <c r="I349" s="74" t="s">
        <v>37</v>
      </c>
      <c r="J349" s="100">
        <v>753</v>
      </c>
      <c r="K349" s="100">
        <v>15</v>
      </c>
      <c r="L349" s="100">
        <v>0</v>
      </c>
      <c r="M349" s="52">
        <f>K349+L349</f>
        <v>15</v>
      </c>
      <c r="N349" s="34">
        <f>(J349*M349)</f>
        <v>11295</v>
      </c>
      <c r="O349" s="53">
        <f>SUM(36*M349)</f>
        <v>540</v>
      </c>
      <c r="P349" s="53">
        <v>3.35</v>
      </c>
      <c r="Q349" s="71">
        <v>0</v>
      </c>
      <c r="R349" s="71">
        <f>SUM(O349*P349)</f>
        <v>1809</v>
      </c>
      <c r="S349" s="53">
        <v>0</v>
      </c>
      <c r="T349" s="34">
        <f>(M349*S349)</f>
        <v>0</v>
      </c>
      <c r="U349" s="34">
        <f>N349+R349+T349</f>
        <v>13104</v>
      </c>
      <c r="V349" s="53">
        <f>M349*200</f>
        <v>3000</v>
      </c>
      <c r="W349" s="53">
        <v>0</v>
      </c>
      <c r="X349" s="53">
        <v>0</v>
      </c>
      <c r="Y349" s="52">
        <f t="shared" si="40"/>
        <v>0</v>
      </c>
      <c r="Z349" s="46">
        <v>6160</v>
      </c>
      <c r="AA349" s="46"/>
      <c r="AB349" s="34">
        <f>V349+Y349+Z349</f>
        <v>9160</v>
      </c>
      <c r="AC349" s="34">
        <f>AB349+U349</f>
        <v>22264</v>
      </c>
      <c r="AD349" s="48">
        <f>SUM(M349:M354)</f>
        <v>75</v>
      </c>
      <c r="AE349" s="48">
        <f>SUM(AC349:AC354)</f>
        <v>99574</v>
      </c>
      <c r="AF349" s="57" t="str">
        <f>A349</f>
        <v>661-D</v>
      </c>
      <c r="AG349" s="74"/>
    </row>
    <row r="350" spans="1:33" s="31" customFormat="1" ht="40.25" hidden="1" customHeight="1" x14ac:dyDescent="0.2">
      <c r="A350" s="186" t="s">
        <v>564</v>
      </c>
      <c r="B350" s="186" t="s">
        <v>686</v>
      </c>
      <c r="C350" s="179" t="s">
        <v>77</v>
      </c>
      <c r="D350" s="179" t="s">
        <v>103</v>
      </c>
      <c r="E350" s="180" t="s">
        <v>565</v>
      </c>
      <c r="F350" s="179" t="s">
        <v>567</v>
      </c>
      <c r="G350" s="193" t="s">
        <v>568</v>
      </c>
      <c r="H350" s="248">
        <v>42</v>
      </c>
      <c r="I350" s="186" t="s">
        <v>172</v>
      </c>
      <c r="J350" s="236">
        <v>585</v>
      </c>
      <c r="K350" s="100">
        <v>0</v>
      </c>
      <c r="L350" s="236">
        <v>21</v>
      </c>
      <c r="M350" s="52">
        <f>K350+L350</f>
        <v>21</v>
      </c>
      <c r="N350" s="34">
        <f>(J350*M350)</f>
        <v>12285</v>
      </c>
      <c r="O350" s="182">
        <v>18</v>
      </c>
      <c r="P350" s="182">
        <v>53</v>
      </c>
      <c r="Q350" s="184">
        <v>0.4</v>
      </c>
      <c r="R350" s="184">
        <f>SUM(O350*P350*Q350)</f>
        <v>381.6</v>
      </c>
      <c r="S350" s="53">
        <v>0</v>
      </c>
      <c r="T350" s="34">
        <f>(M350*S350)</f>
        <v>0</v>
      </c>
      <c r="U350" s="34">
        <f>N350+R350+T350</f>
        <v>12666.6</v>
      </c>
      <c r="V350" s="53">
        <f>M350*200</f>
        <v>4200</v>
      </c>
      <c r="W350" s="182">
        <v>1</v>
      </c>
      <c r="X350" s="182">
        <v>300</v>
      </c>
      <c r="Y350" s="181">
        <f t="shared" si="40"/>
        <v>300</v>
      </c>
      <c r="Z350" s="46">
        <v>6160</v>
      </c>
      <c r="AA350" s="46"/>
      <c r="AB350" s="34">
        <f>V350+Y350+Z350</f>
        <v>10660</v>
      </c>
      <c r="AC350" s="34">
        <f>AB350+U350</f>
        <v>23326.6</v>
      </c>
      <c r="AD350" s="48"/>
      <c r="AE350" s="48"/>
      <c r="AF350" s="57" t="str">
        <f>A350</f>
        <v>661-D</v>
      </c>
      <c r="AG350" s="74"/>
    </row>
    <row r="351" spans="1:33" s="31" customFormat="1" ht="40.25" hidden="1" customHeight="1" x14ac:dyDescent="0.2">
      <c r="A351" s="186" t="s">
        <v>564</v>
      </c>
      <c r="B351" s="186" t="s">
        <v>697</v>
      </c>
      <c r="C351" s="179" t="s">
        <v>77</v>
      </c>
      <c r="D351" s="179" t="s">
        <v>103</v>
      </c>
      <c r="E351" s="180" t="s">
        <v>565</v>
      </c>
      <c r="F351" s="179" t="s">
        <v>567</v>
      </c>
      <c r="G351" s="193" t="s">
        <v>568</v>
      </c>
      <c r="H351" s="248">
        <v>42</v>
      </c>
      <c r="I351" s="186" t="s">
        <v>172</v>
      </c>
      <c r="J351" s="236">
        <v>585</v>
      </c>
      <c r="K351" s="100">
        <v>0</v>
      </c>
      <c r="L351" s="236">
        <v>24</v>
      </c>
      <c r="M351" s="52">
        <f>K351+L351</f>
        <v>24</v>
      </c>
      <c r="N351" s="34">
        <f>(J351*M351)</f>
        <v>14040</v>
      </c>
      <c r="O351" s="182">
        <v>14</v>
      </c>
      <c r="P351" s="182">
        <v>27</v>
      </c>
      <c r="Q351" s="184">
        <v>0.4</v>
      </c>
      <c r="R351" s="184">
        <f>SUM(O351*P351*Q351)</f>
        <v>151.20000000000002</v>
      </c>
      <c r="S351" s="53">
        <v>0</v>
      </c>
      <c r="T351" s="34">
        <f>(M351*S351)</f>
        <v>0</v>
      </c>
      <c r="U351" s="34">
        <f>N351+R351+T351</f>
        <v>14191.2</v>
      </c>
      <c r="V351" s="53">
        <f>M351*200</f>
        <v>4800</v>
      </c>
      <c r="W351" s="182">
        <v>1</v>
      </c>
      <c r="X351" s="182">
        <v>225</v>
      </c>
      <c r="Y351" s="181">
        <f t="shared" si="40"/>
        <v>225</v>
      </c>
      <c r="Z351" s="46">
        <v>6160</v>
      </c>
      <c r="AA351" s="46"/>
      <c r="AB351" s="34">
        <f>V351+Y351+Z351</f>
        <v>11185</v>
      </c>
      <c r="AC351" s="34">
        <f>AB351+U351</f>
        <v>25376.2</v>
      </c>
      <c r="AD351" s="48"/>
      <c r="AE351" s="48"/>
      <c r="AF351" s="57" t="str">
        <f>A351</f>
        <v>661-D</v>
      </c>
      <c r="AG351" s="74"/>
    </row>
    <row r="352" spans="1:33" s="31" customFormat="1" ht="59" hidden="1" customHeight="1" x14ac:dyDescent="0.2">
      <c r="A352" s="186" t="s">
        <v>564</v>
      </c>
      <c r="B352" s="186" t="s">
        <v>698</v>
      </c>
      <c r="C352" s="179" t="s">
        <v>77</v>
      </c>
      <c r="D352" s="179" t="s">
        <v>108</v>
      </c>
      <c r="E352" s="180" t="s">
        <v>211</v>
      </c>
      <c r="F352" s="179" t="s">
        <v>690</v>
      </c>
      <c r="G352" s="193" t="s">
        <v>691</v>
      </c>
      <c r="H352" s="248">
        <v>42</v>
      </c>
      <c r="I352" s="74" t="s">
        <v>37</v>
      </c>
      <c r="J352" s="236">
        <v>1200</v>
      </c>
      <c r="K352" s="236">
        <v>0</v>
      </c>
      <c r="L352" s="236">
        <v>15</v>
      </c>
      <c r="M352" s="52">
        <f>K352+L352</f>
        <v>15</v>
      </c>
      <c r="N352" s="34">
        <f>(J352*M352)</f>
        <v>18000</v>
      </c>
      <c r="O352" s="182">
        <v>432</v>
      </c>
      <c r="P352" s="182">
        <v>3.35</v>
      </c>
      <c r="Q352" s="184">
        <v>0</v>
      </c>
      <c r="R352" s="184">
        <f>SUM(O352*P352)</f>
        <v>1447.2</v>
      </c>
      <c r="S352" s="53">
        <v>0</v>
      </c>
      <c r="T352" s="34">
        <f>(M352*S352)</f>
        <v>0</v>
      </c>
      <c r="U352" s="34">
        <f>N352+R352+T352</f>
        <v>19447.2</v>
      </c>
      <c r="V352" s="53">
        <f>M352*200</f>
        <v>3000</v>
      </c>
      <c r="W352" s="53">
        <v>0</v>
      </c>
      <c r="X352" s="53">
        <v>0</v>
      </c>
      <c r="Y352" s="52">
        <f t="shared" si="40"/>
        <v>0</v>
      </c>
      <c r="Z352" s="46">
        <v>6160</v>
      </c>
      <c r="AA352" s="46"/>
      <c r="AB352" s="34">
        <f>V352+Y352+Z352</f>
        <v>9160</v>
      </c>
      <c r="AC352" s="34">
        <f>AB352+U352</f>
        <v>28607.200000000001</v>
      </c>
      <c r="AD352" s="48"/>
      <c r="AE352" s="48"/>
      <c r="AF352" s="57" t="str">
        <f>A352</f>
        <v>661-D</v>
      </c>
      <c r="AG352" s="74"/>
    </row>
    <row r="353" spans="1:33" s="31" customFormat="1" ht="34.5" hidden="1" customHeight="1" x14ac:dyDescent="0.2">
      <c r="A353" s="74" t="s">
        <v>564</v>
      </c>
      <c r="B353" s="74" t="s">
        <v>569</v>
      </c>
      <c r="C353" s="28" t="s">
        <v>77</v>
      </c>
      <c r="D353" s="28" t="s">
        <v>112</v>
      </c>
      <c r="E353" s="35" t="s">
        <v>109</v>
      </c>
      <c r="F353" s="28" t="s">
        <v>38</v>
      </c>
      <c r="G353" s="35" t="s">
        <v>114</v>
      </c>
      <c r="H353" s="248">
        <v>0</v>
      </c>
      <c r="I353" s="74">
        <v>0</v>
      </c>
      <c r="J353" s="100">
        <v>0</v>
      </c>
      <c r="K353" s="100">
        <v>0</v>
      </c>
      <c r="L353" s="100">
        <v>0</v>
      </c>
      <c r="M353" s="52">
        <v>0</v>
      </c>
      <c r="N353" s="34">
        <v>0</v>
      </c>
      <c r="O353" s="53">
        <v>0</v>
      </c>
      <c r="P353" s="53">
        <v>0</v>
      </c>
      <c r="Q353" s="71">
        <v>0</v>
      </c>
      <c r="R353" s="71">
        <f>SUM(P353*Q353*O353)</f>
        <v>0</v>
      </c>
      <c r="S353" s="53">
        <v>0</v>
      </c>
      <c r="T353" s="34">
        <v>0</v>
      </c>
      <c r="U353" s="34">
        <f>N353+R353+T353</f>
        <v>0</v>
      </c>
      <c r="V353" s="53">
        <v>0</v>
      </c>
      <c r="W353" s="53">
        <v>0</v>
      </c>
      <c r="X353" s="53">
        <v>0</v>
      </c>
      <c r="Y353" s="52">
        <v>0</v>
      </c>
      <c r="Z353" s="46">
        <v>0</v>
      </c>
      <c r="AA353" s="46"/>
      <c r="AB353" s="34">
        <v>0</v>
      </c>
      <c r="AC353" s="34">
        <f>AB353+U353</f>
        <v>0</v>
      </c>
      <c r="AD353" s="48"/>
      <c r="AE353" s="48"/>
      <c r="AF353" s="57" t="str">
        <f>A353</f>
        <v>661-D</v>
      </c>
      <c r="AG353" s="74"/>
    </row>
    <row r="354" spans="1:33" s="31" customFormat="1" ht="31.5" hidden="1" customHeight="1" x14ac:dyDescent="0.2">
      <c r="A354" s="74" t="s">
        <v>564</v>
      </c>
      <c r="B354" s="74" t="s">
        <v>569</v>
      </c>
      <c r="C354" s="28" t="s">
        <v>77</v>
      </c>
      <c r="D354" s="28" t="s">
        <v>112</v>
      </c>
      <c r="E354" s="35" t="s">
        <v>109</v>
      </c>
      <c r="F354" s="28" t="s">
        <v>38</v>
      </c>
      <c r="G354" s="35" t="s">
        <v>116</v>
      </c>
      <c r="H354" s="248">
        <v>0</v>
      </c>
      <c r="I354" s="74">
        <v>0</v>
      </c>
      <c r="J354" s="100">
        <v>0</v>
      </c>
      <c r="K354" s="100">
        <v>0</v>
      </c>
      <c r="L354" s="100">
        <v>0</v>
      </c>
      <c r="M354" s="52">
        <v>0</v>
      </c>
      <c r="N354" s="81">
        <v>0</v>
      </c>
      <c r="O354" s="82">
        <v>0</v>
      </c>
      <c r="P354" s="53">
        <v>0</v>
      </c>
      <c r="Q354" s="83">
        <v>0</v>
      </c>
      <c r="R354" s="71">
        <f>SUM(P354*Q354*O354)</f>
        <v>0</v>
      </c>
      <c r="S354" s="53">
        <v>0</v>
      </c>
      <c r="T354" s="34">
        <v>0</v>
      </c>
      <c r="U354" s="34">
        <f>N354+R354+T354</f>
        <v>0</v>
      </c>
      <c r="V354" s="53">
        <v>0</v>
      </c>
      <c r="W354" s="53">
        <v>0</v>
      </c>
      <c r="X354" s="53">
        <v>0</v>
      </c>
      <c r="Y354" s="52">
        <v>0</v>
      </c>
      <c r="Z354" s="46">
        <v>0</v>
      </c>
      <c r="AA354" s="46"/>
      <c r="AB354" s="34">
        <v>0</v>
      </c>
      <c r="AC354" s="34">
        <f>AB354+U354</f>
        <v>0</v>
      </c>
      <c r="AD354" s="48"/>
      <c r="AE354" s="48"/>
      <c r="AF354" s="57" t="str">
        <f>A354</f>
        <v>661-D</v>
      </c>
      <c r="AG354" s="74"/>
    </row>
    <row r="355" spans="1:33" s="31" customFormat="1" ht="48" hidden="1" customHeight="1" x14ac:dyDescent="0.2">
      <c r="A355" s="74" t="s">
        <v>570</v>
      </c>
      <c r="B355" s="74"/>
      <c r="C355" s="28" t="s">
        <v>77</v>
      </c>
      <c r="D355" s="28" t="s">
        <v>103</v>
      </c>
      <c r="E355" s="35" t="s">
        <v>565</v>
      </c>
      <c r="F355" s="28" t="s">
        <v>80</v>
      </c>
      <c r="G355" s="99" t="s">
        <v>81</v>
      </c>
      <c r="H355" s="248">
        <v>42</v>
      </c>
      <c r="I355" s="74" t="s">
        <v>37</v>
      </c>
      <c r="J355" s="100">
        <v>753</v>
      </c>
      <c r="K355" s="100">
        <v>3</v>
      </c>
      <c r="L355" s="100">
        <v>0</v>
      </c>
      <c r="M355" s="52">
        <f>K355+L355</f>
        <v>3</v>
      </c>
      <c r="N355" s="81">
        <f t="shared" ref="N355:N366" si="41">(J355*M355)</f>
        <v>2259</v>
      </c>
      <c r="O355" s="53">
        <f>SUM(36*M355)</f>
        <v>108</v>
      </c>
      <c r="P355" s="53">
        <v>3.35</v>
      </c>
      <c r="Q355" s="71">
        <v>0</v>
      </c>
      <c r="R355" s="71">
        <f>SUM(O355*P355)</f>
        <v>361.8</v>
      </c>
      <c r="S355" s="53">
        <v>0</v>
      </c>
      <c r="T355" s="34">
        <f>(M355*S355)</f>
        <v>0</v>
      </c>
      <c r="U355" s="34">
        <f>N355+R355+T355</f>
        <v>2620.8000000000002</v>
      </c>
      <c r="V355" s="53">
        <f>M355*200</f>
        <v>600</v>
      </c>
      <c r="W355" s="53">
        <v>0</v>
      </c>
      <c r="X355" s="53">
        <v>0</v>
      </c>
      <c r="Y355" s="52">
        <f t="shared" ref="Y355:Y366" si="42">SUM(X355*W355)</f>
        <v>0</v>
      </c>
      <c r="Z355" s="46">
        <v>0</v>
      </c>
      <c r="AA355" s="46"/>
      <c r="AB355" s="34">
        <f>V355+Y355+Z355</f>
        <v>600</v>
      </c>
      <c r="AC355" s="34">
        <f>AB355+U355</f>
        <v>3220.8</v>
      </c>
      <c r="AD355" s="48">
        <f>SUM(M355:M360)</f>
        <v>11</v>
      </c>
      <c r="AE355" s="48">
        <f>SUM(AC355:AC360)</f>
        <v>12646.600000000002</v>
      </c>
      <c r="AF355" s="57" t="s">
        <v>570</v>
      </c>
      <c r="AG355" s="74"/>
    </row>
    <row r="356" spans="1:33" s="31" customFormat="1" ht="27.75" hidden="1" customHeight="1" x14ac:dyDescent="0.2">
      <c r="A356" s="186" t="s">
        <v>570</v>
      </c>
      <c r="B356" s="186" t="s">
        <v>687</v>
      </c>
      <c r="C356" s="179" t="s">
        <v>77</v>
      </c>
      <c r="D356" s="179" t="s">
        <v>103</v>
      </c>
      <c r="E356" s="180" t="s">
        <v>565</v>
      </c>
      <c r="F356" s="179" t="s">
        <v>567</v>
      </c>
      <c r="G356" s="193" t="s">
        <v>568</v>
      </c>
      <c r="H356" s="248">
        <v>42</v>
      </c>
      <c r="I356" s="186" t="s">
        <v>37</v>
      </c>
      <c r="J356" s="236">
        <v>585</v>
      </c>
      <c r="K356" s="100">
        <v>0</v>
      </c>
      <c r="L356" s="100">
        <v>3</v>
      </c>
      <c r="M356" s="52">
        <f>K356+L356</f>
        <v>3</v>
      </c>
      <c r="N356" s="34">
        <f t="shared" si="41"/>
        <v>1755</v>
      </c>
      <c r="O356" s="53">
        <f>SUM(36*M356)</f>
        <v>108</v>
      </c>
      <c r="P356" s="53">
        <v>3.35</v>
      </c>
      <c r="Q356" s="71">
        <v>0</v>
      </c>
      <c r="R356" s="71">
        <f>SUM(O356*P356)</f>
        <v>361.8</v>
      </c>
      <c r="S356" s="53">
        <v>0</v>
      </c>
      <c r="T356" s="34">
        <f>(M356*S356)</f>
        <v>0</v>
      </c>
      <c r="U356" s="34">
        <f>N356+R356+T356</f>
        <v>2116.8000000000002</v>
      </c>
      <c r="V356" s="53">
        <f>M356*200</f>
        <v>600</v>
      </c>
      <c r="W356" s="53">
        <v>0</v>
      </c>
      <c r="X356" s="53">
        <v>0</v>
      </c>
      <c r="Y356" s="52">
        <f t="shared" si="42"/>
        <v>0</v>
      </c>
      <c r="Z356" s="46">
        <v>0</v>
      </c>
      <c r="AA356" s="46"/>
      <c r="AB356" s="34">
        <f>V356+Y356+Z356</f>
        <v>600</v>
      </c>
      <c r="AC356" s="34">
        <f>AB356+U356</f>
        <v>2716.8</v>
      </c>
      <c r="AD356" s="48"/>
      <c r="AE356" s="48"/>
      <c r="AF356" s="57"/>
      <c r="AG356" s="74"/>
    </row>
    <row r="357" spans="1:33" s="31" customFormat="1" ht="37.5" hidden="1" customHeight="1" x14ac:dyDescent="0.2">
      <c r="A357" s="186" t="s">
        <v>570</v>
      </c>
      <c r="B357" s="186" t="s">
        <v>689</v>
      </c>
      <c r="C357" s="179" t="s">
        <v>77</v>
      </c>
      <c r="D357" s="179" t="s">
        <v>108</v>
      </c>
      <c r="E357" s="180" t="s">
        <v>211</v>
      </c>
      <c r="F357" s="179" t="s">
        <v>690</v>
      </c>
      <c r="G357" s="193" t="s">
        <v>691</v>
      </c>
      <c r="H357" s="248">
        <v>42</v>
      </c>
      <c r="I357" s="74" t="s">
        <v>37</v>
      </c>
      <c r="J357" s="100">
        <v>1200</v>
      </c>
      <c r="K357" s="100">
        <v>0</v>
      </c>
      <c r="L357" s="100">
        <v>3</v>
      </c>
      <c r="M357" s="52">
        <f>K357+L357</f>
        <v>3</v>
      </c>
      <c r="N357" s="34">
        <f t="shared" si="41"/>
        <v>3600</v>
      </c>
      <c r="O357" s="53">
        <f>SUM(36*M357)</f>
        <v>108</v>
      </c>
      <c r="P357" s="53">
        <v>3.35</v>
      </c>
      <c r="Q357" s="71">
        <v>0</v>
      </c>
      <c r="R357" s="71">
        <f>SUM(O357*P357)</f>
        <v>361.8</v>
      </c>
      <c r="S357" s="53">
        <v>0</v>
      </c>
      <c r="T357" s="34">
        <f>(M357*S357)</f>
        <v>0</v>
      </c>
      <c r="U357" s="34">
        <f>N357+R357+T357</f>
        <v>3961.8</v>
      </c>
      <c r="V357" s="53">
        <f>M357*200</f>
        <v>600</v>
      </c>
      <c r="W357" s="53">
        <v>0</v>
      </c>
      <c r="X357" s="53">
        <v>0</v>
      </c>
      <c r="Y357" s="52">
        <f t="shared" si="42"/>
        <v>0</v>
      </c>
      <c r="Z357" s="46">
        <v>0</v>
      </c>
      <c r="AA357" s="46"/>
      <c r="AB357" s="34">
        <f>V357+Y357+Z357</f>
        <v>600</v>
      </c>
      <c r="AC357" s="34">
        <f>AB357+U357</f>
        <v>4561.8</v>
      </c>
      <c r="AD357" s="48"/>
      <c r="AE357" s="48"/>
      <c r="AF357" s="57" t="s">
        <v>570</v>
      </c>
      <c r="AG357" s="74"/>
    </row>
    <row r="358" spans="1:33" s="31" customFormat="1" ht="35.25" hidden="1" customHeight="1" x14ac:dyDescent="0.2">
      <c r="A358" s="186" t="s">
        <v>570</v>
      </c>
      <c r="B358" s="186" t="s">
        <v>682</v>
      </c>
      <c r="C358" s="179" t="s">
        <v>77</v>
      </c>
      <c r="D358" s="179" t="s">
        <v>108</v>
      </c>
      <c r="E358" s="180" t="s">
        <v>211</v>
      </c>
      <c r="F358" s="180" t="s">
        <v>572</v>
      </c>
      <c r="G358" s="180" t="s">
        <v>688</v>
      </c>
      <c r="H358" s="248">
        <v>42</v>
      </c>
      <c r="I358" s="74" t="s">
        <v>37</v>
      </c>
      <c r="J358" s="100">
        <v>753</v>
      </c>
      <c r="K358" s="236">
        <v>0</v>
      </c>
      <c r="L358" s="236">
        <v>2</v>
      </c>
      <c r="M358" s="52">
        <f>K358+L358</f>
        <v>2</v>
      </c>
      <c r="N358" s="34">
        <f t="shared" si="41"/>
        <v>1506</v>
      </c>
      <c r="O358" s="53">
        <f>SUM(36*M358)</f>
        <v>72</v>
      </c>
      <c r="P358" s="53">
        <v>3.35</v>
      </c>
      <c r="Q358" s="71">
        <v>0</v>
      </c>
      <c r="R358" s="71">
        <f>SUM(O358*P358)</f>
        <v>241.20000000000002</v>
      </c>
      <c r="S358" s="53">
        <v>0</v>
      </c>
      <c r="T358" s="34">
        <f>(M358*S358)</f>
        <v>0</v>
      </c>
      <c r="U358" s="34">
        <f>N358+R358+T358</f>
        <v>1747.2</v>
      </c>
      <c r="V358" s="53">
        <f>M358*200</f>
        <v>400</v>
      </c>
      <c r="W358" s="53">
        <v>0</v>
      </c>
      <c r="X358" s="53">
        <v>0</v>
      </c>
      <c r="Y358" s="52">
        <f t="shared" si="42"/>
        <v>0</v>
      </c>
      <c r="Z358" s="46">
        <v>0</v>
      </c>
      <c r="AA358" s="46"/>
      <c r="AB358" s="34">
        <f>V358+Y358+Z358</f>
        <v>400</v>
      </c>
      <c r="AC358" s="34">
        <f>AB358+U358</f>
        <v>2147.1999999999998</v>
      </c>
      <c r="AD358" s="48"/>
      <c r="AE358" s="48"/>
      <c r="AF358" s="57" t="s">
        <v>570</v>
      </c>
      <c r="AG358" s="74"/>
    </row>
    <row r="359" spans="1:33" s="31" customFormat="1" ht="30.75" hidden="1" customHeight="1" x14ac:dyDescent="0.2">
      <c r="A359" s="74" t="s">
        <v>570</v>
      </c>
      <c r="B359" s="74" t="s">
        <v>573</v>
      </c>
      <c r="C359" s="28" t="s">
        <v>77</v>
      </c>
      <c r="D359" s="28" t="s">
        <v>112</v>
      </c>
      <c r="E359" s="35" t="s">
        <v>112</v>
      </c>
      <c r="F359" s="35" t="s">
        <v>112</v>
      </c>
      <c r="G359" s="35" t="s">
        <v>114</v>
      </c>
      <c r="H359" s="248" t="s">
        <v>112</v>
      </c>
      <c r="I359" s="74" t="s">
        <v>112</v>
      </c>
      <c r="J359" s="100">
        <v>0</v>
      </c>
      <c r="K359" s="100">
        <v>0</v>
      </c>
      <c r="L359" s="100">
        <v>0</v>
      </c>
      <c r="M359" s="52">
        <v>0</v>
      </c>
      <c r="N359" s="34">
        <f t="shared" si="41"/>
        <v>0</v>
      </c>
      <c r="O359" s="53">
        <v>0</v>
      </c>
      <c r="P359" s="53">
        <v>0</v>
      </c>
      <c r="Q359" s="71">
        <v>0</v>
      </c>
      <c r="R359" s="71">
        <v>0</v>
      </c>
      <c r="S359" s="53">
        <v>0</v>
      </c>
      <c r="T359" s="34">
        <v>0</v>
      </c>
      <c r="U359" s="34">
        <f>N359+R359+T359</f>
        <v>0</v>
      </c>
      <c r="V359" s="53">
        <f>M359*200</f>
        <v>0</v>
      </c>
      <c r="W359" s="53">
        <v>0</v>
      </c>
      <c r="X359" s="53">
        <v>0</v>
      </c>
      <c r="Y359" s="52">
        <f t="shared" si="42"/>
        <v>0</v>
      </c>
      <c r="Z359" s="46">
        <v>0</v>
      </c>
      <c r="AA359" s="46"/>
      <c r="AB359" s="34">
        <v>0</v>
      </c>
      <c r="AC359" s="34">
        <f>AB359+U359</f>
        <v>0</v>
      </c>
      <c r="AD359" s="48"/>
      <c r="AE359" s="48"/>
      <c r="AF359" s="57" t="s">
        <v>570</v>
      </c>
      <c r="AG359" s="74"/>
    </row>
    <row r="360" spans="1:33" s="31" customFormat="1" ht="36" hidden="1" customHeight="1" x14ac:dyDescent="0.2">
      <c r="A360" s="74" t="s">
        <v>570</v>
      </c>
      <c r="B360" s="74" t="s">
        <v>573</v>
      </c>
      <c r="C360" s="28" t="s">
        <v>77</v>
      </c>
      <c r="D360" s="28" t="s">
        <v>112</v>
      </c>
      <c r="E360" s="35" t="s">
        <v>112</v>
      </c>
      <c r="F360" s="35" t="s">
        <v>112</v>
      </c>
      <c r="G360" s="35" t="s">
        <v>116</v>
      </c>
      <c r="H360" s="248" t="s">
        <v>112</v>
      </c>
      <c r="I360" s="74" t="s">
        <v>112</v>
      </c>
      <c r="J360" s="100">
        <v>0</v>
      </c>
      <c r="K360" s="100">
        <v>0</v>
      </c>
      <c r="L360" s="100">
        <v>0</v>
      </c>
      <c r="M360" s="52">
        <v>0</v>
      </c>
      <c r="N360" s="34">
        <f t="shared" si="41"/>
        <v>0</v>
      </c>
      <c r="O360" s="53">
        <v>0</v>
      </c>
      <c r="P360" s="53">
        <v>0</v>
      </c>
      <c r="Q360" s="71">
        <v>0</v>
      </c>
      <c r="R360" s="71">
        <v>0</v>
      </c>
      <c r="S360" s="53">
        <v>0</v>
      </c>
      <c r="T360" s="34">
        <v>0</v>
      </c>
      <c r="U360" s="34">
        <f>N360+R360+T360</f>
        <v>0</v>
      </c>
      <c r="V360" s="53">
        <f>M360*200</f>
        <v>0</v>
      </c>
      <c r="W360" s="53">
        <v>0</v>
      </c>
      <c r="X360" s="53">
        <v>0</v>
      </c>
      <c r="Y360" s="52">
        <f t="shared" si="42"/>
        <v>0</v>
      </c>
      <c r="Z360" s="46">
        <v>0</v>
      </c>
      <c r="AA360" s="46"/>
      <c r="AB360" s="34">
        <v>0</v>
      </c>
      <c r="AC360" s="34">
        <f>AB360+U360</f>
        <v>0</v>
      </c>
      <c r="AD360" s="48"/>
      <c r="AE360" s="48"/>
      <c r="AF360" s="57" t="s">
        <v>570</v>
      </c>
      <c r="AG360" s="74"/>
    </row>
    <row r="361" spans="1:33" s="31" customFormat="1" ht="45" hidden="1" customHeight="1" x14ac:dyDescent="0.2">
      <c r="A361" s="186" t="s">
        <v>574</v>
      </c>
      <c r="B361" s="186" t="s">
        <v>682</v>
      </c>
      <c r="C361" s="179" t="s">
        <v>77</v>
      </c>
      <c r="D361" s="179" t="s">
        <v>108</v>
      </c>
      <c r="E361" s="180" t="s">
        <v>104</v>
      </c>
      <c r="F361" s="180" t="s">
        <v>572</v>
      </c>
      <c r="G361" s="180" t="s">
        <v>688</v>
      </c>
      <c r="H361" s="248">
        <v>42</v>
      </c>
      <c r="I361" s="74" t="s">
        <v>37</v>
      </c>
      <c r="J361" s="100">
        <v>753</v>
      </c>
      <c r="K361" s="236">
        <v>0</v>
      </c>
      <c r="L361" s="236">
        <v>16</v>
      </c>
      <c r="M361" s="52">
        <f>K361+L361</f>
        <v>16</v>
      </c>
      <c r="N361" s="81">
        <f t="shared" si="41"/>
        <v>12048</v>
      </c>
      <c r="O361" s="53">
        <v>576</v>
      </c>
      <c r="P361" s="53">
        <v>3.35</v>
      </c>
      <c r="Q361" s="71">
        <v>0</v>
      </c>
      <c r="R361" s="71">
        <f>SUM(O361*P361)</f>
        <v>1929.6000000000001</v>
      </c>
      <c r="S361" s="53">
        <v>0</v>
      </c>
      <c r="T361" s="34">
        <v>0</v>
      </c>
      <c r="U361" s="34">
        <f>N361+R361+T361</f>
        <v>13977.6</v>
      </c>
      <c r="V361" s="53">
        <f>M361*200</f>
        <v>3200</v>
      </c>
      <c r="W361" s="53">
        <v>0</v>
      </c>
      <c r="X361" s="53">
        <v>0</v>
      </c>
      <c r="Y361" s="52">
        <f t="shared" si="42"/>
        <v>0</v>
      </c>
      <c r="Z361" s="46">
        <v>6160</v>
      </c>
      <c r="AA361" s="46" t="s">
        <v>576</v>
      </c>
      <c r="AB361" s="34">
        <f>V361+Y361+Z361</f>
        <v>9360</v>
      </c>
      <c r="AC361" s="34">
        <f>AB361+U361</f>
        <v>23337.599999999999</v>
      </c>
      <c r="AD361" s="48">
        <f>SUM(M361:M365)</f>
        <v>52</v>
      </c>
      <c r="AE361" s="48">
        <f>SUM(AC361:AC365)</f>
        <v>84239.2</v>
      </c>
      <c r="AF361" s="57" t="s">
        <v>577</v>
      </c>
      <c r="AG361" s="74"/>
    </row>
    <row r="362" spans="1:33" s="31" customFormat="1" ht="36" hidden="1" customHeight="1" x14ac:dyDescent="0.2">
      <c r="A362" s="74" t="s">
        <v>574</v>
      </c>
      <c r="B362" s="74"/>
      <c r="C362" s="28" t="s">
        <v>77</v>
      </c>
      <c r="D362" s="28" t="s">
        <v>108</v>
      </c>
      <c r="E362" s="35" t="s">
        <v>104</v>
      </c>
      <c r="F362" s="35" t="s">
        <v>102</v>
      </c>
      <c r="G362" s="99" t="s">
        <v>89</v>
      </c>
      <c r="H362" s="248">
        <v>42</v>
      </c>
      <c r="I362" s="74" t="s">
        <v>37</v>
      </c>
      <c r="J362" s="100">
        <v>1200</v>
      </c>
      <c r="K362" s="100">
        <v>0</v>
      </c>
      <c r="L362" s="100">
        <v>18</v>
      </c>
      <c r="M362" s="52">
        <f>K362+L362</f>
        <v>18</v>
      </c>
      <c r="N362" s="34">
        <f t="shared" si="41"/>
        <v>21600</v>
      </c>
      <c r="O362" s="53">
        <f>SUM(36*M362)</f>
        <v>648</v>
      </c>
      <c r="P362" s="53">
        <v>3.35</v>
      </c>
      <c r="Q362" s="71">
        <v>0</v>
      </c>
      <c r="R362" s="71">
        <f>SUM(O362*P362)</f>
        <v>2170.8000000000002</v>
      </c>
      <c r="S362" s="53">
        <v>0</v>
      </c>
      <c r="T362" s="34">
        <v>0</v>
      </c>
      <c r="U362" s="34">
        <f>N362+R362+T362</f>
        <v>23770.799999999999</v>
      </c>
      <c r="V362" s="53">
        <f>M362*200</f>
        <v>3600</v>
      </c>
      <c r="W362" s="53">
        <v>0</v>
      </c>
      <c r="X362" s="53">
        <v>0</v>
      </c>
      <c r="Y362" s="52">
        <f t="shared" si="42"/>
        <v>0</v>
      </c>
      <c r="Z362" s="46">
        <v>6160</v>
      </c>
      <c r="AA362" s="46" t="s">
        <v>576</v>
      </c>
      <c r="AB362" s="34">
        <f>V362+Y362+Z362</f>
        <v>9760</v>
      </c>
      <c r="AC362" s="34">
        <f>AB362+U362</f>
        <v>33530.800000000003</v>
      </c>
      <c r="AD362" s="48"/>
      <c r="AE362" s="48"/>
      <c r="AF362" s="57" t="s">
        <v>577</v>
      </c>
      <c r="AG362" s="74"/>
    </row>
    <row r="363" spans="1:33" s="31" customFormat="1" ht="36" hidden="1" customHeight="1" x14ac:dyDescent="0.2">
      <c r="A363" s="74" t="s">
        <v>574</v>
      </c>
      <c r="B363" s="74"/>
      <c r="C363" s="28" t="s">
        <v>77</v>
      </c>
      <c r="D363" s="28" t="s">
        <v>108</v>
      </c>
      <c r="E363" s="35" t="s">
        <v>104</v>
      </c>
      <c r="F363" s="35" t="s">
        <v>578</v>
      </c>
      <c r="G363" s="35" t="s">
        <v>491</v>
      </c>
      <c r="H363" s="248">
        <v>56</v>
      </c>
      <c r="I363" s="74" t="s">
        <v>37</v>
      </c>
      <c r="J363" s="100">
        <v>1200</v>
      </c>
      <c r="K363" s="100">
        <v>0</v>
      </c>
      <c r="L363" s="100">
        <v>18</v>
      </c>
      <c r="M363" s="52">
        <f>K363+L363</f>
        <v>18</v>
      </c>
      <c r="N363" s="34">
        <f t="shared" si="41"/>
        <v>21600</v>
      </c>
      <c r="O363" s="53">
        <f>SUM(36*M363)</f>
        <v>648</v>
      </c>
      <c r="P363" s="53">
        <v>3.35</v>
      </c>
      <c r="Q363" s="71">
        <v>0</v>
      </c>
      <c r="R363" s="71">
        <f>SUM(O363*P363)</f>
        <v>2170.8000000000002</v>
      </c>
      <c r="S363" s="53">
        <v>0</v>
      </c>
      <c r="T363" s="34">
        <v>0</v>
      </c>
      <c r="U363" s="34">
        <f>N363+R363+T363</f>
        <v>23770.799999999999</v>
      </c>
      <c r="V363" s="53">
        <f>M363*200</f>
        <v>3600</v>
      </c>
      <c r="W363" s="53">
        <v>0</v>
      </c>
      <c r="X363" s="53">
        <v>0</v>
      </c>
      <c r="Y363" s="52">
        <f t="shared" si="42"/>
        <v>0</v>
      </c>
      <c r="Z363" s="46">
        <v>0</v>
      </c>
      <c r="AA363" s="46" t="s">
        <v>579</v>
      </c>
      <c r="AB363" s="34">
        <f>V363+Y363+Z363</f>
        <v>3600</v>
      </c>
      <c r="AC363" s="34">
        <f>AB363+U363</f>
        <v>27370.799999999999</v>
      </c>
      <c r="AD363" s="135"/>
      <c r="AE363" s="48"/>
      <c r="AF363" s="57" t="s">
        <v>577</v>
      </c>
      <c r="AG363" s="74"/>
    </row>
    <row r="364" spans="1:33" s="31" customFormat="1" ht="29.25" hidden="1" customHeight="1" x14ac:dyDescent="0.2">
      <c r="A364" s="74" t="s">
        <v>574</v>
      </c>
      <c r="B364" s="74" t="s">
        <v>569</v>
      </c>
      <c r="C364" s="28" t="s">
        <v>77</v>
      </c>
      <c r="D364" s="28" t="s">
        <v>112</v>
      </c>
      <c r="E364" s="35" t="s">
        <v>112</v>
      </c>
      <c r="F364" s="35" t="s">
        <v>112</v>
      </c>
      <c r="G364" s="35" t="s">
        <v>114</v>
      </c>
      <c r="H364" s="248" t="s">
        <v>112</v>
      </c>
      <c r="I364" s="74" t="s">
        <v>112</v>
      </c>
      <c r="J364" s="100">
        <v>0</v>
      </c>
      <c r="K364" s="100">
        <v>0</v>
      </c>
      <c r="L364" s="100">
        <v>0</v>
      </c>
      <c r="M364" s="52">
        <v>0</v>
      </c>
      <c r="N364" s="81">
        <f t="shared" si="41"/>
        <v>0</v>
      </c>
      <c r="O364" s="82">
        <v>0</v>
      </c>
      <c r="P364" s="82">
        <v>0</v>
      </c>
      <c r="Q364" s="71">
        <v>0</v>
      </c>
      <c r="R364" s="83">
        <v>0</v>
      </c>
      <c r="S364" s="53">
        <v>0</v>
      </c>
      <c r="T364" s="34">
        <v>0</v>
      </c>
      <c r="U364" s="34">
        <f>N364+R364+T364</f>
        <v>0</v>
      </c>
      <c r="V364" s="53">
        <f>M364*200</f>
        <v>0</v>
      </c>
      <c r="W364" s="53">
        <v>0</v>
      </c>
      <c r="X364" s="53">
        <v>0</v>
      </c>
      <c r="Y364" s="52">
        <f t="shared" si="42"/>
        <v>0</v>
      </c>
      <c r="Z364" s="46">
        <v>0</v>
      </c>
      <c r="AA364" s="46"/>
      <c r="AB364" s="34">
        <v>0</v>
      </c>
      <c r="AC364" s="34">
        <f>AB364+U364</f>
        <v>0</v>
      </c>
      <c r="AD364" s="135"/>
      <c r="AE364" s="48"/>
      <c r="AF364" s="57" t="s">
        <v>577</v>
      </c>
      <c r="AG364" s="74"/>
    </row>
    <row r="365" spans="1:33" s="31" customFormat="1" ht="25" hidden="1" x14ac:dyDescent="0.2">
      <c r="A365" s="74" t="s">
        <v>574</v>
      </c>
      <c r="B365" s="74" t="s">
        <v>569</v>
      </c>
      <c r="C365" s="28" t="s">
        <v>77</v>
      </c>
      <c r="D365" s="28" t="s">
        <v>112</v>
      </c>
      <c r="E365" s="35" t="s">
        <v>112</v>
      </c>
      <c r="F365" s="35" t="s">
        <v>112</v>
      </c>
      <c r="G365" s="35" t="s">
        <v>116</v>
      </c>
      <c r="H365" s="248" t="s">
        <v>112</v>
      </c>
      <c r="I365" s="74" t="s">
        <v>112</v>
      </c>
      <c r="J365" s="100">
        <v>0</v>
      </c>
      <c r="K365" s="100">
        <v>0</v>
      </c>
      <c r="L365" s="100">
        <v>0</v>
      </c>
      <c r="M365" s="52">
        <v>0</v>
      </c>
      <c r="N365" s="81">
        <f t="shared" si="41"/>
        <v>0</v>
      </c>
      <c r="O365" s="82">
        <v>0</v>
      </c>
      <c r="P365" s="82">
        <v>0</v>
      </c>
      <c r="Q365" s="71">
        <v>0</v>
      </c>
      <c r="R365" s="83">
        <v>0</v>
      </c>
      <c r="S365" s="53">
        <v>0</v>
      </c>
      <c r="T365" s="34">
        <v>0</v>
      </c>
      <c r="U365" s="34">
        <f>N365+R365+T365</f>
        <v>0</v>
      </c>
      <c r="V365" s="53">
        <f>M365*200</f>
        <v>0</v>
      </c>
      <c r="W365" s="53">
        <v>0</v>
      </c>
      <c r="X365" s="53">
        <v>0</v>
      </c>
      <c r="Y365" s="52">
        <f t="shared" si="42"/>
        <v>0</v>
      </c>
      <c r="Z365" s="46">
        <v>0</v>
      </c>
      <c r="AA365" s="46"/>
      <c r="AB365" s="34">
        <v>0</v>
      </c>
      <c r="AC365" s="34">
        <f>AB365+U365</f>
        <v>0</v>
      </c>
      <c r="AD365" s="135"/>
      <c r="AE365" s="48"/>
      <c r="AF365" s="57" t="s">
        <v>577</v>
      </c>
      <c r="AG365" s="74"/>
    </row>
    <row r="366" spans="1:33" s="31" customFormat="1" ht="43" hidden="1" customHeight="1" x14ac:dyDescent="0.2">
      <c r="A366" s="74" t="s">
        <v>580</v>
      </c>
      <c r="B366" s="74"/>
      <c r="C366" s="28" t="s">
        <v>77</v>
      </c>
      <c r="D366" s="28" t="s">
        <v>103</v>
      </c>
      <c r="E366" s="35" t="s">
        <v>565</v>
      </c>
      <c r="F366" s="35" t="s">
        <v>581</v>
      </c>
      <c r="G366" s="99" t="s">
        <v>474</v>
      </c>
      <c r="H366" s="248">
        <v>42</v>
      </c>
      <c r="I366" s="74" t="s">
        <v>37</v>
      </c>
      <c r="J366" s="100">
        <v>1200</v>
      </c>
      <c r="K366" s="100">
        <v>0</v>
      </c>
      <c r="L366" s="100">
        <v>18</v>
      </c>
      <c r="M366" s="52">
        <f>K366+L366</f>
        <v>18</v>
      </c>
      <c r="N366" s="81">
        <f t="shared" si="41"/>
        <v>21600</v>
      </c>
      <c r="O366" s="53">
        <f>SUM(36*M366)</f>
        <v>648</v>
      </c>
      <c r="P366" s="53">
        <v>3.35</v>
      </c>
      <c r="Q366" s="71">
        <v>0</v>
      </c>
      <c r="R366" s="71">
        <f>SUM(O366*P366)</f>
        <v>2170.8000000000002</v>
      </c>
      <c r="S366" s="53">
        <v>0</v>
      </c>
      <c r="T366" s="34">
        <f>(M366*S366)</f>
        <v>0</v>
      </c>
      <c r="U366" s="34">
        <f>N366+R366+T366</f>
        <v>23770.799999999999</v>
      </c>
      <c r="V366" s="53">
        <f>M366*200</f>
        <v>3600</v>
      </c>
      <c r="W366" s="53">
        <v>0</v>
      </c>
      <c r="X366" s="53">
        <v>0</v>
      </c>
      <c r="Y366" s="52">
        <f t="shared" si="42"/>
        <v>0</v>
      </c>
      <c r="Z366" s="46">
        <v>6160</v>
      </c>
      <c r="AA366" s="46"/>
      <c r="AB366" s="34">
        <f>V366+Y366+Z366</f>
        <v>9760</v>
      </c>
      <c r="AC366" s="34">
        <f>AB366+U366</f>
        <v>33530.800000000003</v>
      </c>
      <c r="AD366" s="48">
        <f>SUM(M366:M368)</f>
        <v>18</v>
      </c>
      <c r="AE366" s="48">
        <f>SUM(AC366:AC368)</f>
        <v>33530.800000000003</v>
      </c>
      <c r="AF366" s="57" t="s">
        <v>582</v>
      </c>
      <c r="AG366" s="74" t="s">
        <v>583</v>
      </c>
    </row>
    <row r="367" spans="1:33" s="31" customFormat="1" ht="35.25" hidden="1" customHeight="1" x14ac:dyDescent="0.2">
      <c r="A367" s="74" t="s">
        <v>580</v>
      </c>
      <c r="B367" s="74" t="s">
        <v>569</v>
      </c>
      <c r="C367" s="28" t="s">
        <v>77</v>
      </c>
      <c r="D367" s="28" t="s">
        <v>112</v>
      </c>
      <c r="E367" s="35" t="s">
        <v>112</v>
      </c>
      <c r="F367" s="35" t="s">
        <v>112</v>
      </c>
      <c r="G367" s="35" t="s">
        <v>114</v>
      </c>
      <c r="H367" s="248" t="s">
        <v>112</v>
      </c>
      <c r="I367" s="74" t="s">
        <v>112</v>
      </c>
      <c r="J367" s="100">
        <v>0</v>
      </c>
      <c r="K367" s="100">
        <v>0</v>
      </c>
      <c r="L367" s="100">
        <v>0</v>
      </c>
      <c r="M367" s="52">
        <v>0</v>
      </c>
      <c r="N367" s="81">
        <v>0</v>
      </c>
      <c r="O367" s="82">
        <v>0</v>
      </c>
      <c r="P367" s="53">
        <v>0</v>
      </c>
      <c r="Q367" s="71">
        <v>0</v>
      </c>
      <c r="R367" s="71">
        <v>0</v>
      </c>
      <c r="S367" s="34">
        <v>0</v>
      </c>
      <c r="T367" s="34">
        <v>0</v>
      </c>
      <c r="U367" s="34">
        <f>N367+R367+T367</f>
        <v>0</v>
      </c>
      <c r="V367" s="53">
        <v>0</v>
      </c>
      <c r="W367" s="53">
        <v>0</v>
      </c>
      <c r="X367" s="52">
        <v>0</v>
      </c>
      <c r="Y367" s="46">
        <v>0</v>
      </c>
      <c r="Z367" s="34">
        <v>0</v>
      </c>
      <c r="AA367" s="34"/>
      <c r="AB367" s="34">
        <f>V367+Y367+Z367</f>
        <v>0</v>
      </c>
      <c r="AC367" s="34">
        <f>AB367+U367</f>
        <v>0</v>
      </c>
      <c r="AD367" s="228"/>
      <c r="AE367" s="48"/>
      <c r="AF367" s="57" t="s">
        <v>582</v>
      </c>
      <c r="AG367" s="74"/>
    </row>
    <row r="368" spans="1:33" s="31" customFormat="1" ht="36" hidden="1" customHeight="1" x14ac:dyDescent="0.2">
      <c r="A368" s="74" t="s">
        <v>580</v>
      </c>
      <c r="B368" s="74" t="s">
        <v>569</v>
      </c>
      <c r="C368" s="28" t="s">
        <v>77</v>
      </c>
      <c r="D368" s="28" t="s">
        <v>112</v>
      </c>
      <c r="E368" s="35" t="s">
        <v>112</v>
      </c>
      <c r="F368" s="35" t="s">
        <v>112</v>
      </c>
      <c r="G368" s="35" t="s">
        <v>116</v>
      </c>
      <c r="H368" s="248" t="s">
        <v>112</v>
      </c>
      <c r="I368" s="74" t="s">
        <v>112</v>
      </c>
      <c r="J368" s="100">
        <v>0</v>
      </c>
      <c r="K368" s="100">
        <v>0</v>
      </c>
      <c r="L368" s="100">
        <v>0</v>
      </c>
      <c r="M368" s="52">
        <v>0</v>
      </c>
      <c r="N368" s="34">
        <v>0</v>
      </c>
      <c r="O368" s="53">
        <v>0</v>
      </c>
      <c r="P368" s="53">
        <v>0</v>
      </c>
      <c r="Q368" s="71">
        <v>0</v>
      </c>
      <c r="R368" s="71">
        <v>0</v>
      </c>
      <c r="S368" s="53">
        <v>0</v>
      </c>
      <c r="T368" s="34">
        <v>0</v>
      </c>
      <c r="U368" s="34">
        <f>N368+R368+T368</f>
        <v>0</v>
      </c>
      <c r="V368" s="53">
        <v>0</v>
      </c>
      <c r="W368" s="53">
        <v>0</v>
      </c>
      <c r="X368" s="53">
        <v>0</v>
      </c>
      <c r="Y368" s="52">
        <v>0</v>
      </c>
      <c r="Z368" s="46">
        <v>0</v>
      </c>
      <c r="AA368" s="46"/>
      <c r="AB368" s="34">
        <v>0</v>
      </c>
      <c r="AC368" s="34">
        <f>AB368+U368</f>
        <v>0</v>
      </c>
      <c r="AD368" s="48"/>
      <c r="AE368" s="48"/>
      <c r="AF368" s="57" t="s">
        <v>582</v>
      </c>
      <c r="AG368" s="74"/>
    </row>
    <row r="369" spans="1:35" s="31" customFormat="1" ht="34" hidden="1" customHeight="1" x14ac:dyDescent="0.2">
      <c r="A369" s="74" t="s">
        <v>584</v>
      </c>
      <c r="B369" s="74"/>
      <c r="C369" s="28" t="s">
        <v>77</v>
      </c>
      <c r="D369" s="28" t="s">
        <v>103</v>
      </c>
      <c r="E369" s="35" t="s">
        <v>565</v>
      </c>
      <c r="F369" s="35" t="s">
        <v>581</v>
      </c>
      <c r="G369" s="99" t="s">
        <v>474</v>
      </c>
      <c r="H369" s="248">
        <v>42</v>
      </c>
      <c r="I369" s="74" t="s">
        <v>37</v>
      </c>
      <c r="J369" s="100">
        <v>1200</v>
      </c>
      <c r="K369" s="100">
        <v>0</v>
      </c>
      <c r="L369" s="100">
        <v>4</v>
      </c>
      <c r="M369" s="52">
        <f>K369+L369</f>
        <v>4</v>
      </c>
      <c r="N369" s="81">
        <f>(J369*M369)</f>
        <v>4800</v>
      </c>
      <c r="O369" s="53">
        <f>SUM(36*M369)</f>
        <v>144</v>
      </c>
      <c r="P369" s="53">
        <v>3.35</v>
      </c>
      <c r="Q369" s="71">
        <v>0</v>
      </c>
      <c r="R369" s="71">
        <f>SUM(O369*P369)</f>
        <v>482.40000000000003</v>
      </c>
      <c r="S369" s="53">
        <v>0</v>
      </c>
      <c r="T369" s="34">
        <v>0</v>
      </c>
      <c r="U369" s="34">
        <f>N369+R369+T369</f>
        <v>5282.4</v>
      </c>
      <c r="V369" s="53">
        <f>M369*200</f>
        <v>800</v>
      </c>
      <c r="W369" s="53">
        <v>0</v>
      </c>
      <c r="X369" s="53">
        <v>0</v>
      </c>
      <c r="Y369" s="52">
        <f>SUM(X369*W369)</f>
        <v>0</v>
      </c>
      <c r="Z369" s="46">
        <v>0</v>
      </c>
      <c r="AA369" s="46"/>
      <c r="AB369" s="34">
        <f>V369+Y369+Z369</f>
        <v>800</v>
      </c>
      <c r="AC369" s="34">
        <f>AB369+U369</f>
        <v>6082.4</v>
      </c>
      <c r="AD369" s="48">
        <f>SUM(M369)</f>
        <v>4</v>
      </c>
      <c r="AE369" s="48">
        <f>SUM(AC369)</f>
        <v>6082.4</v>
      </c>
      <c r="AF369" s="57" t="s">
        <v>584</v>
      </c>
      <c r="AG369" s="74"/>
    </row>
    <row r="370" spans="1:35" ht="32.25" hidden="1" customHeight="1" x14ac:dyDescent="0.25">
      <c r="A370" s="136"/>
      <c r="B370" s="136"/>
      <c r="C370" s="137"/>
      <c r="D370" s="137"/>
      <c r="E370" s="138"/>
      <c r="F370" s="139"/>
      <c r="G370" s="138" t="s">
        <v>585</v>
      </c>
      <c r="H370" s="250"/>
      <c r="I370" s="137"/>
      <c r="J370" s="140"/>
      <c r="K370" s="140">
        <f t="shared" ref="K370:AE370" si="43">SUM(K2:K369)</f>
        <v>1627</v>
      </c>
      <c r="L370" s="140">
        <f t="shared" si="43"/>
        <v>2987</v>
      </c>
      <c r="M370" s="141">
        <f t="shared" si="43"/>
        <v>4614</v>
      </c>
      <c r="N370" s="140">
        <f t="shared" si="43"/>
        <v>3382884</v>
      </c>
      <c r="O370" s="140">
        <f t="shared" si="43"/>
        <v>8596</v>
      </c>
      <c r="P370" s="140">
        <f t="shared" si="43"/>
        <v>13626.850000000004</v>
      </c>
      <c r="Q370" s="140">
        <f t="shared" si="43"/>
        <v>102.80000000000038</v>
      </c>
      <c r="R370" s="140">
        <f t="shared" si="43"/>
        <v>154510.59999999995</v>
      </c>
      <c r="S370" s="140">
        <f t="shared" si="43"/>
        <v>22779</v>
      </c>
      <c r="T370" s="140">
        <f t="shared" si="43"/>
        <v>751642</v>
      </c>
      <c r="U370" s="142">
        <f t="shared" si="43"/>
        <v>4289036.6000000015</v>
      </c>
      <c r="V370" s="140">
        <f t="shared" si="43"/>
        <v>967400</v>
      </c>
      <c r="W370" s="140">
        <f t="shared" si="43"/>
        <v>1655</v>
      </c>
      <c r="X370" s="140">
        <f t="shared" si="43"/>
        <v>88110.010000000009</v>
      </c>
      <c r="Y370" s="140">
        <f t="shared" si="43"/>
        <v>757224.52</v>
      </c>
      <c r="Z370" s="140">
        <f t="shared" si="43"/>
        <v>97459</v>
      </c>
      <c r="AA370" s="140">
        <f t="shared" si="43"/>
        <v>40738</v>
      </c>
      <c r="AB370" s="142">
        <f t="shared" si="43"/>
        <v>1822083.52</v>
      </c>
      <c r="AC370" s="140">
        <f t="shared" si="43"/>
        <v>6111120.120000002</v>
      </c>
      <c r="AD370" s="141">
        <f>SUM(AD2:AD369)</f>
        <v>4249</v>
      </c>
      <c r="AE370" s="143">
        <f t="shared" si="43"/>
        <v>6111120.120000001</v>
      </c>
      <c r="AF370" s="144"/>
      <c r="AG370" s="74"/>
      <c r="AI370" s="145" t="s">
        <v>32</v>
      </c>
    </row>
    <row r="371" spans="1:35" s="31" customFormat="1" ht="52.5" hidden="1" customHeight="1" x14ac:dyDescent="0.25">
      <c r="A371" s="146"/>
      <c r="B371" s="146"/>
      <c r="C371" s="147"/>
      <c r="D371" s="147"/>
      <c r="E371" s="148"/>
      <c r="F371" s="149"/>
      <c r="G371" s="148"/>
      <c r="H371" s="251"/>
      <c r="I371" s="147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  <c r="AA371" s="150"/>
      <c r="AB371" s="150"/>
      <c r="AC371" s="150"/>
      <c r="AD371" s="262" t="s">
        <v>32</v>
      </c>
      <c r="AE371" s="263" t="s">
        <v>32</v>
      </c>
      <c r="AF371" s="144"/>
      <c r="AG371" s="152"/>
    </row>
    <row r="372" spans="1:35" s="31" customFormat="1" ht="24" hidden="1" customHeight="1" x14ac:dyDescent="0.2">
      <c r="A372" s="146"/>
      <c r="B372" s="146"/>
      <c r="C372" s="147"/>
      <c r="D372" s="147"/>
      <c r="E372" s="148"/>
      <c r="F372" s="149"/>
      <c r="G372" s="148"/>
      <c r="H372" s="251"/>
      <c r="I372" s="147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44"/>
      <c r="AG372" s="152"/>
    </row>
    <row r="373" spans="1:35" ht="21" hidden="1" customHeight="1" x14ac:dyDescent="0.2">
      <c r="A373" s="152"/>
      <c r="B373" s="152"/>
      <c r="C373" s="108"/>
      <c r="D373" s="108"/>
      <c r="E373" s="108"/>
      <c r="F373" s="153"/>
      <c r="G373" s="108"/>
      <c r="H373" s="252"/>
      <c r="I373" s="108"/>
      <c r="J373" s="108"/>
      <c r="K373" s="108"/>
      <c r="L373" s="108"/>
      <c r="M373" s="98"/>
      <c r="N373" s="61"/>
      <c r="O373" s="108"/>
      <c r="P373" s="109"/>
      <c r="Q373" s="154"/>
      <c r="R373" s="155"/>
      <c r="S373" s="108"/>
      <c r="T373" s="108"/>
      <c r="U373" s="157"/>
      <c r="V373" s="108"/>
      <c r="W373" s="108"/>
      <c r="X373" s="108"/>
      <c r="Y373" s="108"/>
      <c r="Z373" s="108"/>
      <c r="AA373" s="108"/>
      <c r="AB373" s="108"/>
      <c r="AC373" s="108"/>
      <c r="AD373" s="108"/>
      <c r="AE373" s="108"/>
      <c r="AF373" s="158"/>
      <c r="AG373" s="159"/>
    </row>
    <row r="374" spans="1:35" ht="21.75" hidden="1" customHeight="1" x14ac:dyDescent="0.2">
      <c r="A374" s="152"/>
      <c r="B374" s="152"/>
      <c r="C374" s="108"/>
      <c r="D374" s="108"/>
      <c r="E374" s="108"/>
      <c r="F374" s="153"/>
      <c r="G374" s="108"/>
      <c r="H374" s="252"/>
      <c r="I374" s="108"/>
      <c r="J374" s="108"/>
      <c r="K374" s="108"/>
      <c r="L374" s="108"/>
      <c r="M374" s="98"/>
      <c r="N374" s="112"/>
      <c r="O374" s="108"/>
      <c r="P374" s="109"/>
      <c r="Q374" s="154"/>
      <c r="R374" s="58"/>
      <c r="S374" s="108"/>
      <c r="T374" s="157"/>
      <c r="U374" s="157"/>
      <c r="V374" s="108"/>
      <c r="W374" s="108"/>
      <c r="X374" s="108"/>
      <c r="Y374" s="108"/>
      <c r="Z374" s="108"/>
      <c r="AA374" s="108"/>
      <c r="AB374" s="108"/>
      <c r="AC374" s="108"/>
      <c r="AD374" s="108"/>
      <c r="AE374" s="108"/>
      <c r="AF374" s="158"/>
      <c r="AG374" s="159"/>
    </row>
    <row r="375" spans="1:35" ht="21" hidden="1" customHeight="1" x14ac:dyDescent="0.2">
      <c r="A375" s="152"/>
      <c r="B375" s="152"/>
      <c r="C375" s="108"/>
      <c r="D375" s="108"/>
      <c r="E375" s="108"/>
      <c r="F375" s="153"/>
      <c r="G375" s="108"/>
      <c r="H375" s="252"/>
      <c r="I375" s="108"/>
      <c r="J375" s="108"/>
      <c r="K375" s="108"/>
      <c r="L375" s="108"/>
      <c r="M375" s="98"/>
      <c r="N375" s="61"/>
      <c r="O375" s="108"/>
      <c r="P375" s="109"/>
      <c r="Q375" s="154"/>
      <c r="R375" s="160"/>
      <c r="S375" s="108"/>
      <c r="T375" s="157"/>
      <c r="U375" s="157"/>
      <c r="V375" s="108"/>
      <c r="W375" s="108"/>
      <c r="X375" s="108"/>
      <c r="Y375" s="108"/>
      <c r="Z375" s="108"/>
      <c r="AA375" s="108"/>
      <c r="AB375" s="108"/>
      <c r="AC375" s="108"/>
      <c r="AD375" s="108"/>
      <c r="AE375" s="108"/>
      <c r="AF375" s="158"/>
      <c r="AG375" s="159"/>
    </row>
    <row r="376" spans="1:35" ht="22.5" hidden="1" customHeight="1" x14ac:dyDescent="0.2">
      <c r="A376" s="152"/>
      <c r="B376" s="152"/>
      <c r="C376" s="108"/>
      <c r="D376" s="108"/>
      <c r="E376" s="108"/>
      <c r="F376" s="153"/>
      <c r="G376" s="108"/>
      <c r="H376" s="252"/>
      <c r="I376" s="108"/>
      <c r="J376" s="108"/>
      <c r="K376" s="108"/>
      <c r="L376" s="108"/>
      <c r="M376" s="32"/>
      <c r="N376" s="108"/>
      <c r="O376" s="108"/>
      <c r="P376" s="109"/>
      <c r="Q376" s="154"/>
      <c r="R376" s="154"/>
      <c r="S376" s="108"/>
      <c r="T376" s="157"/>
      <c r="U376" s="157"/>
      <c r="V376" s="108"/>
      <c r="W376" s="108"/>
      <c r="X376" s="108"/>
      <c r="Y376" s="108"/>
      <c r="Z376" s="108"/>
      <c r="AA376" s="108"/>
      <c r="AB376" s="108"/>
      <c r="AC376" s="108"/>
      <c r="AD376" s="108"/>
      <c r="AE376" s="108"/>
      <c r="AF376" s="158"/>
      <c r="AG376" s="161" t="s">
        <v>32</v>
      </c>
    </row>
    <row r="377" spans="1:35" ht="21.75" hidden="1" customHeight="1" x14ac:dyDescent="0.2">
      <c r="A377" s="152"/>
      <c r="B377" s="152"/>
      <c r="C377" s="108"/>
      <c r="D377" s="108"/>
      <c r="E377" s="108"/>
      <c r="F377" s="153"/>
      <c r="G377" s="108"/>
      <c r="H377" s="252"/>
      <c r="I377" s="108"/>
      <c r="J377" s="108"/>
      <c r="K377" s="108"/>
      <c r="L377" s="108"/>
      <c r="M377" s="32"/>
      <c r="N377" s="108"/>
      <c r="O377" s="108"/>
      <c r="P377" s="109"/>
      <c r="Q377" s="154"/>
      <c r="R377" s="154"/>
      <c r="S377" s="108"/>
      <c r="T377" s="157"/>
      <c r="U377" s="157"/>
      <c r="V377" s="108"/>
      <c r="W377" s="108"/>
      <c r="X377" s="108"/>
      <c r="Y377" s="108"/>
      <c r="Z377" s="108"/>
      <c r="AA377" s="108"/>
      <c r="AB377" s="108"/>
      <c r="AC377" s="108"/>
      <c r="AD377" s="108"/>
      <c r="AE377" s="108"/>
      <c r="AF377" s="162" t="s">
        <v>32</v>
      </c>
      <c r="AG377" s="159"/>
    </row>
    <row r="378" spans="1:35" ht="20.25" hidden="1" customHeight="1" x14ac:dyDescent="0.2">
      <c r="A378" s="152"/>
      <c r="B378" s="152"/>
      <c r="C378" s="108"/>
      <c r="D378" s="108"/>
      <c r="E378" s="108"/>
      <c r="F378" s="153"/>
      <c r="G378" s="108"/>
      <c r="H378" s="252"/>
      <c r="I378" s="108"/>
      <c r="J378" s="108"/>
      <c r="K378" s="108"/>
      <c r="L378" s="108"/>
      <c r="M378" s="32"/>
      <c r="N378" s="108"/>
      <c r="O378" s="108"/>
      <c r="P378" s="109"/>
      <c r="Q378" s="154"/>
      <c r="R378" s="154"/>
      <c r="S378" s="108"/>
      <c r="T378" s="157"/>
      <c r="U378" s="157"/>
      <c r="V378" s="108"/>
      <c r="W378" s="108"/>
      <c r="X378" s="108"/>
      <c r="Y378" s="108"/>
      <c r="Z378" s="108"/>
      <c r="AA378" s="108"/>
      <c r="AB378" s="108"/>
      <c r="AC378" s="108"/>
      <c r="AD378" s="108"/>
      <c r="AE378" s="108"/>
      <c r="AF378" s="158"/>
      <c r="AG378" s="159"/>
    </row>
    <row r="379" spans="1:35" ht="24.75" hidden="1" customHeight="1" x14ac:dyDescent="0.2">
      <c r="A379" s="152"/>
      <c r="B379" s="152"/>
      <c r="C379" s="108"/>
      <c r="D379" s="108"/>
      <c r="E379" s="108"/>
      <c r="F379" s="153"/>
      <c r="G379" s="108"/>
      <c r="H379" s="252"/>
      <c r="I379" s="108"/>
      <c r="J379" s="108"/>
      <c r="K379" s="108"/>
      <c r="L379" s="108"/>
      <c r="M379" s="32"/>
      <c r="N379" s="108"/>
      <c r="O379" s="108"/>
      <c r="P379" s="109"/>
      <c r="Q379" s="154"/>
      <c r="R379" s="154"/>
      <c r="S379" s="108"/>
      <c r="T379" s="157"/>
      <c r="U379" s="157"/>
      <c r="V379" s="108"/>
      <c r="W379" s="108"/>
      <c r="X379" s="108"/>
      <c r="Y379" s="108"/>
      <c r="Z379" s="108"/>
      <c r="AA379" s="108"/>
      <c r="AB379" s="108"/>
      <c r="AC379" s="108"/>
      <c r="AD379" s="108"/>
      <c r="AE379" s="108"/>
      <c r="AF379" s="158"/>
      <c r="AG379" s="159"/>
    </row>
    <row r="380" spans="1:35" ht="17" hidden="1" customHeight="1" x14ac:dyDescent="0.2">
      <c r="A380" s="152"/>
      <c r="B380" s="152"/>
      <c r="C380" s="108"/>
      <c r="D380" s="108"/>
      <c r="E380" s="108"/>
      <c r="F380" s="153"/>
      <c r="G380" s="108"/>
      <c r="H380" s="252"/>
      <c r="I380" s="108"/>
      <c r="J380" s="108"/>
      <c r="K380" s="108"/>
      <c r="L380" s="108"/>
      <c r="M380" s="32"/>
      <c r="N380" s="108"/>
      <c r="O380" s="108"/>
      <c r="P380" s="109"/>
      <c r="Q380" s="154"/>
      <c r="R380" s="154"/>
      <c r="S380" s="108"/>
      <c r="T380" s="157"/>
      <c r="U380" s="157"/>
      <c r="V380" s="108"/>
      <c r="W380" s="108"/>
      <c r="X380" s="108"/>
      <c r="Y380" s="108"/>
      <c r="Z380" s="108"/>
      <c r="AA380" s="108"/>
      <c r="AB380" s="108"/>
      <c r="AC380" s="108"/>
      <c r="AD380" s="108"/>
      <c r="AE380" s="108"/>
      <c r="AF380" s="158"/>
      <c r="AG380" s="159"/>
    </row>
    <row r="381" spans="1:35" ht="17" x14ac:dyDescent="0.2">
      <c r="A381" s="264" t="s">
        <v>768</v>
      </c>
      <c r="B381" s="264"/>
      <c r="C381" s="265"/>
      <c r="D381" s="265"/>
      <c r="E381" s="265"/>
      <c r="F381" s="266"/>
      <c r="G381" s="265"/>
      <c r="H381" s="267"/>
      <c r="I381" s="265"/>
      <c r="J381" s="265"/>
      <c r="K381" s="265"/>
      <c r="L381" s="265"/>
      <c r="M381" s="265"/>
      <c r="N381" s="265"/>
      <c r="O381" s="265"/>
      <c r="P381" s="268"/>
      <c r="Q381" s="269"/>
      <c r="R381" s="269"/>
      <c r="S381" s="265"/>
      <c r="T381" s="265"/>
      <c r="U381" s="265"/>
      <c r="V381" s="272"/>
      <c r="W381" s="272"/>
      <c r="X381" s="272"/>
      <c r="Y381" s="272"/>
      <c r="Z381" s="272"/>
      <c r="AA381" s="32"/>
      <c r="AB381" s="273">
        <v>22200</v>
      </c>
      <c r="AC381" s="108"/>
      <c r="AD381" s="135"/>
      <c r="AE381" s="48"/>
      <c r="AF381" s="158"/>
      <c r="AG381" s="159"/>
      <c r="AH381" s="108"/>
      <c r="AI381" s="108"/>
    </row>
    <row r="382" spans="1:35" x14ac:dyDescent="0.2">
      <c r="A382" s="152"/>
      <c r="B382" s="152"/>
      <c r="C382" s="108"/>
      <c r="D382" s="108"/>
      <c r="E382" s="108"/>
      <c r="F382" s="153"/>
      <c r="G382" s="108"/>
      <c r="H382" s="252"/>
      <c r="I382" s="108"/>
      <c r="J382" s="108"/>
      <c r="K382" s="108"/>
      <c r="L382" s="108"/>
      <c r="M382" s="32"/>
      <c r="N382" s="108"/>
      <c r="O382" s="108"/>
      <c r="P382" s="109"/>
      <c r="Q382" s="154"/>
      <c r="R382" s="154"/>
      <c r="S382" s="108"/>
      <c r="T382" s="108"/>
      <c r="U382" s="108"/>
      <c r="V382" s="164"/>
      <c r="W382" s="164"/>
      <c r="X382" s="166"/>
      <c r="Y382" s="164"/>
      <c r="Z382" s="164"/>
      <c r="AB382" s="164"/>
      <c r="AC382" s="164"/>
      <c r="AD382" s="260"/>
      <c r="AE382" s="261"/>
      <c r="AF382" s="158"/>
      <c r="AG382" s="159"/>
      <c r="AH382" s="108"/>
      <c r="AI382" s="108"/>
    </row>
    <row r="383" spans="1:35" x14ac:dyDescent="0.2">
      <c r="A383" s="152"/>
      <c r="B383" s="152"/>
      <c r="C383" s="108"/>
      <c r="D383" s="108"/>
      <c r="E383" s="108"/>
      <c r="F383" s="153"/>
      <c r="G383" s="108"/>
      <c r="H383" s="252"/>
      <c r="I383" s="108"/>
      <c r="J383" s="108"/>
      <c r="K383" s="108"/>
      <c r="L383" s="108"/>
      <c r="M383" s="32"/>
      <c r="N383" s="108"/>
      <c r="O383" s="108"/>
      <c r="P383" s="109"/>
      <c r="Q383" s="154"/>
      <c r="R383" s="154"/>
      <c r="S383" s="108"/>
      <c r="T383" s="108"/>
      <c r="U383" s="108"/>
      <c r="V383" s="108"/>
      <c r="W383" s="108"/>
      <c r="X383" s="32"/>
      <c r="Y383" s="108"/>
      <c r="Z383" s="108"/>
      <c r="AB383" s="108"/>
      <c r="AC383" s="108"/>
      <c r="AD383" s="135"/>
      <c r="AE383" s="48"/>
      <c r="AF383" s="158"/>
      <c r="AG383" s="159"/>
      <c r="AH383" s="108"/>
      <c r="AI383" s="108"/>
    </row>
    <row r="384" spans="1:35" x14ac:dyDescent="0.2">
      <c r="A384" s="152"/>
      <c r="B384" s="152"/>
      <c r="C384" s="108"/>
      <c r="D384" s="108"/>
      <c r="E384" s="108"/>
      <c r="F384" s="153"/>
      <c r="G384" s="108"/>
      <c r="H384" s="252"/>
      <c r="I384" s="108"/>
      <c r="J384" s="108"/>
      <c r="K384" s="108"/>
      <c r="L384" s="108"/>
      <c r="M384" s="32"/>
      <c r="N384" s="108"/>
      <c r="O384" s="108"/>
      <c r="P384" s="109"/>
      <c r="Q384" s="154"/>
      <c r="R384" s="154"/>
      <c r="S384" s="108"/>
      <c r="T384" s="108"/>
      <c r="U384" s="108"/>
      <c r="V384" s="108"/>
      <c r="W384" s="108"/>
      <c r="X384" s="32"/>
      <c r="Y384" s="108"/>
      <c r="Z384" s="108"/>
      <c r="AB384" s="108"/>
      <c r="AC384" s="108"/>
      <c r="AD384" s="135"/>
      <c r="AE384" s="48"/>
      <c r="AF384" s="158"/>
      <c r="AG384" s="159"/>
      <c r="AH384" s="108"/>
      <c r="AI384" s="108"/>
    </row>
    <row r="385" spans="1:35" x14ac:dyDescent="0.2">
      <c r="A385" s="152"/>
      <c r="B385" s="152"/>
      <c r="C385" s="108"/>
      <c r="D385" s="108"/>
      <c r="E385" s="108"/>
      <c r="F385" s="153"/>
      <c r="G385" s="108"/>
      <c r="H385" s="252"/>
      <c r="I385" s="108"/>
      <c r="J385" s="108"/>
      <c r="K385" s="108"/>
      <c r="L385" s="108"/>
      <c r="M385" s="32"/>
      <c r="N385" s="108"/>
      <c r="O385" s="108"/>
      <c r="P385" s="109"/>
      <c r="Q385" s="154"/>
      <c r="R385" s="154"/>
      <c r="S385" s="108"/>
      <c r="T385" s="108"/>
      <c r="U385" s="108"/>
      <c r="V385" s="108"/>
      <c r="W385" s="108"/>
      <c r="X385" s="32"/>
      <c r="Y385" s="108"/>
      <c r="Z385" s="108"/>
      <c r="AB385" s="108"/>
      <c r="AC385" s="108"/>
      <c r="AD385" s="135"/>
      <c r="AE385" s="48"/>
      <c r="AF385" s="158"/>
      <c r="AG385" s="159"/>
      <c r="AH385" s="108"/>
      <c r="AI385" s="108"/>
    </row>
    <row r="386" spans="1:35" x14ac:dyDescent="0.2">
      <c r="A386" s="152"/>
      <c r="B386" s="152"/>
      <c r="C386" s="108"/>
      <c r="D386" s="108"/>
      <c r="E386" s="108"/>
      <c r="F386" s="153"/>
      <c r="G386" s="108"/>
      <c r="H386" s="252"/>
      <c r="I386" s="108"/>
      <c r="J386" s="108"/>
      <c r="K386" s="108"/>
      <c r="L386" s="108"/>
      <c r="M386" s="32"/>
      <c r="N386" s="108"/>
      <c r="O386" s="108"/>
      <c r="P386" s="109"/>
      <c r="Q386" s="154"/>
      <c r="R386" s="154"/>
      <c r="S386" s="108"/>
      <c r="T386" s="108"/>
      <c r="U386" s="108"/>
      <c r="V386" s="108"/>
      <c r="W386" s="108"/>
      <c r="X386" s="32"/>
      <c r="Y386" s="108"/>
      <c r="Z386" s="108"/>
      <c r="AB386" s="108"/>
      <c r="AC386" s="108"/>
      <c r="AD386" s="135"/>
      <c r="AE386" s="48"/>
      <c r="AF386" s="158"/>
      <c r="AG386" s="159"/>
      <c r="AH386" s="108"/>
      <c r="AI386" s="108"/>
    </row>
    <row r="387" spans="1:35" x14ac:dyDescent="0.2">
      <c r="A387" s="152"/>
      <c r="B387" s="152"/>
      <c r="C387" s="108"/>
      <c r="D387" s="108"/>
      <c r="E387" s="108"/>
      <c r="F387" s="153"/>
      <c r="G387" s="108"/>
      <c r="H387" s="252"/>
      <c r="I387" s="108"/>
      <c r="J387" s="108"/>
      <c r="K387" s="108"/>
      <c r="L387" s="108"/>
      <c r="M387" s="32"/>
      <c r="N387" s="108"/>
      <c r="O387" s="108"/>
      <c r="P387" s="109"/>
      <c r="Q387" s="154"/>
      <c r="R387" s="154"/>
      <c r="S387" s="108"/>
      <c r="T387" s="108"/>
      <c r="U387" s="108"/>
      <c r="V387" s="108"/>
      <c r="W387" s="108"/>
      <c r="X387" s="32"/>
      <c r="Y387" s="108"/>
      <c r="Z387" s="108"/>
      <c r="AB387" s="108"/>
      <c r="AC387" s="108"/>
      <c r="AD387" s="135"/>
      <c r="AE387" s="48"/>
      <c r="AF387" s="158"/>
      <c r="AG387" s="159"/>
      <c r="AH387" s="108"/>
      <c r="AI387" s="108"/>
    </row>
    <row r="388" spans="1:35" x14ac:dyDescent="0.2">
      <c r="A388" s="152"/>
      <c r="B388" s="152"/>
      <c r="C388" s="108"/>
      <c r="D388" s="108"/>
      <c r="E388" s="108"/>
      <c r="F388" s="153"/>
      <c r="G388" s="108"/>
      <c r="H388" s="252"/>
      <c r="I388" s="108"/>
      <c r="J388" s="108"/>
      <c r="K388" s="108"/>
      <c r="L388" s="108"/>
      <c r="M388" s="32"/>
      <c r="N388" s="108"/>
      <c r="O388" s="108"/>
      <c r="P388" s="109"/>
      <c r="Q388" s="154"/>
      <c r="R388" s="154"/>
      <c r="S388" s="108"/>
      <c r="T388" s="108"/>
      <c r="U388" s="108"/>
      <c r="V388" s="108"/>
      <c r="W388" s="108"/>
      <c r="X388" s="32"/>
      <c r="Y388" s="108"/>
      <c r="Z388" s="108"/>
      <c r="AB388" s="108"/>
      <c r="AC388" s="108"/>
      <c r="AD388" s="135"/>
      <c r="AE388" s="48"/>
      <c r="AF388" s="158"/>
      <c r="AG388" s="159"/>
      <c r="AH388" s="108"/>
      <c r="AI388" s="108"/>
    </row>
    <row r="389" spans="1:35" x14ac:dyDescent="0.2">
      <c r="A389" s="152"/>
      <c r="B389" s="152"/>
      <c r="C389" s="108"/>
      <c r="D389" s="108"/>
      <c r="E389" s="108"/>
      <c r="F389" s="153"/>
      <c r="G389" s="108"/>
      <c r="H389" s="252"/>
      <c r="I389" s="108"/>
      <c r="J389" s="108"/>
      <c r="K389" s="108"/>
      <c r="L389" s="108"/>
      <c r="M389" s="32"/>
      <c r="N389" s="108"/>
      <c r="O389" s="108"/>
      <c r="P389" s="109"/>
      <c r="Q389" s="154"/>
      <c r="R389" s="154"/>
      <c r="S389" s="108"/>
      <c r="T389" s="108"/>
      <c r="U389" s="108"/>
      <c r="V389" s="108"/>
      <c r="W389" s="108"/>
      <c r="X389" s="32"/>
      <c r="Y389" s="108"/>
      <c r="Z389" s="108"/>
      <c r="AB389" s="108"/>
      <c r="AC389" s="108"/>
      <c r="AD389" s="135"/>
      <c r="AE389" s="48"/>
      <c r="AF389" s="158"/>
      <c r="AG389" s="159"/>
      <c r="AH389" s="108"/>
      <c r="AI389" s="108"/>
    </row>
    <row r="390" spans="1:35" x14ac:dyDescent="0.2">
      <c r="A390" s="152"/>
      <c r="B390" s="152"/>
      <c r="C390" s="108"/>
      <c r="D390" s="108"/>
      <c r="E390" s="108"/>
      <c r="F390" s="153"/>
      <c r="G390" s="108"/>
      <c r="H390" s="252"/>
      <c r="I390" s="108"/>
      <c r="J390" s="108"/>
      <c r="K390" s="108"/>
      <c r="L390" s="108"/>
      <c r="M390" s="32"/>
      <c r="N390" s="108"/>
      <c r="O390" s="108"/>
      <c r="P390" s="109"/>
      <c r="Q390" s="154"/>
      <c r="R390" s="154"/>
      <c r="S390" s="108"/>
      <c r="T390" s="108"/>
      <c r="U390" s="108"/>
      <c r="V390" s="108"/>
      <c r="W390" s="108"/>
      <c r="X390" s="32"/>
      <c r="Y390" s="108"/>
      <c r="Z390" s="108"/>
      <c r="AB390" s="108"/>
      <c r="AC390" s="108"/>
      <c r="AD390" s="135"/>
      <c r="AE390" s="48"/>
      <c r="AF390" s="158"/>
      <c r="AG390" s="159"/>
      <c r="AH390" s="108"/>
      <c r="AI390" s="108"/>
    </row>
    <row r="391" spans="1:35" x14ac:dyDescent="0.2">
      <c r="A391" s="152"/>
      <c r="B391" s="152"/>
      <c r="C391" s="108"/>
      <c r="D391" s="108"/>
      <c r="E391" s="108"/>
      <c r="F391" s="153"/>
      <c r="G391" s="108"/>
      <c r="H391" s="252"/>
      <c r="I391" s="108"/>
      <c r="J391" s="108"/>
      <c r="K391" s="108"/>
      <c r="L391" s="108"/>
      <c r="M391" s="32"/>
      <c r="N391" s="108"/>
      <c r="O391" s="108"/>
      <c r="P391" s="109"/>
      <c r="Q391" s="154"/>
      <c r="R391" s="154"/>
      <c r="S391" s="108"/>
      <c r="T391" s="108"/>
      <c r="U391" s="108"/>
      <c r="V391" s="108"/>
      <c r="W391" s="108"/>
      <c r="X391" s="32"/>
      <c r="Y391" s="108"/>
      <c r="Z391" s="108"/>
      <c r="AB391" s="108"/>
      <c r="AC391" s="108"/>
      <c r="AD391" s="135"/>
      <c r="AE391" s="48"/>
      <c r="AF391" s="158"/>
      <c r="AG391" s="159"/>
      <c r="AH391" s="108"/>
      <c r="AI391" s="108"/>
    </row>
    <row r="392" spans="1:35" x14ac:dyDescent="0.2">
      <c r="A392" s="152"/>
      <c r="B392" s="152"/>
      <c r="C392" s="108"/>
      <c r="D392" s="108"/>
      <c r="E392" s="108"/>
      <c r="F392" s="153"/>
      <c r="G392" s="108"/>
      <c r="H392" s="252"/>
      <c r="I392" s="108"/>
      <c r="J392" s="108"/>
      <c r="K392" s="108"/>
      <c r="L392" s="108"/>
      <c r="M392" s="32"/>
      <c r="N392" s="108"/>
      <c r="O392" s="108"/>
      <c r="P392" s="109"/>
      <c r="Q392" s="154"/>
      <c r="R392" s="154"/>
      <c r="S392" s="108"/>
      <c r="T392" s="108"/>
      <c r="U392" s="108"/>
      <c r="V392" s="108"/>
      <c r="W392" s="108"/>
      <c r="X392" s="32"/>
      <c r="Y392" s="108"/>
      <c r="Z392" s="108"/>
      <c r="AB392" s="108"/>
      <c r="AC392" s="108"/>
      <c r="AD392" s="135"/>
      <c r="AE392" s="48"/>
      <c r="AF392" s="158"/>
      <c r="AG392" s="159"/>
      <c r="AH392" s="108"/>
      <c r="AI392" s="108"/>
    </row>
    <row r="393" spans="1:35" x14ac:dyDescent="0.2">
      <c r="A393" s="152"/>
      <c r="B393" s="152"/>
      <c r="C393" s="108"/>
      <c r="D393" s="108"/>
      <c r="E393" s="108"/>
      <c r="F393" s="153"/>
      <c r="G393" s="108"/>
      <c r="H393" s="252"/>
      <c r="I393" s="108"/>
      <c r="J393" s="108"/>
      <c r="K393" s="108"/>
      <c r="L393" s="108"/>
      <c r="M393" s="32"/>
      <c r="N393" s="108"/>
      <c r="O393" s="108"/>
      <c r="P393" s="109"/>
      <c r="Q393" s="154"/>
      <c r="R393" s="154"/>
      <c r="S393" s="108"/>
      <c r="T393" s="108"/>
      <c r="U393" s="108"/>
      <c r="V393" s="108"/>
      <c r="W393" s="108"/>
      <c r="X393" s="32"/>
      <c r="Y393" s="108"/>
      <c r="Z393" s="108"/>
      <c r="AB393" s="108"/>
      <c r="AC393" s="108"/>
      <c r="AD393" s="135"/>
      <c r="AE393" s="48"/>
      <c r="AF393" s="158"/>
      <c r="AG393" s="159"/>
      <c r="AH393" s="108"/>
      <c r="AI393" s="108"/>
    </row>
    <row r="394" spans="1:35" x14ac:dyDescent="0.2">
      <c r="A394" s="152"/>
      <c r="B394" s="152"/>
      <c r="C394" s="108"/>
      <c r="D394" s="108"/>
      <c r="E394" s="108"/>
      <c r="F394" s="153"/>
      <c r="G394" s="108"/>
      <c r="H394" s="252"/>
      <c r="I394" s="108"/>
      <c r="J394" s="108"/>
      <c r="K394" s="108"/>
      <c r="L394" s="108"/>
      <c r="M394" s="32"/>
      <c r="N394" s="108"/>
      <c r="O394" s="108"/>
      <c r="P394" s="109"/>
      <c r="Q394" s="154"/>
      <c r="R394" s="154"/>
      <c r="S394" s="108"/>
      <c r="T394" s="108"/>
      <c r="U394" s="108"/>
      <c r="V394" s="108"/>
      <c r="W394" s="108"/>
      <c r="X394" s="32"/>
      <c r="Y394" s="108"/>
      <c r="Z394" s="108"/>
      <c r="AB394" s="108"/>
      <c r="AC394" s="108"/>
      <c r="AD394" s="135"/>
      <c r="AE394" s="48"/>
      <c r="AF394" s="158"/>
      <c r="AG394" s="159"/>
      <c r="AH394" s="108"/>
      <c r="AI394" s="108"/>
    </row>
    <row r="395" spans="1:35" x14ac:dyDescent="0.2">
      <c r="A395" s="152"/>
      <c r="B395" s="152"/>
      <c r="C395" s="108"/>
      <c r="D395" s="108"/>
      <c r="E395" s="108"/>
      <c r="F395" s="153"/>
      <c r="G395" s="108"/>
      <c r="H395" s="252"/>
      <c r="I395" s="108"/>
      <c r="J395" s="108"/>
      <c r="K395" s="108"/>
      <c r="L395" s="108"/>
      <c r="M395" s="32"/>
      <c r="N395" s="108"/>
      <c r="O395" s="108"/>
      <c r="P395" s="109"/>
      <c r="Q395" s="154"/>
      <c r="R395" s="154"/>
      <c r="S395" s="108"/>
      <c r="T395" s="108"/>
      <c r="U395" s="108"/>
      <c r="V395" s="108"/>
      <c r="W395" s="108"/>
      <c r="X395" s="32"/>
      <c r="Y395" s="108"/>
      <c r="Z395" s="108"/>
      <c r="AB395" s="108"/>
      <c r="AC395" s="108"/>
      <c r="AD395" s="135"/>
      <c r="AE395" s="48"/>
      <c r="AF395" s="158"/>
      <c r="AG395" s="159"/>
      <c r="AH395" s="108"/>
      <c r="AI395" s="108"/>
    </row>
    <row r="396" spans="1:35" x14ac:dyDescent="0.2">
      <c r="A396" s="152"/>
      <c r="B396" s="152"/>
      <c r="C396" s="108"/>
      <c r="D396" s="108"/>
      <c r="E396" s="108"/>
      <c r="F396" s="153"/>
      <c r="G396" s="108"/>
      <c r="H396" s="252"/>
      <c r="I396" s="108"/>
      <c r="J396" s="108"/>
      <c r="K396" s="108"/>
      <c r="L396" s="108"/>
      <c r="M396" s="32"/>
      <c r="N396" s="108"/>
      <c r="O396" s="108"/>
      <c r="P396" s="109"/>
      <c r="Q396" s="154"/>
      <c r="R396" s="154"/>
      <c r="S396" s="108"/>
      <c r="T396" s="108"/>
      <c r="U396" s="108"/>
      <c r="V396" s="108"/>
      <c r="W396" s="108"/>
      <c r="X396" s="32"/>
      <c r="Y396" s="108"/>
      <c r="Z396" s="108"/>
      <c r="AB396" s="108"/>
      <c r="AC396" s="108"/>
      <c r="AD396" s="135"/>
      <c r="AE396" s="48"/>
      <c r="AF396" s="158"/>
      <c r="AG396" s="159"/>
      <c r="AH396" s="108"/>
      <c r="AI396" s="108"/>
    </row>
    <row r="397" spans="1:35" x14ac:dyDescent="0.2">
      <c r="A397" s="152"/>
      <c r="B397" s="152"/>
      <c r="C397" s="108"/>
      <c r="D397" s="108"/>
      <c r="E397" s="108"/>
      <c r="F397" s="153"/>
      <c r="G397" s="108"/>
      <c r="H397" s="252"/>
      <c r="I397" s="108"/>
      <c r="J397" s="108"/>
      <c r="K397" s="108"/>
      <c r="L397" s="108"/>
      <c r="M397" s="32"/>
      <c r="N397" s="108"/>
      <c r="O397" s="108"/>
      <c r="P397" s="109"/>
      <c r="Q397" s="154"/>
      <c r="R397" s="154"/>
      <c r="S397" s="108"/>
      <c r="T397" s="108"/>
      <c r="U397" s="108"/>
      <c r="V397" s="108"/>
      <c r="W397" s="108"/>
      <c r="X397" s="32"/>
      <c r="Y397" s="108"/>
      <c r="Z397" s="108"/>
      <c r="AB397" s="108"/>
      <c r="AC397" s="108"/>
      <c r="AD397" s="135"/>
      <c r="AE397" s="48"/>
      <c r="AF397" s="158"/>
      <c r="AG397" s="159"/>
      <c r="AH397" s="108"/>
      <c r="AI397" s="108"/>
    </row>
    <row r="398" spans="1:35" x14ac:dyDescent="0.2">
      <c r="A398" s="152"/>
      <c r="B398" s="152"/>
      <c r="C398" s="108"/>
      <c r="D398" s="108"/>
      <c r="E398" s="108"/>
      <c r="F398" s="153"/>
      <c r="G398" s="108"/>
      <c r="H398" s="252"/>
      <c r="I398" s="108"/>
      <c r="J398" s="108"/>
      <c r="K398" s="108"/>
      <c r="L398" s="108"/>
      <c r="M398" s="32"/>
      <c r="N398" s="108"/>
      <c r="O398" s="108"/>
      <c r="P398" s="109"/>
      <c r="Q398" s="154"/>
      <c r="R398" s="154"/>
      <c r="S398" s="108"/>
      <c r="T398" s="108"/>
      <c r="U398" s="108"/>
      <c r="V398" s="108"/>
      <c r="W398" s="108"/>
      <c r="X398" s="32"/>
      <c r="Y398" s="108"/>
      <c r="Z398" s="108"/>
      <c r="AB398" s="108"/>
      <c r="AC398" s="108"/>
      <c r="AD398" s="135"/>
      <c r="AE398" s="48"/>
      <c r="AF398" s="158"/>
      <c r="AG398" s="159"/>
      <c r="AH398" s="108"/>
      <c r="AI398" s="108"/>
    </row>
    <row r="399" spans="1:35" x14ac:dyDescent="0.2">
      <c r="A399" s="152"/>
      <c r="B399" s="152"/>
      <c r="C399" s="108"/>
      <c r="D399" s="108"/>
      <c r="E399" s="108"/>
      <c r="F399" s="153"/>
      <c r="G399" s="108"/>
      <c r="H399" s="252"/>
      <c r="I399" s="108"/>
      <c r="J399" s="108"/>
      <c r="K399" s="108"/>
      <c r="L399" s="108"/>
      <c r="M399" s="32"/>
      <c r="N399" s="108"/>
      <c r="O399" s="108"/>
      <c r="P399" s="109"/>
      <c r="Q399" s="154"/>
      <c r="R399" s="154"/>
      <c r="S399" s="108"/>
      <c r="T399" s="108"/>
      <c r="U399" s="108"/>
      <c r="V399" s="108"/>
      <c r="W399" s="108"/>
      <c r="X399" s="32"/>
      <c r="Y399" s="108"/>
      <c r="Z399" s="108"/>
      <c r="AB399" s="108"/>
      <c r="AC399" s="108"/>
      <c r="AD399" s="135"/>
      <c r="AE399" s="48"/>
      <c r="AF399" s="158"/>
      <c r="AG399" s="159"/>
      <c r="AH399" s="108"/>
      <c r="AI399" s="108"/>
    </row>
    <row r="400" spans="1:35" x14ac:dyDescent="0.2">
      <c r="A400" s="152"/>
      <c r="B400" s="152"/>
      <c r="C400" s="108"/>
      <c r="D400" s="108"/>
      <c r="E400" s="108"/>
      <c r="F400" s="153"/>
      <c r="G400" s="108"/>
      <c r="H400" s="252"/>
      <c r="I400" s="108"/>
      <c r="J400" s="108"/>
      <c r="K400" s="108"/>
      <c r="L400" s="108"/>
      <c r="M400" s="32"/>
      <c r="N400" s="108"/>
      <c r="O400" s="108"/>
      <c r="P400" s="109"/>
      <c r="Q400" s="154"/>
      <c r="R400" s="154"/>
      <c r="S400" s="108"/>
      <c r="T400" s="108"/>
      <c r="U400" s="108"/>
      <c r="V400" s="108"/>
      <c r="W400" s="108"/>
      <c r="X400" s="32"/>
      <c r="Y400" s="108"/>
      <c r="Z400" s="108"/>
      <c r="AB400" s="108"/>
      <c r="AC400" s="108"/>
      <c r="AD400" s="135"/>
      <c r="AE400" s="48"/>
      <c r="AF400" s="158"/>
      <c r="AG400" s="159"/>
      <c r="AH400" s="108"/>
      <c r="AI400" s="108"/>
    </row>
    <row r="401" spans="1:35" x14ac:dyDescent="0.2">
      <c r="A401" s="152"/>
      <c r="B401" s="152"/>
      <c r="C401" s="108"/>
      <c r="D401" s="108"/>
      <c r="E401" s="108"/>
      <c r="F401" s="153"/>
      <c r="G401" s="108"/>
      <c r="H401" s="252"/>
      <c r="I401" s="108"/>
      <c r="J401" s="108"/>
      <c r="K401" s="108"/>
      <c r="L401" s="108"/>
      <c r="M401" s="32"/>
      <c r="N401" s="108"/>
      <c r="O401" s="108"/>
      <c r="P401" s="109"/>
      <c r="Q401" s="154"/>
      <c r="R401" s="154"/>
      <c r="S401" s="108"/>
      <c r="T401" s="108"/>
      <c r="U401" s="108"/>
      <c r="V401" s="108"/>
      <c r="W401" s="108"/>
      <c r="X401" s="32"/>
      <c r="Y401" s="108"/>
      <c r="Z401" s="108"/>
      <c r="AB401" s="108"/>
      <c r="AC401" s="108"/>
      <c r="AD401" s="135"/>
      <c r="AE401" s="48"/>
      <c r="AF401" s="158"/>
      <c r="AG401" s="159"/>
      <c r="AH401" s="108"/>
      <c r="AI401" s="108"/>
    </row>
    <row r="402" spans="1:35" x14ac:dyDescent="0.2">
      <c r="A402" s="152"/>
      <c r="B402" s="152"/>
      <c r="C402" s="108"/>
      <c r="D402" s="108"/>
      <c r="E402" s="108"/>
      <c r="F402" s="153"/>
      <c r="G402" s="108"/>
      <c r="H402" s="252"/>
      <c r="I402" s="108"/>
      <c r="J402" s="108"/>
      <c r="K402" s="108"/>
      <c r="L402" s="108"/>
      <c r="M402" s="32"/>
      <c r="N402" s="108"/>
      <c r="O402" s="108"/>
      <c r="P402" s="109"/>
      <c r="Q402" s="154"/>
      <c r="R402" s="154"/>
      <c r="S402" s="108"/>
      <c r="T402" s="108"/>
      <c r="U402" s="108"/>
      <c r="V402" s="108"/>
      <c r="W402" s="108"/>
      <c r="X402" s="32"/>
      <c r="Y402" s="108"/>
      <c r="Z402" s="108"/>
      <c r="AB402" s="108"/>
      <c r="AC402" s="108"/>
      <c r="AD402" s="135"/>
      <c r="AE402" s="48"/>
      <c r="AF402" s="158"/>
      <c r="AG402" s="159"/>
      <c r="AH402" s="108"/>
      <c r="AI402" s="108"/>
    </row>
    <row r="403" spans="1:35" x14ac:dyDescent="0.2">
      <c r="A403" s="152"/>
      <c r="B403" s="152"/>
      <c r="C403" s="108"/>
      <c r="D403" s="108"/>
      <c r="E403" s="108"/>
      <c r="F403" s="153"/>
      <c r="G403" s="108"/>
      <c r="H403" s="252"/>
      <c r="I403" s="108"/>
      <c r="J403" s="108"/>
      <c r="K403" s="108"/>
      <c r="L403" s="108"/>
      <c r="M403" s="32"/>
      <c r="N403" s="108"/>
      <c r="O403" s="108"/>
      <c r="P403" s="109"/>
      <c r="Q403" s="154"/>
      <c r="R403" s="154"/>
      <c r="S403" s="108"/>
      <c r="T403" s="108"/>
      <c r="U403" s="108"/>
      <c r="V403" s="108"/>
      <c r="W403" s="108"/>
      <c r="X403" s="32"/>
      <c r="Y403" s="108"/>
      <c r="Z403" s="108"/>
      <c r="AB403" s="108"/>
      <c r="AC403" s="108"/>
      <c r="AD403" s="135"/>
      <c r="AE403" s="48"/>
      <c r="AF403" s="158"/>
      <c r="AG403" s="159"/>
      <c r="AH403" s="108"/>
      <c r="AI403" s="108"/>
    </row>
    <row r="404" spans="1:35" x14ac:dyDescent="0.2">
      <c r="A404" s="152"/>
      <c r="B404" s="152"/>
      <c r="C404" s="108"/>
      <c r="D404" s="108"/>
      <c r="E404" s="108"/>
      <c r="F404" s="153"/>
      <c r="G404" s="108"/>
      <c r="H404" s="252"/>
      <c r="I404" s="108"/>
      <c r="J404" s="108"/>
      <c r="K404" s="108"/>
      <c r="L404" s="108"/>
      <c r="M404" s="32"/>
      <c r="N404" s="108"/>
      <c r="O404" s="108"/>
      <c r="P404" s="109"/>
      <c r="Q404" s="154"/>
      <c r="R404" s="154"/>
      <c r="S404" s="108"/>
      <c r="T404" s="108"/>
      <c r="U404" s="108"/>
      <c r="V404" s="108"/>
      <c r="W404" s="108"/>
      <c r="X404" s="32"/>
      <c r="Y404" s="108"/>
      <c r="Z404" s="108"/>
      <c r="AB404" s="108"/>
      <c r="AC404" s="108"/>
      <c r="AD404" s="135"/>
      <c r="AE404" s="48"/>
      <c r="AF404" s="158"/>
      <c r="AG404" s="159"/>
      <c r="AH404" s="108"/>
      <c r="AI404" s="108"/>
    </row>
    <row r="405" spans="1:35" x14ac:dyDescent="0.2">
      <c r="A405" s="152"/>
      <c r="B405" s="152"/>
      <c r="C405" s="108"/>
      <c r="D405" s="108"/>
      <c r="E405" s="108"/>
      <c r="F405" s="153"/>
      <c r="G405" s="108"/>
      <c r="H405" s="252"/>
      <c r="I405" s="108"/>
      <c r="J405" s="108"/>
      <c r="K405" s="108"/>
      <c r="L405" s="108"/>
      <c r="M405" s="32"/>
      <c r="N405" s="108"/>
      <c r="O405" s="108"/>
      <c r="P405" s="109"/>
      <c r="Q405" s="154"/>
      <c r="R405" s="154"/>
      <c r="S405" s="108"/>
      <c r="T405" s="108"/>
      <c r="U405" s="108"/>
      <c r="V405" s="108"/>
      <c r="W405" s="108"/>
      <c r="X405" s="32"/>
      <c r="Y405" s="108"/>
      <c r="Z405" s="108"/>
      <c r="AB405" s="108"/>
      <c r="AC405" s="108"/>
      <c r="AD405" s="135"/>
      <c r="AE405" s="48"/>
      <c r="AF405" s="158"/>
      <c r="AG405" s="159"/>
      <c r="AH405" s="108"/>
      <c r="AI405" s="108"/>
    </row>
    <row r="406" spans="1:35" x14ac:dyDescent="0.2">
      <c r="A406" s="152"/>
      <c r="B406" s="152"/>
      <c r="C406" s="108"/>
      <c r="D406" s="108"/>
      <c r="E406" s="108"/>
      <c r="F406" s="153"/>
      <c r="G406" s="108"/>
      <c r="H406" s="252"/>
      <c r="I406" s="108"/>
      <c r="J406" s="108"/>
      <c r="K406" s="108"/>
      <c r="L406" s="108"/>
      <c r="M406" s="32"/>
      <c r="N406" s="108"/>
      <c r="O406" s="108"/>
      <c r="P406" s="109"/>
      <c r="Q406" s="154"/>
      <c r="R406" s="154"/>
      <c r="S406" s="108"/>
      <c r="T406" s="108"/>
      <c r="U406" s="108"/>
      <c r="V406" s="108"/>
      <c r="W406" s="108"/>
      <c r="X406" s="32"/>
      <c r="Y406" s="108"/>
      <c r="Z406" s="108"/>
      <c r="AB406" s="108"/>
      <c r="AC406" s="108"/>
      <c r="AD406" s="135"/>
      <c r="AE406" s="48"/>
      <c r="AF406" s="158"/>
      <c r="AG406" s="159"/>
      <c r="AH406" s="108"/>
      <c r="AI406" s="108"/>
    </row>
    <row r="407" spans="1:35" x14ac:dyDescent="0.2">
      <c r="A407" s="152"/>
      <c r="B407" s="152"/>
      <c r="C407" s="108"/>
      <c r="D407" s="108"/>
      <c r="E407" s="108"/>
      <c r="F407" s="153"/>
      <c r="G407" s="108"/>
      <c r="H407" s="252"/>
      <c r="I407" s="108"/>
      <c r="J407" s="108"/>
      <c r="K407" s="108"/>
      <c r="L407" s="108"/>
      <c r="M407" s="32"/>
      <c r="N407" s="108"/>
      <c r="O407" s="108"/>
      <c r="P407" s="109"/>
      <c r="Q407" s="154"/>
      <c r="R407" s="154"/>
      <c r="S407" s="108"/>
      <c r="T407" s="108"/>
      <c r="U407" s="108"/>
      <c r="V407" s="108"/>
      <c r="W407" s="108"/>
      <c r="X407" s="32"/>
      <c r="Y407" s="108"/>
      <c r="Z407" s="108"/>
      <c r="AB407" s="108"/>
      <c r="AC407" s="108"/>
      <c r="AD407" s="135"/>
      <c r="AE407" s="48"/>
      <c r="AF407" s="158"/>
      <c r="AG407" s="159"/>
      <c r="AH407" s="108"/>
      <c r="AI407" s="108"/>
    </row>
    <row r="408" spans="1:35" x14ac:dyDescent="0.2">
      <c r="A408" s="152"/>
      <c r="B408" s="152"/>
      <c r="C408" s="108"/>
      <c r="D408" s="108"/>
      <c r="E408" s="108"/>
      <c r="F408" s="153"/>
      <c r="G408" s="108"/>
      <c r="H408" s="252"/>
      <c r="I408" s="108"/>
      <c r="J408" s="108"/>
      <c r="K408" s="108"/>
      <c r="L408" s="108"/>
      <c r="M408" s="32"/>
      <c r="N408" s="108"/>
      <c r="O408" s="108"/>
      <c r="P408" s="109"/>
      <c r="Q408" s="154"/>
      <c r="R408" s="154"/>
      <c r="S408" s="108"/>
      <c r="T408" s="108"/>
      <c r="U408" s="108"/>
      <c r="V408" s="108"/>
      <c r="W408" s="108"/>
      <c r="X408" s="32"/>
      <c r="Y408" s="108"/>
      <c r="Z408" s="108"/>
      <c r="AB408" s="108"/>
      <c r="AC408" s="108"/>
      <c r="AD408" s="135"/>
      <c r="AE408" s="48"/>
      <c r="AF408" s="158"/>
      <c r="AG408" s="159"/>
      <c r="AH408" s="108"/>
      <c r="AI408" s="108"/>
    </row>
    <row r="409" spans="1:35" x14ac:dyDescent="0.2">
      <c r="A409" s="152"/>
      <c r="B409" s="152"/>
      <c r="C409" s="108"/>
      <c r="D409" s="108"/>
      <c r="E409" s="108"/>
      <c r="F409" s="153"/>
      <c r="G409" s="108"/>
      <c r="H409" s="252"/>
      <c r="I409" s="108"/>
      <c r="J409" s="108"/>
      <c r="K409" s="108"/>
      <c r="L409" s="108"/>
      <c r="M409" s="32"/>
      <c r="N409" s="108"/>
      <c r="O409" s="108"/>
      <c r="P409" s="109"/>
      <c r="Q409" s="154"/>
      <c r="R409" s="154"/>
      <c r="S409" s="108"/>
      <c r="T409" s="108"/>
      <c r="U409" s="108"/>
      <c r="V409" s="108"/>
      <c r="W409" s="108"/>
      <c r="X409" s="32"/>
      <c r="Y409" s="108"/>
      <c r="Z409" s="108"/>
      <c r="AB409" s="108"/>
      <c r="AC409" s="108"/>
      <c r="AD409" s="135"/>
      <c r="AE409" s="48"/>
      <c r="AF409" s="158"/>
      <c r="AG409" s="159"/>
      <c r="AH409" s="108"/>
      <c r="AI409" s="108"/>
    </row>
    <row r="410" spans="1:35" x14ac:dyDescent="0.2">
      <c r="A410" s="152"/>
      <c r="B410" s="152"/>
      <c r="C410" s="108"/>
      <c r="D410" s="108"/>
      <c r="E410" s="108"/>
      <c r="F410" s="153"/>
      <c r="G410" s="108"/>
      <c r="H410" s="252"/>
      <c r="I410" s="108"/>
      <c r="J410" s="108"/>
      <c r="K410" s="108"/>
      <c r="L410" s="108"/>
      <c r="M410" s="32"/>
      <c r="N410" s="108"/>
      <c r="O410" s="108"/>
      <c r="P410" s="109"/>
      <c r="Q410" s="154"/>
      <c r="R410" s="154"/>
      <c r="S410" s="108"/>
      <c r="T410" s="108"/>
      <c r="U410" s="108"/>
      <c r="V410" s="108"/>
      <c r="W410" s="108"/>
      <c r="X410" s="32"/>
      <c r="Y410" s="108"/>
      <c r="Z410" s="108"/>
      <c r="AB410" s="108"/>
      <c r="AC410" s="108"/>
      <c r="AD410" s="135"/>
      <c r="AE410" s="48"/>
      <c r="AF410" s="158"/>
      <c r="AG410" s="159"/>
      <c r="AH410" s="108"/>
      <c r="AI410" s="108"/>
    </row>
    <row r="411" spans="1:35" x14ac:dyDescent="0.2">
      <c r="A411" s="152"/>
      <c r="B411" s="152"/>
      <c r="C411" s="108"/>
      <c r="D411" s="108"/>
      <c r="E411" s="108"/>
      <c r="F411" s="153"/>
      <c r="G411" s="108"/>
      <c r="H411" s="252"/>
      <c r="I411" s="108"/>
      <c r="J411" s="108"/>
      <c r="K411" s="108"/>
      <c r="L411" s="108"/>
      <c r="M411" s="32"/>
      <c r="N411" s="108"/>
      <c r="O411" s="108"/>
      <c r="P411" s="109"/>
      <c r="Q411" s="154"/>
      <c r="R411" s="154"/>
      <c r="S411" s="108"/>
      <c r="T411" s="108"/>
      <c r="U411" s="108"/>
      <c r="V411" s="108"/>
      <c r="W411" s="108"/>
      <c r="X411" s="32"/>
      <c r="Y411" s="108"/>
      <c r="Z411" s="108"/>
      <c r="AB411" s="108"/>
      <c r="AC411" s="108"/>
      <c r="AD411" s="135"/>
      <c r="AE411" s="48"/>
      <c r="AF411" s="158"/>
      <c r="AG411" s="159"/>
      <c r="AH411" s="108"/>
      <c r="AI411" s="108"/>
    </row>
    <row r="412" spans="1:35" x14ac:dyDescent="0.2">
      <c r="A412" s="152"/>
      <c r="B412" s="152"/>
      <c r="C412" s="108"/>
      <c r="D412" s="108"/>
      <c r="E412" s="108"/>
      <c r="F412" s="153"/>
      <c r="G412" s="108"/>
      <c r="H412" s="252"/>
      <c r="I412" s="108"/>
      <c r="J412" s="108"/>
      <c r="K412" s="108"/>
      <c r="L412" s="108"/>
      <c r="M412" s="32"/>
      <c r="N412" s="108"/>
      <c r="O412" s="108"/>
      <c r="P412" s="109"/>
      <c r="Q412" s="154"/>
      <c r="R412" s="154"/>
      <c r="S412" s="108"/>
      <c r="T412" s="108"/>
      <c r="U412" s="108"/>
      <c r="V412" s="108"/>
      <c r="W412" s="108"/>
      <c r="X412" s="32"/>
      <c r="Y412" s="108"/>
      <c r="Z412" s="108"/>
      <c r="AB412" s="108"/>
      <c r="AC412" s="108"/>
      <c r="AD412" s="135"/>
      <c r="AE412" s="48"/>
      <c r="AF412" s="158"/>
      <c r="AG412" s="159"/>
      <c r="AH412" s="108"/>
      <c r="AI412" s="108"/>
    </row>
    <row r="413" spans="1:35" x14ac:dyDescent="0.2">
      <c r="A413" s="152"/>
      <c r="B413" s="152"/>
      <c r="C413" s="108"/>
      <c r="D413" s="108"/>
      <c r="E413" s="108"/>
      <c r="F413" s="153"/>
      <c r="G413" s="108"/>
      <c r="H413" s="252"/>
      <c r="I413" s="108"/>
      <c r="J413" s="108"/>
      <c r="K413" s="108"/>
      <c r="L413" s="108"/>
      <c r="M413" s="32"/>
      <c r="N413" s="108"/>
      <c r="O413" s="108"/>
      <c r="P413" s="109"/>
      <c r="Q413" s="154"/>
      <c r="R413" s="154"/>
      <c r="S413" s="108"/>
      <c r="T413" s="108"/>
      <c r="U413" s="108"/>
      <c r="V413" s="108"/>
      <c r="W413" s="108"/>
      <c r="X413" s="32"/>
      <c r="Y413" s="108"/>
      <c r="Z413" s="108"/>
      <c r="AB413" s="108"/>
      <c r="AC413" s="108"/>
      <c r="AD413" s="135"/>
      <c r="AE413" s="48"/>
      <c r="AF413" s="158"/>
      <c r="AG413" s="159"/>
      <c r="AH413" s="108"/>
      <c r="AI413" s="108"/>
    </row>
    <row r="414" spans="1:35" x14ac:dyDescent="0.2">
      <c r="A414" s="152"/>
      <c r="B414" s="152"/>
      <c r="C414" s="108"/>
      <c r="D414" s="108"/>
      <c r="E414" s="108"/>
      <c r="F414" s="153"/>
      <c r="G414" s="108"/>
      <c r="H414" s="252"/>
      <c r="I414" s="108"/>
      <c r="J414" s="108"/>
      <c r="K414" s="108"/>
      <c r="L414" s="108"/>
      <c r="M414" s="32"/>
      <c r="N414" s="108"/>
      <c r="O414" s="108"/>
      <c r="P414" s="109"/>
      <c r="Q414" s="154"/>
      <c r="R414" s="154"/>
      <c r="S414" s="108"/>
      <c r="T414" s="108"/>
      <c r="U414" s="108"/>
      <c r="V414" s="108"/>
      <c r="W414" s="108"/>
      <c r="X414" s="32"/>
      <c r="Y414" s="108"/>
      <c r="Z414" s="108"/>
      <c r="AB414" s="108"/>
      <c r="AC414" s="108"/>
      <c r="AD414" s="135"/>
      <c r="AE414" s="48"/>
      <c r="AF414" s="158"/>
      <c r="AG414" s="159"/>
      <c r="AH414" s="108"/>
      <c r="AI414" s="108"/>
    </row>
    <row r="415" spans="1:35" x14ac:dyDescent="0.2">
      <c r="A415" s="152"/>
      <c r="B415" s="152"/>
      <c r="C415" s="108"/>
      <c r="D415" s="108"/>
      <c r="E415" s="108"/>
      <c r="F415" s="153"/>
      <c r="G415" s="108"/>
      <c r="H415" s="252"/>
      <c r="I415" s="108"/>
      <c r="J415" s="108"/>
      <c r="K415" s="108"/>
      <c r="L415" s="108"/>
      <c r="M415" s="32"/>
      <c r="N415" s="108"/>
      <c r="O415" s="108"/>
      <c r="P415" s="109"/>
      <c r="Q415" s="154"/>
      <c r="R415" s="154"/>
      <c r="S415" s="108"/>
      <c r="T415" s="108"/>
      <c r="U415" s="108"/>
      <c r="V415" s="108"/>
      <c r="W415" s="108"/>
      <c r="X415" s="32"/>
      <c r="Y415" s="108"/>
      <c r="Z415" s="108"/>
      <c r="AB415" s="108"/>
      <c r="AC415" s="108"/>
      <c r="AD415" s="135"/>
      <c r="AE415" s="48"/>
      <c r="AF415" s="158"/>
      <c r="AG415" s="159"/>
      <c r="AH415" s="108"/>
      <c r="AI415" s="108"/>
    </row>
    <row r="416" spans="1:35" x14ac:dyDescent="0.2">
      <c r="A416" s="152"/>
      <c r="B416" s="152"/>
      <c r="C416" s="108"/>
      <c r="D416" s="108"/>
      <c r="E416" s="108"/>
      <c r="F416" s="153"/>
      <c r="G416" s="108"/>
      <c r="H416" s="252"/>
      <c r="I416" s="108"/>
      <c r="J416" s="108"/>
      <c r="K416" s="108"/>
      <c r="L416" s="108"/>
      <c r="M416" s="32"/>
      <c r="N416" s="108"/>
      <c r="O416" s="108"/>
      <c r="P416" s="109"/>
      <c r="Q416" s="154"/>
      <c r="R416" s="154"/>
      <c r="S416" s="108"/>
      <c r="T416" s="108"/>
      <c r="U416" s="108"/>
      <c r="V416" s="108"/>
      <c r="W416" s="108"/>
      <c r="X416" s="32"/>
      <c r="Y416" s="108"/>
      <c r="Z416" s="108"/>
      <c r="AB416" s="108"/>
      <c r="AC416" s="108"/>
      <c r="AD416" s="135"/>
      <c r="AE416" s="48"/>
      <c r="AF416" s="158"/>
      <c r="AG416" s="159"/>
      <c r="AH416" s="108"/>
      <c r="AI416" s="108"/>
    </row>
    <row r="417" spans="1:35" x14ac:dyDescent="0.2">
      <c r="A417" s="152"/>
      <c r="B417" s="152"/>
      <c r="C417" s="108"/>
      <c r="D417" s="108"/>
      <c r="E417" s="108"/>
      <c r="F417" s="153"/>
      <c r="G417" s="108"/>
      <c r="H417" s="252"/>
      <c r="I417" s="108"/>
      <c r="J417" s="108"/>
      <c r="K417" s="108"/>
      <c r="L417" s="108"/>
      <c r="M417" s="32"/>
      <c r="N417" s="108"/>
      <c r="O417" s="108"/>
      <c r="P417" s="109"/>
      <c r="Q417" s="154"/>
      <c r="R417" s="154"/>
      <c r="S417" s="108"/>
      <c r="T417" s="108"/>
      <c r="U417" s="108"/>
      <c r="V417" s="108"/>
      <c r="W417" s="108"/>
      <c r="X417" s="32"/>
      <c r="Y417" s="108"/>
      <c r="Z417" s="108"/>
      <c r="AB417" s="108"/>
      <c r="AC417" s="108"/>
      <c r="AD417" s="135"/>
      <c r="AE417" s="48"/>
      <c r="AF417" s="158"/>
      <c r="AG417" s="159"/>
      <c r="AH417" s="108"/>
      <c r="AI417" s="108"/>
    </row>
    <row r="418" spans="1:35" x14ac:dyDescent="0.2">
      <c r="A418" s="152"/>
      <c r="B418" s="152"/>
      <c r="C418" s="108"/>
      <c r="D418" s="108"/>
      <c r="E418" s="108"/>
      <c r="F418" s="153"/>
      <c r="G418" s="108"/>
      <c r="H418" s="252"/>
      <c r="I418" s="108"/>
      <c r="J418" s="108"/>
      <c r="K418" s="108"/>
      <c r="L418" s="108"/>
      <c r="M418" s="32"/>
      <c r="N418" s="108"/>
      <c r="O418" s="108"/>
      <c r="P418" s="109"/>
      <c r="Q418" s="154"/>
      <c r="R418" s="154"/>
      <c r="S418" s="108"/>
      <c r="T418" s="108"/>
      <c r="U418" s="108"/>
      <c r="V418" s="108"/>
      <c r="W418" s="108"/>
      <c r="X418" s="32"/>
      <c r="Y418" s="108"/>
      <c r="Z418" s="108"/>
      <c r="AB418" s="108"/>
      <c r="AC418" s="108"/>
      <c r="AD418" s="135"/>
      <c r="AE418" s="48"/>
      <c r="AF418" s="158"/>
      <c r="AG418" s="159"/>
      <c r="AH418" s="108"/>
      <c r="AI418" s="108"/>
    </row>
    <row r="419" spans="1:35" x14ac:dyDescent="0.2">
      <c r="A419" s="152"/>
      <c r="B419" s="152"/>
      <c r="C419" s="108"/>
      <c r="D419" s="108"/>
      <c r="E419" s="108"/>
      <c r="F419" s="153"/>
      <c r="G419" s="108"/>
      <c r="H419" s="252"/>
      <c r="I419" s="108"/>
      <c r="J419" s="108"/>
      <c r="K419" s="108"/>
      <c r="L419" s="108"/>
      <c r="M419" s="32"/>
      <c r="N419" s="108"/>
      <c r="O419" s="108"/>
      <c r="P419" s="109"/>
      <c r="Q419" s="154"/>
      <c r="R419" s="154"/>
      <c r="S419" s="108"/>
      <c r="T419" s="108"/>
      <c r="U419" s="108"/>
      <c r="V419" s="108"/>
      <c r="W419" s="108"/>
      <c r="X419" s="32"/>
      <c r="Y419" s="108"/>
      <c r="Z419" s="108"/>
      <c r="AB419" s="108"/>
      <c r="AC419" s="108"/>
      <c r="AD419" s="135"/>
      <c r="AE419" s="48"/>
      <c r="AF419" s="158"/>
      <c r="AG419" s="159"/>
      <c r="AH419" s="108"/>
      <c r="AI419" s="108"/>
    </row>
    <row r="420" spans="1:35" x14ac:dyDescent="0.2">
      <c r="A420" s="152"/>
      <c r="B420" s="152"/>
      <c r="C420" s="108"/>
      <c r="D420" s="108"/>
      <c r="E420" s="108"/>
      <c r="F420" s="153"/>
      <c r="G420" s="108"/>
      <c r="H420" s="252"/>
      <c r="I420" s="108"/>
      <c r="J420" s="108"/>
      <c r="K420" s="108"/>
      <c r="L420" s="108"/>
      <c r="M420" s="32"/>
      <c r="N420" s="108"/>
      <c r="O420" s="108"/>
      <c r="P420" s="109"/>
      <c r="Q420" s="154"/>
      <c r="R420" s="154"/>
      <c r="S420" s="108"/>
      <c r="T420" s="108"/>
      <c r="U420" s="108"/>
      <c r="V420" s="108"/>
      <c r="W420" s="108"/>
      <c r="X420" s="32"/>
      <c r="Y420" s="108"/>
      <c r="Z420" s="108"/>
      <c r="AB420" s="108"/>
      <c r="AC420" s="108"/>
      <c r="AD420" s="135"/>
      <c r="AE420" s="48"/>
      <c r="AF420" s="158"/>
      <c r="AG420" s="159"/>
      <c r="AH420" s="108"/>
      <c r="AI420" s="108"/>
    </row>
    <row r="421" spans="1:35" x14ac:dyDescent="0.2">
      <c r="A421" s="152"/>
      <c r="B421" s="152"/>
      <c r="C421" s="108"/>
      <c r="D421" s="108"/>
      <c r="E421" s="108"/>
      <c r="F421" s="153"/>
      <c r="G421" s="108"/>
      <c r="H421" s="252"/>
      <c r="I421" s="108"/>
      <c r="J421" s="108"/>
      <c r="K421" s="108"/>
      <c r="L421" s="108"/>
      <c r="M421" s="32"/>
      <c r="N421" s="108"/>
      <c r="O421" s="108"/>
      <c r="P421" s="109"/>
      <c r="Q421" s="154"/>
      <c r="R421" s="154"/>
      <c r="S421" s="108"/>
      <c r="T421" s="108"/>
      <c r="U421" s="108"/>
      <c r="V421" s="108"/>
      <c r="W421" s="108"/>
      <c r="X421" s="32"/>
      <c r="Y421" s="108"/>
      <c r="Z421" s="108"/>
      <c r="AB421" s="108"/>
      <c r="AC421" s="108"/>
      <c r="AD421" s="135"/>
      <c r="AE421" s="48"/>
      <c r="AF421" s="158"/>
      <c r="AG421" s="159"/>
      <c r="AH421" s="108"/>
      <c r="AI421" s="108"/>
    </row>
    <row r="422" spans="1:35" x14ac:dyDescent="0.2">
      <c r="A422" s="152"/>
      <c r="B422" s="152"/>
      <c r="C422" s="108"/>
      <c r="D422" s="108"/>
      <c r="E422" s="108"/>
      <c r="F422" s="153"/>
      <c r="G422" s="108"/>
      <c r="H422" s="252"/>
      <c r="I422" s="108"/>
      <c r="J422" s="108"/>
      <c r="K422" s="108"/>
      <c r="L422" s="108"/>
      <c r="M422" s="32"/>
      <c r="N422" s="108"/>
      <c r="O422" s="108"/>
      <c r="P422" s="109"/>
      <c r="Q422" s="154"/>
      <c r="R422" s="154"/>
      <c r="S422" s="108"/>
      <c r="T422" s="108"/>
      <c r="U422" s="108"/>
      <c r="V422" s="108"/>
      <c r="W422" s="108"/>
      <c r="X422" s="32"/>
      <c r="Y422" s="108"/>
      <c r="Z422" s="108"/>
      <c r="AB422" s="108"/>
      <c r="AC422" s="108"/>
      <c r="AD422" s="135"/>
      <c r="AE422" s="48"/>
      <c r="AF422" s="158"/>
      <c r="AG422" s="159"/>
      <c r="AH422" s="108"/>
      <c r="AI422" s="108"/>
    </row>
    <row r="423" spans="1:35" x14ac:dyDescent="0.2">
      <c r="A423" s="152"/>
      <c r="B423" s="152"/>
      <c r="C423" s="108"/>
      <c r="D423" s="108"/>
      <c r="E423" s="108"/>
      <c r="F423" s="153"/>
      <c r="G423" s="108"/>
      <c r="H423" s="252"/>
      <c r="I423" s="108"/>
      <c r="J423" s="108"/>
      <c r="K423" s="108"/>
      <c r="L423" s="108"/>
      <c r="M423" s="32"/>
      <c r="N423" s="108"/>
      <c r="O423" s="108"/>
      <c r="P423" s="109"/>
      <c r="Q423" s="154"/>
      <c r="R423" s="154"/>
      <c r="S423" s="108"/>
      <c r="T423" s="108"/>
      <c r="U423" s="108"/>
      <c r="V423" s="108"/>
      <c r="W423" s="108"/>
      <c r="X423" s="32"/>
      <c r="Y423" s="108"/>
      <c r="Z423" s="108"/>
      <c r="AB423" s="108"/>
      <c r="AC423" s="108"/>
      <c r="AD423" s="135"/>
      <c r="AE423" s="48"/>
      <c r="AF423" s="158"/>
      <c r="AG423" s="159"/>
      <c r="AH423" s="108"/>
      <c r="AI423" s="108"/>
    </row>
    <row r="424" spans="1:35" x14ac:dyDescent="0.2">
      <c r="A424" s="152"/>
      <c r="B424" s="152"/>
      <c r="C424" s="108"/>
      <c r="D424" s="108"/>
      <c r="E424" s="108"/>
      <c r="F424" s="153"/>
      <c r="G424" s="108"/>
      <c r="H424" s="252"/>
      <c r="I424" s="108"/>
      <c r="J424" s="108"/>
      <c r="K424" s="108"/>
      <c r="L424" s="108"/>
      <c r="M424" s="32"/>
      <c r="N424" s="108"/>
      <c r="O424" s="108"/>
      <c r="P424" s="109"/>
      <c r="Q424" s="154"/>
      <c r="R424" s="154"/>
      <c r="S424" s="108"/>
      <c r="T424" s="108"/>
      <c r="U424" s="108"/>
      <c r="V424" s="108"/>
      <c r="W424" s="108"/>
      <c r="X424" s="32"/>
      <c r="Y424" s="108"/>
      <c r="Z424" s="108"/>
      <c r="AB424" s="108"/>
      <c r="AC424" s="108"/>
      <c r="AD424" s="135"/>
      <c r="AE424" s="48"/>
      <c r="AF424" s="158"/>
      <c r="AG424" s="159"/>
      <c r="AH424" s="108"/>
      <c r="AI424" s="108"/>
    </row>
    <row r="425" spans="1:35" x14ac:dyDescent="0.2">
      <c r="A425" s="152"/>
      <c r="B425" s="152"/>
      <c r="C425" s="108"/>
      <c r="D425" s="108"/>
      <c r="E425" s="108"/>
      <c r="F425" s="153"/>
      <c r="G425" s="108"/>
      <c r="H425" s="252"/>
      <c r="I425" s="108"/>
      <c r="J425" s="108"/>
      <c r="K425" s="108"/>
      <c r="L425" s="108"/>
      <c r="M425" s="32"/>
      <c r="N425" s="108"/>
      <c r="O425" s="108"/>
      <c r="P425" s="109"/>
      <c r="Q425" s="154"/>
      <c r="R425" s="154"/>
      <c r="S425" s="108"/>
      <c r="T425" s="108"/>
      <c r="U425" s="108"/>
      <c r="V425" s="108"/>
      <c r="W425" s="108"/>
      <c r="X425" s="32"/>
      <c r="Y425" s="108"/>
      <c r="Z425" s="108"/>
      <c r="AB425" s="108"/>
      <c r="AC425" s="108"/>
      <c r="AD425" s="135"/>
      <c r="AE425" s="48"/>
      <c r="AF425" s="158"/>
      <c r="AG425" s="159"/>
      <c r="AH425" s="108"/>
      <c r="AI425" s="108"/>
    </row>
    <row r="426" spans="1:35" x14ac:dyDescent="0.2">
      <c r="A426" s="152"/>
      <c r="B426" s="152"/>
      <c r="C426" s="108"/>
      <c r="D426" s="108"/>
      <c r="E426" s="108"/>
      <c r="F426" s="153"/>
      <c r="G426" s="108"/>
      <c r="H426" s="252"/>
      <c r="I426" s="108"/>
      <c r="J426" s="108"/>
      <c r="K426" s="108"/>
      <c r="L426" s="108"/>
      <c r="M426" s="32"/>
      <c r="N426" s="108"/>
      <c r="O426" s="108"/>
      <c r="P426" s="109"/>
      <c r="Q426" s="154"/>
      <c r="R426" s="154"/>
      <c r="S426" s="108"/>
      <c r="T426" s="108"/>
      <c r="U426" s="108"/>
      <c r="V426" s="108"/>
      <c r="W426" s="108"/>
      <c r="X426" s="32"/>
      <c r="Y426" s="108"/>
      <c r="Z426" s="108"/>
      <c r="AB426" s="108"/>
      <c r="AC426" s="108"/>
      <c r="AD426" s="135"/>
      <c r="AE426" s="48"/>
      <c r="AF426" s="158"/>
      <c r="AG426" s="159"/>
      <c r="AH426" s="108"/>
      <c r="AI426" s="108"/>
    </row>
    <row r="427" spans="1:35" x14ac:dyDescent="0.2">
      <c r="A427" s="152"/>
      <c r="B427" s="152"/>
      <c r="C427" s="108"/>
      <c r="D427" s="108"/>
      <c r="E427" s="108"/>
      <c r="F427" s="153"/>
      <c r="G427" s="108"/>
      <c r="H427" s="252"/>
      <c r="I427" s="108"/>
      <c r="J427" s="108"/>
      <c r="K427" s="108"/>
      <c r="L427" s="108"/>
      <c r="M427" s="32"/>
      <c r="N427" s="108"/>
      <c r="O427" s="108"/>
      <c r="P427" s="109"/>
      <c r="Q427" s="154"/>
      <c r="R427" s="154"/>
      <c r="S427" s="108"/>
      <c r="T427" s="108"/>
      <c r="U427" s="108"/>
      <c r="V427" s="108"/>
      <c r="W427" s="108"/>
      <c r="X427" s="32"/>
      <c r="Y427" s="108"/>
      <c r="Z427" s="108"/>
      <c r="AB427" s="108"/>
      <c r="AC427" s="108"/>
      <c r="AD427" s="135"/>
      <c r="AE427" s="48"/>
      <c r="AF427" s="158"/>
      <c r="AG427" s="159"/>
      <c r="AH427" s="108"/>
      <c r="AI427" s="108"/>
    </row>
    <row r="428" spans="1:35" x14ac:dyDescent="0.2">
      <c r="A428" s="152"/>
      <c r="B428" s="152"/>
      <c r="C428" s="108"/>
      <c r="D428" s="108"/>
      <c r="E428" s="108"/>
      <c r="F428" s="153"/>
      <c r="G428" s="108"/>
      <c r="H428" s="252"/>
      <c r="I428" s="108"/>
      <c r="J428" s="108"/>
      <c r="K428" s="108"/>
      <c r="L428" s="108"/>
      <c r="M428" s="32"/>
      <c r="N428" s="108"/>
      <c r="O428" s="108"/>
      <c r="P428" s="109"/>
      <c r="Q428" s="154"/>
      <c r="R428" s="154"/>
      <c r="S428" s="108"/>
      <c r="T428" s="108"/>
      <c r="U428" s="108"/>
      <c r="V428" s="108"/>
      <c r="W428" s="108"/>
      <c r="X428" s="32"/>
      <c r="Y428" s="108"/>
      <c r="Z428" s="108"/>
      <c r="AB428" s="108"/>
      <c r="AC428" s="108"/>
      <c r="AD428" s="135"/>
      <c r="AE428" s="48"/>
      <c r="AF428" s="158"/>
      <c r="AG428" s="159"/>
      <c r="AH428" s="108"/>
      <c r="AI428" s="108"/>
    </row>
    <row r="429" spans="1:35" x14ac:dyDescent="0.2">
      <c r="A429" s="152"/>
      <c r="B429" s="152"/>
      <c r="C429" s="108"/>
      <c r="D429" s="108"/>
      <c r="E429" s="108"/>
      <c r="F429" s="153"/>
      <c r="G429" s="108"/>
      <c r="H429" s="252"/>
      <c r="I429" s="108"/>
      <c r="J429" s="108"/>
      <c r="K429" s="108"/>
      <c r="L429" s="108"/>
      <c r="M429" s="32"/>
      <c r="N429" s="108"/>
      <c r="O429" s="108"/>
      <c r="P429" s="109"/>
      <c r="Q429" s="154"/>
      <c r="R429" s="154"/>
      <c r="S429" s="108"/>
      <c r="T429" s="108"/>
      <c r="U429" s="108"/>
      <c r="V429" s="108"/>
      <c r="W429" s="108"/>
      <c r="X429" s="32"/>
      <c r="Y429" s="108"/>
      <c r="Z429" s="108"/>
      <c r="AB429" s="108"/>
      <c r="AC429" s="108"/>
      <c r="AD429" s="135"/>
      <c r="AE429" s="48"/>
      <c r="AF429" s="158"/>
      <c r="AG429" s="159"/>
      <c r="AH429" s="108"/>
      <c r="AI429" s="108"/>
    </row>
    <row r="430" spans="1:35" x14ac:dyDescent="0.2">
      <c r="A430" s="152"/>
      <c r="B430" s="152"/>
      <c r="C430" s="108"/>
      <c r="D430" s="108"/>
      <c r="E430" s="108"/>
      <c r="F430" s="153"/>
      <c r="G430" s="108"/>
      <c r="H430" s="252"/>
      <c r="I430" s="108"/>
      <c r="J430" s="108"/>
      <c r="K430" s="108"/>
      <c r="L430" s="108"/>
      <c r="M430" s="32"/>
      <c r="N430" s="108"/>
      <c r="O430" s="108"/>
      <c r="P430" s="109"/>
      <c r="Q430" s="154"/>
      <c r="R430" s="154"/>
      <c r="S430" s="108"/>
      <c r="T430" s="108"/>
      <c r="U430" s="108"/>
      <c r="V430" s="108"/>
      <c r="W430" s="108"/>
      <c r="X430" s="32"/>
      <c r="Y430" s="108"/>
      <c r="Z430" s="108"/>
      <c r="AB430" s="108"/>
      <c r="AC430" s="108"/>
      <c r="AD430" s="135"/>
      <c r="AE430" s="48"/>
      <c r="AF430" s="158"/>
      <c r="AI430" s="108"/>
    </row>
    <row r="431" spans="1:35" x14ac:dyDescent="0.2">
      <c r="A431" s="152"/>
      <c r="B431" s="152"/>
      <c r="C431" s="108"/>
      <c r="D431" s="108"/>
      <c r="E431" s="108"/>
      <c r="F431" s="153"/>
      <c r="G431" s="108"/>
      <c r="H431" s="252"/>
      <c r="I431" s="108"/>
      <c r="J431" s="108"/>
      <c r="K431" s="108"/>
      <c r="L431" s="108"/>
      <c r="M431" s="32"/>
      <c r="N431" s="108"/>
      <c r="O431" s="108"/>
      <c r="P431" s="109"/>
      <c r="Q431" s="154"/>
      <c r="R431" s="154"/>
      <c r="S431" s="108"/>
      <c r="T431" s="108"/>
      <c r="U431" s="108"/>
      <c r="V431" s="108"/>
      <c r="W431" s="108"/>
      <c r="X431" s="32"/>
      <c r="Y431" s="108"/>
      <c r="Z431" s="108"/>
      <c r="AB431" s="108"/>
      <c r="AC431" s="108"/>
      <c r="AD431" s="135"/>
      <c r="AE431" s="48"/>
      <c r="AF431" s="158"/>
      <c r="AI431" s="108"/>
    </row>
    <row r="432" spans="1:35" x14ac:dyDescent="0.2">
      <c r="A432" s="152"/>
      <c r="B432" s="152"/>
      <c r="C432" s="108"/>
      <c r="D432" s="108"/>
      <c r="E432" s="108"/>
      <c r="F432" s="153"/>
      <c r="G432" s="108"/>
      <c r="H432" s="252"/>
      <c r="I432" s="108"/>
      <c r="J432" s="108"/>
      <c r="K432" s="108"/>
      <c r="L432" s="108"/>
      <c r="M432" s="32"/>
      <c r="N432" s="108"/>
      <c r="O432" s="108"/>
      <c r="P432" s="109"/>
      <c r="Q432" s="154"/>
      <c r="R432" s="154"/>
      <c r="S432" s="108"/>
      <c r="T432" s="108"/>
      <c r="U432" s="108"/>
      <c r="V432" s="108"/>
      <c r="W432" s="108"/>
      <c r="X432" s="32"/>
      <c r="Y432" s="108"/>
      <c r="Z432" s="108"/>
      <c r="AB432" s="108"/>
      <c r="AC432" s="108"/>
      <c r="AD432" s="135"/>
      <c r="AE432" s="48"/>
      <c r="AF432" s="158"/>
      <c r="AI432" s="108"/>
    </row>
    <row r="433" spans="1:35" x14ac:dyDescent="0.2">
      <c r="A433" s="152"/>
      <c r="B433" s="152"/>
      <c r="C433" s="108"/>
      <c r="D433" s="108"/>
      <c r="E433" s="108"/>
      <c r="F433" s="153"/>
      <c r="G433" s="108"/>
      <c r="H433" s="252"/>
      <c r="I433" s="108"/>
      <c r="J433" s="108"/>
      <c r="K433" s="108"/>
      <c r="L433" s="108"/>
      <c r="M433" s="32"/>
      <c r="N433" s="108"/>
      <c r="O433" s="108"/>
      <c r="P433" s="109"/>
      <c r="Q433" s="154"/>
      <c r="R433" s="154"/>
      <c r="S433" s="108"/>
      <c r="T433" s="108"/>
      <c r="U433" s="108"/>
      <c r="V433" s="108"/>
      <c r="W433" s="108"/>
      <c r="X433" s="32"/>
      <c r="Y433" s="108"/>
      <c r="Z433" s="108"/>
      <c r="AB433" s="108"/>
      <c r="AC433" s="108"/>
      <c r="AD433" s="135"/>
      <c r="AE433" s="48"/>
      <c r="AF433" s="158"/>
      <c r="AI433" s="108"/>
    </row>
    <row r="434" spans="1:35" x14ac:dyDescent="0.2">
      <c r="A434" s="152"/>
      <c r="B434" s="152"/>
      <c r="C434" s="108"/>
      <c r="D434" s="108"/>
      <c r="E434" s="108"/>
      <c r="F434" s="153"/>
      <c r="G434" s="108"/>
      <c r="H434" s="252"/>
      <c r="I434" s="108"/>
      <c r="J434" s="108"/>
      <c r="K434" s="108"/>
      <c r="L434" s="108"/>
      <c r="M434" s="32"/>
      <c r="N434" s="108"/>
      <c r="O434" s="108"/>
      <c r="P434" s="109"/>
      <c r="Q434" s="154"/>
      <c r="R434" s="154"/>
      <c r="S434" s="108"/>
      <c r="T434" s="108"/>
      <c r="U434" s="108"/>
      <c r="V434" s="108"/>
      <c r="W434" s="108"/>
      <c r="X434" s="32"/>
      <c r="Y434" s="108"/>
      <c r="Z434" s="108"/>
      <c r="AB434" s="108"/>
      <c r="AC434" s="108"/>
      <c r="AD434" s="135"/>
      <c r="AE434" s="48"/>
      <c r="AF434" s="158"/>
      <c r="AI434" s="108"/>
    </row>
    <row r="435" spans="1:35" x14ac:dyDescent="0.2">
      <c r="A435" s="152"/>
      <c r="B435" s="152"/>
      <c r="C435" s="108"/>
      <c r="D435" s="108"/>
      <c r="E435" s="108"/>
      <c r="F435" s="153"/>
      <c r="G435" s="108"/>
      <c r="H435" s="252"/>
      <c r="I435" s="108"/>
      <c r="J435" s="108"/>
      <c r="K435" s="108"/>
      <c r="L435" s="108"/>
      <c r="M435" s="32"/>
      <c r="N435" s="108"/>
      <c r="O435" s="108"/>
      <c r="P435" s="109"/>
      <c r="Q435" s="154"/>
      <c r="R435" s="154"/>
      <c r="S435" s="108"/>
      <c r="T435" s="108"/>
      <c r="U435" s="108"/>
      <c r="V435" s="108"/>
      <c r="W435" s="108"/>
      <c r="X435" s="32"/>
      <c r="Y435" s="108"/>
      <c r="Z435" s="108"/>
      <c r="AB435" s="108"/>
      <c r="AC435" s="108"/>
      <c r="AD435" s="135"/>
      <c r="AE435" s="48"/>
      <c r="AF435" s="158"/>
      <c r="AI435" s="108"/>
    </row>
    <row r="436" spans="1:35" x14ac:dyDescent="0.2">
      <c r="A436" s="152"/>
      <c r="B436" s="152"/>
      <c r="C436" s="108"/>
      <c r="D436" s="108"/>
      <c r="E436" s="108"/>
      <c r="F436" s="153"/>
      <c r="G436" s="108"/>
      <c r="H436" s="252"/>
      <c r="I436" s="108"/>
      <c r="J436" s="108"/>
      <c r="K436" s="108"/>
      <c r="L436" s="108"/>
      <c r="M436" s="32"/>
      <c r="N436" s="108"/>
      <c r="O436" s="108"/>
      <c r="P436" s="109"/>
      <c r="Q436" s="154"/>
      <c r="R436" s="154"/>
      <c r="S436" s="108"/>
      <c r="T436" s="108"/>
      <c r="U436" s="108"/>
      <c r="V436" s="108"/>
      <c r="W436" s="108"/>
      <c r="X436" s="32"/>
      <c r="Y436" s="108"/>
      <c r="Z436" s="108"/>
      <c r="AB436" s="108"/>
      <c r="AC436" s="108"/>
      <c r="AD436" s="135"/>
      <c r="AE436" s="48"/>
      <c r="AF436" s="158"/>
      <c r="AI436" s="108"/>
    </row>
    <row r="437" spans="1:35" x14ac:dyDescent="0.2">
      <c r="A437" s="152"/>
      <c r="B437" s="152"/>
      <c r="C437" s="108"/>
      <c r="D437" s="108"/>
      <c r="E437" s="108"/>
      <c r="F437" s="153"/>
      <c r="G437" s="108"/>
      <c r="H437" s="252"/>
      <c r="I437" s="108"/>
      <c r="J437" s="108"/>
      <c r="K437" s="108"/>
      <c r="L437" s="108"/>
      <c r="M437" s="32"/>
      <c r="N437" s="108"/>
      <c r="O437" s="108"/>
      <c r="P437" s="109"/>
      <c r="Q437" s="154"/>
      <c r="R437" s="154"/>
      <c r="S437" s="108"/>
      <c r="T437" s="108"/>
      <c r="U437" s="108"/>
      <c r="V437" s="108"/>
      <c r="W437" s="108"/>
      <c r="X437" s="32"/>
      <c r="Y437" s="108"/>
      <c r="Z437" s="108"/>
      <c r="AB437" s="108"/>
      <c r="AC437" s="108"/>
      <c r="AD437" s="135"/>
      <c r="AE437" s="48"/>
      <c r="AF437" s="158"/>
      <c r="AI437" s="108"/>
    </row>
    <row r="438" spans="1:35" x14ac:dyDescent="0.2">
      <c r="A438" s="152"/>
      <c r="B438" s="152"/>
      <c r="C438" s="108"/>
      <c r="D438" s="108"/>
      <c r="E438" s="108"/>
      <c r="F438" s="153"/>
      <c r="G438" s="108"/>
      <c r="H438" s="252"/>
      <c r="I438" s="108"/>
      <c r="J438" s="108"/>
      <c r="K438" s="108"/>
      <c r="L438" s="108"/>
      <c r="M438" s="32"/>
      <c r="N438" s="108"/>
      <c r="O438" s="108"/>
      <c r="P438" s="109"/>
      <c r="Q438" s="154"/>
      <c r="R438" s="154"/>
      <c r="S438" s="108"/>
      <c r="T438" s="108"/>
      <c r="U438" s="108"/>
      <c r="V438" s="108"/>
      <c r="W438" s="108"/>
      <c r="X438" s="32"/>
      <c r="Y438" s="108"/>
      <c r="Z438" s="108"/>
      <c r="AB438" s="108"/>
      <c r="AC438" s="108"/>
      <c r="AD438" s="135"/>
      <c r="AE438" s="48"/>
      <c r="AF438" s="158"/>
      <c r="AI438" s="108"/>
    </row>
    <row r="439" spans="1:35" x14ac:dyDescent="0.2">
      <c r="A439" s="163"/>
      <c r="B439" s="163"/>
      <c r="AI439" s="108"/>
    </row>
  </sheetData>
  <autoFilter ref="A1:AI380" xr:uid="{424857E9-74D1-8442-98FC-47422B5DCD2D}">
    <filterColumn colId="3">
      <filters>
        <filter val="YORK"/>
      </filters>
    </filterColumn>
  </autoFilter>
  <conditionalFormatting sqref="A7 A56 AF67:AF68 AE68 AF71 AF75:AF76 AE76 AF85:AF89 A149 A174 A178 A191 A320:B372 C372:U372 A1:AF6 C7:AF7 A8:AF55 C56:AF56 A57:AF66 A67:AD67 A68:AC68 A69:AF70 A71:AD71 A72:AF74 A75:AD75 A76:AC76 A77:AF84 A85:AD89 A90:AF148 C149:AF149 C174:AF174 A175:AF177 C178:AF178 A179:AF190 C191:AF191 A192:AF319 C320:AF371 A381:AF1048576 A373:U380 AF372:AF380 A150:AF173">
    <cfRule type="cellIs" dxfId="10" priority="3" operator="equal">
      <formula>3495</formula>
    </cfRule>
  </conditionalFormatting>
  <conditionalFormatting sqref="F1 F15 F48:F49">
    <cfRule type="containsText" dxfId="9" priority="11" operator="containsText" text="3">
      <formula>NOT(ISERROR(SEARCH("3",#REF!)))</formula>
    </cfRule>
  </conditionalFormatting>
  <conditionalFormatting sqref="F1:F12 F14:F182 F184:F1048576">
    <cfRule type="cellIs" dxfId="8" priority="9" operator="equal">
      <formula>3</formula>
    </cfRule>
  </conditionalFormatting>
  <conditionalFormatting sqref="F1:F12 F184:F361">
    <cfRule type="containsText" dxfId="7" priority="10" operator="containsText" text="3&#10;COURSE&#10;CODE">
      <formula>NOT(ISERROR(SEARCH("3
COURSE
CODE",#REF!)))</formula>
    </cfRule>
  </conditionalFormatting>
  <conditionalFormatting sqref="F14:F72">
    <cfRule type="containsText" dxfId="6" priority="8" operator="containsText" text="3&#10;COURSE&#10;CODE">
      <formula>NOT(ISERROR(SEARCH("3
COURSE
CODE",#REF!)))</formula>
    </cfRule>
  </conditionalFormatting>
  <conditionalFormatting sqref="F74:F182">
    <cfRule type="containsText" dxfId="5" priority="7" operator="containsText" text="3&#10;COURSE&#10;CODE">
      <formula>NOT(ISERROR(SEARCH("3
COURSE
CODE",#REF!)))</formula>
    </cfRule>
  </conditionalFormatting>
  <conditionalFormatting sqref="F363:F1048576">
    <cfRule type="containsText" dxfId="4" priority="2" operator="containsText" text="3&#10;COURSE&#10;CODE">
      <formula>NOT(ISERROR(SEARCH("3
COURSE
CODE",#REF!)))</formula>
    </cfRule>
  </conditionalFormatting>
  <conditionalFormatting sqref="G178:G182 F183:G183 G185">
    <cfRule type="cellIs" dxfId="3" priority="5" operator="equal">
      <formula>3</formula>
    </cfRule>
  </conditionalFormatting>
  <conditionalFormatting sqref="G178:G182 F183:G183">
    <cfRule type="containsText" dxfId="2" priority="4" operator="containsText" text="3&#10;COURSE&#10;CODE">
      <formula>NOT(ISERROR(SEARCH("3
COURSE
CODE",#REF!)))</formula>
    </cfRule>
  </conditionalFormatting>
  <conditionalFormatting sqref="G185">
    <cfRule type="containsText" dxfId="1" priority="6" operator="containsText" text="3&#10;COURSE&#10;CODE">
      <formula>NOT(ISERROR(SEARCH("3
COURSE
CODE",#REF!)))</formula>
    </cfRule>
  </conditionalFormatting>
  <conditionalFormatting sqref="AI370">
    <cfRule type="cellIs" dxfId="0" priority="1" operator="equal">
      <formula>3495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9F1B-579A-5141-89E3-CD0A6B5357C4}">
  <sheetPr filterMode="1"/>
  <dimension ref="A1:AG439"/>
  <sheetViews>
    <sheetView zoomScale="140" zoomScaleNormal="140" workbookViewId="0">
      <pane ySplit="1" topLeftCell="A340" activePane="bottomLeft" state="frozen"/>
      <selection pane="bottomLeft" activeCell="E345" sqref="E345"/>
    </sheetView>
  </sheetViews>
  <sheetFormatPr baseColWidth="10" defaultColWidth="9.1640625" defaultRowHeight="16" x14ac:dyDescent="0.2"/>
  <cols>
    <col min="1" max="1" width="7.1640625" style="177" customWidth="1"/>
    <col min="2" max="2" width="25" style="177" customWidth="1"/>
    <col min="3" max="3" width="3.5" customWidth="1"/>
    <col min="4" max="4" width="5" customWidth="1"/>
    <col min="5" max="5" width="6.6640625" customWidth="1"/>
    <col min="6" max="6" width="6.1640625" style="171" customWidth="1"/>
    <col min="7" max="7" width="12.33203125" customWidth="1"/>
    <col min="8" max="8" width="5.33203125" style="254" customWidth="1"/>
    <col min="9" max="9" width="4.83203125" customWidth="1"/>
    <col min="10" max="10" width="5.33203125" customWidth="1"/>
    <col min="11" max="11" width="5.83203125" customWidth="1"/>
    <col min="12" max="12" width="4.6640625" customWidth="1"/>
    <col min="13" max="13" width="7.1640625" style="31" customWidth="1"/>
    <col min="14" max="14" width="8.1640625" customWidth="1"/>
    <col min="15" max="15" width="4.83203125" customWidth="1"/>
    <col min="16" max="16" width="6.1640625" style="172" customWidth="1"/>
    <col min="17" max="17" width="5.83203125" style="173" customWidth="1"/>
    <col min="18" max="18" width="8.1640625" style="173" customWidth="1"/>
    <col min="19" max="19" width="5.5" customWidth="1"/>
    <col min="20" max="20" width="7.33203125" customWidth="1"/>
    <col min="21" max="21" width="15.5" customWidth="1"/>
    <col min="22" max="22" width="6.83203125" customWidth="1"/>
    <col min="23" max="23" width="4.6640625" customWidth="1"/>
    <col min="24" max="24" width="9.33203125" style="31" customWidth="1"/>
    <col min="25" max="25" width="8.5" customWidth="1"/>
    <col min="26" max="26" width="6.83203125" customWidth="1"/>
    <col min="27" max="27" width="14" style="31" hidden="1" customWidth="1"/>
    <col min="28" max="28" width="8.6640625" customWidth="1"/>
    <col min="29" max="29" width="8.5" customWidth="1"/>
    <col min="30" max="30" width="7.6640625" style="176" customWidth="1"/>
    <col min="31" max="31" width="29" style="170" customWidth="1"/>
    <col min="32" max="32" width="9" customWidth="1"/>
    <col min="33" max="33" width="19.1640625" customWidth="1"/>
  </cols>
  <sheetData>
    <row r="1" spans="1:33" ht="72.75" customHeight="1" thickBot="1" x14ac:dyDescent="0.25">
      <c r="A1" s="1" t="s">
        <v>766</v>
      </c>
      <c r="B1" s="2" t="s">
        <v>661</v>
      </c>
      <c r="C1" s="3" t="s">
        <v>0</v>
      </c>
      <c r="D1" s="3" t="s">
        <v>1</v>
      </c>
      <c r="E1" s="4" t="s">
        <v>2</v>
      </c>
      <c r="F1" s="4" t="s">
        <v>3</v>
      </c>
      <c r="G1" s="4" t="s">
        <v>4</v>
      </c>
      <c r="H1" s="259" t="s">
        <v>767</v>
      </c>
      <c r="I1" s="5" t="s">
        <v>5</v>
      </c>
      <c r="J1" s="6" t="s">
        <v>6</v>
      </c>
      <c r="K1" s="7" t="s">
        <v>7</v>
      </c>
      <c r="L1" s="7" t="s">
        <v>8</v>
      </c>
      <c r="M1" s="8" t="s">
        <v>9</v>
      </c>
      <c r="N1" s="9" t="s">
        <v>10</v>
      </c>
      <c r="O1" s="10" t="s">
        <v>11</v>
      </c>
      <c r="P1" s="11" t="s">
        <v>12</v>
      </c>
      <c r="Q1" s="12" t="s">
        <v>13</v>
      </c>
      <c r="R1" s="13" t="s">
        <v>14</v>
      </c>
      <c r="S1" s="14" t="s">
        <v>16</v>
      </c>
      <c r="T1" s="15" t="s">
        <v>17</v>
      </c>
      <c r="U1" s="16" t="s">
        <v>18</v>
      </c>
      <c r="V1" s="17" t="s">
        <v>19</v>
      </c>
      <c r="W1" s="10" t="s">
        <v>20</v>
      </c>
      <c r="X1" s="10" t="s">
        <v>21</v>
      </c>
      <c r="Y1" s="18" t="s">
        <v>22</v>
      </c>
      <c r="Z1" s="19" t="s">
        <v>23</v>
      </c>
      <c r="AA1" s="20" t="s">
        <v>24</v>
      </c>
      <c r="AB1" s="21" t="s">
        <v>25</v>
      </c>
      <c r="AC1" s="22" t="s">
        <v>26</v>
      </c>
      <c r="AD1" s="24" t="s">
        <v>29</v>
      </c>
      <c r="AE1" s="25" t="s">
        <v>30</v>
      </c>
      <c r="AF1" s="26"/>
      <c r="AG1" s="27"/>
    </row>
    <row r="2" spans="1:33" s="31" customFormat="1" ht="81" customHeight="1" x14ac:dyDescent="0.2">
      <c r="A2" s="179" t="s">
        <v>31</v>
      </c>
      <c r="B2" s="179" t="s">
        <v>709</v>
      </c>
      <c r="C2" s="179" t="s">
        <v>33</v>
      </c>
      <c r="D2" s="179" t="s">
        <v>34</v>
      </c>
      <c r="E2" s="179" t="s">
        <v>35</v>
      </c>
      <c r="F2" s="179" t="s">
        <v>692</v>
      </c>
      <c r="G2" s="179" t="s">
        <v>36</v>
      </c>
      <c r="H2" s="220">
        <v>45</v>
      </c>
      <c r="I2" s="28" t="s">
        <v>37</v>
      </c>
      <c r="J2" s="30">
        <v>753</v>
      </c>
      <c r="K2" s="29">
        <v>18</v>
      </c>
      <c r="L2" s="29">
        <v>0</v>
      </c>
      <c r="M2" s="29">
        <f>K2+L2</f>
        <v>18</v>
      </c>
      <c r="N2" s="30">
        <f>(J2*M2)</f>
        <v>13554</v>
      </c>
      <c r="O2" s="30">
        <v>0</v>
      </c>
      <c r="P2" s="30">
        <v>0</v>
      </c>
      <c r="Q2" s="28">
        <v>0.4</v>
      </c>
      <c r="R2" s="28">
        <f>SUM(P2*Q2*O2)</f>
        <v>0</v>
      </c>
      <c r="S2" s="30">
        <v>0</v>
      </c>
      <c r="T2" s="30">
        <f>(M2*S2)</f>
        <v>0</v>
      </c>
      <c r="U2" s="30">
        <f>N2+R2+T2</f>
        <v>13554</v>
      </c>
      <c r="V2" s="30">
        <f>M2*200</f>
        <v>3600</v>
      </c>
      <c r="W2" s="30">
        <v>1</v>
      </c>
      <c r="X2" s="30">
        <v>4980</v>
      </c>
      <c r="Y2" s="29">
        <f>SUM(X2*W2)</f>
        <v>4980</v>
      </c>
      <c r="Z2" s="29">
        <v>0</v>
      </c>
      <c r="AA2" s="195"/>
      <c r="AB2" s="30">
        <f>V2+Y2+Z2</f>
        <v>8580</v>
      </c>
      <c r="AC2" s="56">
        <f>AB2+U2</f>
        <v>22134</v>
      </c>
      <c r="AD2" s="197" t="str">
        <f>A2</f>
        <v>601-P</v>
      </c>
      <c r="AE2" s="74" t="s">
        <v>39</v>
      </c>
    </row>
    <row r="3" spans="1:33" s="31" customFormat="1" ht="83" customHeight="1" x14ac:dyDescent="0.2">
      <c r="A3" s="28" t="s">
        <v>31</v>
      </c>
      <c r="B3" s="28" t="s">
        <v>40</v>
      </c>
      <c r="C3" s="28" t="s">
        <v>33</v>
      </c>
      <c r="D3" s="28" t="s">
        <v>34</v>
      </c>
      <c r="E3" s="28" t="s">
        <v>35</v>
      </c>
      <c r="F3" s="28" t="s">
        <v>38</v>
      </c>
      <c r="G3" s="28" t="s">
        <v>41</v>
      </c>
      <c r="H3" s="220">
        <v>0</v>
      </c>
      <c r="I3" s="28" t="s">
        <v>38</v>
      </c>
      <c r="J3" s="30">
        <v>0</v>
      </c>
      <c r="K3" s="29">
        <v>0</v>
      </c>
      <c r="L3" s="29">
        <v>0</v>
      </c>
      <c r="M3" s="29">
        <v>0</v>
      </c>
      <c r="N3" s="30">
        <v>0</v>
      </c>
      <c r="O3" s="30">
        <v>0</v>
      </c>
      <c r="P3" s="30">
        <v>0</v>
      </c>
      <c r="Q3" s="28">
        <v>0</v>
      </c>
      <c r="R3" s="28">
        <v>0</v>
      </c>
      <c r="S3" s="30"/>
      <c r="T3" s="30">
        <v>4095</v>
      </c>
      <c r="U3" s="30">
        <f>N3+R3+T3</f>
        <v>4095</v>
      </c>
      <c r="V3" s="30"/>
      <c r="W3" s="30"/>
      <c r="X3" s="30"/>
      <c r="Y3" s="29"/>
      <c r="Z3" s="29"/>
      <c r="AA3" s="195"/>
      <c r="AB3" s="30">
        <f>V3+Y3+Z3</f>
        <v>0</v>
      </c>
      <c r="AC3" s="56">
        <f>AB3+U3</f>
        <v>4095</v>
      </c>
      <c r="AD3" s="197" t="str">
        <f>A3</f>
        <v>601-P</v>
      </c>
      <c r="AE3" s="74"/>
    </row>
    <row r="4" spans="1:33" s="31" customFormat="1" ht="70" hidden="1" customHeight="1" x14ac:dyDescent="0.2">
      <c r="A4" s="33" t="s">
        <v>42</v>
      </c>
      <c r="B4" s="33" t="s">
        <v>632</v>
      </c>
      <c r="C4" s="28" t="s">
        <v>44</v>
      </c>
      <c r="D4" s="28" t="s">
        <v>45</v>
      </c>
      <c r="E4" s="35" t="s">
        <v>46</v>
      </c>
      <c r="F4" s="35" t="s">
        <v>47</v>
      </c>
      <c r="G4" s="35" t="s">
        <v>631</v>
      </c>
      <c r="H4" s="220">
        <v>42</v>
      </c>
      <c r="I4" s="33" t="s">
        <v>48</v>
      </c>
      <c r="J4" s="51">
        <v>585</v>
      </c>
      <c r="K4" s="52">
        <v>16</v>
      </c>
      <c r="L4" s="52">
        <v>0</v>
      </c>
      <c r="M4" s="52">
        <f t="shared" ref="M4:M15" si="0">K4+L4</f>
        <v>16</v>
      </c>
      <c r="N4" s="34">
        <f t="shared" ref="N4:N15" si="1">(J4*M4)</f>
        <v>9360</v>
      </c>
      <c r="O4" s="53">
        <v>28</v>
      </c>
      <c r="P4" s="53">
        <v>98</v>
      </c>
      <c r="Q4" s="54">
        <v>0.4</v>
      </c>
      <c r="R4" s="71">
        <f t="shared" ref="R4:R15" si="2">SUM(P4*Q4*O4)</f>
        <v>1097.6000000000001</v>
      </c>
      <c r="S4" s="53">
        <v>200</v>
      </c>
      <c r="T4" s="34">
        <f>(M4*S4)</f>
        <v>3200</v>
      </c>
      <c r="U4" s="34">
        <f>N4+R4+T4</f>
        <v>13657.6</v>
      </c>
      <c r="V4" s="34">
        <f>M4*200</f>
        <v>3200</v>
      </c>
      <c r="W4" s="34">
        <v>1</v>
      </c>
      <c r="X4" s="34">
        <v>450</v>
      </c>
      <c r="Y4" s="52">
        <f t="shared" ref="Y4:Y15" si="3">SUM(X4*W4)</f>
        <v>450</v>
      </c>
      <c r="Z4" s="46">
        <v>0</v>
      </c>
      <c r="AA4" s="46"/>
      <c r="AB4" s="34">
        <f>V4+Y4+Z4</f>
        <v>3650</v>
      </c>
      <c r="AC4" s="56">
        <f>AB4+U4</f>
        <v>17307.599999999999</v>
      </c>
      <c r="AD4" s="57" t="str">
        <f>A4</f>
        <v>603-A</v>
      </c>
      <c r="AE4" s="74"/>
    </row>
    <row r="5" spans="1:33" s="36" customFormat="1" ht="79" hidden="1" customHeight="1" x14ac:dyDescent="0.2">
      <c r="A5" s="178" t="s">
        <v>42</v>
      </c>
      <c r="B5" s="178" t="s">
        <v>708</v>
      </c>
      <c r="C5" s="179" t="s">
        <v>44</v>
      </c>
      <c r="D5" s="179" t="s">
        <v>50</v>
      </c>
      <c r="E5" s="180" t="s">
        <v>51</v>
      </c>
      <c r="F5" s="180" t="s">
        <v>52</v>
      </c>
      <c r="G5" s="180" t="s">
        <v>628</v>
      </c>
      <c r="H5" s="220">
        <v>42</v>
      </c>
      <c r="I5" s="33" t="s">
        <v>48</v>
      </c>
      <c r="J5" s="51">
        <v>585</v>
      </c>
      <c r="K5" s="52">
        <v>0</v>
      </c>
      <c r="L5" s="52">
        <v>20</v>
      </c>
      <c r="M5" s="52">
        <f t="shared" si="0"/>
        <v>20</v>
      </c>
      <c r="N5" s="34">
        <f t="shared" si="1"/>
        <v>11700</v>
      </c>
      <c r="O5" s="182">
        <v>33</v>
      </c>
      <c r="P5" s="53">
        <v>138</v>
      </c>
      <c r="Q5" s="54">
        <v>0.4</v>
      </c>
      <c r="R5" s="71">
        <f t="shared" si="2"/>
        <v>1821.6000000000001</v>
      </c>
      <c r="S5" s="53">
        <v>200</v>
      </c>
      <c r="T5" s="34">
        <f>(M5*S5)</f>
        <v>4000</v>
      </c>
      <c r="U5" s="34">
        <f>N5+R5+T5</f>
        <v>17521.599999999999</v>
      </c>
      <c r="V5" s="34">
        <f>M5*200</f>
        <v>4000</v>
      </c>
      <c r="W5" s="34">
        <v>1</v>
      </c>
      <c r="X5" s="34">
        <v>500</v>
      </c>
      <c r="Y5" s="52">
        <f t="shared" si="3"/>
        <v>500</v>
      </c>
      <c r="Z5" s="46">
        <v>0</v>
      </c>
      <c r="AA5" s="46"/>
      <c r="AB5" s="34">
        <f>V5+Y5+Z5</f>
        <v>4500</v>
      </c>
      <c r="AC5" s="56">
        <f>AB5+U5</f>
        <v>22021.599999999999</v>
      </c>
      <c r="AD5" s="57" t="str">
        <f>A5</f>
        <v>603-A</v>
      </c>
      <c r="AE5" s="74"/>
    </row>
    <row r="6" spans="1:33" s="36" customFormat="1" ht="58" hidden="1" customHeight="1" x14ac:dyDescent="0.2">
      <c r="A6" s="62" t="s">
        <v>54</v>
      </c>
      <c r="B6" s="33" t="s">
        <v>32</v>
      </c>
      <c r="C6" s="37" t="s">
        <v>44</v>
      </c>
      <c r="D6" s="37" t="s">
        <v>45</v>
      </c>
      <c r="E6" s="37" t="s">
        <v>46</v>
      </c>
      <c r="F6" s="37" t="s">
        <v>55</v>
      </c>
      <c r="G6" s="37" t="s">
        <v>56</v>
      </c>
      <c r="H6" s="245">
        <v>45</v>
      </c>
      <c r="I6" s="38" t="s">
        <v>48</v>
      </c>
      <c r="J6" s="39">
        <v>585</v>
      </c>
      <c r="K6" s="40">
        <v>0</v>
      </c>
      <c r="L6" s="40">
        <v>0</v>
      </c>
      <c r="M6" s="40">
        <f t="shared" si="0"/>
        <v>0</v>
      </c>
      <c r="N6" s="41">
        <f t="shared" si="1"/>
        <v>0</v>
      </c>
      <c r="O6" s="42">
        <v>0</v>
      </c>
      <c r="P6" s="42">
        <v>98</v>
      </c>
      <c r="Q6" s="43">
        <v>0.4</v>
      </c>
      <c r="R6" s="43">
        <f t="shared" si="2"/>
        <v>0</v>
      </c>
      <c r="S6" s="41">
        <v>200</v>
      </c>
      <c r="T6" s="41">
        <f>(M6*S6)</f>
        <v>0</v>
      </c>
      <c r="U6" s="41">
        <f>N6+R6+T6</f>
        <v>0</v>
      </c>
      <c r="V6" s="41">
        <f>M6*200</f>
        <v>0</v>
      </c>
      <c r="W6" s="41">
        <v>0</v>
      </c>
      <c r="X6" s="41">
        <v>550</v>
      </c>
      <c r="Y6" s="40">
        <f t="shared" si="3"/>
        <v>0</v>
      </c>
      <c r="Z6" s="45">
        <v>0</v>
      </c>
      <c r="AA6" s="46"/>
      <c r="AB6" s="41">
        <f>V6+Y6+Z6</f>
        <v>0</v>
      </c>
      <c r="AC6" s="47">
        <f>AB6+U6</f>
        <v>0</v>
      </c>
      <c r="AD6" s="49" t="str">
        <f>A6</f>
        <v>603-PR</v>
      </c>
      <c r="AE6" s="74" t="s">
        <v>58</v>
      </c>
    </row>
    <row r="7" spans="1:33" s="36" customFormat="1" ht="103" hidden="1" customHeight="1" x14ac:dyDescent="0.2">
      <c r="A7" s="33" t="s">
        <v>54</v>
      </c>
      <c r="B7" s="74" t="s">
        <v>625</v>
      </c>
      <c r="C7" s="37" t="s">
        <v>44</v>
      </c>
      <c r="D7" s="37" t="s">
        <v>45</v>
      </c>
      <c r="E7" s="37" t="s">
        <v>46</v>
      </c>
      <c r="F7" s="37" t="s">
        <v>55</v>
      </c>
      <c r="G7" s="37" t="s">
        <v>60</v>
      </c>
      <c r="H7" s="245">
        <v>45</v>
      </c>
      <c r="I7" s="38" t="s">
        <v>48</v>
      </c>
      <c r="J7" s="39">
        <v>585</v>
      </c>
      <c r="K7" s="40">
        <v>0</v>
      </c>
      <c r="L7" s="40">
        <v>0</v>
      </c>
      <c r="M7" s="40">
        <f t="shared" si="0"/>
        <v>0</v>
      </c>
      <c r="N7" s="41">
        <f t="shared" si="1"/>
        <v>0</v>
      </c>
      <c r="O7" s="42">
        <v>0</v>
      </c>
      <c r="P7" s="42">
        <v>98</v>
      </c>
      <c r="Q7" s="43">
        <v>0.4</v>
      </c>
      <c r="R7" s="43">
        <f t="shared" si="2"/>
        <v>0</v>
      </c>
      <c r="S7" s="41">
        <v>0</v>
      </c>
      <c r="T7" s="41">
        <f>(M7*S7)</f>
        <v>0</v>
      </c>
      <c r="U7" s="41">
        <f>N7+R7+T7</f>
        <v>0</v>
      </c>
      <c r="V7" s="41">
        <f>M7*200</f>
        <v>0</v>
      </c>
      <c r="W7" s="41">
        <v>0</v>
      </c>
      <c r="X7" s="41">
        <v>450</v>
      </c>
      <c r="Y7" s="40">
        <f>SUM(X8*W7)</f>
        <v>0</v>
      </c>
      <c r="Z7" s="45">
        <v>0</v>
      </c>
      <c r="AA7" s="46"/>
      <c r="AB7" s="41">
        <f>V7+Y7+Z7</f>
        <v>0</v>
      </c>
      <c r="AC7" s="47">
        <f>AB7+U7</f>
        <v>0</v>
      </c>
      <c r="AD7" s="49" t="str">
        <f>A7</f>
        <v>603-PR</v>
      </c>
      <c r="AE7" s="74" t="s">
        <v>59</v>
      </c>
    </row>
    <row r="8" spans="1:33" s="31" customFormat="1" ht="54" hidden="1" customHeight="1" x14ac:dyDescent="0.2">
      <c r="A8" s="178" t="s">
        <v>54</v>
      </c>
      <c r="B8" s="178" t="s">
        <v>702</v>
      </c>
      <c r="C8" s="180" t="s">
        <v>44</v>
      </c>
      <c r="D8" s="180" t="s">
        <v>45</v>
      </c>
      <c r="E8" s="180" t="s">
        <v>46</v>
      </c>
      <c r="F8" s="180" t="s">
        <v>61</v>
      </c>
      <c r="G8" s="180" t="s">
        <v>624</v>
      </c>
      <c r="H8" s="220">
        <v>45</v>
      </c>
      <c r="I8" s="200" t="s">
        <v>48</v>
      </c>
      <c r="J8" s="51">
        <v>585</v>
      </c>
      <c r="K8" s="181">
        <v>17</v>
      </c>
      <c r="L8" s="52">
        <v>0</v>
      </c>
      <c r="M8" s="52">
        <f t="shared" si="0"/>
        <v>17</v>
      </c>
      <c r="N8" s="34">
        <f t="shared" si="1"/>
        <v>9945</v>
      </c>
      <c r="O8" s="182">
        <v>33</v>
      </c>
      <c r="P8" s="182">
        <v>78</v>
      </c>
      <c r="Q8" s="54">
        <v>0.4</v>
      </c>
      <c r="R8" s="54">
        <f t="shared" si="2"/>
        <v>1029.6000000000001</v>
      </c>
      <c r="S8" s="34">
        <v>200</v>
      </c>
      <c r="T8" s="34">
        <f>(M8*S8)</f>
        <v>3400</v>
      </c>
      <c r="U8" s="34">
        <f>N8+R8+T8</f>
        <v>14374.6</v>
      </c>
      <c r="V8" s="34">
        <f>M8*200</f>
        <v>3400</v>
      </c>
      <c r="W8" s="34">
        <v>1</v>
      </c>
      <c r="X8" s="34">
        <v>450</v>
      </c>
      <c r="Y8" s="52">
        <f>SUM(X9*W8)</f>
        <v>450</v>
      </c>
      <c r="Z8" s="46">
        <v>0</v>
      </c>
      <c r="AA8" s="46"/>
      <c r="AB8" s="34">
        <f>V8+Y8+Z8</f>
        <v>3850</v>
      </c>
      <c r="AC8" s="56">
        <f>AB8+U8</f>
        <v>18224.599999999999</v>
      </c>
      <c r="AD8" s="57" t="str">
        <f>A8</f>
        <v>603-PR</v>
      </c>
      <c r="AE8" s="74"/>
    </row>
    <row r="9" spans="1:33" s="31" customFormat="1" ht="44.25" hidden="1" customHeight="1" x14ac:dyDescent="0.2">
      <c r="A9" s="178" t="s">
        <v>54</v>
      </c>
      <c r="B9" s="178" t="s">
        <v>629</v>
      </c>
      <c r="C9" s="180" t="s">
        <v>44</v>
      </c>
      <c r="D9" s="180" t="s">
        <v>45</v>
      </c>
      <c r="E9" s="180" t="s">
        <v>46</v>
      </c>
      <c r="F9" s="180" t="s">
        <v>62</v>
      </c>
      <c r="G9" s="180" t="s">
        <v>628</v>
      </c>
      <c r="H9" s="220">
        <v>45</v>
      </c>
      <c r="I9" s="200" t="s">
        <v>48</v>
      </c>
      <c r="J9" s="51">
        <v>585</v>
      </c>
      <c r="K9" s="52">
        <v>0</v>
      </c>
      <c r="L9" s="52">
        <v>21</v>
      </c>
      <c r="M9" s="52">
        <f t="shared" si="0"/>
        <v>21</v>
      </c>
      <c r="N9" s="34">
        <f t="shared" si="1"/>
        <v>12285</v>
      </c>
      <c r="O9" s="182">
        <v>33</v>
      </c>
      <c r="P9" s="182">
        <v>138</v>
      </c>
      <c r="Q9" s="54">
        <v>0.4</v>
      </c>
      <c r="R9" s="54">
        <f t="shared" si="2"/>
        <v>1821.6000000000001</v>
      </c>
      <c r="S9" s="34">
        <v>100</v>
      </c>
      <c r="T9" s="34">
        <f>(M9*S9)</f>
        <v>2100</v>
      </c>
      <c r="U9" s="34">
        <f>N9+R9+T9</f>
        <v>16206.6</v>
      </c>
      <c r="V9" s="34">
        <f>M9*200</f>
        <v>4200</v>
      </c>
      <c r="W9" s="34">
        <v>1</v>
      </c>
      <c r="X9" s="34">
        <v>450</v>
      </c>
      <c r="Y9" s="52">
        <f t="shared" si="3"/>
        <v>450</v>
      </c>
      <c r="Z9" s="46">
        <v>0</v>
      </c>
      <c r="AA9" s="46"/>
      <c r="AB9" s="34">
        <f>V9+Y9+Z9</f>
        <v>4650</v>
      </c>
      <c r="AC9" s="56">
        <f>AB9+U9</f>
        <v>20856.599999999999</v>
      </c>
      <c r="AD9" s="57" t="str">
        <f>A9</f>
        <v>603-PR</v>
      </c>
      <c r="AE9" s="74" t="s">
        <v>64</v>
      </c>
    </row>
    <row r="10" spans="1:33" s="31" customFormat="1" ht="75" hidden="1" customHeight="1" x14ac:dyDescent="0.2">
      <c r="A10" s="178" t="s">
        <v>54</v>
      </c>
      <c r="B10" s="178" t="s">
        <v>706</v>
      </c>
      <c r="C10" s="179" t="s">
        <v>44</v>
      </c>
      <c r="D10" s="179" t="s">
        <v>45</v>
      </c>
      <c r="E10" s="180" t="s">
        <v>65</v>
      </c>
      <c r="F10" s="180" t="s">
        <v>61</v>
      </c>
      <c r="G10" s="180" t="s">
        <v>624</v>
      </c>
      <c r="H10" s="220">
        <v>42</v>
      </c>
      <c r="I10" s="33" t="s">
        <v>48</v>
      </c>
      <c r="J10" s="51">
        <v>585</v>
      </c>
      <c r="K10" s="52">
        <v>22</v>
      </c>
      <c r="L10" s="52">
        <v>0</v>
      </c>
      <c r="M10" s="52">
        <f t="shared" si="0"/>
        <v>22</v>
      </c>
      <c r="N10" s="34">
        <f t="shared" si="1"/>
        <v>12870</v>
      </c>
      <c r="O10" s="53">
        <v>38</v>
      </c>
      <c r="P10" s="53">
        <v>140</v>
      </c>
      <c r="Q10" s="54">
        <v>0.4</v>
      </c>
      <c r="R10" s="71">
        <f t="shared" si="2"/>
        <v>2128</v>
      </c>
      <c r="S10" s="182">
        <v>200</v>
      </c>
      <c r="T10" s="55">
        <f>(M10*S10)</f>
        <v>4400</v>
      </c>
      <c r="U10" s="34">
        <f>N10+R10+T10</f>
        <v>19398</v>
      </c>
      <c r="V10" s="34">
        <f>M10*200</f>
        <v>4400</v>
      </c>
      <c r="W10" s="34">
        <v>1</v>
      </c>
      <c r="X10" s="34">
        <v>600</v>
      </c>
      <c r="Y10" s="52">
        <f t="shared" si="3"/>
        <v>600</v>
      </c>
      <c r="Z10" s="46">
        <v>0</v>
      </c>
      <c r="AA10" s="46"/>
      <c r="AB10" s="34">
        <f>V10+Y10+Z10</f>
        <v>5000</v>
      </c>
      <c r="AC10" s="56">
        <f>AB10+U10</f>
        <v>24398</v>
      </c>
      <c r="AD10" s="57" t="str">
        <f>A10</f>
        <v>603-PR</v>
      </c>
      <c r="AE10" s="74"/>
    </row>
    <row r="11" spans="1:33" s="31" customFormat="1" ht="75" hidden="1" customHeight="1" x14ac:dyDescent="0.2">
      <c r="A11" s="178" t="s">
        <v>54</v>
      </c>
      <c r="B11" s="178" t="s">
        <v>701</v>
      </c>
      <c r="C11" s="179" t="s">
        <v>44</v>
      </c>
      <c r="D11" s="179" t="s">
        <v>45</v>
      </c>
      <c r="E11" s="180" t="s">
        <v>65</v>
      </c>
      <c r="F11" s="180" t="s">
        <v>202</v>
      </c>
      <c r="G11" s="180" t="s">
        <v>626</v>
      </c>
      <c r="H11" s="220">
        <v>42</v>
      </c>
      <c r="I11" s="33" t="s">
        <v>48</v>
      </c>
      <c r="J11" s="51">
        <v>585</v>
      </c>
      <c r="K11" s="181">
        <v>25</v>
      </c>
      <c r="L11" s="52">
        <v>0</v>
      </c>
      <c r="M11" s="52">
        <f t="shared" si="0"/>
        <v>25</v>
      </c>
      <c r="N11" s="34">
        <f t="shared" si="1"/>
        <v>14625</v>
      </c>
      <c r="O11" s="53">
        <v>38</v>
      </c>
      <c r="P11" s="53">
        <v>140</v>
      </c>
      <c r="Q11" s="54">
        <v>0.4</v>
      </c>
      <c r="R11" s="71">
        <f t="shared" si="2"/>
        <v>2128</v>
      </c>
      <c r="S11" s="53">
        <v>0</v>
      </c>
      <c r="T11" s="34">
        <f>(M11*S11)</f>
        <v>0</v>
      </c>
      <c r="U11" s="34">
        <f>N11+R11+T11</f>
        <v>16753</v>
      </c>
      <c r="V11" s="34">
        <f>M11*200</f>
        <v>5000</v>
      </c>
      <c r="W11" s="34">
        <v>1</v>
      </c>
      <c r="X11" s="34">
        <v>600</v>
      </c>
      <c r="Y11" s="52">
        <f t="shared" si="3"/>
        <v>600</v>
      </c>
      <c r="Z11" s="46">
        <v>0</v>
      </c>
      <c r="AA11" s="46"/>
      <c r="AB11" s="34">
        <f>V11+Y11+Z11</f>
        <v>5600</v>
      </c>
      <c r="AC11" s="56">
        <f>AB11+U11</f>
        <v>22353</v>
      </c>
      <c r="AD11" s="57" t="str">
        <f>A11</f>
        <v>603-PR</v>
      </c>
      <c r="AE11" s="74"/>
    </row>
    <row r="12" spans="1:33" s="31" customFormat="1" ht="121" hidden="1" customHeight="1" x14ac:dyDescent="0.2">
      <c r="A12" s="178" t="s">
        <v>54</v>
      </c>
      <c r="B12" s="178" t="s">
        <v>705</v>
      </c>
      <c r="C12" s="179" t="s">
        <v>44</v>
      </c>
      <c r="D12" s="179" t="s">
        <v>45</v>
      </c>
      <c r="E12" s="180" t="s">
        <v>65</v>
      </c>
      <c r="F12" s="180" t="s">
        <v>67</v>
      </c>
      <c r="G12" s="180" t="s">
        <v>624</v>
      </c>
      <c r="H12" s="220">
        <v>42</v>
      </c>
      <c r="I12" s="33" t="s">
        <v>48</v>
      </c>
      <c r="J12" s="51">
        <v>585</v>
      </c>
      <c r="K12" s="52">
        <v>0</v>
      </c>
      <c r="L12" s="52">
        <v>20</v>
      </c>
      <c r="M12" s="52">
        <f t="shared" si="0"/>
        <v>20</v>
      </c>
      <c r="N12" s="34">
        <f t="shared" si="1"/>
        <v>11700</v>
      </c>
      <c r="O12" s="53">
        <v>46</v>
      </c>
      <c r="P12" s="53">
        <v>140</v>
      </c>
      <c r="Q12" s="54">
        <v>0.4</v>
      </c>
      <c r="R12" s="71">
        <f t="shared" si="2"/>
        <v>2576</v>
      </c>
      <c r="S12" s="182">
        <v>200</v>
      </c>
      <c r="T12" s="55">
        <f>(M12*S12)</f>
        <v>4000</v>
      </c>
      <c r="U12" s="34">
        <f>N12+R12+T12</f>
        <v>18276</v>
      </c>
      <c r="V12" s="34">
        <f>M12*200</f>
        <v>4000</v>
      </c>
      <c r="W12" s="34">
        <v>1</v>
      </c>
      <c r="X12" s="34">
        <v>600</v>
      </c>
      <c r="Y12" s="52">
        <f t="shared" si="3"/>
        <v>600</v>
      </c>
      <c r="Z12" s="46">
        <v>0</v>
      </c>
      <c r="AA12" s="46"/>
      <c r="AB12" s="34">
        <f>V12+Y12+Z12</f>
        <v>4600</v>
      </c>
      <c r="AC12" s="56">
        <f>AB12+U12</f>
        <v>22876</v>
      </c>
      <c r="AD12" s="57" t="str">
        <f>A12</f>
        <v>603-PR</v>
      </c>
      <c r="AE12" s="74"/>
    </row>
    <row r="13" spans="1:33" s="31" customFormat="1" ht="63" hidden="1" customHeight="1" x14ac:dyDescent="0.2">
      <c r="A13" s="178" t="s">
        <v>54</v>
      </c>
      <c r="B13" s="178" t="s">
        <v>707</v>
      </c>
      <c r="C13" s="179" t="s">
        <v>44</v>
      </c>
      <c r="D13" s="179" t="s">
        <v>45</v>
      </c>
      <c r="E13" s="180" t="s">
        <v>703</v>
      </c>
      <c r="F13" s="194" t="s">
        <v>214</v>
      </c>
      <c r="G13" s="180" t="s">
        <v>626</v>
      </c>
      <c r="H13" s="246">
        <v>42</v>
      </c>
      <c r="I13" s="178" t="s">
        <v>48</v>
      </c>
      <c r="J13" s="183">
        <v>585</v>
      </c>
      <c r="K13" s="181">
        <v>0</v>
      </c>
      <c r="L13" s="181">
        <v>28</v>
      </c>
      <c r="M13" s="181">
        <f t="shared" si="0"/>
        <v>28</v>
      </c>
      <c r="N13" s="55">
        <f t="shared" si="1"/>
        <v>16380</v>
      </c>
      <c r="O13" s="182">
        <v>33</v>
      </c>
      <c r="P13" s="182">
        <v>76</v>
      </c>
      <c r="Q13" s="184">
        <v>0.4</v>
      </c>
      <c r="R13" s="185">
        <f t="shared" si="2"/>
        <v>1003.2</v>
      </c>
      <c r="S13" s="182">
        <v>50</v>
      </c>
      <c r="T13" s="55">
        <f>(M13*S13)</f>
        <v>1400</v>
      </c>
      <c r="U13" s="55">
        <f>N13+R13+T13</f>
        <v>18783.2</v>
      </c>
      <c r="V13" s="55">
        <f>M13*200</f>
        <v>5600</v>
      </c>
      <c r="W13" s="55">
        <v>1</v>
      </c>
      <c r="X13" s="55">
        <v>550</v>
      </c>
      <c r="Y13" s="181">
        <f t="shared" si="3"/>
        <v>550</v>
      </c>
      <c r="Z13" s="189">
        <v>0</v>
      </c>
      <c r="AA13" s="189"/>
      <c r="AB13" s="55">
        <f>V13+Y13+Z13</f>
        <v>6150</v>
      </c>
      <c r="AC13" s="192">
        <f>AB13+U13</f>
        <v>24933.200000000001</v>
      </c>
      <c r="AD13" s="57" t="str">
        <f>A13</f>
        <v>603-PR</v>
      </c>
      <c r="AE13" s="74"/>
    </row>
    <row r="14" spans="1:33" s="31" customFormat="1" ht="116" hidden="1" customHeight="1" x14ac:dyDescent="0.2">
      <c r="A14" s="178" t="s">
        <v>54</v>
      </c>
      <c r="B14" s="178" t="s">
        <v>710</v>
      </c>
      <c r="C14" s="179" t="s">
        <v>44</v>
      </c>
      <c r="D14" s="179" t="s">
        <v>50</v>
      </c>
      <c r="E14" s="180" t="s">
        <v>51</v>
      </c>
      <c r="F14" s="180" t="s">
        <v>71</v>
      </c>
      <c r="G14" s="180" t="s">
        <v>633</v>
      </c>
      <c r="H14" s="220">
        <v>45</v>
      </c>
      <c r="I14" s="33" t="s">
        <v>48</v>
      </c>
      <c r="J14" s="51">
        <v>585</v>
      </c>
      <c r="K14" s="181">
        <v>0</v>
      </c>
      <c r="L14" s="181">
        <v>0</v>
      </c>
      <c r="M14" s="52">
        <f t="shared" si="0"/>
        <v>0</v>
      </c>
      <c r="N14" s="34">
        <f t="shared" si="1"/>
        <v>0</v>
      </c>
      <c r="O14" s="53">
        <v>0</v>
      </c>
      <c r="P14" s="53">
        <v>138</v>
      </c>
      <c r="Q14" s="54">
        <v>0.4</v>
      </c>
      <c r="R14" s="71">
        <f t="shared" si="2"/>
        <v>0</v>
      </c>
      <c r="S14" s="53">
        <v>75</v>
      </c>
      <c r="T14" s="34">
        <f>(M14*S14)</f>
        <v>0</v>
      </c>
      <c r="U14" s="34">
        <f>N14+R14+T14</f>
        <v>0</v>
      </c>
      <c r="V14" s="34">
        <f>M14*200</f>
        <v>0</v>
      </c>
      <c r="W14" s="34">
        <v>0</v>
      </c>
      <c r="X14" s="34">
        <v>500</v>
      </c>
      <c r="Y14" s="52">
        <f t="shared" si="3"/>
        <v>0</v>
      </c>
      <c r="Z14" s="46">
        <v>0</v>
      </c>
      <c r="AA14" s="46"/>
      <c r="AB14" s="34">
        <f>V14+Y14+Z14</f>
        <v>0</v>
      </c>
      <c r="AC14" s="56">
        <f>AB14+U14</f>
        <v>0</v>
      </c>
      <c r="AD14" s="57" t="str">
        <f>A14</f>
        <v>603-PR</v>
      </c>
      <c r="AE14" s="74"/>
    </row>
    <row r="15" spans="1:33" s="31" customFormat="1" ht="76" hidden="1" customHeight="1" x14ac:dyDescent="0.2">
      <c r="A15" s="178" t="s">
        <v>73</v>
      </c>
      <c r="B15" s="178" t="s">
        <v>704</v>
      </c>
      <c r="C15" s="179" t="s">
        <v>44</v>
      </c>
      <c r="D15" s="179" t="s">
        <v>50</v>
      </c>
      <c r="E15" s="180" t="s">
        <v>51</v>
      </c>
      <c r="F15" s="241" t="s">
        <v>52</v>
      </c>
      <c r="G15" s="180" t="s">
        <v>628</v>
      </c>
      <c r="H15" s="246">
        <v>42</v>
      </c>
      <c r="I15" s="178" t="s">
        <v>48</v>
      </c>
      <c r="J15" s="183">
        <v>585</v>
      </c>
      <c r="K15" s="181">
        <v>25</v>
      </c>
      <c r="L15" s="181">
        <v>0</v>
      </c>
      <c r="M15" s="181">
        <f t="shared" si="0"/>
        <v>25</v>
      </c>
      <c r="N15" s="55">
        <f t="shared" si="1"/>
        <v>14625</v>
      </c>
      <c r="O15" s="182">
        <v>33</v>
      </c>
      <c r="P15" s="182">
        <v>138</v>
      </c>
      <c r="Q15" s="185">
        <v>0.4</v>
      </c>
      <c r="R15" s="184">
        <f t="shared" si="2"/>
        <v>1821.6000000000001</v>
      </c>
      <c r="S15" s="182">
        <v>200</v>
      </c>
      <c r="T15" s="55">
        <f>(M15*S15)</f>
        <v>5000</v>
      </c>
      <c r="U15" s="55">
        <f>N15+R15+T15</f>
        <v>21446.6</v>
      </c>
      <c r="V15" s="55">
        <f>M15*200</f>
        <v>5000</v>
      </c>
      <c r="W15" s="55">
        <v>1</v>
      </c>
      <c r="X15" s="55">
        <v>500</v>
      </c>
      <c r="Y15" s="181">
        <f t="shared" si="3"/>
        <v>500</v>
      </c>
      <c r="Z15" s="189">
        <v>0</v>
      </c>
      <c r="AA15" s="189"/>
      <c r="AB15" s="55">
        <f>V15+Y15+Z15</f>
        <v>5500</v>
      </c>
      <c r="AC15" s="192">
        <f>AB15+U15</f>
        <v>26946.6</v>
      </c>
      <c r="AD15" s="57" t="str">
        <f>A15</f>
        <v>604-PR</v>
      </c>
      <c r="AE15" s="74" t="s">
        <v>75</v>
      </c>
    </row>
    <row r="16" spans="1:33" s="31" customFormat="1" ht="68" hidden="1" customHeight="1" x14ac:dyDescent="0.2">
      <c r="A16" s="178" t="s">
        <v>76</v>
      </c>
      <c r="B16" s="178" t="s">
        <v>665</v>
      </c>
      <c r="C16" s="233" t="s">
        <v>77</v>
      </c>
      <c r="D16" s="234">
        <v>0</v>
      </c>
      <c r="E16" s="234">
        <v>0</v>
      </c>
      <c r="F16" s="235" t="s">
        <v>78</v>
      </c>
      <c r="G16" s="235" t="s">
        <v>79</v>
      </c>
      <c r="H16" s="220">
        <v>42</v>
      </c>
      <c r="I16" s="33" t="s">
        <v>37</v>
      </c>
      <c r="J16" s="70">
        <v>753</v>
      </c>
      <c r="K16" s="52">
        <v>0</v>
      </c>
      <c r="L16" s="52">
        <v>0</v>
      </c>
      <c r="M16" s="52">
        <v>0</v>
      </c>
      <c r="N16" s="61">
        <f>SUM(D16+E16)*J16</f>
        <v>0</v>
      </c>
      <c r="O16" s="53">
        <v>0</v>
      </c>
      <c r="P16" s="53">
        <v>0</v>
      </c>
      <c r="Q16" s="71">
        <v>0</v>
      </c>
      <c r="R16" s="71">
        <f>SUM(M16*135)</f>
        <v>0</v>
      </c>
      <c r="S16" s="53">
        <v>0</v>
      </c>
      <c r="T16" s="34">
        <f>(M16*S16)</f>
        <v>0</v>
      </c>
      <c r="U16" s="34">
        <f>N16+R16+T16</f>
        <v>0</v>
      </c>
      <c r="V16" s="34">
        <v>0</v>
      </c>
      <c r="W16" s="34">
        <v>0</v>
      </c>
      <c r="X16" s="34">
        <v>0</v>
      </c>
      <c r="Y16" s="52">
        <v>0</v>
      </c>
      <c r="Z16" s="46">
        <v>0</v>
      </c>
      <c r="AA16" s="46"/>
      <c r="AB16" s="34">
        <v>0</v>
      </c>
      <c r="AC16" s="56">
        <f>AB16+U16</f>
        <v>0</v>
      </c>
      <c r="AD16" s="57" t="str">
        <f>A16</f>
        <v>605-PR</v>
      </c>
      <c r="AE16" s="74"/>
    </row>
    <row r="17" spans="1:31" s="31" customFormat="1" ht="68" hidden="1" customHeight="1" x14ac:dyDescent="0.2">
      <c r="A17" s="178" t="s">
        <v>76</v>
      </c>
      <c r="B17" s="178" t="s">
        <v>666</v>
      </c>
      <c r="C17" s="179" t="s">
        <v>77</v>
      </c>
      <c r="D17" s="232">
        <v>0</v>
      </c>
      <c r="E17" s="232">
        <v>15</v>
      </c>
      <c r="F17" s="180" t="s">
        <v>667</v>
      </c>
      <c r="G17" s="180" t="s">
        <v>668</v>
      </c>
      <c r="H17" s="220">
        <v>42</v>
      </c>
      <c r="I17" s="33" t="s">
        <v>37</v>
      </c>
      <c r="J17" s="70">
        <v>753</v>
      </c>
      <c r="K17" s="52">
        <v>0</v>
      </c>
      <c r="L17" s="52">
        <v>0</v>
      </c>
      <c r="M17" s="52">
        <v>0</v>
      </c>
      <c r="N17" s="61">
        <f>SUM(D17+E17)*J17</f>
        <v>11295</v>
      </c>
      <c r="O17" s="53">
        <v>0</v>
      </c>
      <c r="P17" s="53">
        <v>0</v>
      </c>
      <c r="Q17" s="71">
        <v>0</v>
      </c>
      <c r="R17" s="71">
        <f>SUM(M17*135)</f>
        <v>0</v>
      </c>
      <c r="S17" s="53">
        <v>0</v>
      </c>
      <c r="T17" s="34">
        <f>(M17*S17)</f>
        <v>0</v>
      </c>
      <c r="U17" s="34">
        <f>N17+R17+T17</f>
        <v>11295</v>
      </c>
      <c r="V17" s="34">
        <v>0</v>
      </c>
      <c r="W17" s="34">
        <v>0</v>
      </c>
      <c r="X17" s="34">
        <v>0</v>
      </c>
      <c r="Y17" s="52">
        <v>0</v>
      </c>
      <c r="Z17" s="46">
        <v>0</v>
      </c>
      <c r="AA17" s="46"/>
      <c r="AB17" s="34">
        <v>0</v>
      </c>
      <c r="AC17" s="56">
        <f>AB17+U17</f>
        <v>11295</v>
      </c>
      <c r="AD17" s="57" t="str">
        <f>A17</f>
        <v>605-PR</v>
      </c>
      <c r="AE17" s="74"/>
    </row>
    <row r="18" spans="1:31" s="31" customFormat="1" ht="44" hidden="1" customHeight="1" x14ac:dyDescent="0.2">
      <c r="A18" s="33" t="s">
        <v>76</v>
      </c>
      <c r="B18" s="33"/>
      <c r="C18" s="28" t="s">
        <v>77</v>
      </c>
      <c r="D18" s="60">
        <v>15</v>
      </c>
      <c r="E18" s="60">
        <v>14</v>
      </c>
      <c r="F18" s="35" t="s">
        <v>80</v>
      </c>
      <c r="G18" s="35" t="s">
        <v>81</v>
      </c>
      <c r="H18" s="220">
        <v>43</v>
      </c>
      <c r="I18" s="33" t="s">
        <v>37</v>
      </c>
      <c r="J18" s="70">
        <v>753</v>
      </c>
      <c r="K18" s="52">
        <v>0</v>
      </c>
      <c r="L18" s="52">
        <v>0</v>
      </c>
      <c r="M18" s="52">
        <v>0</v>
      </c>
      <c r="N18" s="61">
        <f t="shared" ref="N18:N34" si="4">SUM(D18+E18)*J18</f>
        <v>21837</v>
      </c>
      <c r="O18" s="53">
        <v>0</v>
      </c>
      <c r="P18" s="53">
        <v>0</v>
      </c>
      <c r="Q18" s="71">
        <v>0</v>
      </c>
      <c r="R18" s="71">
        <f t="shared" ref="R18:R34" si="5">SUM(M18*135)</f>
        <v>0</v>
      </c>
      <c r="S18" s="53">
        <v>0</v>
      </c>
      <c r="T18" s="34">
        <f>(M18*S18)</f>
        <v>0</v>
      </c>
      <c r="U18" s="34">
        <f>N18+R18+T18</f>
        <v>21837</v>
      </c>
      <c r="V18" s="34">
        <v>0</v>
      </c>
      <c r="W18" s="34">
        <v>0</v>
      </c>
      <c r="X18" s="34">
        <v>0</v>
      </c>
      <c r="Y18" s="52">
        <v>0</v>
      </c>
      <c r="Z18" s="46">
        <v>0</v>
      </c>
      <c r="AA18" s="46"/>
      <c r="AB18" s="34">
        <v>0</v>
      </c>
      <c r="AC18" s="56">
        <f>AB18+U18</f>
        <v>21837</v>
      </c>
      <c r="AD18" s="57" t="str">
        <f>A18</f>
        <v>605-PR</v>
      </c>
      <c r="AE18" s="74"/>
    </row>
    <row r="19" spans="1:31" s="31" customFormat="1" ht="58" hidden="1" customHeight="1" x14ac:dyDescent="0.2">
      <c r="A19" s="178" t="s">
        <v>76</v>
      </c>
      <c r="B19" s="178" t="s">
        <v>664</v>
      </c>
      <c r="C19" s="179" t="s">
        <v>77</v>
      </c>
      <c r="D19" s="232">
        <v>15</v>
      </c>
      <c r="E19" s="232">
        <v>15</v>
      </c>
      <c r="F19" s="180" t="s">
        <v>657</v>
      </c>
      <c r="G19" s="180" t="s">
        <v>658</v>
      </c>
      <c r="H19" s="220">
        <v>42</v>
      </c>
      <c r="I19" s="33" t="s">
        <v>37</v>
      </c>
      <c r="J19" s="70">
        <v>1200</v>
      </c>
      <c r="K19" s="52">
        <v>0</v>
      </c>
      <c r="L19" s="52">
        <v>0</v>
      </c>
      <c r="M19" s="52">
        <v>0</v>
      </c>
      <c r="N19" s="61">
        <f t="shared" si="4"/>
        <v>36000</v>
      </c>
      <c r="O19" s="53">
        <v>0</v>
      </c>
      <c r="P19" s="53">
        <v>0</v>
      </c>
      <c r="Q19" s="71">
        <v>0</v>
      </c>
      <c r="R19" s="71">
        <f t="shared" si="5"/>
        <v>0</v>
      </c>
      <c r="S19" s="53">
        <v>0</v>
      </c>
      <c r="T19" s="34">
        <f>(M19*S19)</f>
        <v>0</v>
      </c>
      <c r="U19" s="34">
        <f>N19+R19+T19</f>
        <v>36000</v>
      </c>
      <c r="V19" s="34">
        <v>0</v>
      </c>
      <c r="W19" s="34">
        <v>0</v>
      </c>
      <c r="X19" s="34">
        <v>0</v>
      </c>
      <c r="Y19" s="52">
        <v>0</v>
      </c>
      <c r="Z19" s="46">
        <v>0</v>
      </c>
      <c r="AA19" s="46"/>
      <c r="AB19" s="34">
        <v>0</v>
      </c>
      <c r="AC19" s="56">
        <f>AB19+U19</f>
        <v>36000</v>
      </c>
      <c r="AD19" s="57" t="str">
        <f>A19</f>
        <v>605-PR</v>
      </c>
      <c r="AE19" s="74"/>
    </row>
    <row r="20" spans="1:31" s="31" customFormat="1" ht="48" hidden="1" customHeight="1" x14ac:dyDescent="0.2">
      <c r="A20" s="33" t="s">
        <v>76</v>
      </c>
      <c r="B20" s="33"/>
      <c r="C20" s="28" t="s">
        <v>77</v>
      </c>
      <c r="D20" s="60">
        <v>0</v>
      </c>
      <c r="E20" s="60">
        <v>10</v>
      </c>
      <c r="F20" s="35" t="s">
        <v>83</v>
      </c>
      <c r="G20" s="35" t="s">
        <v>84</v>
      </c>
      <c r="H20" s="220">
        <v>42</v>
      </c>
      <c r="I20" s="33" t="s">
        <v>37</v>
      </c>
      <c r="J20" s="70">
        <v>753</v>
      </c>
      <c r="K20" s="52">
        <v>0</v>
      </c>
      <c r="L20" s="52">
        <v>0</v>
      </c>
      <c r="M20" s="52">
        <v>0</v>
      </c>
      <c r="N20" s="61">
        <f t="shared" si="4"/>
        <v>7530</v>
      </c>
      <c r="O20" s="53">
        <v>0</v>
      </c>
      <c r="P20" s="53">
        <v>0</v>
      </c>
      <c r="Q20" s="71">
        <v>0</v>
      </c>
      <c r="R20" s="71">
        <f t="shared" si="5"/>
        <v>0</v>
      </c>
      <c r="S20" s="53">
        <v>0</v>
      </c>
      <c r="T20" s="34">
        <f>(M20*S20)</f>
        <v>0</v>
      </c>
      <c r="U20" s="34">
        <f>N20+R20+T20</f>
        <v>7530</v>
      </c>
      <c r="V20" s="34">
        <v>0</v>
      </c>
      <c r="W20" s="34">
        <v>0</v>
      </c>
      <c r="X20" s="34">
        <v>0</v>
      </c>
      <c r="Y20" s="52">
        <v>0</v>
      </c>
      <c r="Z20" s="46">
        <v>0</v>
      </c>
      <c r="AA20" s="46"/>
      <c r="AB20" s="34">
        <v>0</v>
      </c>
      <c r="AC20" s="56">
        <f>AB20+U20</f>
        <v>7530</v>
      </c>
      <c r="AD20" s="57" t="str">
        <f>A20</f>
        <v>605-PR</v>
      </c>
      <c r="AE20" s="74"/>
    </row>
    <row r="21" spans="1:31" s="31" customFormat="1" ht="58" hidden="1" customHeight="1" x14ac:dyDescent="0.2">
      <c r="A21" s="62" t="s">
        <v>76</v>
      </c>
      <c r="B21" s="62"/>
      <c r="C21" s="63" t="s">
        <v>77</v>
      </c>
      <c r="D21" s="64">
        <v>0</v>
      </c>
      <c r="E21" s="64">
        <v>0</v>
      </c>
      <c r="F21" s="37" t="s">
        <v>85</v>
      </c>
      <c r="G21" s="37" t="s">
        <v>86</v>
      </c>
      <c r="H21" s="245">
        <v>42</v>
      </c>
      <c r="I21" s="62" t="s">
        <v>37</v>
      </c>
      <c r="J21" s="65">
        <v>1200</v>
      </c>
      <c r="K21" s="40">
        <v>0</v>
      </c>
      <c r="L21" s="40">
        <v>0</v>
      </c>
      <c r="M21" s="40">
        <v>0</v>
      </c>
      <c r="N21" s="66">
        <f t="shared" si="4"/>
        <v>0</v>
      </c>
      <c r="O21" s="42">
        <v>0</v>
      </c>
      <c r="P21" s="42">
        <v>0</v>
      </c>
      <c r="Q21" s="67">
        <v>0</v>
      </c>
      <c r="R21" s="67">
        <f t="shared" si="5"/>
        <v>0</v>
      </c>
      <c r="S21" s="42">
        <v>0</v>
      </c>
      <c r="T21" s="41">
        <f>(M21*S21)</f>
        <v>0</v>
      </c>
      <c r="U21" s="41">
        <f>N21+R21+T21</f>
        <v>0</v>
      </c>
      <c r="V21" s="41">
        <v>0</v>
      </c>
      <c r="W21" s="41">
        <v>0</v>
      </c>
      <c r="X21" s="41">
        <v>0</v>
      </c>
      <c r="Y21" s="40">
        <v>0</v>
      </c>
      <c r="Z21" s="45">
        <v>0</v>
      </c>
      <c r="AA21" s="45"/>
      <c r="AB21" s="41">
        <v>0</v>
      </c>
      <c r="AC21" s="47">
        <f>AB21+U21</f>
        <v>0</v>
      </c>
      <c r="AD21" s="49" t="str">
        <f>A21</f>
        <v>605-PR</v>
      </c>
      <c r="AE21" s="74"/>
    </row>
    <row r="22" spans="1:31" s="31" customFormat="1" ht="61" hidden="1" customHeight="1" x14ac:dyDescent="0.2">
      <c r="A22" s="178" t="s">
        <v>76</v>
      </c>
      <c r="B22" s="178" t="s">
        <v>663</v>
      </c>
      <c r="C22" s="233" t="s">
        <v>77</v>
      </c>
      <c r="D22" s="234">
        <v>0</v>
      </c>
      <c r="E22" s="234">
        <v>0</v>
      </c>
      <c r="F22" s="235" t="s">
        <v>78</v>
      </c>
      <c r="G22" s="235" t="s">
        <v>87</v>
      </c>
      <c r="H22" s="220">
        <v>42</v>
      </c>
      <c r="I22" s="33" t="s">
        <v>37</v>
      </c>
      <c r="J22" s="70">
        <v>1200</v>
      </c>
      <c r="K22" s="52">
        <v>0</v>
      </c>
      <c r="L22" s="52">
        <v>0</v>
      </c>
      <c r="M22" s="52">
        <v>0</v>
      </c>
      <c r="N22" s="61">
        <f t="shared" si="4"/>
        <v>0</v>
      </c>
      <c r="O22" s="53">
        <v>0</v>
      </c>
      <c r="P22" s="53">
        <v>0</v>
      </c>
      <c r="Q22" s="71">
        <v>0</v>
      </c>
      <c r="R22" s="71">
        <f t="shared" si="5"/>
        <v>0</v>
      </c>
      <c r="S22" s="53">
        <v>0</v>
      </c>
      <c r="T22" s="34">
        <f>(M22*S22)</f>
        <v>0</v>
      </c>
      <c r="U22" s="34">
        <f>N22+R22+T22</f>
        <v>0</v>
      </c>
      <c r="V22" s="34">
        <v>0</v>
      </c>
      <c r="W22" s="34">
        <v>0</v>
      </c>
      <c r="X22" s="34">
        <v>0</v>
      </c>
      <c r="Y22" s="52">
        <v>0</v>
      </c>
      <c r="Z22" s="46">
        <v>0</v>
      </c>
      <c r="AA22" s="46"/>
      <c r="AB22" s="34">
        <v>0</v>
      </c>
      <c r="AC22" s="56">
        <f>AB22+U22</f>
        <v>0</v>
      </c>
      <c r="AD22" s="57"/>
      <c r="AE22" s="74"/>
    </row>
    <row r="23" spans="1:31" s="31" customFormat="1" ht="39.75" hidden="1" customHeight="1" x14ac:dyDescent="0.2">
      <c r="A23" s="33" t="s">
        <v>76</v>
      </c>
      <c r="B23" s="33"/>
      <c r="C23" s="28" t="s">
        <v>77</v>
      </c>
      <c r="D23" s="60">
        <v>0</v>
      </c>
      <c r="E23" s="60">
        <v>20</v>
      </c>
      <c r="F23" s="35" t="s">
        <v>88</v>
      </c>
      <c r="G23" s="35" t="s">
        <v>89</v>
      </c>
      <c r="H23" s="220">
        <v>42</v>
      </c>
      <c r="I23" s="33" t="s">
        <v>37</v>
      </c>
      <c r="J23" s="70">
        <v>1200</v>
      </c>
      <c r="K23" s="52">
        <v>0</v>
      </c>
      <c r="L23" s="52">
        <v>0</v>
      </c>
      <c r="M23" s="52">
        <v>0</v>
      </c>
      <c r="N23" s="61">
        <f t="shared" si="4"/>
        <v>24000</v>
      </c>
      <c r="O23" s="53">
        <v>0</v>
      </c>
      <c r="P23" s="53">
        <v>0</v>
      </c>
      <c r="Q23" s="71">
        <v>0</v>
      </c>
      <c r="R23" s="71">
        <f t="shared" si="5"/>
        <v>0</v>
      </c>
      <c r="S23" s="53">
        <v>0</v>
      </c>
      <c r="T23" s="34">
        <f>(M23*S23)</f>
        <v>0</v>
      </c>
      <c r="U23" s="34">
        <f>N23+R23+T23</f>
        <v>24000</v>
      </c>
      <c r="V23" s="34">
        <v>0</v>
      </c>
      <c r="W23" s="34">
        <v>0</v>
      </c>
      <c r="X23" s="34">
        <v>0</v>
      </c>
      <c r="Y23" s="52">
        <v>0</v>
      </c>
      <c r="Z23" s="46">
        <v>0</v>
      </c>
      <c r="AA23" s="46"/>
      <c r="AB23" s="34">
        <v>0</v>
      </c>
      <c r="AC23" s="56">
        <f>AB23+U23</f>
        <v>24000</v>
      </c>
      <c r="AD23" s="57" t="str">
        <f>A23</f>
        <v>605-PR</v>
      </c>
      <c r="AE23" s="74"/>
    </row>
    <row r="24" spans="1:31" s="31" customFormat="1" ht="39.75" hidden="1" customHeight="1" x14ac:dyDescent="0.2">
      <c r="A24" s="33" t="s">
        <v>76</v>
      </c>
      <c r="B24" s="33"/>
      <c r="C24" s="28" t="s">
        <v>77</v>
      </c>
      <c r="D24" s="60">
        <v>0</v>
      </c>
      <c r="E24" s="60">
        <v>20</v>
      </c>
      <c r="F24" s="35" t="s">
        <v>90</v>
      </c>
      <c r="G24" s="35" t="s">
        <v>91</v>
      </c>
      <c r="H24" s="220">
        <v>42</v>
      </c>
      <c r="I24" s="33" t="s">
        <v>37</v>
      </c>
      <c r="J24" s="70">
        <v>1200</v>
      </c>
      <c r="K24" s="52">
        <v>0</v>
      </c>
      <c r="L24" s="52">
        <v>0</v>
      </c>
      <c r="M24" s="52">
        <v>0</v>
      </c>
      <c r="N24" s="61">
        <f t="shared" si="4"/>
        <v>24000</v>
      </c>
      <c r="O24" s="53">
        <v>0</v>
      </c>
      <c r="P24" s="53">
        <v>0</v>
      </c>
      <c r="Q24" s="71">
        <v>0</v>
      </c>
      <c r="R24" s="71">
        <f t="shared" si="5"/>
        <v>0</v>
      </c>
      <c r="S24" s="53">
        <v>0</v>
      </c>
      <c r="T24" s="34">
        <f>(M24*S24)</f>
        <v>0</v>
      </c>
      <c r="U24" s="34">
        <f>N24+R24+T24</f>
        <v>24000</v>
      </c>
      <c r="V24" s="34">
        <v>0</v>
      </c>
      <c r="W24" s="34">
        <v>0</v>
      </c>
      <c r="X24" s="34">
        <v>0</v>
      </c>
      <c r="Y24" s="52">
        <v>0</v>
      </c>
      <c r="Z24" s="46">
        <v>0</v>
      </c>
      <c r="AA24" s="46"/>
      <c r="AB24" s="34">
        <v>0</v>
      </c>
      <c r="AC24" s="56">
        <f>AB24+U24</f>
        <v>24000</v>
      </c>
      <c r="AD24" s="57" t="str">
        <f>A24</f>
        <v>605-PR</v>
      </c>
      <c r="AE24" s="74"/>
    </row>
    <row r="25" spans="1:31" s="31" customFormat="1" ht="39.75" hidden="1" customHeight="1" x14ac:dyDescent="0.2">
      <c r="A25" s="33" t="s">
        <v>76</v>
      </c>
      <c r="B25" s="33"/>
      <c r="C25" s="28" t="s">
        <v>77</v>
      </c>
      <c r="D25" s="60">
        <v>0</v>
      </c>
      <c r="E25" s="60">
        <v>34</v>
      </c>
      <c r="F25" s="35" t="s">
        <v>92</v>
      </c>
      <c r="G25" s="35" t="s">
        <v>93</v>
      </c>
      <c r="H25" s="220">
        <v>42</v>
      </c>
      <c r="I25" s="33" t="s">
        <v>37</v>
      </c>
      <c r="J25" s="70">
        <v>1200</v>
      </c>
      <c r="K25" s="52">
        <v>0</v>
      </c>
      <c r="L25" s="52">
        <v>0</v>
      </c>
      <c r="M25" s="52">
        <v>0</v>
      </c>
      <c r="N25" s="61">
        <f t="shared" si="4"/>
        <v>40800</v>
      </c>
      <c r="O25" s="53">
        <v>0</v>
      </c>
      <c r="P25" s="53">
        <v>0</v>
      </c>
      <c r="Q25" s="71">
        <v>0</v>
      </c>
      <c r="R25" s="71">
        <f t="shared" si="5"/>
        <v>0</v>
      </c>
      <c r="S25" s="53">
        <v>0</v>
      </c>
      <c r="T25" s="34">
        <f>(M25*S25)</f>
        <v>0</v>
      </c>
      <c r="U25" s="34">
        <f>N25+R25+T25</f>
        <v>40800</v>
      </c>
      <c r="V25" s="34">
        <v>0</v>
      </c>
      <c r="W25" s="34">
        <v>0</v>
      </c>
      <c r="X25" s="34">
        <v>0</v>
      </c>
      <c r="Y25" s="52">
        <v>0</v>
      </c>
      <c r="Z25" s="46">
        <v>0</v>
      </c>
      <c r="AA25" s="46"/>
      <c r="AB25" s="34">
        <v>0</v>
      </c>
      <c r="AC25" s="56">
        <f>AB25+U25</f>
        <v>40800</v>
      </c>
      <c r="AD25" s="57" t="str">
        <f>A25</f>
        <v>605-PR</v>
      </c>
      <c r="AE25" s="74"/>
    </row>
    <row r="26" spans="1:31" s="31" customFormat="1" ht="64" hidden="1" customHeight="1" x14ac:dyDescent="0.2">
      <c r="A26" s="33" t="s">
        <v>76</v>
      </c>
      <c r="B26" s="33"/>
      <c r="C26" s="28" t="s">
        <v>77</v>
      </c>
      <c r="D26" s="60">
        <v>0</v>
      </c>
      <c r="E26" s="60">
        <v>40</v>
      </c>
      <c r="F26" s="35" t="s">
        <v>94</v>
      </c>
      <c r="G26" s="35" t="s">
        <v>95</v>
      </c>
      <c r="H26" s="220">
        <v>42</v>
      </c>
      <c r="I26" s="33" t="s">
        <v>37</v>
      </c>
      <c r="J26" s="70">
        <v>753</v>
      </c>
      <c r="K26" s="52">
        <v>0</v>
      </c>
      <c r="L26" s="52">
        <v>0</v>
      </c>
      <c r="M26" s="52">
        <v>0</v>
      </c>
      <c r="N26" s="61">
        <f t="shared" si="4"/>
        <v>30120</v>
      </c>
      <c r="O26" s="53">
        <v>0</v>
      </c>
      <c r="P26" s="53">
        <v>0</v>
      </c>
      <c r="Q26" s="71">
        <v>0</v>
      </c>
      <c r="R26" s="71">
        <f t="shared" si="5"/>
        <v>0</v>
      </c>
      <c r="S26" s="53">
        <v>0</v>
      </c>
      <c r="T26" s="34">
        <f>(M26*S26)</f>
        <v>0</v>
      </c>
      <c r="U26" s="34">
        <f>N26+R26+T26</f>
        <v>30120</v>
      </c>
      <c r="V26" s="34">
        <v>0</v>
      </c>
      <c r="W26" s="34">
        <v>0</v>
      </c>
      <c r="X26" s="34">
        <v>0</v>
      </c>
      <c r="Y26" s="52">
        <v>0</v>
      </c>
      <c r="Z26" s="46">
        <v>0</v>
      </c>
      <c r="AA26" s="46"/>
      <c r="AB26" s="34">
        <v>0</v>
      </c>
      <c r="AC26" s="56">
        <f>AB26+U26</f>
        <v>30120</v>
      </c>
      <c r="AD26" s="57" t="str">
        <f>A26</f>
        <v>605-PR</v>
      </c>
      <c r="AE26" s="74"/>
    </row>
    <row r="27" spans="1:31" s="31" customFormat="1" ht="39.75" hidden="1" customHeight="1" x14ac:dyDescent="0.2">
      <c r="A27" s="33" t="s">
        <v>76</v>
      </c>
      <c r="B27" s="33"/>
      <c r="C27" s="28" t="s">
        <v>77</v>
      </c>
      <c r="D27" s="60">
        <v>0</v>
      </c>
      <c r="E27" s="60">
        <v>0</v>
      </c>
      <c r="F27" s="202" t="s">
        <v>96</v>
      </c>
      <c r="G27" s="35" t="s">
        <v>97</v>
      </c>
      <c r="H27" s="220">
        <v>42</v>
      </c>
      <c r="I27" s="33" t="s">
        <v>37</v>
      </c>
      <c r="J27" s="70">
        <v>753</v>
      </c>
      <c r="K27" s="52">
        <v>0</v>
      </c>
      <c r="L27" s="52">
        <v>0</v>
      </c>
      <c r="M27" s="52">
        <v>0</v>
      </c>
      <c r="N27" s="61">
        <f t="shared" si="4"/>
        <v>0</v>
      </c>
      <c r="O27" s="53">
        <v>0</v>
      </c>
      <c r="P27" s="53">
        <v>0</v>
      </c>
      <c r="Q27" s="71">
        <v>0</v>
      </c>
      <c r="R27" s="71">
        <f t="shared" si="5"/>
        <v>0</v>
      </c>
      <c r="S27" s="53">
        <v>0</v>
      </c>
      <c r="T27" s="34">
        <f>(M27*S27)</f>
        <v>0</v>
      </c>
      <c r="U27" s="34">
        <f>N27+R27+T27</f>
        <v>0</v>
      </c>
      <c r="V27" s="34">
        <v>0</v>
      </c>
      <c r="W27" s="34">
        <v>0</v>
      </c>
      <c r="X27" s="34">
        <v>0</v>
      </c>
      <c r="Y27" s="52">
        <v>0</v>
      </c>
      <c r="Z27" s="46">
        <v>0</v>
      </c>
      <c r="AA27" s="46"/>
      <c r="AB27" s="34">
        <v>0</v>
      </c>
      <c r="AC27" s="56">
        <f>AB27+U27</f>
        <v>0</v>
      </c>
      <c r="AD27" s="57" t="str">
        <f>A27</f>
        <v>605-PR</v>
      </c>
      <c r="AE27" s="74"/>
    </row>
    <row r="28" spans="1:31" s="31" customFormat="1" ht="42" hidden="1" customHeight="1" x14ac:dyDescent="0.2">
      <c r="A28" s="33" t="s">
        <v>76</v>
      </c>
      <c r="B28" s="33"/>
      <c r="C28" s="28" t="s">
        <v>77</v>
      </c>
      <c r="D28" s="60">
        <v>0</v>
      </c>
      <c r="E28" s="60">
        <v>0</v>
      </c>
      <c r="F28" s="28" t="s">
        <v>98</v>
      </c>
      <c r="G28" s="35" t="s">
        <v>99</v>
      </c>
      <c r="H28" s="220">
        <v>42</v>
      </c>
      <c r="I28" s="33" t="s">
        <v>37</v>
      </c>
      <c r="J28" s="70">
        <v>753</v>
      </c>
      <c r="K28" s="52">
        <v>0</v>
      </c>
      <c r="L28" s="52">
        <v>0</v>
      </c>
      <c r="M28" s="52">
        <v>0</v>
      </c>
      <c r="N28" s="61">
        <f t="shared" si="4"/>
        <v>0</v>
      </c>
      <c r="O28" s="53">
        <v>0</v>
      </c>
      <c r="P28" s="53">
        <v>0</v>
      </c>
      <c r="Q28" s="71">
        <v>0</v>
      </c>
      <c r="R28" s="71">
        <f t="shared" si="5"/>
        <v>0</v>
      </c>
      <c r="S28" s="53">
        <v>0</v>
      </c>
      <c r="T28" s="34">
        <f>(M28*S28)</f>
        <v>0</v>
      </c>
      <c r="U28" s="34">
        <f>N28+R28+T28</f>
        <v>0</v>
      </c>
      <c r="V28" s="34">
        <v>0</v>
      </c>
      <c r="W28" s="34">
        <v>0</v>
      </c>
      <c r="X28" s="34">
        <v>0</v>
      </c>
      <c r="Y28" s="52">
        <v>0</v>
      </c>
      <c r="Z28" s="46">
        <v>0</v>
      </c>
      <c r="AA28" s="46"/>
      <c r="AB28" s="34">
        <v>0</v>
      </c>
      <c r="AC28" s="56">
        <f>AB28+U28</f>
        <v>0</v>
      </c>
      <c r="AD28" s="57" t="str">
        <f>A28</f>
        <v>605-PR</v>
      </c>
      <c r="AE28" s="74"/>
    </row>
    <row r="29" spans="1:31" s="31" customFormat="1" ht="47" hidden="1" customHeight="1" x14ac:dyDescent="0.2">
      <c r="A29" s="33" t="s">
        <v>76</v>
      </c>
      <c r="B29" s="33"/>
      <c r="C29" s="28" t="s">
        <v>77</v>
      </c>
      <c r="D29" s="60">
        <v>0</v>
      </c>
      <c r="E29" s="60">
        <v>0</v>
      </c>
      <c r="F29" s="35" t="s">
        <v>85</v>
      </c>
      <c r="G29" s="35" t="s">
        <v>86</v>
      </c>
      <c r="H29" s="220">
        <v>42</v>
      </c>
      <c r="I29" s="33" t="s">
        <v>37</v>
      </c>
      <c r="J29" s="70">
        <v>1200</v>
      </c>
      <c r="K29" s="52">
        <v>0</v>
      </c>
      <c r="L29" s="52">
        <v>0</v>
      </c>
      <c r="M29" s="52">
        <v>0</v>
      </c>
      <c r="N29" s="61">
        <f t="shared" si="4"/>
        <v>0</v>
      </c>
      <c r="O29" s="53">
        <v>0</v>
      </c>
      <c r="P29" s="53">
        <v>0</v>
      </c>
      <c r="Q29" s="71">
        <v>0</v>
      </c>
      <c r="R29" s="71">
        <f t="shared" si="5"/>
        <v>0</v>
      </c>
      <c r="S29" s="53">
        <v>0</v>
      </c>
      <c r="T29" s="34">
        <f>(M29*S29)</f>
        <v>0</v>
      </c>
      <c r="U29" s="34">
        <f>N29+R29+T29</f>
        <v>0</v>
      </c>
      <c r="V29" s="34">
        <v>0</v>
      </c>
      <c r="W29" s="34">
        <v>0</v>
      </c>
      <c r="X29" s="34">
        <v>0</v>
      </c>
      <c r="Y29" s="52">
        <v>0</v>
      </c>
      <c r="Z29" s="46">
        <v>0</v>
      </c>
      <c r="AA29" s="46"/>
      <c r="AB29" s="34">
        <v>0</v>
      </c>
      <c r="AC29" s="56">
        <f>AB29+U29</f>
        <v>0</v>
      </c>
      <c r="AD29" s="57" t="str">
        <f>A29</f>
        <v>605-PR</v>
      </c>
      <c r="AE29" s="74"/>
    </row>
    <row r="30" spans="1:31" s="31" customFormat="1" ht="47" hidden="1" customHeight="1" x14ac:dyDescent="0.2">
      <c r="A30" s="33" t="s">
        <v>76</v>
      </c>
      <c r="B30" s="33"/>
      <c r="C30" s="28" t="s">
        <v>77</v>
      </c>
      <c r="D30" s="60">
        <v>15</v>
      </c>
      <c r="E30" s="60">
        <v>0</v>
      </c>
      <c r="F30" s="35" t="s">
        <v>100</v>
      </c>
      <c r="G30" s="35" t="s">
        <v>101</v>
      </c>
      <c r="H30" s="220">
        <v>42</v>
      </c>
      <c r="I30" s="33" t="s">
        <v>37</v>
      </c>
      <c r="J30" s="70">
        <v>753</v>
      </c>
      <c r="K30" s="52">
        <v>0</v>
      </c>
      <c r="L30" s="52">
        <v>0</v>
      </c>
      <c r="M30" s="52">
        <v>0</v>
      </c>
      <c r="N30" s="61">
        <f t="shared" si="4"/>
        <v>11295</v>
      </c>
      <c r="O30" s="53">
        <v>0</v>
      </c>
      <c r="P30" s="53">
        <v>0</v>
      </c>
      <c r="Q30" s="71">
        <v>0</v>
      </c>
      <c r="R30" s="71">
        <f t="shared" si="5"/>
        <v>0</v>
      </c>
      <c r="S30" s="53">
        <v>0</v>
      </c>
      <c r="T30" s="34">
        <f>(M30*S30)</f>
        <v>0</v>
      </c>
      <c r="U30" s="34">
        <f>N30+R30+T30</f>
        <v>11295</v>
      </c>
      <c r="V30" s="34">
        <v>0</v>
      </c>
      <c r="W30" s="34">
        <v>0</v>
      </c>
      <c r="X30" s="34">
        <v>0</v>
      </c>
      <c r="Y30" s="52">
        <v>0</v>
      </c>
      <c r="Z30" s="46">
        <v>0</v>
      </c>
      <c r="AA30" s="46"/>
      <c r="AB30" s="34">
        <v>0</v>
      </c>
      <c r="AC30" s="56">
        <f>AB30+U30</f>
        <v>11295</v>
      </c>
      <c r="AD30" s="57" t="str">
        <f>A30</f>
        <v>605-PR</v>
      </c>
      <c r="AE30" s="74"/>
    </row>
    <row r="31" spans="1:31" s="31" customFormat="1" ht="75" hidden="1" customHeight="1" x14ac:dyDescent="0.2">
      <c r="A31" s="33" t="s">
        <v>76</v>
      </c>
      <c r="B31" s="33" t="s">
        <v>32</v>
      </c>
      <c r="C31" s="28" t="s">
        <v>77</v>
      </c>
      <c r="D31" s="60">
        <v>40</v>
      </c>
      <c r="E31" s="60">
        <v>0</v>
      </c>
      <c r="F31" s="35" t="s">
        <v>94</v>
      </c>
      <c r="G31" s="35" t="s">
        <v>95</v>
      </c>
      <c r="H31" s="220">
        <v>42</v>
      </c>
      <c r="I31" s="33" t="s">
        <v>37</v>
      </c>
      <c r="J31" s="70">
        <v>753</v>
      </c>
      <c r="K31" s="52">
        <v>0</v>
      </c>
      <c r="L31" s="52">
        <v>0</v>
      </c>
      <c r="M31" s="52">
        <v>0</v>
      </c>
      <c r="N31" s="61">
        <f t="shared" si="4"/>
        <v>30120</v>
      </c>
      <c r="O31" s="53">
        <v>0</v>
      </c>
      <c r="P31" s="53">
        <v>0</v>
      </c>
      <c r="Q31" s="71">
        <v>0</v>
      </c>
      <c r="R31" s="71">
        <f t="shared" si="5"/>
        <v>0</v>
      </c>
      <c r="S31" s="53">
        <v>0</v>
      </c>
      <c r="T31" s="34">
        <f>(M31*S31)</f>
        <v>0</v>
      </c>
      <c r="U31" s="34">
        <f>N31+R31+T31</f>
        <v>30120</v>
      </c>
      <c r="V31" s="34">
        <v>0</v>
      </c>
      <c r="W31" s="34">
        <v>0</v>
      </c>
      <c r="X31" s="34">
        <v>0</v>
      </c>
      <c r="Y31" s="52">
        <v>0</v>
      </c>
      <c r="Z31" s="46">
        <v>0</v>
      </c>
      <c r="AA31" s="46"/>
      <c r="AB31" s="34">
        <v>0</v>
      </c>
      <c r="AC31" s="56">
        <f>AB31+U31</f>
        <v>30120</v>
      </c>
      <c r="AD31" s="57" t="str">
        <f>A31</f>
        <v>605-PR</v>
      </c>
      <c r="AE31" s="74"/>
    </row>
    <row r="32" spans="1:31" s="31" customFormat="1" ht="40" hidden="1" customHeight="1" x14ac:dyDescent="0.2">
      <c r="A32" s="33" t="s">
        <v>76</v>
      </c>
      <c r="B32" s="33"/>
      <c r="C32" s="28" t="s">
        <v>77</v>
      </c>
      <c r="D32" s="60">
        <v>20</v>
      </c>
      <c r="E32" s="60">
        <v>0</v>
      </c>
      <c r="F32" s="35" t="s">
        <v>90</v>
      </c>
      <c r="G32" s="35" t="s">
        <v>91</v>
      </c>
      <c r="H32" s="220">
        <v>42</v>
      </c>
      <c r="I32" s="33" t="s">
        <v>37</v>
      </c>
      <c r="J32" s="70">
        <v>1200</v>
      </c>
      <c r="K32" s="52">
        <v>0</v>
      </c>
      <c r="L32" s="52">
        <v>0</v>
      </c>
      <c r="M32" s="52">
        <v>0</v>
      </c>
      <c r="N32" s="61">
        <f t="shared" si="4"/>
        <v>24000</v>
      </c>
      <c r="O32" s="53">
        <v>0</v>
      </c>
      <c r="P32" s="53">
        <v>0</v>
      </c>
      <c r="Q32" s="71">
        <v>0</v>
      </c>
      <c r="R32" s="71">
        <f t="shared" si="5"/>
        <v>0</v>
      </c>
      <c r="S32" s="53">
        <v>0</v>
      </c>
      <c r="T32" s="34">
        <f>(M32*S32)</f>
        <v>0</v>
      </c>
      <c r="U32" s="34">
        <f>N32+R32+T32</f>
        <v>24000</v>
      </c>
      <c r="V32" s="34">
        <v>0</v>
      </c>
      <c r="W32" s="34">
        <v>0</v>
      </c>
      <c r="X32" s="34">
        <v>0</v>
      </c>
      <c r="Y32" s="52">
        <v>0</v>
      </c>
      <c r="Z32" s="46">
        <v>0</v>
      </c>
      <c r="AA32" s="46"/>
      <c r="AB32" s="34">
        <v>0</v>
      </c>
      <c r="AC32" s="56">
        <f>AB32+U32</f>
        <v>24000</v>
      </c>
      <c r="AD32" s="57" t="str">
        <f>A32</f>
        <v>605-PR</v>
      </c>
      <c r="AE32" s="74"/>
    </row>
    <row r="33" spans="1:31" s="31" customFormat="1" ht="43" hidden="1" customHeight="1" x14ac:dyDescent="0.2">
      <c r="A33" s="33" t="s">
        <v>76</v>
      </c>
      <c r="B33" s="33"/>
      <c r="C33" s="28" t="s">
        <v>77</v>
      </c>
      <c r="D33" s="60">
        <v>20</v>
      </c>
      <c r="E33" s="60">
        <v>0</v>
      </c>
      <c r="F33" s="35" t="s">
        <v>102</v>
      </c>
      <c r="G33" s="35" t="s">
        <v>89</v>
      </c>
      <c r="H33" s="220">
        <v>42</v>
      </c>
      <c r="I33" s="33" t="s">
        <v>37</v>
      </c>
      <c r="J33" s="70">
        <v>1200</v>
      </c>
      <c r="K33" s="52">
        <v>0</v>
      </c>
      <c r="L33" s="52">
        <v>0</v>
      </c>
      <c r="M33" s="52">
        <v>0</v>
      </c>
      <c r="N33" s="61">
        <f t="shared" si="4"/>
        <v>24000</v>
      </c>
      <c r="O33" s="53">
        <v>0</v>
      </c>
      <c r="P33" s="53">
        <v>0</v>
      </c>
      <c r="Q33" s="71">
        <v>0</v>
      </c>
      <c r="R33" s="71">
        <f t="shared" si="5"/>
        <v>0</v>
      </c>
      <c r="S33" s="53">
        <v>0</v>
      </c>
      <c r="T33" s="34">
        <f>(M33*S33)</f>
        <v>0</v>
      </c>
      <c r="U33" s="34">
        <f>N33+R33+T33</f>
        <v>24000</v>
      </c>
      <c r="V33" s="34">
        <v>0</v>
      </c>
      <c r="W33" s="34">
        <v>0</v>
      </c>
      <c r="X33" s="34">
        <v>0</v>
      </c>
      <c r="Y33" s="52">
        <v>0</v>
      </c>
      <c r="Z33" s="46">
        <v>0</v>
      </c>
      <c r="AA33" s="46"/>
      <c r="AB33" s="34">
        <v>0</v>
      </c>
      <c r="AC33" s="56">
        <f>AB33+U33</f>
        <v>24000</v>
      </c>
      <c r="AD33" s="57" t="str">
        <f>A33</f>
        <v>605-PR</v>
      </c>
      <c r="AE33" s="74"/>
    </row>
    <row r="34" spans="1:31" s="31" customFormat="1" ht="50" hidden="1" customHeight="1" x14ac:dyDescent="0.2">
      <c r="A34" s="33" t="s">
        <v>76</v>
      </c>
      <c r="B34" s="33"/>
      <c r="C34" s="28" t="s">
        <v>77</v>
      </c>
      <c r="D34" s="60">
        <v>20</v>
      </c>
      <c r="E34" s="60">
        <v>0</v>
      </c>
      <c r="F34" s="35" t="s">
        <v>92</v>
      </c>
      <c r="G34" s="35" t="s">
        <v>93</v>
      </c>
      <c r="H34" s="220">
        <v>42</v>
      </c>
      <c r="I34" s="33" t="s">
        <v>37</v>
      </c>
      <c r="J34" s="70">
        <v>1200</v>
      </c>
      <c r="K34" s="52">
        <v>0</v>
      </c>
      <c r="L34" s="52">
        <v>0</v>
      </c>
      <c r="M34" s="52">
        <v>0</v>
      </c>
      <c r="N34" s="61">
        <f t="shared" si="4"/>
        <v>24000</v>
      </c>
      <c r="O34" s="53">
        <v>0</v>
      </c>
      <c r="P34" s="53">
        <v>0</v>
      </c>
      <c r="Q34" s="71">
        <v>0</v>
      </c>
      <c r="R34" s="71">
        <f t="shared" si="5"/>
        <v>0</v>
      </c>
      <c r="S34" s="53">
        <v>0</v>
      </c>
      <c r="T34" s="34">
        <f>(M34*S34)</f>
        <v>0</v>
      </c>
      <c r="U34" s="34">
        <f>N34+R34+T34</f>
        <v>24000</v>
      </c>
      <c r="V34" s="34">
        <v>0</v>
      </c>
      <c r="W34" s="34">
        <v>0</v>
      </c>
      <c r="X34" s="34">
        <v>0</v>
      </c>
      <c r="Y34" s="52">
        <v>0</v>
      </c>
      <c r="Z34" s="46">
        <v>0</v>
      </c>
      <c r="AA34" s="46"/>
      <c r="AB34" s="34">
        <v>0</v>
      </c>
      <c r="AC34" s="56">
        <f>AB34+U34</f>
        <v>24000</v>
      </c>
      <c r="AD34" s="57" t="str">
        <f>A34</f>
        <v>605-PR</v>
      </c>
      <c r="AE34" s="74"/>
    </row>
    <row r="35" spans="1:31" s="31" customFormat="1" ht="30.75" hidden="1" customHeight="1" x14ac:dyDescent="0.2">
      <c r="A35" s="33" t="s">
        <v>76</v>
      </c>
      <c r="B35" s="33"/>
      <c r="C35" s="28" t="s">
        <v>77</v>
      </c>
      <c r="D35" s="28" t="s">
        <v>103</v>
      </c>
      <c r="E35" s="35" t="s">
        <v>104</v>
      </c>
      <c r="F35" s="35" t="s">
        <v>105</v>
      </c>
      <c r="G35" s="35" t="s">
        <v>105</v>
      </c>
      <c r="H35" s="220"/>
      <c r="I35" s="33" t="s">
        <v>37</v>
      </c>
      <c r="J35" s="70">
        <v>0</v>
      </c>
      <c r="K35" s="52">
        <v>18</v>
      </c>
      <c r="L35" s="75">
        <v>0</v>
      </c>
      <c r="M35" s="52">
        <f t="shared" ref="M35:M41" si="6">K35+L35</f>
        <v>18</v>
      </c>
      <c r="N35" s="34">
        <v>0</v>
      </c>
      <c r="O35" s="53">
        <f>SUM(M35)</f>
        <v>18</v>
      </c>
      <c r="P35" s="53">
        <v>161</v>
      </c>
      <c r="Q35" s="71">
        <v>0</v>
      </c>
      <c r="R35" s="71">
        <f t="shared" ref="R35:R41" si="7">SUM(O35*P35)</f>
        <v>2898</v>
      </c>
      <c r="S35" s="53">
        <v>0</v>
      </c>
      <c r="T35" s="34">
        <v>0</v>
      </c>
      <c r="U35" s="34">
        <f>N35+R35+T35</f>
        <v>2898</v>
      </c>
      <c r="V35" s="34">
        <f>SUM(M35*200)</f>
        <v>3600</v>
      </c>
      <c r="W35" s="34">
        <v>0</v>
      </c>
      <c r="X35" s="34">
        <v>0</v>
      </c>
      <c r="Y35" s="52">
        <v>0</v>
      </c>
      <c r="Z35" s="46">
        <v>0</v>
      </c>
      <c r="AA35" s="46"/>
      <c r="AB35" s="34">
        <f>V35+Y35+Z35</f>
        <v>3600</v>
      </c>
      <c r="AC35" s="56">
        <f>AB35+U35</f>
        <v>6498</v>
      </c>
      <c r="AD35" s="57" t="str">
        <f>A35</f>
        <v>605-PR</v>
      </c>
      <c r="AE35" s="74" t="s">
        <v>107</v>
      </c>
    </row>
    <row r="36" spans="1:31" s="31" customFormat="1" ht="27.75" hidden="1" customHeight="1" x14ac:dyDescent="0.2">
      <c r="A36" s="33" t="s">
        <v>76</v>
      </c>
      <c r="B36" s="33"/>
      <c r="C36" s="28" t="s">
        <v>77</v>
      </c>
      <c r="D36" s="28" t="s">
        <v>103</v>
      </c>
      <c r="E36" s="35" t="s">
        <v>104</v>
      </c>
      <c r="F36" s="35" t="s">
        <v>105</v>
      </c>
      <c r="G36" s="35" t="s">
        <v>105</v>
      </c>
      <c r="H36" s="220"/>
      <c r="I36" s="33" t="s">
        <v>37</v>
      </c>
      <c r="J36" s="70">
        <v>0</v>
      </c>
      <c r="K36" s="52">
        <v>0</v>
      </c>
      <c r="L36" s="75">
        <v>30</v>
      </c>
      <c r="M36" s="52">
        <f t="shared" si="6"/>
        <v>30</v>
      </c>
      <c r="N36" s="34">
        <v>0</v>
      </c>
      <c r="O36" s="53">
        <f>SUM(M36)</f>
        <v>30</v>
      </c>
      <c r="P36" s="53">
        <v>161</v>
      </c>
      <c r="Q36" s="71">
        <v>0</v>
      </c>
      <c r="R36" s="71">
        <f t="shared" si="7"/>
        <v>4830</v>
      </c>
      <c r="S36" s="53">
        <v>0</v>
      </c>
      <c r="T36" s="34">
        <v>0</v>
      </c>
      <c r="U36" s="34">
        <f>N36+R36+T36</f>
        <v>4830</v>
      </c>
      <c r="V36" s="34">
        <f>SUM(M36*200)</f>
        <v>6000</v>
      </c>
      <c r="W36" s="34">
        <v>0</v>
      </c>
      <c r="X36" s="34">
        <v>0</v>
      </c>
      <c r="Y36" s="52">
        <v>0</v>
      </c>
      <c r="Z36" s="46">
        <v>0</v>
      </c>
      <c r="AA36" s="46"/>
      <c r="AB36" s="34">
        <f>V36+Y36+Z36</f>
        <v>6000</v>
      </c>
      <c r="AC36" s="56">
        <f>AB36+U36</f>
        <v>10830</v>
      </c>
      <c r="AD36" s="57" t="str">
        <f>A36</f>
        <v>605-PR</v>
      </c>
      <c r="AE36" s="74"/>
    </row>
    <row r="37" spans="1:31" s="31" customFormat="1" ht="29.25" hidden="1" customHeight="1" x14ac:dyDescent="0.2">
      <c r="A37" s="33" t="s">
        <v>76</v>
      </c>
      <c r="B37" s="33"/>
      <c r="C37" s="28" t="s">
        <v>77</v>
      </c>
      <c r="D37" s="28" t="s">
        <v>108</v>
      </c>
      <c r="E37" s="35" t="s">
        <v>109</v>
      </c>
      <c r="F37" s="35" t="s">
        <v>105</v>
      </c>
      <c r="G37" s="35" t="s">
        <v>105</v>
      </c>
      <c r="H37" s="220"/>
      <c r="I37" s="33" t="s">
        <v>37</v>
      </c>
      <c r="J37" s="70">
        <v>0</v>
      </c>
      <c r="K37" s="52">
        <v>83</v>
      </c>
      <c r="L37" s="75">
        <v>0</v>
      </c>
      <c r="M37" s="52">
        <f t="shared" si="6"/>
        <v>83</v>
      </c>
      <c r="N37" s="34">
        <v>0</v>
      </c>
      <c r="O37" s="53">
        <v>83</v>
      </c>
      <c r="P37" s="53">
        <v>161</v>
      </c>
      <c r="Q37" s="71">
        <v>0</v>
      </c>
      <c r="R37" s="71">
        <f t="shared" si="7"/>
        <v>13363</v>
      </c>
      <c r="S37" s="53">
        <v>0</v>
      </c>
      <c r="T37" s="34">
        <v>0</v>
      </c>
      <c r="U37" s="34">
        <f>N37+R37+T37</f>
        <v>13363</v>
      </c>
      <c r="V37" s="34">
        <f>SUM(M37*200)</f>
        <v>16600</v>
      </c>
      <c r="W37" s="34">
        <v>0</v>
      </c>
      <c r="X37" s="34">
        <v>0</v>
      </c>
      <c r="Y37" s="52">
        <v>0</v>
      </c>
      <c r="Z37" s="46">
        <v>0</v>
      </c>
      <c r="AA37" s="46"/>
      <c r="AB37" s="34">
        <f>V37+Y37+Z37</f>
        <v>16600</v>
      </c>
      <c r="AC37" s="56">
        <f>AB37+U37</f>
        <v>29963</v>
      </c>
      <c r="AD37" s="57" t="str">
        <f>A37</f>
        <v>605-PR</v>
      </c>
      <c r="AE37" s="74"/>
    </row>
    <row r="38" spans="1:31" s="31" customFormat="1" ht="27" hidden="1" customHeight="1" x14ac:dyDescent="0.2">
      <c r="A38" s="33" t="s">
        <v>76</v>
      </c>
      <c r="B38" s="33"/>
      <c r="C38" s="28" t="s">
        <v>77</v>
      </c>
      <c r="D38" s="28" t="s">
        <v>108</v>
      </c>
      <c r="E38" s="35" t="s">
        <v>109</v>
      </c>
      <c r="F38" s="35" t="s">
        <v>105</v>
      </c>
      <c r="G38" s="35" t="s">
        <v>105</v>
      </c>
      <c r="H38" s="220"/>
      <c r="I38" s="33" t="s">
        <v>37</v>
      </c>
      <c r="J38" s="70">
        <v>0</v>
      </c>
      <c r="K38" s="52">
        <v>14</v>
      </c>
      <c r="L38" s="75">
        <v>0</v>
      </c>
      <c r="M38" s="52">
        <f t="shared" si="6"/>
        <v>14</v>
      </c>
      <c r="N38" s="34">
        <v>0</v>
      </c>
      <c r="O38" s="53">
        <v>14</v>
      </c>
      <c r="P38" s="53">
        <v>161</v>
      </c>
      <c r="Q38" s="71">
        <v>0</v>
      </c>
      <c r="R38" s="71">
        <f t="shared" si="7"/>
        <v>2254</v>
      </c>
      <c r="S38" s="53">
        <v>0</v>
      </c>
      <c r="T38" s="34">
        <v>0</v>
      </c>
      <c r="U38" s="34">
        <f>N38+R38+T38</f>
        <v>2254</v>
      </c>
      <c r="V38" s="34">
        <f>SUM(M38*200)</f>
        <v>2800</v>
      </c>
      <c r="W38" s="34">
        <v>0</v>
      </c>
      <c r="X38" s="34">
        <v>0</v>
      </c>
      <c r="Y38" s="52">
        <v>0</v>
      </c>
      <c r="Z38" s="46">
        <v>0</v>
      </c>
      <c r="AA38" s="46"/>
      <c r="AB38" s="34">
        <f>V38+Y38+Z38</f>
        <v>2800</v>
      </c>
      <c r="AC38" s="56">
        <f>AB38+U38</f>
        <v>5054</v>
      </c>
      <c r="AD38" s="57" t="str">
        <f>A38</f>
        <v>605-PR</v>
      </c>
      <c r="AE38" s="74"/>
    </row>
    <row r="39" spans="1:31" s="31" customFormat="1" ht="28" hidden="1" customHeight="1" x14ac:dyDescent="0.2">
      <c r="A39" s="33" t="s">
        <v>76</v>
      </c>
      <c r="B39" s="33"/>
      <c r="C39" s="28" t="s">
        <v>77</v>
      </c>
      <c r="D39" s="28" t="s">
        <v>108</v>
      </c>
      <c r="E39" s="35" t="s">
        <v>109</v>
      </c>
      <c r="F39" s="35" t="s">
        <v>105</v>
      </c>
      <c r="G39" s="35" t="s">
        <v>105</v>
      </c>
      <c r="H39" s="220"/>
      <c r="I39" s="33" t="s">
        <v>37</v>
      </c>
      <c r="J39" s="70">
        <v>0</v>
      </c>
      <c r="K39" s="52">
        <v>0</v>
      </c>
      <c r="L39" s="75">
        <v>84</v>
      </c>
      <c r="M39" s="52">
        <f t="shared" si="6"/>
        <v>84</v>
      </c>
      <c r="N39" s="34">
        <v>0</v>
      </c>
      <c r="O39" s="53">
        <v>84</v>
      </c>
      <c r="P39" s="53">
        <v>161</v>
      </c>
      <c r="Q39" s="71">
        <v>0</v>
      </c>
      <c r="R39" s="71">
        <f t="shared" si="7"/>
        <v>13524</v>
      </c>
      <c r="S39" s="53">
        <v>0</v>
      </c>
      <c r="T39" s="34">
        <v>0</v>
      </c>
      <c r="U39" s="34">
        <f>N39+R39+T39</f>
        <v>13524</v>
      </c>
      <c r="V39" s="34">
        <f>SUM(M39*200)</f>
        <v>16800</v>
      </c>
      <c r="W39" s="34">
        <v>0</v>
      </c>
      <c r="X39" s="34">
        <v>0</v>
      </c>
      <c r="Y39" s="52">
        <v>0</v>
      </c>
      <c r="Z39" s="46">
        <v>0</v>
      </c>
      <c r="AA39" s="46"/>
      <c r="AB39" s="34">
        <f>V39+Y39+Z39</f>
        <v>16800</v>
      </c>
      <c r="AC39" s="56">
        <f>AB39+U39</f>
        <v>30324</v>
      </c>
      <c r="AD39" s="57" t="str">
        <f>A39</f>
        <v>605-PR</v>
      </c>
      <c r="AE39" s="74"/>
    </row>
    <row r="40" spans="1:31" s="31" customFormat="1" ht="27" hidden="1" customHeight="1" x14ac:dyDescent="0.2">
      <c r="A40" s="33" t="s">
        <v>76</v>
      </c>
      <c r="B40" s="33"/>
      <c r="C40" s="28" t="s">
        <v>77</v>
      </c>
      <c r="D40" s="28" t="s">
        <v>108</v>
      </c>
      <c r="E40" s="35" t="s">
        <v>110</v>
      </c>
      <c r="F40" s="35" t="s">
        <v>105</v>
      </c>
      <c r="G40" s="35" t="s">
        <v>105</v>
      </c>
      <c r="H40" s="220"/>
      <c r="I40" s="33" t="s">
        <v>37</v>
      </c>
      <c r="J40" s="70">
        <v>0</v>
      </c>
      <c r="K40" s="52">
        <v>0</v>
      </c>
      <c r="L40" s="75">
        <v>14</v>
      </c>
      <c r="M40" s="52">
        <f t="shared" si="6"/>
        <v>14</v>
      </c>
      <c r="N40" s="34">
        <v>0</v>
      </c>
      <c r="O40" s="53">
        <v>14</v>
      </c>
      <c r="P40" s="53">
        <v>161</v>
      </c>
      <c r="Q40" s="71">
        <v>0</v>
      </c>
      <c r="R40" s="71">
        <f t="shared" si="7"/>
        <v>2254</v>
      </c>
      <c r="S40" s="53">
        <v>0</v>
      </c>
      <c r="T40" s="34">
        <v>0</v>
      </c>
      <c r="U40" s="34">
        <f>N40+R40+T40</f>
        <v>2254</v>
      </c>
      <c r="V40" s="34">
        <f>SUM(M40*200)</f>
        <v>2800</v>
      </c>
      <c r="W40" s="34">
        <v>0</v>
      </c>
      <c r="X40" s="34">
        <v>0</v>
      </c>
      <c r="Y40" s="52">
        <v>0</v>
      </c>
      <c r="Z40" s="46">
        <v>0</v>
      </c>
      <c r="AA40" s="46"/>
      <c r="AB40" s="34">
        <f>V40+Y40+Z40</f>
        <v>2800</v>
      </c>
      <c r="AC40" s="56">
        <f>AB40+U40</f>
        <v>5054</v>
      </c>
      <c r="AD40" s="57" t="str">
        <f>A40</f>
        <v>605-PR</v>
      </c>
      <c r="AE40" s="74"/>
    </row>
    <row r="41" spans="1:31" s="31" customFormat="1" ht="31.5" hidden="1" customHeight="1" x14ac:dyDescent="0.2">
      <c r="A41" s="33" t="s">
        <v>76</v>
      </c>
      <c r="B41" s="33"/>
      <c r="C41" s="28" t="s">
        <v>77</v>
      </c>
      <c r="D41" s="28" t="s">
        <v>108</v>
      </c>
      <c r="E41" s="35" t="s">
        <v>111</v>
      </c>
      <c r="F41" s="35" t="s">
        <v>105</v>
      </c>
      <c r="G41" s="35" t="s">
        <v>105</v>
      </c>
      <c r="H41" s="220"/>
      <c r="I41" s="33" t="s">
        <v>37</v>
      </c>
      <c r="J41" s="70">
        <v>0</v>
      </c>
      <c r="K41" s="52">
        <v>0</v>
      </c>
      <c r="L41" s="75">
        <v>15</v>
      </c>
      <c r="M41" s="52">
        <f t="shared" si="6"/>
        <v>15</v>
      </c>
      <c r="N41" s="34">
        <v>0</v>
      </c>
      <c r="O41" s="53">
        <f>SUM(M41)</f>
        <v>15</v>
      </c>
      <c r="P41" s="53">
        <v>161</v>
      </c>
      <c r="Q41" s="71">
        <v>0</v>
      </c>
      <c r="R41" s="71">
        <f t="shared" si="7"/>
        <v>2415</v>
      </c>
      <c r="S41" s="53">
        <v>0</v>
      </c>
      <c r="T41" s="34">
        <v>0</v>
      </c>
      <c r="U41" s="34">
        <f>N41+R41+T41</f>
        <v>2415</v>
      </c>
      <c r="V41" s="34">
        <f>SUM(M41*200)</f>
        <v>3000</v>
      </c>
      <c r="W41" s="34">
        <v>0</v>
      </c>
      <c r="X41" s="34">
        <v>0</v>
      </c>
      <c r="Y41" s="52">
        <v>0</v>
      </c>
      <c r="Z41" s="46">
        <v>0</v>
      </c>
      <c r="AA41" s="46"/>
      <c r="AB41" s="34">
        <f>V41+Y41+Z41</f>
        <v>3000</v>
      </c>
      <c r="AC41" s="56">
        <f>AB41+U41</f>
        <v>5415</v>
      </c>
      <c r="AD41" s="57" t="str">
        <f>A41</f>
        <v>605-PR</v>
      </c>
      <c r="AE41" s="74"/>
    </row>
    <row r="42" spans="1:31" s="31" customFormat="1" ht="29.25" hidden="1" customHeight="1" x14ac:dyDescent="0.2">
      <c r="A42" s="33" t="s">
        <v>76</v>
      </c>
      <c r="B42" s="33"/>
      <c r="C42" s="198" t="s">
        <v>77</v>
      </c>
      <c r="D42" s="198" t="s">
        <v>112</v>
      </c>
      <c r="E42" s="110" t="s">
        <v>112</v>
      </c>
      <c r="F42" s="110" t="s">
        <v>112</v>
      </c>
      <c r="G42" s="35" t="s">
        <v>113</v>
      </c>
      <c r="H42" s="52" t="s">
        <v>112</v>
      </c>
      <c r="I42" s="203" t="s">
        <v>112</v>
      </c>
      <c r="J42" s="204" t="s">
        <v>112</v>
      </c>
      <c r="K42" s="52">
        <v>0</v>
      </c>
      <c r="L42" s="52">
        <v>0</v>
      </c>
      <c r="M42" s="52">
        <v>0</v>
      </c>
      <c r="N42" s="61">
        <v>0</v>
      </c>
      <c r="O42" s="53">
        <v>0</v>
      </c>
      <c r="P42" s="53">
        <v>0</v>
      </c>
      <c r="Q42" s="71"/>
      <c r="R42" s="71">
        <v>0</v>
      </c>
      <c r="S42" s="53">
        <v>0</v>
      </c>
      <c r="T42" s="34">
        <v>84000</v>
      </c>
      <c r="U42" s="34">
        <f>N42+R42+T42</f>
        <v>84000</v>
      </c>
      <c r="V42" s="34">
        <v>0</v>
      </c>
      <c r="W42" s="34">
        <v>0</v>
      </c>
      <c r="X42" s="34">
        <v>0</v>
      </c>
      <c r="Y42" s="52">
        <v>0</v>
      </c>
      <c r="Z42" s="46">
        <v>0</v>
      </c>
      <c r="AA42" s="46"/>
      <c r="AB42" s="34">
        <v>0</v>
      </c>
      <c r="AC42" s="56">
        <f>AB42+U42</f>
        <v>84000</v>
      </c>
      <c r="AD42" s="206" t="str">
        <f>A42</f>
        <v>605-PR</v>
      </c>
      <c r="AE42" s="74"/>
    </row>
    <row r="43" spans="1:31" s="31" customFormat="1" ht="31.5" hidden="1" customHeight="1" x14ac:dyDescent="0.2">
      <c r="A43" s="33" t="s">
        <v>76</v>
      </c>
      <c r="B43" s="33"/>
      <c r="C43" s="28" t="s">
        <v>77</v>
      </c>
      <c r="D43" s="28" t="s">
        <v>112</v>
      </c>
      <c r="E43" s="35" t="s">
        <v>112</v>
      </c>
      <c r="F43" s="35" t="s">
        <v>112</v>
      </c>
      <c r="G43" s="35" t="s">
        <v>114</v>
      </c>
      <c r="H43" s="220" t="s">
        <v>112</v>
      </c>
      <c r="I43" s="33" t="s">
        <v>112</v>
      </c>
      <c r="J43" s="70" t="s">
        <v>112</v>
      </c>
      <c r="K43" s="52">
        <v>0</v>
      </c>
      <c r="L43" s="52">
        <v>0</v>
      </c>
      <c r="M43" s="52">
        <v>0</v>
      </c>
      <c r="N43" s="61">
        <v>0</v>
      </c>
      <c r="O43" s="53">
        <v>0</v>
      </c>
      <c r="P43" s="53">
        <v>0</v>
      </c>
      <c r="Q43" s="71"/>
      <c r="R43" s="71">
        <v>0</v>
      </c>
      <c r="S43" s="53">
        <v>0</v>
      </c>
      <c r="T43" s="34">
        <v>31960</v>
      </c>
      <c r="U43" s="34">
        <f>N43+R43+T43</f>
        <v>31960</v>
      </c>
      <c r="V43" s="34">
        <v>0</v>
      </c>
      <c r="W43" s="34">
        <v>0</v>
      </c>
      <c r="X43" s="34">
        <v>0</v>
      </c>
      <c r="Y43" s="52">
        <v>0</v>
      </c>
      <c r="Z43" s="46">
        <v>0</v>
      </c>
      <c r="AA43" s="46"/>
      <c r="AB43" s="34">
        <v>0</v>
      </c>
      <c r="AC43" s="56">
        <f>AB43+U43</f>
        <v>31960</v>
      </c>
      <c r="AD43" s="57" t="str">
        <f>A43</f>
        <v>605-PR</v>
      </c>
      <c r="AE43" s="74"/>
    </row>
    <row r="44" spans="1:31" s="31" customFormat="1" ht="48" hidden="1" customHeight="1" x14ac:dyDescent="0.2">
      <c r="A44" s="33" t="s">
        <v>76</v>
      </c>
      <c r="B44" s="33"/>
      <c r="C44" s="28" t="s">
        <v>77</v>
      </c>
      <c r="D44" s="28" t="s">
        <v>112</v>
      </c>
      <c r="E44" s="35" t="s">
        <v>112</v>
      </c>
      <c r="F44" s="35" t="s">
        <v>112</v>
      </c>
      <c r="G44" s="35" t="s">
        <v>115</v>
      </c>
      <c r="H44" s="220" t="s">
        <v>112</v>
      </c>
      <c r="I44" s="33" t="s">
        <v>112</v>
      </c>
      <c r="J44" s="70" t="s">
        <v>112</v>
      </c>
      <c r="K44" s="52">
        <v>0</v>
      </c>
      <c r="L44" s="52">
        <v>0</v>
      </c>
      <c r="M44" s="52">
        <v>0</v>
      </c>
      <c r="N44" s="61">
        <v>0</v>
      </c>
      <c r="O44" s="53">
        <v>0</v>
      </c>
      <c r="P44" s="53">
        <v>0</v>
      </c>
      <c r="Q44" s="71"/>
      <c r="R44" s="71">
        <v>0</v>
      </c>
      <c r="S44" s="53">
        <v>0</v>
      </c>
      <c r="T44" s="34">
        <v>94500</v>
      </c>
      <c r="U44" s="34">
        <f>N44+R44+T44</f>
        <v>94500</v>
      </c>
      <c r="V44" s="34">
        <v>0</v>
      </c>
      <c r="W44" s="34">
        <v>0</v>
      </c>
      <c r="X44" s="34">
        <v>0</v>
      </c>
      <c r="Y44" s="52">
        <v>0</v>
      </c>
      <c r="Z44" s="46">
        <v>0</v>
      </c>
      <c r="AA44" s="46"/>
      <c r="AB44" s="34">
        <v>0</v>
      </c>
      <c r="AC44" s="56">
        <f>AB44+U44</f>
        <v>94500</v>
      </c>
      <c r="AD44" s="57" t="str">
        <f>A44</f>
        <v>605-PR</v>
      </c>
      <c r="AE44" s="74"/>
    </row>
    <row r="45" spans="1:31" s="31" customFormat="1" ht="24.75" hidden="1" customHeight="1" x14ac:dyDescent="0.2">
      <c r="A45" s="33" t="s">
        <v>76</v>
      </c>
      <c r="B45" s="33"/>
      <c r="C45" s="28" t="s">
        <v>77</v>
      </c>
      <c r="D45" s="28" t="s">
        <v>112</v>
      </c>
      <c r="E45" s="35" t="s">
        <v>112</v>
      </c>
      <c r="F45" s="35" t="s">
        <v>112</v>
      </c>
      <c r="G45" s="35" t="s">
        <v>116</v>
      </c>
      <c r="H45" s="220" t="s">
        <v>112</v>
      </c>
      <c r="I45" s="33" t="s">
        <v>112</v>
      </c>
      <c r="J45" s="70" t="s">
        <v>112</v>
      </c>
      <c r="K45" s="52">
        <v>0</v>
      </c>
      <c r="L45" s="52">
        <v>0</v>
      </c>
      <c r="M45" s="52">
        <v>0</v>
      </c>
      <c r="N45" s="61">
        <v>0</v>
      </c>
      <c r="O45" s="53">
        <v>0</v>
      </c>
      <c r="P45" s="53">
        <v>0</v>
      </c>
      <c r="Q45" s="71"/>
      <c r="R45" s="71">
        <v>0</v>
      </c>
      <c r="S45" s="53">
        <v>0</v>
      </c>
      <c r="T45" s="34">
        <v>39055</v>
      </c>
      <c r="U45" s="34">
        <f>N45+R45+T45</f>
        <v>39055</v>
      </c>
      <c r="V45" s="34">
        <v>0</v>
      </c>
      <c r="W45" s="34">
        <v>0</v>
      </c>
      <c r="X45" s="34">
        <v>0</v>
      </c>
      <c r="Y45" s="52">
        <v>0</v>
      </c>
      <c r="Z45" s="46">
        <v>0</v>
      </c>
      <c r="AA45" s="46"/>
      <c r="AB45" s="34">
        <v>0</v>
      </c>
      <c r="AC45" s="56">
        <f>AB45+U45</f>
        <v>39055</v>
      </c>
      <c r="AD45" s="57" t="str">
        <f>A45</f>
        <v>605-PR</v>
      </c>
      <c r="AE45" s="74"/>
    </row>
    <row r="46" spans="1:31" s="31" customFormat="1" ht="34.5" hidden="1" customHeight="1" x14ac:dyDescent="0.2">
      <c r="A46" s="33" t="s">
        <v>76</v>
      </c>
      <c r="B46" s="33"/>
      <c r="C46" s="28" t="s">
        <v>77</v>
      </c>
      <c r="D46" s="28" t="s">
        <v>50</v>
      </c>
      <c r="E46" s="35" t="s">
        <v>104</v>
      </c>
      <c r="F46" s="35" t="s">
        <v>105</v>
      </c>
      <c r="G46" s="35" t="s">
        <v>105</v>
      </c>
      <c r="H46" s="220"/>
      <c r="I46" s="33" t="s">
        <v>37</v>
      </c>
      <c r="J46" s="70">
        <v>0</v>
      </c>
      <c r="K46" s="52">
        <v>0</v>
      </c>
      <c r="L46" s="75">
        <v>25</v>
      </c>
      <c r="M46" s="52">
        <f>K46+L46</f>
        <v>25</v>
      </c>
      <c r="N46" s="34">
        <v>0</v>
      </c>
      <c r="O46" s="53">
        <v>25</v>
      </c>
      <c r="P46" s="53">
        <v>161</v>
      </c>
      <c r="Q46" s="71">
        <v>0</v>
      </c>
      <c r="R46" s="71">
        <f>SUM(O46*P46)</f>
        <v>4025</v>
      </c>
      <c r="S46" s="53">
        <v>0</v>
      </c>
      <c r="T46" s="34">
        <v>0</v>
      </c>
      <c r="U46" s="34">
        <f>N46+R46+T46</f>
        <v>4025</v>
      </c>
      <c r="V46" s="34">
        <f>SUM(M46*200)</f>
        <v>5000</v>
      </c>
      <c r="W46" s="34">
        <v>0</v>
      </c>
      <c r="X46" s="34">
        <v>0</v>
      </c>
      <c r="Y46" s="52">
        <v>0</v>
      </c>
      <c r="Z46" s="46">
        <v>0</v>
      </c>
      <c r="AA46" s="46"/>
      <c r="AB46" s="34">
        <f>V46+Y46+Z46</f>
        <v>5000</v>
      </c>
      <c r="AC46" s="56">
        <f>AB46+U46</f>
        <v>9025</v>
      </c>
      <c r="AD46" s="57" t="str">
        <f>A46</f>
        <v>605-PR</v>
      </c>
      <c r="AE46" s="74" t="s">
        <v>117</v>
      </c>
    </row>
    <row r="47" spans="1:31" s="31" customFormat="1" ht="38.25" hidden="1" customHeight="1" x14ac:dyDescent="0.2">
      <c r="A47" s="33" t="s">
        <v>76</v>
      </c>
      <c r="B47" s="33"/>
      <c r="C47" s="28" t="s">
        <v>77</v>
      </c>
      <c r="D47" s="28" t="s">
        <v>50</v>
      </c>
      <c r="E47" s="35" t="s">
        <v>104</v>
      </c>
      <c r="F47" s="35" t="s">
        <v>105</v>
      </c>
      <c r="G47" s="35" t="s">
        <v>105</v>
      </c>
      <c r="H47" s="220"/>
      <c r="I47" s="33" t="s">
        <v>37</v>
      </c>
      <c r="J47" s="70">
        <v>0</v>
      </c>
      <c r="K47" s="52">
        <v>30</v>
      </c>
      <c r="L47" s="75">
        <v>0</v>
      </c>
      <c r="M47" s="52">
        <f>K47+L47</f>
        <v>30</v>
      </c>
      <c r="N47" s="34">
        <v>0</v>
      </c>
      <c r="O47" s="53">
        <v>30</v>
      </c>
      <c r="P47" s="53">
        <v>161</v>
      </c>
      <c r="Q47" s="71">
        <v>0</v>
      </c>
      <c r="R47" s="71">
        <f>SUM(O47*P47)</f>
        <v>4830</v>
      </c>
      <c r="S47" s="53">
        <v>0</v>
      </c>
      <c r="T47" s="34">
        <v>0</v>
      </c>
      <c r="U47" s="34">
        <f>N47+R47+T47</f>
        <v>4830</v>
      </c>
      <c r="V47" s="34">
        <f>SUM(M47*200)</f>
        <v>6000</v>
      </c>
      <c r="W47" s="34">
        <v>0</v>
      </c>
      <c r="X47" s="34">
        <v>0</v>
      </c>
      <c r="Y47" s="52">
        <v>0</v>
      </c>
      <c r="Z47" s="46">
        <v>0</v>
      </c>
      <c r="AA47" s="46"/>
      <c r="AB47" s="34">
        <f>V47+Y47+Z47</f>
        <v>6000</v>
      </c>
      <c r="AC47" s="56">
        <f>AB47+U47</f>
        <v>10830</v>
      </c>
      <c r="AD47" s="57" t="str">
        <f>A47</f>
        <v>605-PR</v>
      </c>
      <c r="AE47" s="74" t="s">
        <v>117</v>
      </c>
    </row>
    <row r="48" spans="1:31" s="87" customFormat="1" ht="37.5" customHeight="1" x14ac:dyDescent="0.15">
      <c r="A48" s="207" t="s">
        <v>118</v>
      </c>
      <c r="B48" s="207" t="s">
        <v>119</v>
      </c>
      <c r="C48" s="76" t="s">
        <v>33</v>
      </c>
      <c r="D48" s="76" t="s">
        <v>112</v>
      </c>
      <c r="E48" s="77" t="s">
        <v>112</v>
      </c>
      <c r="F48" s="77" t="s">
        <v>112</v>
      </c>
      <c r="G48" s="77" t="s">
        <v>113</v>
      </c>
      <c r="H48" s="247">
        <v>0</v>
      </c>
      <c r="I48" s="78" t="s">
        <v>37</v>
      </c>
      <c r="J48" s="79">
        <v>0</v>
      </c>
      <c r="K48" s="80">
        <v>0</v>
      </c>
      <c r="L48" s="80">
        <v>0</v>
      </c>
      <c r="M48" s="80">
        <f>K48+L48</f>
        <v>0</v>
      </c>
      <c r="N48" s="81">
        <f>(J48*M48)</f>
        <v>0</v>
      </c>
      <c r="O48" s="82">
        <v>0</v>
      </c>
      <c r="P48" s="82">
        <v>0</v>
      </c>
      <c r="Q48" s="83">
        <v>0</v>
      </c>
      <c r="R48" s="83">
        <v>0</v>
      </c>
      <c r="S48" s="82">
        <v>0</v>
      </c>
      <c r="T48" s="81">
        <v>0</v>
      </c>
      <c r="U48" s="81">
        <f>N48+R48+T48</f>
        <v>0</v>
      </c>
      <c r="V48" s="81">
        <v>0</v>
      </c>
      <c r="W48" s="81">
        <v>0</v>
      </c>
      <c r="X48" s="81">
        <v>0</v>
      </c>
      <c r="Y48" s="80">
        <f>SUM(X48*W48)</f>
        <v>0</v>
      </c>
      <c r="Z48" s="85">
        <v>0</v>
      </c>
      <c r="AA48" s="85"/>
      <c r="AB48" s="81">
        <f>V48+Y48+Z48</f>
        <v>0</v>
      </c>
      <c r="AC48" s="56">
        <f>AB48+U48</f>
        <v>0</v>
      </c>
      <c r="AD48" s="86" t="s">
        <v>120</v>
      </c>
      <c r="AE48" s="88"/>
    </row>
    <row r="49" spans="1:31" s="87" customFormat="1" ht="35.25" customHeight="1" x14ac:dyDescent="0.15">
      <c r="A49" s="207" t="s">
        <v>118</v>
      </c>
      <c r="B49" s="207" t="s">
        <v>119</v>
      </c>
      <c r="C49" s="76" t="s">
        <v>33</v>
      </c>
      <c r="D49" s="76" t="s">
        <v>112</v>
      </c>
      <c r="E49" s="77" t="s">
        <v>112</v>
      </c>
      <c r="F49" s="77" t="s">
        <v>112</v>
      </c>
      <c r="G49" s="59" t="s">
        <v>114</v>
      </c>
      <c r="H49" s="247">
        <v>0</v>
      </c>
      <c r="I49" s="78" t="s">
        <v>37</v>
      </c>
      <c r="J49" s="79">
        <v>0</v>
      </c>
      <c r="K49" s="80">
        <v>0</v>
      </c>
      <c r="L49" s="80">
        <v>0</v>
      </c>
      <c r="M49" s="80">
        <v>0</v>
      </c>
      <c r="N49" s="81">
        <v>0</v>
      </c>
      <c r="O49" s="82">
        <v>0</v>
      </c>
      <c r="P49" s="82">
        <v>0</v>
      </c>
      <c r="Q49" s="83">
        <v>0</v>
      </c>
      <c r="R49" s="83">
        <v>0</v>
      </c>
      <c r="S49" s="82">
        <v>0</v>
      </c>
      <c r="T49" s="81">
        <v>0</v>
      </c>
      <c r="U49" s="81">
        <f>N49+R49+T49</f>
        <v>0</v>
      </c>
      <c r="V49" s="81">
        <v>0</v>
      </c>
      <c r="W49" s="81">
        <v>0</v>
      </c>
      <c r="X49" s="81">
        <v>0</v>
      </c>
      <c r="Y49" s="80">
        <v>0</v>
      </c>
      <c r="Z49" s="85">
        <v>0</v>
      </c>
      <c r="AA49" s="85"/>
      <c r="AB49" s="81">
        <v>0</v>
      </c>
      <c r="AC49" s="56">
        <f>AB49+U49</f>
        <v>0</v>
      </c>
      <c r="AD49" s="86" t="s">
        <v>120</v>
      </c>
      <c r="AE49" s="88"/>
    </row>
    <row r="50" spans="1:31" s="31" customFormat="1" ht="81" customHeight="1" x14ac:dyDescent="0.2">
      <c r="A50" s="92" t="s">
        <v>118</v>
      </c>
      <c r="B50" s="207" t="s">
        <v>119</v>
      </c>
      <c r="C50" s="88" t="s">
        <v>33</v>
      </c>
      <c r="D50" s="88" t="s">
        <v>50</v>
      </c>
      <c r="E50" s="89" t="s">
        <v>121</v>
      </c>
      <c r="F50" s="89" t="s">
        <v>122</v>
      </c>
      <c r="G50" s="89" t="s">
        <v>123</v>
      </c>
      <c r="H50" s="220">
        <v>45</v>
      </c>
      <c r="I50" s="90" t="s">
        <v>37</v>
      </c>
      <c r="J50" s="51">
        <v>1200</v>
      </c>
      <c r="K50" s="52">
        <v>0</v>
      </c>
      <c r="L50" s="52">
        <v>0</v>
      </c>
      <c r="M50" s="52">
        <f>K50+L50</f>
        <v>0</v>
      </c>
      <c r="N50" s="34">
        <f t="shared" ref="N50:N68" si="8">(J50*M50)</f>
        <v>0</v>
      </c>
      <c r="O50" s="53">
        <v>0</v>
      </c>
      <c r="P50" s="53">
        <v>0</v>
      </c>
      <c r="Q50" s="71">
        <v>0.4</v>
      </c>
      <c r="R50" s="71">
        <f>SUM(P50*Q50*O50)</f>
        <v>0</v>
      </c>
      <c r="S50" s="53">
        <v>0</v>
      </c>
      <c r="T50" s="34">
        <v>0</v>
      </c>
      <c r="U50" s="34">
        <f>N50+R50+T50</f>
        <v>0</v>
      </c>
      <c r="V50" s="34">
        <f>M50*200</f>
        <v>0</v>
      </c>
      <c r="W50" s="34">
        <v>0</v>
      </c>
      <c r="X50" s="34">
        <v>410</v>
      </c>
      <c r="Y50" s="52">
        <f t="shared" ref="Y50:Y68" si="9">SUM(X50*W50)</f>
        <v>0</v>
      </c>
      <c r="Z50" s="46">
        <v>0</v>
      </c>
      <c r="AA50" s="46"/>
      <c r="AB50" s="34">
        <f>V50+Y50+Z50</f>
        <v>0</v>
      </c>
      <c r="AC50" s="56">
        <f>AB50+U50</f>
        <v>0</v>
      </c>
      <c r="AD50" s="91" t="s">
        <v>120</v>
      </c>
      <c r="AE50" s="74"/>
    </row>
    <row r="51" spans="1:31" s="31" customFormat="1" ht="54" customHeight="1" x14ac:dyDescent="0.2">
      <c r="A51" s="92" t="s">
        <v>124</v>
      </c>
      <c r="B51" s="92" t="s">
        <v>32</v>
      </c>
      <c r="C51" s="28" t="s">
        <v>33</v>
      </c>
      <c r="D51" s="28" t="s">
        <v>108</v>
      </c>
      <c r="E51" s="35" t="s">
        <v>125</v>
      </c>
      <c r="F51" s="35" t="s">
        <v>126</v>
      </c>
      <c r="G51" s="35" t="s">
        <v>127</v>
      </c>
      <c r="H51" s="220">
        <v>45</v>
      </c>
      <c r="I51" s="33" t="s">
        <v>37</v>
      </c>
      <c r="J51" s="51">
        <v>1200</v>
      </c>
      <c r="K51" s="52">
        <v>0</v>
      </c>
      <c r="L51" s="52">
        <v>15</v>
      </c>
      <c r="M51" s="52">
        <f>K51+L51</f>
        <v>15</v>
      </c>
      <c r="N51" s="34">
        <f t="shared" si="8"/>
        <v>18000</v>
      </c>
      <c r="O51" s="53">
        <v>0</v>
      </c>
      <c r="P51" s="53">
        <v>0</v>
      </c>
      <c r="Q51" s="71">
        <v>0</v>
      </c>
      <c r="R51" s="71">
        <v>0</v>
      </c>
      <c r="S51" s="53">
        <v>0</v>
      </c>
      <c r="T51" s="34">
        <f>(M51*S51)</f>
        <v>0</v>
      </c>
      <c r="U51" s="34">
        <f>N51+R51+T51</f>
        <v>18000</v>
      </c>
      <c r="V51" s="34">
        <f>M51*200</f>
        <v>3000</v>
      </c>
      <c r="W51" s="34">
        <v>72</v>
      </c>
      <c r="X51" s="34">
        <v>460</v>
      </c>
      <c r="Y51" s="52">
        <f t="shared" si="9"/>
        <v>33120</v>
      </c>
      <c r="Z51" s="46">
        <v>0</v>
      </c>
      <c r="AA51" s="46"/>
      <c r="AB51" s="34">
        <f>V51+Y51+Z51</f>
        <v>36120</v>
      </c>
      <c r="AC51" s="56">
        <f>AB51+U51</f>
        <v>54120</v>
      </c>
      <c r="AD51" s="91" t="str">
        <f>A51</f>
        <v>606-PR</v>
      </c>
      <c r="AE51" s="74"/>
    </row>
    <row r="52" spans="1:31" s="31" customFormat="1" ht="27.75" customHeight="1" x14ac:dyDescent="0.2">
      <c r="A52" s="92" t="s">
        <v>124</v>
      </c>
      <c r="B52" s="92"/>
      <c r="C52" s="88" t="s">
        <v>33</v>
      </c>
      <c r="D52" s="88" t="s">
        <v>108</v>
      </c>
      <c r="E52" s="107" t="s">
        <v>125</v>
      </c>
      <c r="F52" s="99" t="s">
        <v>122</v>
      </c>
      <c r="G52" s="99" t="s">
        <v>123</v>
      </c>
      <c r="H52" s="220">
        <v>45</v>
      </c>
      <c r="I52" s="90" t="s">
        <v>37</v>
      </c>
      <c r="J52" s="51">
        <v>1200</v>
      </c>
      <c r="K52" s="52">
        <v>0</v>
      </c>
      <c r="L52" s="52">
        <v>15</v>
      </c>
      <c r="M52" s="52">
        <f>K52+L52</f>
        <v>15</v>
      </c>
      <c r="N52" s="34">
        <f t="shared" si="8"/>
        <v>18000</v>
      </c>
      <c r="O52" s="53">
        <v>0</v>
      </c>
      <c r="P52" s="53">
        <v>0</v>
      </c>
      <c r="Q52" s="71">
        <v>0</v>
      </c>
      <c r="R52" s="71">
        <v>0</v>
      </c>
      <c r="S52" s="53">
        <v>0</v>
      </c>
      <c r="T52" s="34">
        <f>(M52*S52)</f>
        <v>0</v>
      </c>
      <c r="U52" s="34">
        <f>N52+R52+T52</f>
        <v>18000</v>
      </c>
      <c r="V52" s="34">
        <f>M52*200</f>
        <v>3000</v>
      </c>
      <c r="W52" s="34">
        <v>0</v>
      </c>
      <c r="X52" s="34">
        <v>0</v>
      </c>
      <c r="Y52" s="52">
        <f t="shared" si="9"/>
        <v>0</v>
      </c>
      <c r="Z52" s="46">
        <v>0</v>
      </c>
      <c r="AA52" s="46"/>
      <c r="AB52" s="34">
        <f>V52+Y52+Z52</f>
        <v>3000</v>
      </c>
      <c r="AC52" s="56">
        <f>AB52+U52</f>
        <v>21000</v>
      </c>
      <c r="AD52" s="91" t="str">
        <f>A52</f>
        <v>606-PR</v>
      </c>
      <c r="AE52" s="74"/>
    </row>
    <row r="53" spans="1:31" s="31" customFormat="1" ht="45" customHeight="1" x14ac:dyDescent="0.2">
      <c r="A53" s="92" t="s">
        <v>124</v>
      </c>
      <c r="B53" s="92"/>
      <c r="C53" s="88" t="s">
        <v>33</v>
      </c>
      <c r="D53" s="88" t="s">
        <v>112</v>
      </c>
      <c r="E53" s="89" t="s">
        <v>112</v>
      </c>
      <c r="F53" s="89" t="s">
        <v>112</v>
      </c>
      <c r="G53" s="89" t="s">
        <v>113</v>
      </c>
      <c r="H53" s="220">
        <v>0</v>
      </c>
      <c r="I53" s="90" t="s">
        <v>37</v>
      </c>
      <c r="J53" s="51">
        <v>0</v>
      </c>
      <c r="K53" s="52">
        <v>0</v>
      </c>
      <c r="L53" s="52">
        <v>0</v>
      </c>
      <c r="M53" s="52">
        <f>K53+L53</f>
        <v>0</v>
      </c>
      <c r="N53" s="34">
        <f t="shared" si="8"/>
        <v>0</v>
      </c>
      <c r="O53" s="53">
        <v>0</v>
      </c>
      <c r="P53" s="53">
        <v>0</v>
      </c>
      <c r="Q53" s="71">
        <v>0</v>
      </c>
      <c r="R53" s="71">
        <v>0</v>
      </c>
      <c r="S53" s="53">
        <v>0</v>
      </c>
      <c r="T53" s="34">
        <v>10500</v>
      </c>
      <c r="U53" s="34">
        <f>N53+R53+T53</f>
        <v>10500</v>
      </c>
      <c r="V53" s="34">
        <v>0</v>
      </c>
      <c r="W53" s="34">
        <v>0</v>
      </c>
      <c r="X53" s="34">
        <v>0</v>
      </c>
      <c r="Y53" s="52">
        <f t="shared" si="9"/>
        <v>0</v>
      </c>
      <c r="Z53" s="46">
        <v>0</v>
      </c>
      <c r="AA53" s="46"/>
      <c r="AB53" s="34">
        <f>V53+Y53+Z53</f>
        <v>0</v>
      </c>
      <c r="AC53" s="56">
        <f>AB53+U53</f>
        <v>10500</v>
      </c>
      <c r="AD53" s="91" t="str">
        <f>A53</f>
        <v>606-PR</v>
      </c>
      <c r="AE53" s="74"/>
    </row>
    <row r="54" spans="1:31" s="31" customFormat="1" ht="24" customHeight="1" x14ac:dyDescent="0.2">
      <c r="A54" s="92" t="s">
        <v>124</v>
      </c>
      <c r="B54" s="92"/>
      <c r="C54" s="88" t="s">
        <v>33</v>
      </c>
      <c r="D54" s="88" t="s">
        <v>112</v>
      </c>
      <c r="E54" s="89" t="s">
        <v>112</v>
      </c>
      <c r="F54" s="89" t="s">
        <v>112</v>
      </c>
      <c r="G54" s="35" t="s">
        <v>114</v>
      </c>
      <c r="H54" s="220">
        <v>0</v>
      </c>
      <c r="I54" s="90" t="s">
        <v>37</v>
      </c>
      <c r="J54" s="51">
        <v>0</v>
      </c>
      <c r="K54" s="52">
        <v>0</v>
      </c>
      <c r="L54" s="52">
        <v>0</v>
      </c>
      <c r="M54" s="52">
        <v>0</v>
      </c>
      <c r="N54" s="34">
        <f t="shared" si="8"/>
        <v>0</v>
      </c>
      <c r="O54" s="53">
        <v>0</v>
      </c>
      <c r="P54" s="53">
        <v>0</v>
      </c>
      <c r="Q54" s="71">
        <v>0</v>
      </c>
      <c r="R54" s="71">
        <v>0</v>
      </c>
      <c r="S54" s="53">
        <v>0</v>
      </c>
      <c r="T54" s="34">
        <v>0</v>
      </c>
      <c r="U54" s="34">
        <f>N54+R54+T54</f>
        <v>0</v>
      </c>
      <c r="V54" s="34">
        <v>0</v>
      </c>
      <c r="W54" s="34">
        <v>0</v>
      </c>
      <c r="X54" s="34">
        <v>0</v>
      </c>
      <c r="Y54" s="52">
        <f t="shared" si="9"/>
        <v>0</v>
      </c>
      <c r="Z54" s="46">
        <v>0</v>
      </c>
      <c r="AA54" s="46"/>
      <c r="AB54" s="34">
        <v>0</v>
      </c>
      <c r="AC54" s="56">
        <f>AB54+U54</f>
        <v>0</v>
      </c>
      <c r="AD54" s="91" t="str">
        <f>A54</f>
        <v>606-PR</v>
      </c>
      <c r="AE54" s="74"/>
    </row>
    <row r="55" spans="1:31" s="31" customFormat="1" ht="27.75" customHeight="1" x14ac:dyDescent="0.2">
      <c r="A55" s="92" t="s">
        <v>124</v>
      </c>
      <c r="B55" s="92"/>
      <c r="C55" s="88" t="s">
        <v>33</v>
      </c>
      <c r="D55" s="88" t="s">
        <v>112</v>
      </c>
      <c r="E55" s="89" t="s">
        <v>112</v>
      </c>
      <c r="F55" s="89" t="s">
        <v>112</v>
      </c>
      <c r="G55" s="89" t="s">
        <v>115</v>
      </c>
      <c r="H55" s="220">
        <v>0</v>
      </c>
      <c r="I55" s="90" t="s">
        <v>37</v>
      </c>
      <c r="J55" s="51">
        <v>0</v>
      </c>
      <c r="K55" s="52">
        <v>0</v>
      </c>
      <c r="L55" s="52">
        <v>0</v>
      </c>
      <c r="M55" s="52">
        <v>0</v>
      </c>
      <c r="N55" s="34">
        <f t="shared" si="8"/>
        <v>0</v>
      </c>
      <c r="O55" s="53">
        <v>0</v>
      </c>
      <c r="P55" s="53">
        <v>0</v>
      </c>
      <c r="Q55" s="71">
        <v>0</v>
      </c>
      <c r="R55" s="71">
        <v>0</v>
      </c>
      <c r="S55" s="53">
        <v>0</v>
      </c>
      <c r="T55" s="34">
        <v>10500</v>
      </c>
      <c r="U55" s="34">
        <f>N55+R55+T55</f>
        <v>10500</v>
      </c>
      <c r="V55" s="34">
        <v>0</v>
      </c>
      <c r="W55" s="34">
        <v>0</v>
      </c>
      <c r="X55" s="34">
        <v>0</v>
      </c>
      <c r="Y55" s="52">
        <f t="shared" si="9"/>
        <v>0</v>
      </c>
      <c r="Z55" s="46">
        <v>0</v>
      </c>
      <c r="AA55" s="46"/>
      <c r="AB55" s="34">
        <v>0</v>
      </c>
      <c r="AC55" s="56">
        <f>AB55+U55</f>
        <v>10500</v>
      </c>
      <c r="AD55" s="91" t="str">
        <f>A55</f>
        <v>606-PR</v>
      </c>
      <c r="AE55" s="74"/>
    </row>
    <row r="56" spans="1:31" s="31" customFormat="1" ht="44" customHeight="1" x14ac:dyDescent="0.2">
      <c r="A56" s="92" t="s">
        <v>124</v>
      </c>
      <c r="B56"/>
      <c r="C56" s="88" t="s">
        <v>33</v>
      </c>
      <c r="D56" s="88" t="s">
        <v>112</v>
      </c>
      <c r="E56" s="89" t="s">
        <v>112</v>
      </c>
      <c r="F56" s="89" t="s">
        <v>112</v>
      </c>
      <c r="G56" s="35" t="s">
        <v>128</v>
      </c>
      <c r="H56" s="220">
        <v>0</v>
      </c>
      <c r="I56" s="90" t="s">
        <v>37</v>
      </c>
      <c r="J56" s="51">
        <v>0</v>
      </c>
      <c r="K56" s="52">
        <v>0</v>
      </c>
      <c r="L56" s="52">
        <v>0</v>
      </c>
      <c r="M56" s="52">
        <v>0</v>
      </c>
      <c r="N56" s="34">
        <f t="shared" si="8"/>
        <v>0</v>
      </c>
      <c r="O56" s="53">
        <v>0</v>
      </c>
      <c r="P56" s="53">
        <v>0</v>
      </c>
      <c r="Q56" s="71">
        <v>0</v>
      </c>
      <c r="R56" s="71">
        <v>0</v>
      </c>
      <c r="S56" s="53">
        <v>0</v>
      </c>
      <c r="T56" s="34">
        <v>7390</v>
      </c>
      <c r="U56" s="34">
        <f>N56+R56+T56</f>
        <v>7390</v>
      </c>
      <c r="V56" s="34">
        <v>0</v>
      </c>
      <c r="W56" s="34">
        <v>0</v>
      </c>
      <c r="X56" s="34">
        <v>0</v>
      </c>
      <c r="Y56" s="52">
        <f t="shared" si="9"/>
        <v>0</v>
      </c>
      <c r="Z56" s="46">
        <v>0</v>
      </c>
      <c r="AA56" s="46"/>
      <c r="AB56" s="34">
        <v>0</v>
      </c>
      <c r="AC56" s="56">
        <f>AB56+U56</f>
        <v>7390</v>
      </c>
      <c r="AD56" s="91" t="str">
        <f>A56</f>
        <v>606-PR</v>
      </c>
      <c r="AE56" s="74"/>
    </row>
    <row r="57" spans="1:31" s="31" customFormat="1" ht="56" customHeight="1" x14ac:dyDescent="0.2">
      <c r="A57" s="92" t="s">
        <v>124</v>
      </c>
      <c r="B57" s="92"/>
      <c r="C57" s="88" t="s">
        <v>33</v>
      </c>
      <c r="D57" s="88" t="s">
        <v>50</v>
      </c>
      <c r="E57" s="89" t="s">
        <v>129</v>
      </c>
      <c r="F57" s="89" t="s">
        <v>122</v>
      </c>
      <c r="G57" s="89" t="s">
        <v>123</v>
      </c>
      <c r="H57" s="220">
        <v>45</v>
      </c>
      <c r="I57" s="90" t="s">
        <v>37</v>
      </c>
      <c r="J57" s="51">
        <v>1200</v>
      </c>
      <c r="K57" s="52">
        <v>17</v>
      </c>
      <c r="L57" s="52">
        <v>0</v>
      </c>
      <c r="M57" s="52">
        <f>K57+L57</f>
        <v>17</v>
      </c>
      <c r="N57" s="34">
        <f t="shared" si="8"/>
        <v>20400</v>
      </c>
      <c r="O57" s="53">
        <v>0</v>
      </c>
      <c r="P57" s="53">
        <v>0</v>
      </c>
      <c r="Q57" s="71">
        <v>0</v>
      </c>
      <c r="R57" s="71">
        <v>0</v>
      </c>
      <c r="S57" s="53">
        <v>0</v>
      </c>
      <c r="T57" s="34">
        <f>(M57*S57)</f>
        <v>0</v>
      </c>
      <c r="U57" s="34">
        <f>N57+R57+T57</f>
        <v>20400</v>
      </c>
      <c r="V57" s="34">
        <f>M57*200</f>
        <v>3400</v>
      </c>
      <c r="W57" s="34">
        <v>14</v>
      </c>
      <c r="X57" s="34">
        <v>410</v>
      </c>
      <c r="Y57" s="52">
        <f t="shared" si="9"/>
        <v>5740</v>
      </c>
      <c r="Z57" s="46">
        <v>0</v>
      </c>
      <c r="AA57" s="46"/>
      <c r="AB57" s="34">
        <f>V57+Y57+Z57</f>
        <v>9140</v>
      </c>
      <c r="AC57" s="56">
        <f>AB57+U57</f>
        <v>29540</v>
      </c>
      <c r="AD57" s="91" t="str">
        <f>A57</f>
        <v>606-PR</v>
      </c>
      <c r="AE57" s="74"/>
    </row>
    <row r="58" spans="1:31" s="31" customFormat="1" ht="50" customHeight="1" x14ac:dyDescent="0.2">
      <c r="A58" s="93" t="s">
        <v>124</v>
      </c>
      <c r="B58" s="93"/>
      <c r="C58" s="94" t="s">
        <v>33</v>
      </c>
      <c r="D58" s="94" t="s">
        <v>34</v>
      </c>
      <c r="E58" s="95" t="s">
        <v>35</v>
      </c>
      <c r="F58" s="95" t="s">
        <v>122</v>
      </c>
      <c r="G58" s="95" t="s">
        <v>123</v>
      </c>
      <c r="H58" s="245">
        <v>45</v>
      </c>
      <c r="I58" s="96" t="s">
        <v>37</v>
      </c>
      <c r="J58" s="39">
        <v>1200</v>
      </c>
      <c r="K58" s="40">
        <v>0</v>
      </c>
      <c r="L58" s="40">
        <v>0</v>
      </c>
      <c r="M58" s="40">
        <f>K58+L58</f>
        <v>0</v>
      </c>
      <c r="N58" s="41">
        <f t="shared" si="8"/>
        <v>0</v>
      </c>
      <c r="O58" s="42">
        <v>0</v>
      </c>
      <c r="P58" s="42">
        <v>0</v>
      </c>
      <c r="Q58" s="67">
        <v>0</v>
      </c>
      <c r="R58" s="67">
        <v>0</v>
      </c>
      <c r="S58" s="42">
        <v>0</v>
      </c>
      <c r="T58" s="41">
        <f>(M58*S58)</f>
        <v>0</v>
      </c>
      <c r="U58" s="41">
        <f>N58+R58+T58</f>
        <v>0</v>
      </c>
      <c r="V58" s="41">
        <f>M58*200</f>
        <v>0</v>
      </c>
      <c r="W58" s="41">
        <v>0</v>
      </c>
      <c r="X58" s="41">
        <v>0</v>
      </c>
      <c r="Y58" s="40">
        <f t="shared" si="9"/>
        <v>0</v>
      </c>
      <c r="Z58" s="45">
        <v>0</v>
      </c>
      <c r="AA58" s="45"/>
      <c r="AB58" s="41">
        <f>V58+Y58+Z58</f>
        <v>0</v>
      </c>
      <c r="AC58" s="47">
        <f>AB58+U58</f>
        <v>0</v>
      </c>
      <c r="AD58" s="97" t="str">
        <f>A58</f>
        <v>606-PR</v>
      </c>
      <c r="AE58" s="74"/>
    </row>
    <row r="59" spans="1:31" s="31" customFormat="1" ht="38.25" customHeight="1" x14ac:dyDescent="0.2">
      <c r="A59" s="92" t="s">
        <v>130</v>
      </c>
      <c r="B59" s="207" t="s">
        <v>131</v>
      </c>
      <c r="C59" s="88" t="s">
        <v>33</v>
      </c>
      <c r="D59" s="88" t="s">
        <v>112</v>
      </c>
      <c r="E59" s="89" t="s">
        <v>112</v>
      </c>
      <c r="F59" s="89" t="s">
        <v>112</v>
      </c>
      <c r="G59" s="89" t="s">
        <v>113</v>
      </c>
      <c r="H59" s="220">
        <v>0</v>
      </c>
      <c r="I59" s="90" t="s">
        <v>37</v>
      </c>
      <c r="J59" s="51">
        <v>0</v>
      </c>
      <c r="K59" s="52">
        <v>0</v>
      </c>
      <c r="L59" s="52">
        <v>0</v>
      </c>
      <c r="M59" s="52">
        <f>K59+L59</f>
        <v>0</v>
      </c>
      <c r="N59" s="34">
        <f t="shared" si="8"/>
        <v>0</v>
      </c>
      <c r="O59" s="53">
        <v>0</v>
      </c>
      <c r="P59" s="53">
        <v>0</v>
      </c>
      <c r="Q59" s="71">
        <v>0</v>
      </c>
      <c r="R59" s="71">
        <v>0</v>
      </c>
      <c r="S59" s="53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52">
        <f t="shared" si="9"/>
        <v>0</v>
      </c>
      <c r="Z59" s="46">
        <v>0</v>
      </c>
      <c r="AA59" s="46"/>
      <c r="AB59" s="34">
        <f>V59+Y59+Z59</f>
        <v>0</v>
      </c>
      <c r="AC59" s="56">
        <f>AB59+U59</f>
        <v>0</v>
      </c>
      <c r="AD59" s="91" t="str">
        <f>A59</f>
        <v>607-B</v>
      </c>
      <c r="AE59" s="74"/>
    </row>
    <row r="60" spans="1:31" s="31" customFormat="1" ht="36" customHeight="1" x14ac:dyDescent="0.2">
      <c r="A60" s="92" t="s">
        <v>130</v>
      </c>
      <c r="B60" s="207" t="s">
        <v>131</v>
      </c>
      <c r="C60" s="88" t="s">
        <v>33</v>
      </c>
      <c r="D60" s="88" t="s">
        <v>112</v>
      </c>
      <c r="E60" s="89" t="s">
        <v>112</v>
      </c>
      <c r="F60" s="89" t="s">
        <v>112</v>
      </c>
      <c r="G60" s="35" t="s">
        <v>114</v>
      </c>
      <c r="H60" s="220">
        <v>0</v>
      </c>
      <c r="I60" s="90" t="s">
        <v>37</v>
      </c>
      <c r="J60" s="51">
        <v>0</v>
      </c>
      <c r="K60" s="52">
        <v>0</v>
      </c>
      <c r="L60" s="52">
        <v>0</v>
      </c>
      <c r="M60" s="52">
        <v>0</v>
      </c>
      <c r="N60" s="34">
        <f t="shared" si="8"/>
        <v>0</v>
      </c>
      <c r="O60" s="53">
        <v>0</v>
      </c>
      <c r="P60" s="53">
        <v>0</v>
      </c>
      <c r="Q60" s="71">
        <v>0</v>
      </c>
      <c r="R60" s="71">
        <v>0</v>
      </c>
      <c r="S60" s="53">
        <v>0</v>
      </c>
      <c r="T60" s="34">
        <v>0</v>
      </c>
      <c r="U60" s="34">
        <f>N60+R60+T60</f>
        <v>0</v>
      </c>
      <c r="V60" s="34">
        <v>0</v>
      </c>
      <c r="W60" s="34">
        <v>0</v>
      </c>
      <c r="X60" s="34">
        <v>0</v>
      </c>
      <c r="Y60" s="52">
        <f t="shared" si="9"/>
        <v>0</v>
      </c>
      <c r="Z60" s="46">
        <v>0</v>
      </c>
      <c r="AA60" s="46"/>
      <c r="AB60" s="34">
        <v>0</v>
      </c>
      <c r="AC60" s="56">
        <f>AB60+U60</f>
        <v>0</v>
      </c>
      <c r="AD60" s="91" t="str">
        <f>A60</f>
        <v>607-B</v>
      </c>
      <c r="AE60" s="74"/>
    </row>
    <row r="61" spans="1:31" s="31" customFormat="1" ht="36" customHeight="1" x14ac:dyDescent="0.2">
      <c r="A61" s="92" t="s">
        <v>130</v>
      </c>
      <c r="B61" s="207" t="s">
        <v>131</v>
      </c>
      <c r="C61" s="88" t="s">
        <v>33</v>
      </c>
      <c r="D61" s="88" t="s">
        <v>112</v>
      </c>
      <c r="E61" s="89" t="s">
        <v>112</v>
      </c>
      <c r="F61" s="89" t="s">
        <v>112</v>
      </c>
      <c r="G61" s="89" t="s">
        <v>115</v>
      </c>
      <c r="H61" s="220">
        <v>0</v>
      </c>
      <c r="I61" s="90" t="s">
        <v>37</v>
      </c>
      <c r="J61" s="51">
        <v>0</v>
      </c>
      <c r="K61" s="52">
        <v>0</v>
      </c>
      <c r="L61" s="52">
        <v>0</v>
      </c>
      <c r="M61" s="52">
        <v>0</v>
      </c>
      <c r="N61" s="34">
        <f t="shared" si="8"/>
        <v>0</v>
      </c>
      <c r="O61" s="53">
        <v>0</v>
      </c>
      <c r="P61" s="53">
        <v>0</v>
      </c>
      <c r="Q61" s="71">
        <v>0</v>
      </c>
      <c r="R61" s="71">
        <v>0</v>
      </c>
      <c r="S61" s="53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52">
        <f t="shared" si="9"/>
        <v>0</v>
      </c>
      <c r="Z61" s="46">
        <v>0</v>
      </c>
      <c r="AA61" s="46"/>
      <c r="AB61" s="34">
        <v>0</v>
      </c>
      <c r="AC61" s="56">
        <f>AB61+U61</f>
        <v>0</v>
      </c>
      <c r="AD61" s="91" t="str">
        <f>A61</f>
        <v>607-B</v>
      </c>
      <c r="AE61" s="74"/>
    </row>
    <row r="62" spans="1:31" s="31" customFormat="1" ht="36.75" customHeight="1" x14ac:dyDescent="0.2">
      <c r="A62" s="92" t="s">
        <v>130</v>
      </c>
      <c r="B62" s="207" t="s">
        <v>131</v>
      </c>
      <c r="C62" s="88" t="s">
        <v>33</v>
      </c>
      <c r="D62" s="88" t="s">
        <v>112</v>
      </c>
      <c r="E62" s="89" t="s">
        <v>112</v>
      </c>
      <c r="F62" s="89" t="s">
        <v>112</v>
      </c>
      <c r="G62" s="35" t="s">
        <v>116</v>
      </c>
      <c r="H62" s="220">
        <v>0</v>
      </c>
      <c r="I62" s="90" t="s">
        <v>37</v>
      </c>
      <c r="J62" s="51">
        <v>0</v>
      </c>
      <c r="K62" s="52">
        <v>0</v>
      </c>
      <c r="L62" s="52">
        <v>0</v>
      </c>
      <c r="M62" s="52">
        <v>0</v>
      </c>
      <c r="N62" s="34">
        <f t="shared" si="8"/>
        <v>0</v>
      </c>
      <c r="O62" s="53">
        <v>0</v>
      </c>
      <c r="P62" s="53">
        <v>0</v>
      </c>
      <c r="Q62" s="71">
        <v>0</v>
      </c>
      <c r="R62" s="71">
        <v>0</v>
      </c>
      <c r="S62" s="53">
        <v>0</v>
      </c>
      <c r="T62" s="34">
        <v>0</v>
      </c>
      <c r="U62" s="34">
        <f>N62+R62+T62</f>
        <v>0</v>
      </c>
      <c r="V62" s="34">
        <v>0</v>
      </c>
      <c r="W62" s="34">
        <v>0</v>
      </c>
      <c r="X62" s="34">
        <v>0</v>
      </c>
      <c r="Y62" s="52">
        <f t="shared" si="9"/>
        <v>0</v>
      </c>
      <c r="Z62" s="46">
        <v>0</v>
      </c>
      <c r="AA62" s="46"/>
      <c r="AB62" s="34">
        <v>0</v>
      </c>
      <c r="AC62" s="56">
        <f>AB62+U62</f>
        <v>0</v>
      </c>
      <c r="AD62" s="91" t="str">
        <f>A62</f>
        <v>607-B</v>
      </c>
      <c r="AE62" s="74"/>
    </row>
    <row r="63" spans="1:31" s="31" customFormat="1" ht="37" customHeight="1" x14ac:dyDescent="0.2">
      <c r="A63" s="92" t="s">
        <v>130</v>
      </c>
      <c r="B63" s="207" t="s">
        <v>131</v>
      </c>
      <c r="C63" s="88" t="s">
        <v>33</v>
      </c>
      <c r="D63" s="88" t="s">
        <v>50</v>
      </c>
      <c r="E63" s="89" t="s">
        <v>35</v>
      </c>
      <c r="F63" s="89" t="s">
        <v>85</v>
      </c>
      <c r="G63" s="35" t="s">
        <v>132</v>
      </c>
      <c r="H63" s="220">
        <v>45</v>
      </c>
      <c r="I63" s="90" t="s">
        <v>37</v>
      </c>
      <c r="J63" s="51">
        <v>1200</v>
      </c>
      <c r="K63" s="52">
        <v>0</v>
      </c>
      <c r="L63" s="52">
        <v>0</v>
      </c>
      <c r="M63" s="52">
        <f t="shared" ref="M63:M68" si="10">K63+L63</f>
        <v>0</v>
      </c>
      <c r="N63" s="34">
        <f t="shared" si="8"/>
        <v>0</v>
      </c>
      <c r="O63" s="53">
        <v>0</v>
      </c>
      <c r="P63" s="53">
        <v>0</v>
      </c>
      <c r="Q63" s="71">
        <v>0</v>
      </c>
      <c r="R63" s="71">
        <v>0</v>
      </c>
      <c r="S63" s="53">
        <v>0</v>
      </c>
      <c r="T63" s="34">
        <v>0</v>
      </c>
      <c r="U63" s="34">
        <f>N63+R63+T63</f>
        <v>0</v>
      </c>
      <c r="V63" s="34">
        <f>M63*200</f>
        <v>0</v>
      </c>
      <c r="W63" s="34">
        <v>0</v>
      </c>
      <c r="X63" s="34">
        <v>330</v>
      </c>
      <c r="Y63" s="52">
        <f t="shared" si="9"/>
        <v>0</v>
      </c>
      <c r="Z63" s="46">
        <v>0</v>
      </c>
      <c r="AA63" s="46"/>
      <c r="AB63" s="34">
        <f>V63+Y63+Z63</f>
        <v>0</v>
      </c>
      <c r="AC63" s="56">
        <f>AB63+U63</f>
        <v>0</v>
      </c>
      <c r="AD63" s="91" t="str">
        <f>A63</f>
        <v>607-B</v>
      </c>
      <c r="AE63" s="74" t="s">
        <v>133</v>
      </c>
    </row>
    <row r="64" spans="1:31" s="31" customFormat="1" ht="39" customHeight="1" x14ac:dyDescent="0.2">
      <c r="A64" s="92" t="s">
        <v>130</v>
      </c>
      <c r="B64" s="207" t="s">
        <v>131</v>
      </c>
      <c r="C64" s="88" t="s">
        <v>33</v>
      </c>
      <c r="D64" s="88" t="s">
        <v>50</v>
      </c>
      <c r="E64" s="89" t="s">
        <v>35</v>
      </c>
      <c r="F64" s="89" t="s">
        <v>134</v>
      </c>
      <c r="G64" s="35" t="s">
        <v>135</v>
      </c>
      <c r="H64" s="220">
        <v>45</v>
      </c>
      <c r="I64" s="90" t="s">
        <v>37</v>
      </c>
      <c r="J64" s="51">
        <v>1200</v>
      </c>
      <c r="K64" s="52">
        <v>0</v>
      </c>
      <c r="L64" s="52">
        <v>0</v>
      </c>
      <c r="M64" s="52">
        <f t="shared" si="10"/>
        <v>0</v>
      </c>
      <c r="N64" s="34">
        <f t="shared" si="8"/>
        <v>0</v>
      </c>
      <c r="O64" s="53">
        <v>0</v>
      </c>
      <c r="P64" s="53">
        <v>0</v>
      </c>
      <c r="Q64" s="71">
        <v>0</v>
      </c>
      <c r="R64" s="71">
        <v>0</v>
      </c>
      <c r="S64" s="53">
        <v>0</v>
      </c>
      <c r="T64" s="34">
        <v>0</v>
      </c>
      <c r="U64" s="34">
        <f>N64+R64+T64</f>
        <v>0</v>
      </c>
      <c r="V64" s="34">
        <f>M64*200</f>
        <v>0</v>
      </c>
      <c r="W64" s="34">
        <v>0</v>
      </c>
      <c r="X64" s="34">
        <v>330</v>
      </c>
      <c r="Y64" s="52">
        <f t="shared" si="9"/>
        <v>0</v>
      </c>
      <c r="Z64" s="46">
        <v>0</v>
      </c>
      <c r="AA64" s="46"/>
      <c r="AB64" s="34">
        <f>V64+Y64+Z64</f>
        <v>0</v>
      </c>
      <c r="AC64" s="56">
        <f>AB64+U64</f>
        <v>0</v>
      </c>
      <c r="AD64" s="91" t="str">
        <f>A64</f>
        <v>607-B</v>
      </c>
      <c r="AE64" s="74" t="s">
        <v>133</v>
      </c>
    </row>
    <row r="65" spans="1:31" s="31" customFormat="1" ht="33" customHeight="1" x14ac:dyDescent="0.2">
      <c r="A65" s="33" t="s">
        <v>136</v>
      </c>
      <c r="B65" s="33"/>
      <c r="C65" s="28" t="s">
        <v>33</v>
      </c>
      <c r="D65" s="28" t="s">
        <v>45</v>
      </c>
      <c r="E65" s="89" t="s">
        <v>35</v>
      </c>
      <c r="F65" s="35" t="s">
        <v>137</v>
      </c>
      <c r="G65" s="35" t="s">
        <v>138</v>
      </c>
      <c r="H65" s="220">
        <v>60</v>
      </c>
      <c r="I65" s="33" t="s">
        <v>37</v>
      </c>
      <c r="J65" s="51">
        <v>1200</v>
      </c>
      <c r="K65" s="52">
        <v>0</v>
      </c>
      <c r="L65" s="52">
        <v>20</v>
      </c>
      <c r="M65" s="52">
        <f t="shared" si="10"/>
        <v>20</v>
      </c>
      <c r="N65" s="34">
        <f t="shared" si="8"/>
        <v>24000</v>
      </c>
      <c r="O65" s="53">
        <v>0</v>
      </c>
      <c r="P65" s="53">
        <v>0</v>
      </c>
      <c r="Q65" s="71">
        <v>0</v>
      </c>
      <c r="R65" s="54">
        <v>0</v>
      </c>
      <c r="S65" s="34">
        <v>0</v>
      </c>
      <c r="T65" s="34">
        <v>0</v>
      </c>
      <c r="U65" s="34">
        <f>N65+R65+T65</f>
        <v>24000</v>
      </c>
      <c r="V65" s="34">
        <f>M65*200</f>
        <v>4000</v>
      </c>
      <c r="W65" s="34">
        <v>20</v>
      </c>
      <c r="X65" s="34">
        <v>330</v>
      </c>
      <c r="Y65" s="52">
        <f t="shared" si="9"/>
        <v>6600</v>
      </c>
      <c r="Z65" s="46">
        <v>0</v>
      </c>
      <c r="AA65" s="46"/>
      <c r="AB65" s="34">
        <f>V65+Y65+Z65</f>
        <v>10600</v>
      </c>
      <c r="AC65" s="56">
        <f>AB65+U65</f>
        <v>34600</v>
      </c>
      <c r="AD65" s="91" t="str">
        <f>A65</f>
        <v>607-PR</v>
      </c>
      <c r="AE65" s="74"/>
    </row>
    <row r="66" spans="1:31" s="31" customFormat="1" ht="47.25" customHeight="1" x14ac:dyDescent="0.2">
      <c r="A66" s="33" t="s">
        <v>136</v>
      </c>
      <c r="B66" s="33"/>
      <c r="C66" s="28" t="s">
        <v>33</v>
      </c>
      <c r="D66" s="28" t="s">
        <v>45</v>
      </c>
      <c r="E66" s="89" t="s">
        <v>35</v>
      </c>
      <c r="F66" s="35" t="s">
        <v>134</v>
      </c>
      <c r="G66" s="35" t="s">
        <v>135</v>
      </c>
      <c r="H66" s="220">
        <v>45</v>
      </c>
      <c r="I66" s="33" t="s">
        <v>37</v>
      </c>
      <c r="J66" s="51">
        <v>1200</v>
      </c>
      <c r="K66" s="52">
        <v>25</v>
      </c>
      <c r="L66" s="52">
        <v>0</v>
      </c>
      <c r="M66" s="52">
        <f t="shared" si="10"/>
        <v>25</v>
      </c>
      <c r="N66" s="34">
        <f t="shared" si="8"/>
        <v>30000</v>
      </c>
      <c r="O66" s="53">
        <v>0</v>
      </c>
      <c r="P66" s="53">
        <v>0</v>
      </c>
      <c r="Q66" s="71">
        <v>0</v>
      </c>
      <c r="R66" s="54">
        <v>0</v>
      </c>
      <c r="S66" s="34">
        <v>0</v>
      </c>
      <c r="T66" s="34">
        <v>0</v>
      </c>
      <c r="U66" s="34">
        <f>N66+R66+T66</f>
        <v>30000</v>
      </c>
      <c r="V66" s="34">
        <f>M66*200</f>
        <v>5000</v>
      </c>
      <c r="W66" s="34">
        <v>25</v>
      </c>
      <c r="X66" s="34">
        <v>330</v>
      </c>
      <c r="Y66" s="52">
        <f t="shared" si="9"/>
        <v>8250</v>
      </c>
      <c r="Z66" s="46">
        <v>0</v>
      </c>
      <c r="AA66" s="46"/>
      <c r="AB66" s="34">
        <f>V66+Y66+Z66</f>
        <v>13250</v>
      </c>
      <c r="AC66" s="56">
        <f>AB66+U66</f>
        <v>43250</v>
      </c>
      <c r="AD66" s="91" t="str">
        <f>A66</f>
        <v>607-PR</v>
      </c>
      <c r="AE66" s="74"/>
    </row>
    <row r="67" spans="1:31" s="31" customFormat="1" ht="47.25" customHeight="1" x14ac:dyDescent="0.2">
      <c r="A67" s="33" t="s">
        <v>136</v>
      </c>
      <c r="B67" s="33" t="s">
        <v>615</v>
      </c>
      <c r="C67" s="28" t="s">
        <v>33</v>
      </c>
      <c r="D67" s="28" t="s">
        <v>50</v>
      </c>
      <c r="E67" s="89" t="s">
        <v>35</v>
      </c>
      <c r="F67" s="35" t="s">
        <v>134</v>
      </c>
      <c r="G67" s="35" t="s">
        <v>135</v>
      </c>
      <c r="H67" s="220">
        <v>45</v>
      </c>
      <c r="I67" s="33" t="s">
        <v>37</v>
      </c>
      <c r="J67" s="51">
        <v>1200</v>
      </c>
      <c r="K67" s="52">
        <v>17</v>
      </c>
      <c r="L67" s="52">
        <v>0</v>
      </c>
      <c r="M67" s="52">
        <f t="shared" si="10"/>
        <v>17</v>
      </c>
      <c r="N67" s="34">
        <f t="shared" si="8"/>
        <v>20400</v>
      </c>
      <c r="O67" s="53">
        <v>0</v>
      </c>
      <c r="P67" s="53">
        <v>0</v>
      </c>
      <c r="Q67" s="71">
        <v>0</v>
      </c>
      <c r="R67" s="54">
        <v>0</v>
      </c>
      <c r="S67" s="34">
        <v>0</v>
      </c>
      <c r="T67" s="34">
        <v>0</v>
      </c>
      <c r="U67" s="34">
        <f>N67+R67+T67</f>
        <v>20400</v>
      </c>
      <c r="V67" s="34">
        <f>M67*200</f>
        <v>3400</v>
      </c>
      <c r="W67" s="34">
        <v>17</v>
      </c>
      <c r="X67" s="34">
        <v>330</v>
      </c>
      <c r="Y67" s="52">
        <f t="shared" si="9"/>
        <v>5610</v>
      </c>
      <c r="Z67" s="46">
        <v>0</v>
      </c>
      <c r="AA67" s="34">
        <v>13250</v>
      </c>
      <c r="AB67" s="34">
        <f>V67+Y67+Z67</f>
        <v>9010</v>
      </c>
      <c r="AC67" s="56">
        <f>AB67+U67</f>
        <v>29410</v>
      </c>
      <c r="AD67" s="91" t="s">
        <v>136</v>
      </c>
      <c r="AE67" s="74"/>
    </row>
    <row r="68" spans="1:31" s="31" customFormat="1" ht="47.25" customHeight="1" x14ac:dyDescent="0.2">
      <c r="A68" s="33" t="s">
        <v>136</v>
      </c>
      <c r="B68" s="33" t="s">
        <v>620</v>
      </c>
      <c r="C68" s="28" t="s">
        <v>33</v>
      </c>
      <c r="D68" s="28" t="s">
        <v>50</v>
      </c>
      <c r="E68" s="89" t="s">
        <v>35</v>
      </c>
      <c r="F68" s="35" t="s">
        <v>85</v>
      </c>
      <c r="G68" s="35" t="s">
        <v>132</v>
      </c>
      <c r="H68" s="220">
        <v>45</v>
      </c>
      <c r="I68" s="33" t="s">
        <v>37</v>
      </c>
      <c r="J68" s="51">
        <v>1200</v>
      </c>
      <c r="K68" s="52">
        <v>0</v>
      </c>
      <c r="L68" s="52">
        <v>17</v>
      </c>
      <c r="M68" s="52">
        <f t="shared" si="10"/>
        <v>17</v>
      </c>
      <c r="N68" s="34">
        <f t="shared" si="8"/>
        <v>20400</v>
      </c>
      <c r="O68" s="53">
        <v>0</v>
      </c>
      <c r="P68" s="53">
        <v>0</v>
      </c>
      <c r="Q68" s="71">
        <v>0</v>
      </c>
      <c r="R68" s="54">
        <v>0</v>
      </c>
      <c r="S68" s="34">
        <v>0</v>
      </c>
      <c r="T68" s="34">
        <v>0</v>
      </c>
      <c r="U68" s="34">
        <v>20400</v>
      </c>
      <c r="V68" s="34">
        <v>3400</v>
      </c>
      <c r="W68" s="34">
        <v>17</v>
      </c>
      <c r="X68" s="34">
        <v>330</v>
      </c>
      <c r="Y68" s="52">
        <f t="shared" si="9"/>
        <v>5610</v>
      </c>
      <c r="Z68" s="46">
        <v>0</v>
      </c>
      <c r="AA68" s="34">
        <v>9010</v>
      </c>
      <c r="AB68" s="34">
        <f>V68+Y68+Z68</f>
        <v>9010</v>
      </c>
      <c r="AC68" s="56">
        <f>AB68+U68</f>
        <v>29410</v>
      </c>
      <c r="AD68" s="91" t="s">
        <v>136</v>
      </c>
      <c r="AE68" s="74"/>
    </row>
    <row r="69" spans="1:31" s="31" customFormat="1" ht="27" customHeight="1" x14ac:dyDescent="0.2">
      <c r="A69" s="33" t="s">
        <v>136</v>
      </c>
      <c r="B69" s="33"/>
      <c r="C69" s="28" t="s">
        <v>33</v>
      </c>
      <c r="D69" s="28" t="s">
        <v>112</v>
      </c>
      <c r="E69" s="35" t="s">
        <v>112</v>
      </c>
      <c r="F69" s="35" t="s">
        <v>112</v>
      </c>
      <c r="G69" s="35" t="s">
        <v>113</v>
      </c>
      <c r="H69" s="220" t="s">
        <v>112</v>
      </c>
      <c r="I69" s="33" t="s">
        <v>112</v>
      </c>
      <c r="J69" s="51">
        <v>0</v>
      </c>
      <c r="K69" s="52">
        <v>0</v>
      </c>
      <c r="L69" s="52">
        <v>0</v>
      </c>
      <c r="M69" s="52">
        <v>0</v>
      </c>
      <c r="N69" s="34">
        <v>0</v>
      </c>
      <c r="O69" s="53">
        <v>0</v>
      </c>
      <c r="P69" s="53">
        <v>0</v>
      </c>
      <c r="Q69" s="71">
        <v>0</v>
      </c>
      <c r="R69" s="54">
        <v>0</v>
      </c>
      <c r="S69" s="34">
        <v>0</v>
      </c>
      <c r="T69" s="34">
        <v>21000</v>
      </c>
      <c r="U69" s="34">
        <f>N69+R69+T69</f>
        <v>21000</v>
      </c>
      <c r="V69" s="34">
        <v>0</v>
      </c>
      <c r="W69" s="34">
        <v>0</v>
      </c>
      <c r="X69" s="34">
        <v>0</v>
      </c>
      <c r="Y69" s="52">
        <v>0</v>
      </c>
      <c r="Z69" s="46">
        <v>0</v>
      </c>
      <c r="AA69" s="46"/>
      <c r="AB69" s="34">
        <v>0</v>
      </c>
      <c r="AC69" s="56">
        <f>AB69+U69</f>
        <v>21000</v>
      </c>
      <c r="AD69" s="91" t="str">
        <f>A69</f>
        <v>607-PR</v>
      </c>
      <c r="AE69" s="74"/>
    </row>
    <row r="70" spans="1:31" s="31" customFormat="1" ht="27" customHeight="1" x14ac:dyDescent="0.2">
      <c r="A70" s="33" t="s">
        <v>136</v>
      </c>
      <c r="B70" s="33" t="s">
        <v>616</v>
      </c>
      <c r="C70" s="28" t="s">
        <v>33</v>
      </c>
      <c r="D70" s="28" t="s">
        <v>112</v>
      </c>
      <c r="E70" s="35" t="s">
        <v>112</v>
      </c>
      <c r="F70" s="35" t="s">
        <v>112</v>
      </c>
      <c r="G70" s="35" t="s">
        <v>113</v>
      </c>
      <c r="H70" s="220" t="s">
        <v>112</v>
      </c>
      <c r="I70" s="33" t="s">
        <v>112</v>
      </c>
      <c r="J70" s="51">
        <v>0</v>
      </c>
      <c r="K70" s="52">
        <v>0</v>
      </c>
      <c r="L70" s="52">
        <v>0</v>
      </c>
      <c r="M70" s="52">
        <v>0</v>
      </c>
      <c r="N70" s="34">
        <v>0</v>
      </c>
      <c r="O70" s="53">
        <v>0</v>
      </c>
      <c r="P70" s="53">
        <v>0</v>
      </c>
      <c r="Q70" s="71">
        <v>0</v>
      </c>
      <c r="R70" s="54">
        <v>0</v>
      </c>
      <c r="S70" s="34">
        <v>0</v>
      </c>
      <c r="T70" s="34">
        <v>10500</v>
      </c>
      <c r="U70" s="34">
        <f>N70+R70+T70</f>
        <v>10500</v>
      </c>
      <c r="V70" s="34">
        <v>0</v>
      </c>
      <c r="W70" s="34">
        <v>0</v>
      </c>
      <c r="X70" s="34">
        <v>0</v>
      </c>
      <c r="Y70" s="52">
        <v>0</v>
      </c>
      <c r="Z70" s="46">
        <v>0</v>
      </c>
      <c r="AA70" s="34">
        <v>0</v>
      </c>
      <c r="AB70" s="56">
        <v>0</v>
      </c>
      <c r="AC70" s="56">
        <f>AB70+U70</f>
        <v>10500</v>
      </c>
      <c r="AD70" s="91" t="str">
        <f>A70</f>
        <v>607-PR</v>
      </c>
      <c r="AE70" s="74"/>
    </row>
    <row r="71" spans="1:31" s="31" customFormat="1" ht="36" customHeight="1" x14ac:dyDescent="0.2">
      <c r="A71" s="33" t="s">
        <v>136</v>
      </c>
      <c r="B71" s="33" t="s">
        <v>621</v>
      </c>
      <c r="C71" s="28" t="s">
        <v>33</v>
      </c>
      <c r="D71" s="28" t="s">
        <v>112</v>
      </c>
      <c r="E71" s="35" t="s">
        <v>112</v>
      </c>
      <c r="F71" s="35" t="s">
        <v>112</v>
      </c>
      <c r="G71" s="35" t="s">
        <v>622</v>
      </c>
      <c r="H71" s="220" t="s">
        <v>112</v>
      </c>
      <c r="I71" s="33" t="s">
        <v>112</v>
      </c>
      <c r="J71" s="51">
        <v>0</v>
      </c>
      <c r="K71" s="52">
        <v>0</v>
      </c>
      <c r="L71" s="52">
        <v>0</v>
      </c>
      <c r="M71" s="52">
        <v>0</v>
      </c>
      <c r="N71" s="34">
        <v>0</v>
      </c>
      <c r="O71" s="53">
        <v>0</v>
      </c>
      <c r="P71" s="53">
        <v>0</v>
      </c>
      <c r="Q71" s="71">
        <v>0</v>
      </c>
      <c r="R71" s="54">
        <v>0</v>
      </c>
      <c r="S71" s="34">
        <v>0</v>
      </c>
      <c r="T71" s="34">
        <v>10500</v>
      </c>
      <c r="U71" s="34">
        <v>10500</v>
      </c>
      <c r="V71" s="34">
        <v>0</v>
      </c>
      <c r="W71" s="34">
        <v>0</v>
      </c>
      <c r="X71" s="34">
        <v>0</v>
      </c>
      <c r="Y71" s="52">
        <v>0</v>
      </c>
      <c r="Z71" s="46">
        <v>0</v>
      </c>
      <c r="AA71" s="56">
        <v>0</v>
      </c>
      <c r="AB71" s="56">
        <v>0</v>
      </c>
      <c r="AC71" s="56">
        <f>AB71+U71</f>
        <v>10500</v>
      </c>
      <c r="AD71" s="91" t="s">
        <v>136</v>
      </c>
      <c r="AE71" s="74"/>
    </row>
    <row r="72" spans="1:31" s="31" customFormat="1" ht="43.5" customHeight="1" x14ac:dyDescent="0.2">
      <c r="A72" s="33" t="s">
        <v>136</v>
      </c>
      <c r="B72" s="33"/>
      <c r="C72" s="28" t="s">
        <v>33</v>
      </c>
      <c r="D72" s="28" t="s">
        <v>112</v>
      </c>
      <c r="E72" s="35" t="s">
        <v>112</v>
      </c>
      <c r="F72" s="35" t="s">
        <v>112</v>
      </c>
      <c r="G72" s="35" t="s">
        <v>114</v>
      </c>
      <c r="H72" s="220" t="s">
        <v>112</v>
      </c>
      <c r="I72" s="33" t="s">
        <v>112</v>
      </c>
      <c r="J72" s="51">
        <v>0</v>
      </c>
      <c r="K72" s="52">
        <v>0</v>
      </c>
      <c r="L72" s="52">
        <v>0</v>
      </c>
      <c r="M72" s="52">
        <v>0</v>
      </c>
      <c r="N72" s="34">
        <v>0</v>
      </c>
      <c r="O72" s="53">
        <v>0</v>
      </c>
      <c r="P72" s="53">
        <v>0</v>
      </c>
      <c r="Q72" s="71">
        <v>0</v>
      </c>
      <c r="R72" s="54">
        <v>0</v>
      </c>
      <c r="S72" s="34">
        <v>0</v>
      </c>
      <c r="T72" s="34">
        <v>9390</v>
      </c>
      <c r="U72" s="34">
        <f>N72+R72+T72</f>
        <v>9390</v>
      </c>
      <c r="V72" s="34">
        <v>0</v>
      </c>
      <c r="W72" s="34">
        <v>0</v>
      </c>
      <c r="X72" s="34">
        <v>0</v>
      </c>
      <c r="Y72" s="52">
        <v>0</v>
      </c>
      <c r="Z72" s="46">
        <v>0</v>
      </c>
      <c r="AA72" s="46"/>
      <c r="AB72" s="34">
        <v>0</v>
      </c>
      <c r="AC72" s="56">
        <f>AB72+U72</f>
        <v>9390</v>
      </c>
      <c r="AD72" s="91" t="str">
        <f>A72</f>
        <v>607-PR</v>
      </c>
      <c r="AE72" s="74"/>
    </row>
    <row r="73" spans="1:31" s="31" customFormat="1" ht="37.5" customHeight="1" x14ac:dyDescent="0.2">
      <c r="A73" s="33" t="s">
        <v>136</v>
      </c>
      <c r="B73" s="33"/>
      <c r="C73" s="28" t="s">
        <v>33</v>
      </c>
      <c r="D73" s="28" t="s">
        <v>112</v>
      </c>
      <c r="E73" s="35" t="s">
        <v>112</v>
      </c>
      <c r="F73" s="209" t="s">
        <v>112</v>
      </c>
      <c r="G73" s="35" t="s">
        <v>115</v>
      </c>
      <c r="H73" s="220" t="s">
        <v>112</v>
      </c>
      <c r="I73" s="33" t="s">
        <v>112</v>
      </c>
      <c r="J73" s="51">
        <v>0</v>
      </c>
      <c r="K73" s="52">
        <v>0</v>
      </c>
      <c r="L73" s="52">
        <v>0</v>
      </c>
      <c r="M73" s="52">
        <v>0</v>
      </c>
      <c r="N73" s="34">
        <v>0</v>
      </c>
      <c r="O73" s="53">
        <v>0</v>
      </c>
      <c r="P73" s="53">
        <v>0</v>
      </c>
      <c r="Q73" s="71">
        <v>0</v>
      </c>
      <c r="R73" s="54">
        <v>0</v>
      </c>
      <c r="S73" s="34">
        <v>0</v>
      </c>
      <c r="T73" s="34">
        <v>21000</v>
      </c>
      <c r="U73" s="34">
        <f>N73+R73+T73</f>
        <v>21000</v>
      </c>
      <c r="V73" s="34">
        <v>0</v>
      </c>
      <c r="W73" s="34">
        <v>0</v>
      </c>
      <c r="X73" s="34">
        <v>0</v>
      </c>
      <c r="Y73" s="52">
        <v>0</v>
      </c>
      <c r="Z73" s="46">
        <v>0</v>
      </c>
      <c r="AA73" s="46"/>
      <c r="AB73" s="34">
        <v>0</v>
      </c>
      <c r="AC73" s="56">
        <f>AB73+U73</f>
        <v>21000</v>
      </c>
      <c r="AD73" s="91" t="str">
        <f>A73</f>
        <v>607-PR</v>
      </c>
      <c r="AE73" s="74"/>
    </row>
    <row r="74" spans="1:31" s="31" customFormat="1" ht="31.5" customHeight="1" x14ac:dyDescent="0.2">
      <c r="A74" s="33" t="s">
        <v>136</v>
      </c>
      <c r="B74" s="33"/>
      <c r="C74" s="28" t="s">
        <v>33</v>
      </c>
      <c r="D74" s="28" t="s">
        <v>112</v>
      </c>
      <c r="E74" s="35" t="s">
        <v>112</v>
      </c>
      <c r="F74" s="35" t="s">
        <v>112</v>
      </c>
      <c r="G74" s="35" t="s">
        <v>116</v>
      </c>
      <c r="H74" s="220" t="s">
        <v>112</v>
      </c>
      <c r="I74" s="33" t="s">
        <v>112</v>
      </c>
      <c r="J74" s="51">
        <v>0</v>
      </c>
      <c r="K74" s="52">
        <v>0</v>
      </c>
      <c r="L74" s="52">
        <v>0</v>
      </c>
      <c r="M74" s="52">
        <v>0</v>
      </c>
      <c r="N74" s="34">
        <v>0</v>
      </c>
      <c r="O74" s="53">
        <v>0</v>
      </c>
      <c r="P74" s="53">
        <v>0</v>
      </c>
      <c r="Q74" s="71">
        <v>0</v>
      </c>
      <c r="R74" s="54">
        <v>0</v>
      </c>
      <c r="S74" s="34">
        <v>0</v>
      </c>
      <c r="T74" s="34">
        <v>8390</v>
      </c>
      <c r="U74" s="34">
        <v>8390</v>
      </c>
      <c r="V74" s="34">
        <v>0</v>
      </c>
      <c r="W74" s="34">
        <v>0</v>
      </c>
      <c r="X74" s="34">
        <v>0</v>
      </c>
      <c r="Y74" s="52">
        <v>0</v>
      </c>
      <c r="Z74" s="46">
        <v>0</v>
      </c>
      <c r="AA74" s="46"/>
      <c r="AB74" s="34">
        <v>0</v>
      </c>
      <c r="AC74" s="56">
        <f>AB74+U74</f>
        <v>8390</v>
      </c>
      <c r="AD74" s="91" t="str">
        <f>A74</f>
        <v>607-PR</v>
      </c>
      <c r="AE74" s="74"/>
    </row>
    <row r="75" spans="1:31" s="31" customFormat="1" ht="31.5" customHeight="1" x14ac:dyDescent="0.2">
      <c r="A75" s="33" t="s">
        <v>136</v>
      </c>
      <c r="B75" s="33" t="s">
        <v>617</v>
      </c>
      <c r="C75" s="28" t="s">
        <v>33</v>
      </c>
      <c r="D75" s="28" t="s">
        <v>112</v>
      </c>
      <c r="E75" s="35" t="s">
        <v>112</v>
      </c>
      <c r="F75" s="35" t="s">
        <v>112</v>
      </c>
      <c r="G75" s="35" t="s">
        <v>618</v>
      </c>
      <c r="H75" s="220" t="s">
        <v>112</v>
      </c>
      <c r="I75" s="33" t="s">
        <v>112</v>
      </c>
      <c r="J75" s="51">
        <v>0</v>
      </c>
      <c r="K75" s="52">
        <v>0</v>
      </c>
      <c r="L75" s="52">
        <v>0</v>
      </c>
      <c r="M75" s="52">
        <v>0</v>
      </c>
      <c r="N75" s="34">
        <v>0</v>
      </c>
      <c r="O75" s="53">
        <v>0</v>
      </c>
      <c r="P75" s="53">
        <v>0</v>
      </c>
      <c r="Q75" s="71">
        <v>0</v>
      </c>
      <c r="R75" s="54">
        <v>0</v>
      </c>
      <c r="S75" s="34">
        <v>0</v>
      </c>
      <c r="T75" s="34">
        <v>3895</v>
      </c>
      <c r="U75" s="34">
        <v>3895</v>
      </c>
      <c r="V75" s="34">
        <v>0</v>
      </c>
      <c r="W75" s="34">
        <v>0</v>
      </c>
      <c r="X75" s="34">
        <v>0</v>
      </c>
      <c r="Y75" s="52">
        <v>0</v>
      </c>
      <c r="Z75" s="46">
        <v>0</v>
      </c>
      <c r="AA75" s="34">
        <v>0</v>
      </c>
      <c r="AB75" s="56">
        <v>0</v>
      </c>
      <c r="AC75" s="56">
        <f>AB75+U75</f>
        <v>3895</v>
      </c>
      <c r="AD75" s="91" t="s">
        <v>136</v>
      </c>
      <c r="AE75" s="74"/>
    </row>
    <row r="76" spans="1:31" s="31" customFormat="1" ht="31.5" customHeight="1" x14ac:dyDescent="0.2">
      <c r="A76" s="33" t="s">
        <v>136</v>
      </c>
      <c r="B76" s="33" t="s">
        <v>623</v>
      </c>
      <c r="C76" s="28" t="s">
        <v>33</v>
      </c>
      <c r="D76" s="28" t="s">
        <v>112</v>
      </c>
      <c r="E76" s="35" t="s">
        <v>112</v>
      </c>
      <c r="F76" s="35" t="s">
        <v>112</v>
      </c>
      <c r="G76" s="35" t="s">
        <v>618</v>
      </c>
      <c r="H76" s="220" t="s">
        <v>112</v>
      </c>
      <c r="I76" s="33" t="s">
        <v>112</v>
      </c>
      <c r="J76" s="51">
        <v>0</v>
      </c>
      <c r="K76" s="52">
        <v>0</v>
      </c>
      <c r="L76" s="52">
        <v>0</v>
      </c>
      <c r="M76" s="52">
        <v>0</v>
      </c>
      <c r="N76" s="34">
        <v>0</v>
      </c>
      <c r="O76" s="53">
        <v>0</v>
      </c>
      <c r="P76" s="53">
        <v>0</v>
      </c>
      <c r="Q76" s="71">
        <v>0</v>
      </c>
      <c r="R76" s="54">
        <v>0</v>
      </c>
      <c r="S76" s="34">
        <v>0</v>
      </c>
      <c r="T76" s="34">
        <v>3895</v>
      </c>
      <c r="U76" s="34">
        <v>3895</v>
      </c>
      <c r="V76" s="34">
        <v>0</v>
      </c>
      <c r="W76" s="34">
        <v>0</v>
      </c>
      <c r="X76" s="34">
        <v>0</v>
      </c>
      <c r="Y76" s="52">
        <v>0</v>
      </c>
      <c r="Z76" s="46">
        <v>0</v>
      </c>
      <c r="AA76" s="56">
        <v>0</v>
      </c>
      <c r="AB76" s="56">
        <v>0</v>
      </c>
      <c r="AC76" s="56">
        <f>AB76+U76</f>
        <v>3895</v>
      </c>
      <c r="AD76" s="91" t="s">
        <v>136</v>
      </c>
      <c r="AE76" s="74"/>
    </row>
    <row r="77" spans="1:31" s="31" customFormat="1" ht="33" customHeight="1" x14ac:dyDescent="0.2">
      <c r="A77" s="33" t="s">
        <v>136</v>
      </c>
      <c r="B77" s="33"/>
      <c r="C77" s="28" t="s">
        <v>33</v>
      </c>
      <c r="D77" s="28" t="s">
        <v>50</v>
      </c>
      <c r="E77" s="35" t="s">
        <v>139</v>
      </c>
      <c r="F77" s="35" t="s">
        <v>137</v>
      </c>
      <c r="G77" s="35" t="s">
        <v>138</v>
      </c>
      <c r="H77" s="220">
        <v>60</v>
      </c>
      <c r="I77" s="33" t="s">
        <v>37</v>
      </c>
      <c r="J77" s="51">
        <v>1200</v>
      </c>
      <c r="K77" s="52">
        <v>17</v>
      </c>
      <c r="L77" s="52">
        <v>0</v>
      </c>
      <c r="M77" s="52">
        <f t="shared" ref="M77:M149" si="11">K77+L77</f>
        <v>17</v>
      </c>
      <c r="N77" s="34">
        <f t="shared" ref="N77:N149" si="12">(J77*M77)</f>
        <v>20400</v>
      </c>
      <c r="O77" s="34">
        <v>0</v>
      </c>
      <c r="P77" s="34">
        <v>0</v>
      </c>
      <c r="Q77" s="54">
        <v>0</v>
      </c>
      <c r="R77" s="54">
        <v>0</v>
      </c>
      <c r="S77" s="34">
        <v>0</v>
      </c>
      <c r="T77" s="34">
        <v>0</v>
      </c>
      <c r="U77" s="34">
        <f>N77+R77+T77</f>
        <v>20400</v>
      </c>
      <c r="V77" s="34">
        <f>M77*200</f>
        <v>3400</v>
      </c>
      <c r="W77" s="34">
        <v>17</v>
      </c>
      <c r="X77" s="34">
        <v>330</v>
      </c>
      <c r="Y77" s="52">
        <f>SUM(X77*W77)</f>
        <v>5610</v>
      </c>
      <c r="Z77" s="52">
        <v>0</v>
      </c>
      <c r="AA77" s="52"/>
      <c r="AB77" s="34">
        <f>V77+Y77+Z77</f>
        <v>9010</v>
      </c>
      <c r="AC77" s="56">
        <f>AB77+U77</f>
        <v>29410</v>
      </c>
      <c r="AD77" s="91" t="str">
        <f>A77</f>
        <v>607-PR</v>
      </c>
      <c r="AE77" s="74"/>
    </row>
    <row r="78" spans="1:31" s="31" customFormat="1" ht="33" customHeight="1" x14ac:dyDescent="0.2">
      <c r="A78" s="33" t="s">
        <v>136</v>
      </c>
      <c r="B78" s="33"/>
      <c r="C78" s="28" t="s">
        <v>33</v>
      </c>
      <c r="D78" s="28" t="s">
        <v>50</v>
      </c>
      <c r="E78" s="35" t="s">
        <v>139</v>
      </c>
      <c r="F78" s="111" t="s">
        <v>140</v>
      </c>
      <c r="G78" s="35" t="s">
        <v>141</v>
      </c>
      <c r="H78" s="220">
        <v>45</v>
      </c>
      <c r="I78" s="33" t="s">
        <v>37</v>
      </c>
      <c r="J78" s="51">
        <v>1200</v>
      </c>
      <c r="K78" s="52">
        <v>0</v>
      </c>
      <c r="L78" s="52">
        <v>17</v>
      </c>
      <c r="M78" s="52">
        <f t="shared" si="11"/>
        <v>17</v>
      </c>
      <c r="N78" s="34">
        <f t="shared" si="12"/>
        <v>20400</v>
      </c>
      <c r="O78" s="53">
        <v>0</v>
      </c>
      <c r="P78" s="53">
        <v>0</v>
      </c>
      <c r="Q78" s="71">
        <v>0</v>
      </c>
      <c r="R78" s="54">
        <v>0</v>
      </c>
      <c r="S78" s="34">
        <v>0</v>
      </c>
      <c r="T78" s="34">
        <v>0</v>
      </c>
      <c r="U78" s="34">
        <f>N78+R78+T78</f>
        <v>20400</v>
      </c>
      <c r="V78" s="34">
        <f>M78*200</f>
        <v>3400</v>
      </c>
      <c r="W78" s="34">
        <v>17</v>
      </c>
      <c r="X78" s="34">
        <v>330</v>
      </c>
      <c r="Y78" s="52">
        <f>SUM(X78*W78)</f>
        <v>5610</v>
      </c>
      <c r="Z78" s="46">
        <v>0</v>
      </c>
      <c r="AA78" s="46"/>
      <c r="AB78" s="34">
        <f>V78+Y78+Z78</f>
        <v>9010</v>
      </c>
      <c r="AC78" s="56">
        <f>AB78+U78</f>
        <v>29410</v>
      </c>
      <c r="AD78" s="91" t="str">
        <f>A78</f>
        <v>607-PR</v>
      </c>
      <c r="AE78" s="74"/>
    </row>
    <row r="79" spans="1:31" s="31" customFormat="1" ht="43" customHeight="1" x14ac:dyDescent="0.2">
      <c r="A79" s="33" t="s">
        <v>142</v>
      </c>
      <c r="B79" s="207" t="s">
        <v>131</v>
      </c>
      <c r="C79" s="63" t="s">
        <v>33</v>
      </c>
      <c r="D79" s="63" t="s">
        <v>45</v>
      </c>
      <c r="E79" s="37" t="s">
        <v>143</v>
      </c>
      <c r="F79" s="37" t="s">
        <v>144</v>
      </c>
      <c r="G79" s="37" t="s">
        <v>145</v>
      </c>
      <c r="H79" s="245">
        <v>75</v>
      </c>
      <c r="I79" s="62" t="s">
        <v>37</v>
      </c>
      <c r="J79" s="39">
        <v>1200</v>
      </c>
      <c r="K79" s="40">
        <v>0</v>
      </c>
      <c r="L79" s="40">
        <v>0</v>
      </c>
      <c r="M79" s="40">
        <f t="shared" si="11"/>
        <v>0</v>
      </c>
      <c r="N79" s="41">
        <f t="shared" si="12"/>
        <v>0</v>
      </c>
      <c r="O79" s="42">
        <v>0</v>
      </c>
      <c r="P79" s="42">
        <v>0</v>
      </c>
      <c r="Q79" s="67">
        <v>0</v>
      </c>
      <c r="R79" s="43">
        <v>0</v>
      </c>
      <c r="S79" s="41">
        <v>0</v>
      </c>
      <c r="T79" s="41">
        <v>0</v>
      </c>
      <c r="U79" s="41">
        <f>N79+R79+T79</f>
        <v>0</v>
      </c>
      <c r="V79" s="41">
        <f>M79*200</f>
        <v>0</v>
      </c>
      <c r="W79" s="41">
        <v>0</v>
      </c>
      <c r="X79" s="41">
        <v>132</v>
      </c>
      <c r="Y79" s="40">
        <f>SUM(X79*W79)</f>
        <v>0</v>
      </c>
      <c r="Z79" s="45">
        <v>0</v>
      </c>
      <c r="AA79" s="45"/>
      <c r="AB79" s="41">
        <f>V79+Y79+Z79</f>
        <v>0</v>
      </c>
      <c r="AC79" s="47">
        <f>AB79+U79</f>
        <v>0</v>
      </c>
      <c r="AD79" s="91" t="s">
        <v>142</v>
      </c>
      <c r="AE79" s="74" t="s">
        <v>146</v>
      </c>
    </row>
    <row r="80" spans="1:31" s="31" customFormat="1" ht="45.75" customHeight="1" x14ac:dyDescent="0.2">
      <c r="A80" s="186" t="s">
        <v>147</v>
      </c>
      <c r="B80" s="186" t="s">
        <v>762</v>
      </c>
      <c r="C80" s="179" t="s">
        <v>33</v>
      </c>
      <c r="D80" s="179" t="s">
        <v>45</v>
      </c>
      <c r="E80" s="180" t="s">
        <v>148</v>
      </c>
      <c r="F80" s="180" t="s">
        <v>149</v>
      </c>
      <c r="G80" s="180" t="s">
        <v>150</v>
      </c>
      <c r="H80" s="246">
        <v>45</v>
      </c>
      <c r="I80" s="178" t="s">
        <v>48</v>
      </c>
      <c r="J80" s="183">
        <v>585</v>
      </c>
      <c r="K80" s="181">
        <v>0</v>
      </c>
      <c r="L80" s="181">
        <v>20</v>
      </c>
      <c r="M80" s="181">
        <f t="shared" si="11"/>
        <v>20</v>
      </c>
      <c r="N80" s="34">
        <f t="shared" si="12"/>
        <v>11700</v>
      </c>
      <c r="O80" s="53">
        <v>28</v>
      </c>
      <c r="P80" s="53">
        <v>14</v>
      </c>
      <c r="Q80" s="71">
        <v>0.4</v>
      </c>
      <c r="R80" s="71">
        <f t="shared" ref="R80:R137" si="13">SUM(P80*Q80*O80)</f>
        <v>156.80000000000001</v>
      </c>
      <c r="S80" s="53">
        <v>0</v>
      </c>
      <c r="T80" s="34">
        <f>(M80*S80)</f>
        <v>0</v>
      </c>
      <c r="U80" s="34">
        <f>N80+R80+T80</f>
        <v>11856.8</v>
      </c>
      <c r="V80" s="34">
        <f>M80*200</f>
        <v>4000</v>
      </c>
      <c r="W80" s="34">
        <v>1</v>
      </c>
      <c r="X80" s="34">
        <v>160</v>
      </c>
      <c r="Y80" s="52">
        <f>SUM(W80*X80)</f>
        <v>160</v>
      </c>
      <c r="Z80" s="46">
        <v>0</v>
      </c>
      <c r="AA80" s="46"/>
      <c r="AB80" s="34">
        <f>V80+Y80+Z80</f>
        <v>4160</v>
      </c>
      <c r="AC80" s="30">
        <f>AB80+U80</f>
        <v>16016.8</v>
      </c>
      <c r="AD80" s="91" t="str">
        <f>A80</f>
        <v>610-PR</v>
      </c>
      <c r="AE80" s="74" t="s">
        <v>152</v>
      </c>
    </row>
    <row r="81" spans="1:31" s="31" customFormat="1" ht="46" customHeight="1" x14ac:dyDescent="0.2">
      <c r="A81" s="186" t="s">
        <v>147</v>
      </c>
      <c r="B81" s="186" t="s">
        <v>759</v>
      </c>
      <c r="C81" s="179" t="s">
        <v>33</v>
      </c>
      <c r="D81" s="179" t="s">
        <v>45</v>
      </c>
      <c r="E81" s="180" t="s">
        <v>153</v>
      </c>
      <c r="F81" s="180" t="s">
        <v>149</v>
      </c>
      <c r="G81" s="180" t="s">
        <v>154</v>
      </c>
      <c r="H81" s="220">
        <v>45</v>
      </c>
      <c r="I81" s="33" t="s">
        <v>48</v>
      </c>
      <c r="J81" s="51">
        <v>585</v>
      </c>
      <c r="K81" s="52">
        <v>0</v>
      </c>
      <c r="L81" s="52">
        <v>0</v>
      </c>
      <c r="M81" s="52">
        <f t="shared" si="11"/>
        <v>0</v>
      </c>
      <c r="N81" s="34">
        <f t="shared" si="12"/>
        <v>0</v>
      </c>
      <c r="O81" s="53">
        <v>0</v>
      </c>
      <c r="P81" s="53">
        <v>14</v>
      </c>
      <c r="Q81" s="71">
        <v>0.4</v>
      </c>
      <c r="R81" s="71">
        <f t="shared" si="13"/>
        <v>0</v>
      </c>
      <c r="S81" s="53">
        <v>0</v>
      </c>
      <c r="T81" s="34">
        <f>(M81*S81)</f>
        <v>0</v>
      </c>
      <c r="U81" s="34">
        <f>N81+R81+T81</f>
        <v>0</v>
      </c>
      <c r="V81" s="34">
        <f>M81*200</f>
        <v>0</v>
      </c>
      <c r="W81" s="34">
        <v>0</v>
      </c>
      <c r="X81" s="34">
        <v>160</v>
      </c>
      <c r="Y81" s="52">
        <f>SUM(W81*X81)</f>
        <v>0</v>
      </c>
      <c r="Z81" s="46">
        <v>0</v>
      </c>
      <c r="AA81" s="46"/>
      <c r="AB81" s="34">
        <f>V81+Y81+Z81</f>
        <v>0</v>
      </c>
      <c r="AC81" s="30">
        <f>AB81+U81</f>
        <v>0</v>
      </c>
      <c r="AD81" s="91" t="str">
        <f>A81</f>
        <v>610-PR</v>
      </c>
      <c r="AE81" s="74" t="s">
        <v>152</v>
      </c>
    </row>
    <row r="82" spans="1:31" s="31" customFormat="1" ht="46.5" customHeight="1" x14ac:dyDescent="0.2">
      <c r="A82" s="33" t="s">
        <v>147</v>
      </c>
      <c r="B82" s="33"/>
      <c r="C82" s="28" t="s">
        <v>33</v>
      </c>
      <c r="D82" s="28" t="s">
        <v>45</v>
      </c>
      <c r="E82" s="35" t="s">
        <v>156</v>
      </c>
      <c r="F82" s="35" t="s">
        <v>157</v>
      </c>
      <c r="G82" s="35" t="s">
        <v>158</v>
      </c>
      <c r="H82" s="220">
        <v>45</v>
      </c>
      <c r="I82" s="33" t="s">
        <v>48</v>
      </c>
      <c r="J82" s="51">
        <v>585</v>
      </c>
      <c r="K82" s="52">
        <v>0</v>
      </c>
      <c r="L82" s="52">
        <v>20</v>
      </c>
      <c r="M82" s="52">
        <f t="shared" si="11"/>
        <v>20</v>
      </c>
      <c r="N82" s="34">
        <f t="shared" si="12"/>
        <v>11700</v>
      </c>
      <c r="O82" s="53">
        <v>28</v>
      </c>
      <c r="P82" s="53">
        <v>8</v>
      </c>
      <c r="Q82" s="71">
        <v>0.4</v>
      </c>
      <c r="R82" s="54">
        <f t="shared" si="13"/>
        <v>89.600000000000009</v>
      </c>
      <c r="S82" s="34">
        <v>0</v>
      </c>
      <c r="T82" s="34">
        <f>(M82*S82)</f>
        <v>0</v>
      </c>
      <c r="U82" s="34">
        <f>N82+R82+T82</f>
        <v>11789.6</v>
      </c>
      <c r="V82" s="34">
        <f>M82*200</f>
        <v>4000</v>
      </c>
      <c r="W82" s="34">
        <v>1</v>
      </c>
      <c r="X82" s="34">
        <v>160</v>
      </c>
      <c r="Y82" s="52">
        <f>SUM(X82*W82)</f>
        <v>160</v>
      </c>
      <c r="Z82" s="52">
        <v>0</v>
      </c>
      <c r="AA82" s="52"/>
      <c r="AB82" s="34">
        <f>V82+Y82+Z82</f>
        <v>4160</v>
      </c>
      <c r="AC82" s="81">
        <f>AB82+U82</f>
        <v>15949.6</v>
      </c>
      <c r="AD82" s="91" t="str">
        <f>A82</f>
        <v>610-PR</v>
      </c>
      <c r="AE82" s="74" t="s">
        <v>160</v>
      </c>
    </row>
    <row r="83" spans="1:31" s="31" customFormat="1" ht="47.25" customHeight="1" x14ac:dyDescent="0.2">
      <c r="A83" s="74" t="s">
        <v>147</v>
      </c>
      <c r="B83" s="74" t="s">
        <v>619</v>
      </c>
      <c r="C83" s="74" t="s">
        <v>33</v>
      </c>
      <c r="D83" s="74" t="s">
        <v>50</v>
      </c>
      <c r="E83" s="35" t="s">
        <v>161</v>
      </c>
      <c r="F83" s="99" t="s">
        <v>162</v>
      </c>
      <c r="G83" s="99" t="s">
        <v>163</v>
      </c>
      <c r="H83" s="248">
        <v>45</v>
      </c>
      <c r="I83" s="74" t="s">
        <v>37</v>
      </c>
      <c r="J83" s="100">
        <v>1200</v>
      </c>
      <c r="K83" s="100">
        <v>0</v>
      </c>
      <c r="L83" s="100">
        <v>0</v>
      </c>
      <c r="M83" s="100">
        <f t="shared" si="11"/>
        <v>0</v>
      </c>
      <c r="N83" s="100">
        <f t="shared" si="12"/>
        <v>0</v>
      </c>
      <c r="O83" s="100">
        <v>0</v>
      </c>
      <c r="P83" s="212">
        <v>10</v>
      </c>
      <c r="Q83" s="213">
        <v>0.4</v>
      </c>
      <c r="R83" s="71">
        <f t="shared" si="13"/>
        <v>0</v>
      </c>
      <c r="S83" s="212">
        <v>0</v>
      </c>
      <c r="T83" s="100">
        <f>(M83*S83)</f>
        <v>0</v>
      </c>
      <c r="U83" s="100">
        <f>N83+R83+T83</f>
        <v>0</v>
      </c>
      <c r="V83" s="100">
        <f>M83*200</f>
        <v>0</v>
      </c>
      <c r="W83" s="100">
        <v>0</v>
      </c>
      <c r="X83" s="100">
        <v>160</v>
      </c>
      <c r="Y83" s="100">
        <f>SUM(X83*W83)</f>
        <v>0</v>
      </c>
      <c r="Z83" s="100">
        <v>0</v>
      </c>
      <c r="AA83" s="214"/>
      <c r="AB83" s="100">
        <f>V83+Y83+Z83</f>
        <v>0</v>
      </c>
      <c r="AC83" s="81">
        <f>AB83+U83</f>
        <v>0</v>
      </c>
      <c r="AD83" s="91" t="str">
        <f>A83</f>
        <v>610-PR</v>
      </c>
      <c r="AE83" s="74"/>
    </row>
    <row r="84" spans="1:31" s="31" customFormat="1" ht="45.75" customHeight="1" x14ac:dyDescent="0.2">
      <c r="A84" s="74" t="s">
        <v>147</v>
      </c>
      <c r="B84" s="74"/>
      <c r="C84" s="28" t="s">
        <v>33</v>
      </c>
      <c r="D84" s="28" t="s">
        <v>50</v>
      </c>
      <c r="E84" s="35" t="s">
        <v>165</v>
      </c>
      <c r="F84" s="35" t="s">
        <v>166</v>
      </c>
      <c r="G84" s="89" t="s">
        <v>167</v>
      </c>
      <c r="H84" s="220">
        <v>45</v>
      </c>
      <c r="I84" s="33" t="s">
        <v>48</v>
      </c>
      <c r="J84" s="51">
        <v>585</v>
      </c>
      <c r="K84" s="52">
        <v>17</v>
      </c>
      <c r="L84" s="52">
        <v>0</v>
      </c>
      <c r="M84" s="52">
        <f t="shared" si="11"/>
        <v>17</v>
      </c>
      <c r="N84" s="34">
        <f t="shared" si="12"/>
        <v>9945</v>
      </c>
      <c r="O84" s="53">
        <v>28</v>
      </c>
      <c r="P84" s="53">
        <v>120</v>
      </c>
      <c r="Q84" s="71">
        <v>0.4</v>
      </c>
      <c r="R84" s="71">
        <f t="shared" si="13"/>
        <v>1344</v>
      </c>
      <c r="S84" s="53">
        <v>0</v>
      </c>
      <c r="T84" s="34">
        <f>(M84*S84)</f>
        <v>0</v>
      </c>
      <c r="U84" s="34">
        <f>N84+R84+T84</f>
        <v>11289</v>
      </c>
      <c r="V84" s="53">
        <f>M84*200</f>
        <v>3400</v>
      </c>
      <c r="W84" s="53">
        <v>1</v>
      </c>
      <c r="X84" s="53">
        <v>650</v>
      </c>
      <c r="Y84" s="52">
        <f>SUM(X84*W84)</f>
        <v>650</v>
      </c>
      <c r="Z84" s="46">
        <v>0</v>
      </c>
      <c r="AA84" s="46"/>
      <c r="AB84" s="34">
        <f>V84+Y84+Z84</f>
        <v>4050</v>
      </c>
      <c r="AC84" s="81">
        <f>AB84+U84</f>
        <v>15339</v>
      </c>
      <c r="AD84" s="91" t="str">
        <f>A84</f>
        <v>610-PR</v>
      </c>
      <c r="AE84" s="74"/>
    </row>
    <row r="85" spans="1:31" s="31" customFormat="1" ht="45.75" customHeight="1" x14ac:dyDescent="0.2">
      <c r="A85" s="74" t="s">
        <v>147</v>
      </c>
      <c r="B85" s="74" t="s">
        <v>612</v>
      </c>
      <c r="C85" s="28" t="s">
        <v>33</v>
      </c>
      <c r="D85" s="28" t="s">
        <v>50</v>
      </c>
      <c r="E85" s="89" t="s">
        <v>385</v>
      </c>
      <c r="F85" s="35" t="s">
        <v>602</v>
      </c>
      <c r="G85" s="89" t="s">
        <v>603</v>
      </c>
      <c r="H85" s="220">
        <v>45</v>
      </c>
      <c r="I85" s="33" t="s">
        <v>48</v>
      </c>
      <c r="J85" s="51">
        <v>585</v>
      </c>
      <c r="K85" s="52">
        <v>17</v>
      </c>
      <c r="L85" s="52">
        <v>0</v>
      </c>
      <c r="M85" s="52">
        <f t="shared" si="11"/>
        <v>17</v>
      </c>
      <c r="N85" s="34">
        <f t="shared" si="12"/>
        <v>9945</v>
      </c>
      <c r="O85" s="53">
        <v>28</v>
      </c>
      <c r="P85" s="53">
        <v>14</v>
      </c>
      <c r="Q85" s="71">
        <v>0.4</v>
      </c>
      <c r="R85" s="71">
        <f t="shared" si="13"/>
        <v>156.80000000000001</v>
      </c>
      <c r="S85" s="53">
        <v>0</v>
      </c>
      <c r="T85" s="34">
        <v>0</v>
      </c>
      <c r="U85" s="34">
        <f>N85+R85+T85</f>
        <v>10101.799999999999</v>
      </c>
      <c r="V85" s="53">
        <f>M85*200</f>
        <v>3400</v>
      </c>
      <c r="W85" s="53">
        <v>1</v>
      </c>
      <c r="X85" s="53">
        <v>160</v>
      </c>
      <c r="Y85" s="52">
        <f>SUM(X85*W85)</f>
        <v>160</v>
      </c>
      <c r="Z85" s="46">
        <v>0</v>
      </c>
      <c r="AA85" s="34">
        <v>3810</v>
      </c>
      <c r="AB85" s="34">
        <f>V85+Y85+Z85</f>
        <v>3560</v>
      </c>
      <c r="AC85" s="81">
        <f>AB85+U85</f>
        <v>13661.8</v>
      </c>
      <c r="AD85" s="91" t="s">
        <v>147</v>
      </c>
      <c r="AE85" s="74"/>
    </row>
    <row r="86" spans="1:31" s="31" customFormat="1" ht="45.75" customHeight="1" x14ac:dyDescent="0.2">
      <c r="A86" s="186" t="s">
        <v>147</v>
      </c>
      <c r="B86" s="186" t="s">
        <v>694</v>
      </c>
      <c r="C86" s="28" t="s">
        <v>33</v>
      </c>
      <c r="D86" s="28" t="s">
        <v>50</v>
      </c>
      <c r="E86" s="89" t="s">
        <v>385</v>
      </c>
      <c r="F86" s="180" t="s">
        <v>693</v>
      </c>
      <c r="G86" s="89" t="s">
        <v>150</v>
      </c>
      <c r="H86" s="220">
        <v>45</v>
      </c>
      <c r="I86" s="33" t="s">
        <v>172</v>
      </c>
      <c r="J86" s="51">
        <v>585</v>
      </c>
      <c r="K86" s="52">
        <v>20</v>
      </c>
      <c r="L86" s="52">
        <v>0</v>
      </c>
      <c r="M86" s="52">
        <f t="shared" si="11"/>
        <v>20</v>
      </c>
      <c r="N86" s="34">
        <f t="shared" si="12"/>
        <v>11700</v>
      </c>
      <c r="O86" s="53">
        <v>28</v>
      </c>
      <c r="P86" s="53">
        <v>14</v>
      </c>
      <c r="Q86" s="71">
        <v>0.4</v>
      </c>
      <c r="R86" s="71">
        <f t="shared" si="13"/>
        <v>156.80000000000001</v>
      </c>
      <c r="S86" s="53">
        <v>0</v>
      </c>
      <c r="T86" s="34">
        <v>0</v>
      </c>
      <c r="U86" s="34">
        <f>N86+R86+T86</f>
        <v>11856.8</v>
      </c>
      <c r="V86" s="53">
        <f>M86*200</f>
        <v>4000</v>
      </c>
      <c r="W86" s="53">
        <v>1</v>
      </c>
      <c r="X86" s="53">
        <v>160</v>
      </c>
      <c r="Y86" s="52">
        <f t="shared" ref="Y86:Y89" si="14">SUM(X86*W86)</f>
        <v>160</v>
      </c>
      <c r="Z86" s="46">
        <v>0</v>
      </c>
      <c r="AA86" s="34"/>
      <c r="AB86" s="34">
        <f>V86+Y86+Z86</f>
        <v>4160</v>
      </c>
      <c r="AC86" s="81">
        <f>AB86+U86</f>
        <v>16016.8</v>
      </c>
      <c r="AD86" s="91" t="s">
        <v>147</v>
      </c>
      <c r="AE86" s="74"/>
    </row>
    <row r="87" spans="1:31" s="31" customFormat="1" ht="45.75" customHeight="1" x14ac:dyDescent="0.2">
      <c r="A87" s="186" t="s">
        <v>147</v>
      </c>
      <c r="B87" s="186" t="s">
        <v>764</v>
      </c>
      <c r="C87" s="179" t="s">
        <v>33</v>
      </c>
      <c r="D87" s="179" t="s">
        <v>50</v>
      </c>
      <c r="E87" s="187" t="s">
        <v>385</v>
      </c>
      <c r="F87" s="180" t="s">
        <v>670</v>
      </c>
      <c r="G87" s="187" t="s">
        <v>763</v>
      </c>
      <c r="H87" s="220">
        <v>45</v>
      </c>
      <c r="I87" s="33" t="s">
        <v>172</v>
      </c>
      <c r="J87" s="51">
        <v>585</v>
      </c>
      <c r="K87" s="52">
        <v>0</v>
      </c>
      <c r="L87" s="52">
        <v>20</v>
      </c>
      <c r="M87" s="52">
        <f t="shared" si="11"/>
        <v>20</v>
      </c>
      <c r="N87" s="34">
        <f t="shared" si="12"/>
        <v>11700</v>
      </c>
      <c r="O87" s="53">
        <v>28</v>
      </c>
      <c r="P87" s="53">
        <v>14</v>
      </c>
      <c r="Q87" s="71">
        <v>0.4</v>
      </c>
      <c r="R87" s="71">
        <f t="shared" si="13"/>
        <v>156.80000000000001</v>
      </c>
      <c r="S87" s="53">
        <v>0</v>
      </c>
      <c r="T87" s="34">
        <v>0</v>
      </c>
      <c r="U87" s="34">
        <f>N87+R87+T87</f>
        <v>11856.8</v>
      </c>
      <c r="V87" s="53">
        <f>M87*200</f>
        <v>4000</v>
      </c>
      <c r="W87" s="53">
        <v>1</v>
      </c>
      <c r="X87" s="53">
        <v>160</v>
      </c>
      <c r="Y87" s="52">
        <f t="shared" si="14"/>
        <v>160</v>
      </c>
      <c r="Z87" s="46">
        <v>0</v>
      </c>
      <c r="AA87" s="34"/>
      <c r="AB87" s="34">
        <f>V87+Y87+Z87</f>
        <v>4160</v>
      </c>
      <c r="AC87" s="81">
        <f>AB87+U87</f>
        <v>16016.8</v>
      </c>
      <c r="AD87" s="91"/>
      <c r="AE87" s="74"/>
    </row>
    <row r="88" spans="1:31" s="31" customFormat="1" ht="45.75" customHeight="1" x14ac:dyDescent="0.2">
      <c r="A88" s="74" t="s">
        <v>147</v>
      </c>
      <c r="B88" s="74" t="s">
        <v>612</v>
      </c>
      <c r="C88" s="28" t="s">
        <v>33</v>
      </c>
      <c r="D88" s="28" t="s">
        <v>50</v>
      </c>
      <c r="E88" s="89" t="s">
        <v>385</v>
      </c>
      <c r="F88" s="35" t="s">
        <v>78</v>
      </c>
      <c r="G88" s="89" t="s">
        <v>150</v>
      </c>
      <c r="H88" s="220">
        <v>45</v>
      </c>
      <c r="I88" s="33" t="s">
        <v>172</v>
      </c>
      <c r="J88" s="51">
        <v>585</v>
      </c>
      <c r="K88" s="52">
        <v>0</v>
      </c>
      <c r="L88" s="52">
        <v>20</v>
      </c>
      <c r="M88" s="52">
        <f t="shared" si="11"/>
        <v>20</v>
      </c>
      <c r="N88" s="34">
        <f t="shared" si="12"/>
        <v>11700</v>
      </c>
      <c r="O88" s="53">
        <v>28</v>
      </c>
      <c r="P88" s="53">
        <v>14</v>
      </c>
      <c r="Q88" s="71">
        <v>0.4</v>
      </c>
      <c r="R88" s="71">
        <f t="shared" si="13"/>
        <v>156.80000000000001</v>
      </c>
      <c r="S88" s="53">
        <v>0</v>
      </c>
      <c r="T88" s="34">
        <v>0</v>
      </c>
      <c r="U88" s="34">
        <f>N88+R88+T88</f>
        <v>11856.8</v>
      </c>
      <c r="V88" s="53">
        <f>M88*200</f>
        <v>4000</v>
      </c>
      <c r="W88" s="53">
        <v>1</v>
      </c>
      <c r="X88" s="53">
        <v>160</v>
      </c>
      <c r="Y88" s="52">
        <f t="shared" si="14"/>
        <v>160</v>
      </c>
      <c r="Z88" s="46">
        <v>0</v>
      </c>
      <c r="AA88" s="34"/>
      <c r="AB88" s="34">
        <f>V88+Y88+Z88</f>
        <v>4160</v>
      </c>
      <c r="AC88" s="81">
        <f>AB88+U88</f>
        <v>16016.8</v>
      </c>
      <c r="AD88" s="91" t="s">
        <v>147</v>
      </c>
      <c r="AE88" s="74"/>
    </row>
    <row r="89" spans="1:31" s="31" customFormat="1" ht="45.75" customHeight="1" x14ac:dyDescent="0.2">
      <c r="A89" s="186" t="s">
        <v>147</v>
      </c>
      <c r="B89" s="186" t="s">
        <v>696</v>
      </c>
      <c r="C89" s="28" t="s">
        <v>33</v>
      </c>
      <c r="D89" s="28" t="s">
        <v>45</v>
      </c>
      <c r="E89" s="89" t="s">
        <v>148</v>
      </c>
      <c r="F89" s="180" t="s">
        <v>695</v>
      </c>
      <c r="G89" s="89" t="s">
        <v>154</v>
      </c>
      <c r="H89" s="220">
        <v>45</v>
      </c>
      <c r="I89" s="33" t="s">
        <v>37</v>
      </c>
      <c r="J89" s="51">
        <v>753</v>
      </c>
      <c r="K89" s="52">
        <v>20</v>
      </c>
      <c r="L89" s="52">
        <v>0</v>
      </c>
      <c r="M89" s="52">
        <f t="shared" si="11"/>
        <v>20</v>
      </c>
      <c r="N89" s="34">
        <f t="shared" si="12"/>
        <v>15060</v>
      </c>
      <c r="O89" s="53">
        <v>0</v>
      </c>
      <c r="P89" s="53">
        <v>14</v>
      </c>
      <c r="Q89" s="71">
        <v>0.4</v>
      </c>
      <c r="R89" s="71">
        <f t="shared" si="13"/>
        <v>0</v>
      </c>
      <c r="S89" s="53">
        <v>0</v>
      </c>
      <c r="T89" s="34">
        <v>0</v>
      </c>
      <c r="U89" s="34">
        <f>N89+R89+T89</f>
        <v>15060</v>
      </c>
      <c r="V89" s="53">
        <f>M89*200</f>
        <v>4000</v>
      </c>
      <c r="W89" s="53">
        <v>14</v>
      </c>
      <c r="X89" s="53">
        <v>160</v>
      </c>
      <c r="Y89" s="52">
        <f t="shared" si="14"/>
        <v>2240</v>
      </c>
      <c r="Z89" s="46">
        <v>0</v>
      </c>
      <c r="AA89" s="34"/>
      <c r="AB89" s="34">
        <f>V89+Y89+Z89</f>
        <v>6240</v>
      </c>
      <c r="AC89" s="81">
        <f>AB89+U89</f>
        <v>21300</v>
      </c>
      <c r="AD89" s="91" t="s">
        <v>147</v>
      </c>
      <c r="AE89" s="74"/>
    </row>
    <row r="90" spans="1:31" s="31" customFormat="1" ht="45.75" customHeight="1" x14ac:dyDescent="0.2">
      <c r="A90" s="74" t="s">
        <v>147</v>
      </c>
      <c r="B90" s="74"/>
      <c r="C90" s="28" t="s">
        <v>33</v>
      </c>
      <c r="D90" s="28" t="s">
        <v>50</v>
      </c>
      <c r="E90" s="89" t="s">
        <v>121</v>
      </c>
      <c r="F90" s="35" t="s">
        <v>166</v>
      </c>
      <c r="G90" s="89" t="s">
        <v>167</v>
      </c>
      <c r="H90" s="220">
        <v>45</v>
      </c>
      <c r="I90" s="33" t="s">
        <v>48</v>
      </c>
      <c r="J90" s="51">
        <v>585</v>
      </c>
      <c r="K90" s="52">
        <v>17</v>
      </c>
      <c r="L90" s="52">
        <v>0</v>
      </c>
      <c r="M90" s="52">
        <f t="shared" si="11"/>
        <v>17</v>
      </c>
      <c r="N90" s="34">
        <f t="shared" si="12"/>
        <v>9945</v>
      </c>
      <c r="O90" s="53">
        <v>28</v>
      </c>
      <c r="P90" s="53">
        <v>88</v>
      </c>
      <c r="Q90" s="71">
        <v>0.4</v>
      </c>
      <c r="R90" s="71">
        <f t="shared" si="13"/>
        <v>985.60000000000014</v>
      </c>
      <c r="S90" s="53">
        <v>0</v>
      </c>
      <c r="T90" s="34">
        <f>(M90*S90)</f>
        <v>0</v>
      </c>
      <c r="U90" s="34">
        <f>N90+R90+T90</f>
        <v>10930.6</v>
      </c>
      <c r="V90" s="53">
        <f>M90*200</f>
        <v>3400</v>
      </c>
      <c r="W90" s="53">
        <v>1</v>
      </c>
      <c r="X90" s="53">
        <v>410</v>
      </c>
      <c r="Y90" s="52">
        <f>SUM(X90*W90)</f>
        <v>410</v>
      </c>
      <c r="Z90" s="46">
        <v>0</v>
      </c>
      <c r="AA90" s="46"/>
      <c r="AB90" s="34">
        <f>V90+Y90+Z90</f>
        <v>3810</v>
      </c>
      <c r="AC90" s="81">
        <f>AB90+U90</f>
        <v>14740.6</v>
      </c>
      <c r="AD90" s="91" t="str">
        <f>A90</f>
        <v>610-PR</v>
      </c>
      <c r="AE90" s="74"/>
    </row>
    <row r="91" spans="1:31" s="31" customFormat="1" ht="58" customHeight="1" x14ac:dyDescent="0.2">
      <c r="A91" s="74" t="s">
        <v>147</v>
      </c>
      <c r="B91" s="74"/>
      <c r="C91" s="28" t="s">
        <v>33</v>
      </c>
      <c r="D91" s="28" t="s">
        <v>34</v>
      </c>
      <c r="E91" s="35" t="s">
        <v>170</v>
      </c>
      <c r="F91" s="99" t="s">
        <v>78</v>
      </c>
      <c r="G91" s="99" t="s">
        <v>171</v>
      </c>
      <c r="H91" s="220">
        <v>45</v>
      </c>
      <c r="I91" s="33" t="s">
        <v>172</v>
      </c>
      <c r="J91" s="51">
        <v>585</v>
      </c>
      <c r="K91" s="52">
        <v>17</v>
      </c>
      <c r="L91" s="52">
        <v>0</v>
      </c>
      <c r="M91" s="52">
        <f t="shared" si="11"/>
        <v>17</v>
      </c>
      <c r="N91" s="34">
        <f t="shared" si="12"/>
        <v>9945</v>
      </c>
      <c r="O91" s="53">
        <v>14</v>
      </c>
      <c r="P91" s="53">
        <v>236</v>
      </c>
      <c r="Q91" s="71">
        <v>0.4</v>
      </c>
      <c r="R91" s="71">
        <f t="shared" si="13"/>
        <v>1321.6000000000001</v>
      </c>
      <c r="S91" s="53">
        <v>0</v>
      </c>
      <c r="T91" s="34">
        <f>(M91*S91)</f>
        <v>0</v>
      </c>
      <c r="U91" s="34">
        <f>N91+R91+T91</f>
        <v>11266.6</v>
      </c>
      <c r="V91" s="34">
        <f>M91*200</f>
        <v>3400</v>
      </c>
      <c r="W91" s="34">
        <v>1</v>
      </c>
      <c r="X91" s="34">
        <v>660</v>
      </c>
      <c r="Y91" s="52">
        <f>SUM(W91*X91)</f>
        <v>660</v>
      </c>
      <c r="Z91" s="46">
        <v>0</v>
      </c>
      <c r="AA91" s="46"/>
      <c r="AB91" s="34">
        <f>V91+Y91+Z91</f>
        <v>4060</v>
      </c>
      <c r="AC91" s="30">
        <f>AB91+U91</f>
        <v>15326.6</v>
      </c>
      <c r="AD91" s="91" t="str">
        <f>A91</f>
        <v>610-PR</v>
      </c>
      <c r="AE91" s="74"/>
    </row>
    <row r="92" spans="1:31" s="31" customFormat="1" ht="100" customHeight="1" x14ac:dyDescent="0.2">
      <c r="A92" s="74" t="s">
        <v>147</v>
      </c>
      <c r="B92" s="74"/>
      <c r="C92" s="74" t="s">
        <v>33</v>
      </c>
      <c r="D92" s="74" t="s">
        <v>34</v>
      </c>
      <c r="E92" s="89" t="s">
        <v>35</v>
      </c>
      <c r="F92" s="99" t="s">
        <v>174</v>
      </c>
      <c r="G92" s="99" t="s">
        <v>175</v>
      </c>
      <c r="H92" s="248">
        <v>45</v>
      </c>
      <c r="I92" s="74" t="s">
        <v>172</v>
      </c>
      <c r="J92" s="100">
        <v>585</v>
      </c>
      <c r="K92" s="100">
        <v>0</v>
      </c>
      <c r="L92" s="100">
        <v>17</v>
      </c>
      <c r="M92" s="100">
        <f t="shared" si="11"/>
        <v>17</v>
      </c>
      <c r="N92" s="100">
        <f t="shared" si="12"/>
        <v>9945</v>
      </c>
      <c r="O92" s="100">
        <v>14</v>
      </c>
      <c r="P92" s="212">
        <v>88</v>
      </c>
      <c r="Q92" s="213">
        <v>0.4</v>
      </c>
      <c r="R92" s="71">
        <f t="shared" si="13"/>
        <v>492.80000000000007</v>
      </c>
      <c r="S92" s="212">
        <v>0</v>
      </c>
      <c r="T92" s="100">
        <f>(M92*S92)</f>
        <v>0</v>
      </c>
      <c r="U92" s="100">
        <f>N92+R92+T92</f>
        <v>10437.799999999999</v>
      </c>
      <c r="V92" s="100">
        <f>M92*200</f>
        <v>3400</v>
      </c>
      <c r="W92" s="100">
        <v>14</v>
      </c>
      <c r="X92" s="100">
        <v>330</v>
      </c>
      <c r="Y92" s="100">
        <f t="shared" ref="Y92:Y142" si="15">SUM(X92*W92)</f>
        <v>4620</v>
      </c>
      <c r="Z92" s="100">
        <v>0</v>
      </c>
      <c r="AA92" s="214"/>
      <c r="AB92" s="100">
        <f>V92+Y92+Z92</f>
        <v>8020</v>
      </c>
      <c r="AC92" s="81">
        <f>AB92+U92</f>
        <v>18457.8</v>
      </c>
      <c r="AD92" s="91" t="str">
        <f>A92</f>
        <v>610-PR</v>
      </c>
      <c r="AE92" s="74"/>
    </row>
    <row r="93" spans="1:31" s="31" customFormat="1" ht="62" customHeight="1" x14ac:dyDescent="0.2">
      <c r="A93" s="102" t="s">
        <v>147</v>
      </c>
      <c r="B93" s="101" t="s">
        <v>32</v>
      </c>
      <c r="C93" s="102" t="s">
        <v>33</v>
      </c>
      <c r="D93" s="102" t="s">
        <v>34</v>
      </c>
      <c r="E93" s="95" t="s">
        <v>177</v>
      </c>
      <c r="F93" s="103" t="s">
        <v>157</v>
      </c>
      <c r="G93" s="103" t="s">
        <v>158</v>
      </c>
      <c r="H93" s="249">
        <v>45</v>
      </c>
      <c r="I93" s="102" t="s">
        <v>48</v>
      </c>
      <c r="J93" s="104">
        <v>585</v>
      </c>
      <c r="K93" s="104">
        <v>0</v>
      </c>
      <c r="L93" s="104">
        <v>0</v>
      </c>
      <c r="M93" s="104">
        <f t="shared" si="11"/>
        <v>0</v>
      </c>
      <c r="N93" s="104">
        <f t="shared" si="12"/>
        <v>0</v>
      </c>
      <c r="O93" s="104">
        <v>0</v>
      </c>
      <c r="P93" s="105">
        <v>88</v>
      </c>
      <c r="Q93" s="106">
        <v>0.4</v>
      </c>
      <c r="R93" s="67">
        <f t="shared" si="13"/>
        <v>0</v>
      </c>
      <c r="S93" s="105">
        <v>0</v>
      </c>
      <c r="T93" s="104">
        <f>(M93*S93)</f>
        <v>0</v>
      </c>
      <c r="U93" s="104">
        <f>N93+R93+T93</f>
        <v>0</v>
      </c>
      <c r="V93" s="104">
        <f>M93*200</f>
        <v>0</v>
      </c>
      <c r="W93" s="104">
        <v>0</v>
      </c>
      <c r="X93" s="104">
        <v>420</v>
      </c>
      <c r="Y93" s="104">
        <f t="shared" si="15"/>
        <v>0</v>
      </c>
      <c r="Z93" s="104">
        <v>0</v>
      </c>
      <c r="AA93" s="215"/>
      <c r="AB93" s="104">
        <f>V93+Y93+Z93</f>
        <v>0</v>
      </c>
      <c r="AC93" s="41">
        <f>AB93+U93</f>
        <v>0</v>
      </c>
      <c r="AD93" s="97" t="str">
        <f>A93</f>
        <v>610-PR</v>
      </c>
      <c r="AE93" s="74" t="s">
        <v>179</v>
      </c>
    </row>
    <row r="94" spans="1:31" s="31" customFormat="1" ht="35.25" hidden="1" customHeight="1" x14ac:dyDescent="0.2">
      <c r="A94" s="33" t="s">
        <v>180</v>
      </c>
      <c r="B94" s="33" t="s">
        <v>636</v>
      </c>
      <c r="C94" s="28" t="s">
        <v>77</v>
      </c>
      <c r="D94" s="28" t="s">
        <v>103</v>
      </c>
      <c r="E94" s="35" t="s">
        <v>181</v>
      </c>
      <c r="F94" s="35" t="s">
        <v>182</v>
      </c>
      <c r="G94" s="35" t="s">
        <v>81</v>
      </c>
      <c r="H94" s="220">
        <v>42</v>
      </c>
      <c r="I94" s="33" t="s">
        <v>48</v>
      </c>
      <c r="J94" s="51">
        <v>585</v>
      </c>
      <c r="K94" s="52">
        <v>15</v>
      </c>
      <c r="L94" s="52">
        <v>0</v>
      </c>
      <c r="M94" s="52">
        <f t="shared" si="11"/>
        <v>15</v>
      </c>
      <c r="N94" s="34">
        <f t="shared" si="12"/>
        <v>8775</v>
      </c>
      <c r="O94" s="53">
        <v>28</v>
      </c>
      <c r="P94" s="53">
        <v>36</v>
      </c>
      <c r="Q94" s="71">
        <v>0.4</v>
      </c>
      <c r="R94" s="71">
        <f t="shared" si="13"/>
        <v>403.2</v>
      </c>
      <c r="S94" s="53">
        <v>0</v>
      </c>
      <c r="T94" s="34">
        <f>(M94*S94)</f>
        <v>0</v>
      </c>
      <c r="U94" s="34">
        <f>N94+R94+T94</f>
        <v>9178.2000000000007</v>
      </c>
      <c r="V94" s="53">
        <f>M94*200</f>
        <v>3000</v>
      </c>
      <c r="W94" s="53">
        <v>1</v>
      </c>
      <c r="X94" s="53">
        <v>210</v>
      </c>
      <c r="Y94" s="52">
        <f t="shared" si="15"/>
        <v>210</v>
      </c>
      <c r="Z94" s="46">
        <v>0</v>
      </c>
      <c r="AA94" s="46"/>
      <c r="AB94" s="34">
        <f>V94+Y94+Z94</f>
        <v>3210</v>
      </c>
      <c r="AC94" s="34">
        <f>AB94+U94</f>
        <v>12388.2</v>
      </c>
      <c r="AD94" s="57" t="str">
        <f>A94</f>
        <v>611-PR</v>
      </c>
      <c r="AE94" s="74" t="s">
        <v>184</v>
      </c>
    </row>
    <row r="95" spans="1:31" s="31" customFormat="1" ht="60" hidden="1" customHeight="1" x14ac:dyDescent="0.2">
      <c r="A95" s="33" t="s">
        <v>180</v>
      </c>
      <c r="B95" s="33" t="s">
        <v>32</v>
      </c>
      <c r="C95" s="28" t="s">
        <v>77</v>
      </c>
      <c r="D95" s="28" t="s">
        <v>103</v>
      </c>
      <c r="E95" s="35" t="s">
        <v>185</v>
      </c>
      <c r="F95" s="35" t="s">
        <v>186</v>
      </c>
      <c r="G95" s="35" t="s">
        <v>81</v>
      </c>
      <c r="H95" s="220">
        <v>42</v>
      </c>
      <c r="I95" s="33" t="s">
        <v>48</v>
      </c>
      <c r="J95" s="51">
        <v>585</v>
      </c>
      <c r="K95" s="52">
        <v>15</v>
      </c>
      <c r="L95" s="52">
        <v>0</v>
      </c>
      <c r="M95" s="52">
        <f t="shared" si="11"/>
        <v>15</v>
      </c>
      <c r="N95" s="34">
        <f t="shared" si="12"/>
        <v>8775</v>
      </c>
      <c r="O95" s="53">
        <v>14</v>
      </c>
      <c r="P95" s="53">
        <v>55</v>
      </c>
      <c r="Q95" s="71">
        <v>0.4</v>
      </c>
      <c r="R95" s="71">
        <f t="shared" si="13"/>
        <v>308</v>
      </c>
      <c r="S95" s="53">
        <v>0</v>
      </c>
      <c r="T95" s="34">
        <f>(M95*S95)</f>
        <v>0</v>
      </c>
      <c r="U95" s="34">
        <f>N95+R95+T95</f>
        <v>9083</v>
      </c>
      <c r="V95" s="53">
        <f>M95*200</f>
        <v>3000</v>
      </c>
      <c r="W95" s="53">
        <v>1</v>
      </c>
      <c r="X95" s="53">
        <v>176</v>
      </c>
      <c r="Y95" s="52">
        <f t="shared" si="15"/>
        <v>176</v>
      </c>
      <c r="Z95" s="46">
        <v>0</v>
      </c>
      <c r="AA95" s="46"/>
      <c r="AB95" s="34">
        <f>V95+Y95+Z95</f>
        <v>3176</v>
      </c>
      <c r="AC95" s="34">
        <f>AB95+U95</f>
        <v>12259</v>
      </c>
      <c r="AD95" s="57" t="str">
        <f>A95</f>
        <v>611-PR</v>
      </c>
      <c r="AE95" s="74" t="s">
        <v>188</v>
      </c>
    </row>
    <row r="96" spans="1:31" s="31" customFormat="1" ht="45" hidden="1" customHeight="1" x14ac:dyDescent="0.2">
      <c r="A96" s="33" t="s">
        <v>180</v>
      </c>
      <c r="B96" s="33"/>
      <c r="C96" s="28" t="s">
        <v>77</v>
      </c>
      <c r="D96" s="28" t="s">
        <v>103</v>
      </c>
      <c r="E96" s="35" t="s">
        <v>189</v>
      </c>
      <c r="F96" s="35" t="s">
        <v>190</v>
      </c>
      <c r="G96" s="35" t="s">
        <v>84</v>
      </c>
      <c r="H96" s="220">
        <v>42</v>
      </c>
      <c r="I96" s="33" t="s">
        <v>48</v>
      </c>
      <c r="J96" s="51">
        <v>585</v>
      </c>
      <c r="K96" s="52">
        <v>0</v>
      </c>
      <c r="L96" s="52">
        <v>18</v>
      </c>
      <c r="M96" s="52">
        <f t="shared" si="11"/>
        <v>18</v>
      </c>
      <c r="N96" s="34">
        <f t="shared" si="12"/>
        <v>10530</v>
      </c>
      <c r="O96" s="53">
        <v>28</v>
      </c>
      <c r="P96" s="53">
        <v>23</v>
      </c>
      <c r="Q96" s="71">
        <v>0.4</v>
      </c>
      <c r="R96" s="71">
        <f t="shared" si="13"/>
        <v>257.60000000000002</v>
      </c>
      <c r="S96" s="53">
        <v>0</v>
      </c>
      <c r="T96" s="34">
        <f>(M96*S96)</f>
        <v>0</v>
      </c>
      <c r="U96" s="34">
        <f>N96+R96+T96</f>
        <v>10787.6</v>
      </c>
      <c r="V96" s="53">
        <f>M96*200</f>
        <v>3600</v>
      </c>
      <c r="W96" s="53">
        <v>1</v>
      </c>
      <c r="X96" s="53">
        <v>187</v>
      </c>
      <c r="Y96" s="52">
        <f t="shared" si="15"/>
        <v>187</v>
      </c>
      <c r="Z96" s="46">
        <v>0</v>
      </c>
      <c r="AA96" s="46"/>
      <c r="AB96" s="34">
        <f>V96+Y96+Z96</f>
        <v>3787</v>
      </c>
      <c r="AC96" s="34">
        <f>AB96+U96</f>
        <v>14574.6</v>
      </c>
      <c r="AD96" s="57" t="str">
        <f>A96</f>
        <v>611-PR</v>
      </c>
      <c r="AE96" s="74"/>
    </row>
    <row r="97" spans="1:31" s="31" customFormat="1" ht="33.75" hidden="1" customHeight="1" x14ac:dyDescent="0.2">
      <c r="A97" s="33" t="s">
        <v>180</v>
      </c>
      <c r="B97" s="33" t="s">
        <v>32</v>
      </c>
      <c r="C97" s="28" t="s">
        <v>77</v>
      </c>
      <c r="D97" s="28" t="s">
        <v>103</v>
      </c>
      <c r="E97" s="35" t="s">
        <v>192</v>
      </c>
      <c r="F97" s="35" t="s">
        <v>193</v>
      </c>
      <c r="G97" s="35" t="s">
        <v>81</v>
      </c>
      <c r="H97" s="220">
        <v>42</v>
      </c>
      <c r="I97" s="33" t="s">
        <v>48</v>
      </c>
      <c r="J97" s="51">
        <v>585</v>
      </c>
      <c r="K97" s="52">
        <v>0</v>
      </c>
      <c r="L97" s="52">
        <v>15</v>
      </c>
      <c r="M97" s="52">
        <f t="shared" si="11"/>
        <v>15</v>
      </c>
      <c r="N97" s="34">
        <f t="shared" si="12"/>
        <v>8775</v>
      </c>
      <c r="O97" s="53">
        <v>28</v>
      </c>
      <c r="P97" s="53">
        <v>20</v>
      </c>
      <c r="Q97" s="71">
        <v>0.4</v>
      </c>
      <c r="R97" s="71">
        <f t="shared" si="13"/>
        <v>224</v>
      </c>
      <c r="S97" s="53">
        <v>0</v>
      </c>
      <c r="T97" s="34">
        <f>(M97*S97)</f>
        <v>0</v>
      </c>
      <c r="U97" s="34">
        <f>N97+R97+T97</f>
        <v>8999</v>
      </c>
      <c r="V97" s="53">
        <f>M97*200</f>
        <v>3000</v>
      </c>
      <c r="W97" s="53">
        <v>1</v>
      </c>
      <c r="X97" s="53">
        <v>165</v>
      </c>
      <c r="Y97" s="52">
        <f t="shared" si="15"/>
        <v>165</v>
      </c>
      <c r="Z97" s="46">
        <v>0</v>
      </c>
      <c r="AA97" s="46"/>
      <c r="AB97" s="34">
        <f>V97+Y97+Z97</f>
        <v>3165</v>
      </c>
      <c r="AC97" s="34">
        <f>AB97+U97</f>
        <v>12164</v>
      </c>
      <c r="AD97" s="57" t="str">
        <f>A97</f>
        <v>611-PR</v>
      </c>
      <c r="AE97" s="74" t="s">
        <v>195</v>
      </c>
    </row>
    <row r="98" spans="1:31" s="31" customFormat="1" ht="39" hidden="1" customHeight="1" x14ac:dyDescent="0.2">
      <c r="A98" s="33" t="s">
        <v>180</v>
      </c>
      <c r="B98" s="33" t="s">
        <v>635</v>
      </c>
      <c r="C98" s="28" t="s">
        <v>77</v>
      </c>
      <c r="D98" s="28" t="s">
        <v>103</v>
      </c>
      <c r="E98" s="35" t="s">
        <v>192</v>
      </c>
      <c r="F98" s="35" t="s">
        <v>196</v>
      </c>
      <c r="G98" s="35" t="s">
        <v>634</v>
      </c>
      <c r="H98" s="220">
        <v>42</v>
      </c>
      <c r="I98" s="33" t="s">
        <v>48</v>
      </c>
      <c r="J98" s="51">
        <v>585</v>
      </c>
      <c r="K98" s="52">
        <v>0</v>
      </c>
      <c r="L98" s="52">
        <v>15</v>
      </c>
      <c r="M98" s="52">
        <f t="shared" si="11"/>
        <v>15</v>
      </c>
      <c r="N98" s="34">
        <f t="shared" si="12"/>
        <v>8775</v>
      </c>
      <c r="O98" s="53">
        <v>28</v>
      </c>
      <c r="P98" s="53">
        <v>20</v>
      </c>
      <c r="Q98" s="71">
        <v>0.4</v>
      </c>
      <c r="R98" s="71">
        <f t="shared" si="13"/>
        <v>224</v>
      </c>
      <c r="S98" s="53">
        <v>0</v>
      </c>
      <c r="T98" s="34">
        <f>(M98*S98)</f>
        <v>0</v>
      </c>
      <c r="U98" s="34">
        <f>N98+R98+T98</f>
        <v>8999</v>
      </c>
      <c r="V98" s="53">
        <f>M98*200</f>
        <v>3000</v>
      </c>
      <c r="W98" s="53">
        <v>1</v>
      </c>
      <c r="X98" s="53">
        <v>165</v>
      </c>
      <c r="Y98" s="52">
        <f t="shared" si="15"/>
        <v>165</v>
      </c>
      <c r="Z98" s="46">
        <v>0</v>
      </c>
      <c r="AA98" s="46"/>
      <c r="AB98" s="34">
        <f>V98+Y98+Z98</f>
        <v>3165</v>
      </c>
      <c r="AC98" s="34">
        <f>AB98+U98</f>
        <v>12164</v>
      </c>
      <c r="AD98" s="57" t="str">
        <f>A98</f>
        <v>611-PR</v>
      </c>
      <c r="AE98" s="74" t="s">
        <v>195</v>
      </c>
    </row>
    <row r="99" spans="1:31" s="31" customFormat="1" ht="39" hidden="1" customHeight="1" x14ac:dyDescent="0.2">
      <c r="A99" s="178" t="s">
        <v>180</v>
      </c>
      <c r="B99" s="178" t="s">
        <v>755</v>
      </c>
      <c r="C99" s="179" t="s">
        <v>77</v>
      </c>
      <c r="D99" s="179" t="s">
        <v>45</v>
      </c>
      <c r="E99" s="180" t="s">
        <v>313</v>
      </c>
      <c r="F99" s="180" t="s">
        <v>78</v>
      </c>
      <c r="G99" s="180" t="s">
        <v>734</v>
      </c>
      <c r="H99" s="220">
        <v>42</v>
      </c>
      <c r="I99" s="33" t="s">
        <v>37</v>
      </c>
      <c r="J99" s="51">
        <v>753</v>
      </c>
      <c r="K99" s="52">
        <v>0</v>
      </c>
      <c r="L99" s="52">
        <v>15</v>
      </c>
      <c r="M99" s="52">
        <f t="shared" si="11"/>
        <v>15</v>
      </c>
      <c r="N99" s="34">
        <f t="shared" si="12"/>
        <v>11295</v>
      </c>
      <c r="O99" s="53">
        <v>0</v>
      </c>
      <c r="P99" s="53">
        <v>20</v>
      </c>
      <c r="Q99" s="71">
        <v>0.4</v>
      </c>
      <c r="R99" s="71">
        <f t="shared" si="13"/>
        <v>0</v>
      </c>
      <c r="S99" s="53">
        <v>0</v>
      </c>
      <c r="T99" s="34">
        <f>(M99*S99)</f>
        <v>0</v>
      </c>
      <c r="U99" s="34">
        <f>N99+R99+T99</f>
        <v>11295</v>
      </c>
      <c r="V99" s="53">
        <f>M99*200</f>
        <v>3000</v>
      </c>
      <c r="W99" s="53">
        <v>14</v>
      </c>
      <c r="X99" s="53">
        <v>325</v>
      </c>
      <c r="Y99" s="52">
        <f t="shared" si="15"/>
        <v>4550</v>
      </c>
      <c r="Z99" s="46">
        <v>0</v>
      </c>
      <c r="AA99" s="46"/>
      <c r="AB99" s="34">
        <f>V99+Y99+Z99</f>
        <v>7550</v>
      </c>
      <c r="AC99" s="34">
        <f>AB99+U99</f>
        <v>18845</v>
      </c>
      <c r="AD99" s="57" t="str">
        <f>A99</f>
        <v>611-PR</v>
      </c>
      <c r="AE99" s="74"/>
    </row>
    <row r="100" spans="1:31" s="31" customFormat="1" ht="33.75" hidden="1" customHeight="1" x14ac:dyDescent="0.2">
      <c r="A100" s="33" t="s">
        <v>180</v>
      </c>
      <c r="B100" s="33" t="s">
        <v>32</v>
      </c>
      <c r="C100" s="28" t="s">
        <v>77</v>
      </c>
      <c r="D100" s="28" t="s">
        <v>103</v>
      </c>
      <c r="E100" s="35" t="s">
        <v>199</v>
      </c>
      <c r="F100" s="35" t="s">
        <v>200</v>
      </c>
      <c r="G100" s="35" t="s">
        <v>99</v>
      </c>
      <c r="H100" s="220">
        <v>42</v>
      </c>
      <c r="I100" s="33" t="s">
        <v>48</v>
      </c>
      <c r="J100" s="51">
        <v>585</v>
      </c>
      <c r="K100" s="52">
        <v>0</v>
      </c>
      <c r="L100" s="52">
        <v>15</v>
      </c>
      <c r="M100" s="52">
        <f t="shared" si="11"/>
        <v>15</v>
      </c>
      <c r="N100" s="34">
        <f t="shared" si="12"/>
        <v>8775</v>
      </c>
      <c r="O100" s="53">
        <v>28</v>
      </c>
      <c r="P100" s="53">
        <v>42</v>
      </c>
      <c r="Q100" s="71">
        <v>0.4</v>
      </c>
      <c r="R100" s="71">
        <f t="shared" si="13"/>
        <v>470.40000000000003</v>
      </c>
      <c r="S100" s="53">
        <v>0</v>
      </c>
      <c r="T100" s="34">
        <f>(M100*S100)</f>
        <v>0</v>
      </c>
      <c r="U100" s="34">
        <f>N100+R100+T100</f>
        <v>9245.4</v>
      </c>
      <c r="V100" s="53">
        <f>M100*200</f>
        <v>3000</v>
      </c>
      <c r="W100" s="53">
        <v>1</v>
      </c>
      <c r="X100" s="53">
        <v>250</v>
      </c>
      <c r="Y100" s="52">
        <f t="shared" si="15"/>
        <v>250</v>
      </c>
      <c r="Z100" s="46">
        <v>0</v>
      </c>
      <c r="AA100" s="46"/>
      <c r="AB100" s="34">
        <f>V100+Y100+Z100</f>
        <v>3250</v>
      </c>
      <c r="AC100" s="34">
        <f>AB100+U100</f>
        <v>12495.4</v>
      </c>
      <c r="AD100" s="57" t="str">
        <f>A100</f>
        <v>611-PR</v>
      </c>
      <c r="AE100" s="74" t="s">
        <v>201</v>
      </c>
    </row>
    <row r="101" spans="1:31" s="31" customFormat="1" ht="25.5" hidden="1" customHeight="1" x14ac:dyDescent="0.2">
      <c r="A101" s="33" t="s">
        <v>180</v>
      </c>
      <c r="B101" s="33"/>
      <c r="C101" s="28" t="s">
        <v>77</v>
      </c>
      <c r="D101" s="28" t="s">
        <v>103</v>
      </c>
      <c r="E101" s="35" t="s">
        <v>192</v>
      </c>
      <c r="F101" s="35" t="s">
        <v>202</v>
      </c>
      <c r="G101" s="35" t="s">
        <v>99</v>
      </c>
      <c r="H101" s="220">
        <v>42</v>
      </c>
      <c r="I101" s="33" t="s">
        <v>48</v>
      </c>
      <c r="J101" s="51">
        <v>585</v>
      </c>
      <c r="K101" s="52">
        <v>0</v>
      </c>
      <c r="L101" s="52">
        <v>15</v>
      </c>
      <c r="M101" s="52">
        <f t="shared" si="11"/>
        <v>15</v>
      </c>
      <c r="N101" s="34">
        <f t="shared" si="12"/>
        <v>8775</v>
      </c>
      <c r="O101" s="53">
        <v>28</v>
      </c>
      <c r="P101" s="53">
        <v>20</v>
      </c>
      <c r="Q101" s="71">
        <v>0.4</v>
      </c>
      <c r="R101" s="71">
        <f t="shared" si="13"/>
        <v>224</v>
      </c>
      <c r="S101" s="53">
        <v>0</v>
      </c>
      <c r="T101" s="34">
        <f>(M101*S101)</f>
        <v>0</v>
      </c>
      <c r="U101" s="34">
        <f>N101+R101+T101</f>
        <v>8999</v>
      </c>
      <c r="V101" s="53">
        <f>M101*200</f>
        <v>3000</v>
      </c>
      <c r="W101" s="53">
        <v>1</v>
      </c>
      <c r="X101" s="53">
        <v>165</v>
      </c>
      <c r="Y101" s="52">
        <f t="shared" si="15"/>
        <v>165</v>
      </c>
      <c r="Z101" s="46">
        <v>0</v>
      </c>
      <c r="AA101" s="46"/>
      <c r="AB101" s="34">
        <f>V101+Y101+Z101</f>
        <v>3165</v>
      </c>
      <c r="AC101" s="34">
        <f>AB101+U101</f>
        <v>12164</v>
      </c>
      <c r="AD101" s="57" t="str">
        <f>A101</f>
        <v>611-PR</v>
      </c>
      <c r="AE101" s="74"/>
    </row>
    <row r="102" spans="1:31" s="31" customFormat="1" ht="41.25" hidden="1" customHeight="1" x14ac:dyDescent="0.2">
      <c r="A102" s="33" t="s">
        <v>180</v>
      </c>
      <c r="B102" s="33"/>
      <c r="C102" s="28" t="s">
        <v>77</v>
      </c>
      <c r="D102" s="28" t="s">
        <v>108</v>
      </c>
      <c r="E102" s="35" t="s">
        <v>204</v>
      </c>
      <c r="F102" s="35" t="s">
        <v>205</v>
      </c>
      <c r="G102" s="35" t="s">
        <v>81</v>
      </c>
      <c r="H102" s="220">
        <v>42</v>
      </c>
      <c r="I102" s="33" t="s">
        <v>48</v>
      </c>
      <c r="J102" s="51">
        <v>585</v>
      </c>
      <c r="K102" s="52">
        <v>18</v>
      </c>
      <c r="L102" s="52">
        <v>0</v>
      </c>
      <c r="M102" s="52">
        <f t="shared" si="11"/>
        <v>18</v>
      </c>
      <c r="N102" s="34">
        <f t="shared" si="12"/>
        <v>10530</v>
      </c>
      <c r="O102" s="53">
        <v>28</v>
      </c>
      <c r="P102" s="53">
        <v>53</v>
      </c>
      <c r="Q102" s="71">
        <v>0.4</v>
      </c>
      <c r="R102" s="71">
        <f t="shared" si="13"/>
        <v>593.60000000000014</v>
      </c>
      <c r="S102" s="53">
        <v>0</v>
      </c>
      <c r="T102" s="34">
        <f>(M102*S102)</f>
        <v>0</v>
      </c>
      <c r="U102" s="34">
        <f>N102+R102+T102</f>
        <v>11123.6</v>
      </c>
      <c r="V102" s="53">
        <f>M102*200</f>
        <v>3600</v>
      </c>
      <c r="W102" s="53">
        <v>1</v>
      </c>
      <c r="X102" s="53">
        <v>225</v>
      </c>
      <c r="Y102" s="52">
        <f t="shared" si="15"/>
        <v>225</v>
      </c>
      <c r="Z102" s="46">
        <v>0</v>
      </c>
      <c r="AA102" s="46"/>
      <c r="AB102" s="34">
        <f>V102+Y102+Z102</f>
        <v>3825</v>
      </c>
      <c r="AC102" s="34">
        <f>AB102+U102</f>
        <v>14948.6</v>
      </c>
      <c r="AD102" s="57" t="str">
        <f>A102</f>
        <v>611-PR</v>
      </c>
      <c r="AE102" s="74"/>
    </row>
    <row r="103" spans="1:31" s="31" customFormat="1" ht="31.5" hidden="1" customHeight="1" x14ac:dyDescent="0.2">
      <c r="A103" s="33" t="s">
        <v>180</v>
      </c>
      <c r="B103" s="33"/>
      <c r="C103" s="28" t="s">
        <v>77</v>
      </c>
      <c r="D103" s="28" t="s">
        <v>108</v>
      </c>
      <c r="E103" s="35" t="s">
        <v>207</v>
      </c>
      <c r="F103" s="35" t="s">
        <v>208</v>
      </c>
      <c r="G103" s="35" t="s">
        <v>81</v>
      </c>
      <c r="H103" s="220">
        <v>42</v>
      </c>
      <c r="I103" s="33" t="s">
        <v>48</v>
      </c>
      <c r="J103" s="51">
        <v>585</v>
      </c>
      <c r="K103" s="52">
        <v>0</v>
      </c>
      <c r="L103" s="52">
        <v>18</v>
      </c>
      <c r="M103" s="52">
        <f t="shared" si="11"/>
        <v>18</v>
      </c>
      <c r="N103" s="34">
        <f t="shared" si="12"/>
        <v>10530</v>
      </c>
      <c r="O103" s="53">
        <v>28</v>
      </c>
      <c r="P103" s="53">
        <v>12</v>
      </c>
      <c r="Q103" s="71">
        <v>0.4</v>
      </c>
      <c r="R103" s="71">
        <f t="shared" si="13"/>
        <v>134.40000000000003</v>
      </c>
      <c r="S103" s="53">
        <v>0</v>
      </c>
      <c r="T103" s="34">
        <f>(M103*S103)</f>
        <v>0</v>
      </c>
      <c r="U103" s="34">
        <f>N103+R103+T103</f>
        <v>10664.4</v>
      </c>
      <c r="V103" s="53">
        <f>M103*200</f>
        <v>3600</v>
      </c>
      <c r="W103" s="53">
        <v>1</v>
      </c>
      <c r="X103" s="53">
        <v>205</v>
      </c>
      <c r="Y103" s="52">
        <f t="shared" si="15"/>
        <v>205</v>
      </c>
      <c r="Z103" s="46">
        <v>0</v>
      </c>
      <c r="AA103" s="46"/>
      <c r="AB103" s="34">
        <f>V103+Y103+Z103</f>
        <v>3805</v>
      </c>
      <c r="AC103" s="34">
        <f>AB103+U103</f>
        <v>14469.4</v>
      </c>
      <c r="AD103" s="57" t="str">
        <f>A103</f>
        <v>611-PR</v>
      </c>
      <c r="AE103" s="74"/>
    </row>
    <row r="104" spans="1:31" s="31" customFormat="1" ht="31.5" hidden="1" customHeight="1" x14ac:dyDescent="0.2">
      <c r="A104" s="178" t="s">
        <v>180</v>
      </c>
      <c r="B104" s="178" t="s">
        <v>751</v>
      </c>
      <c r="C104" s="179" t="s">
        <v>77</v>
      </c>
      <c r="D104" s="179" t="s">
        <v>108</v>
      </c>
      <c r="E104" s="180" t="s">
        <v>210</v>
      </c>
      <c r="F104" s="180" t="s">
        <v>205</v>
      </c>
      <c r="G104" s="180" t="s">
        <v>81</v>
      </c>
      <c r="H104" s="220">
        <v>42</v>
      </c>
      <c r="I104" s="33" t="s">
        <v>48</v>
      </c>
      <c r="J104" s="51">
        <v>585</v>
      </c>
      <c r="K104" s="52">
        <v>0</v>
      </c>
      <c r="L104" s="52">
        <v>20</v>
      </c>
      <c r="M104" s="52">
        <f t="shared" si="11"/>
        <v>20</v>
      </c>
      <c r="N104" s="34">
        <f t="shared" si="12"/>
        <v>11700</v>
      </c>
      <c r="O104" s="53">
        <v>28</v>
      </c>
      <c r="P104" s="53">
        <v>47</v>
      </c>
      <c r="Q104" s="71">
        <v>0.4</v>
      </c>
      <c r="R104" s="71">
        <f t="shared" si="13"/>
        <v>526.4</v>
      </c>
      <c r="S104" s="53">
        <v>0</v>
      </c>
      <c r="T104" s="34">
        <f>(M104*S104)</f>
        <v>0</v>
      </c>
      <c r="U104" s="34">
        <f>N104+R104+T104</f>
        <v>12226.4</v>
      </c>
      <c r="V104" s="53">
        <f>M104*200</f>
        <v>4000</v>
      </c>
      <c r="W104" s="53">
        <v>1</v>
      </c>
      <c r="X104" s="53">
        <v>175</v>
      </c>
      <c r="Y104" s="52">
        <f t="shared" si="15"/>
        <v>175</v>
      </c>
      <c r="Z104" s="46">
        <v>0</v>
      </c>
      <c r="AA104" s="46"/>
      <c r="AB104" s="34">
        <f>V104+Y104+Z104</f>
        <v>4175</v>
      </c>
      <c r="AC104" s="34">
        <f>AB104+U104</f>
        <v>16401.400000000001</v>
      </c>
      <c r="AD104" s="57" t="str">
        <f>A104</f>
        <v>611-PR</v>
      </c>
      <c r="AE104" s="74"/>
    </row>
    <row r="105" spans="1:31" s="31" customFormat="1" ht="57" hidden="1" customHeight="1" x14ac:dyDescent="0.2">
      <c r="A105" s="178" t="s">
        <v>180</v>
      </c>
      <c r="B105" s="178" t="s">
        <v>673</v>
      </c>
      <c r="C105" s="179" t="s">
        <v>77</v>
      </c>
      <c r="D105" s="179" t="s">
        <v>108</v>
      </c>
      <c r="E105" s="180" t="s">
        <v>302</v>
      </c>
      <c r="F105" s="180" t="s">
        <v>671</v>
      </c>
      <c r="G105" s="180" t="s">
        <v>672</v>
      </c>
      <c r="H105" s="220">
        <v>42</v>
      </c>
      <c r="I105" s="178" t="s">
        <v>172</v>
      </c>
      <c r="J105" s="51">
        <v>585</v>
      </c>
      <c r="K105" s="181">
        <v>0</v>
      </c>
      <c r="L105" s="181">
        <v>15</v>
      </c>
      <c r="M105" s="52">
        <f t="shared" si="11"/>
        <v>15</v>
      </c>
      <c r="N105" s="34">
        <f t="shared" si="12"/>
        <v>8775</v>
      </c>
      <c r="O105" s="53">
        <v>14</v>
      </c>
      <c r="P105" s="53">
        <v>34</v>
      </c>
      <c r="Q105" s="71">
        <v>0.4</v>
      </c>
      <c r="R105" s="71">
        <f t="shared" si="13"/>
        <v>190.40000000000003</v>
      </c>
      <c r="S105" s="53">
        <v>0</v>
      </c>
      <c r="T105" s="34">
        <f>(M105*S105)</f>
        <v>0</v>
      </c>
      <c r="U105" s="34">
        <f>N105+R105+T105</f>
        <v>8965.4</v>
      </c>
      <c r="V105" s="53">
        <f>M105*200</f>
        <v>3000</v>
      </c>
      <c r="W105" s="53">
        <v>1</v>
      </c>
      <c r="X105" s="53">
        <v>250</v>
      </c>
      <c r="Y105" s="52">
        <f t="shared" si="15"/>
        <v>250</v>
      </c>
      <c r="Z105" s="46">
        <v>0</v>
      </c>
      <c r="AA105" s="46"/>
      <c r="AB105" s="34">
        <f>V105+Y105+Z105</f>
        <v>3250</v>
      </c>
      <c r="AC105" s="34">
        <f>AB105+U105</f>
        <v>12215.4</v>
      </c>
      <c r="AD105" s="57" t="str">
        <f>A105</f>
        <v>611-PR</v>
      </c>
      <c r="AE105" s="74"/>
    </row>
    <row r="106" spans="1:31" s="31" customFormat="1" ht="33.75" hidden="1" customHeight="1" x14ac:dyDescent="0.2">
      <c r="A106" s="33" t="s">
        <v>180</v>
      </c>
      <c r="B106" s="33"/>
      <c r="C106" s="28" t="s">
        <v>77</v>
      </c>
      <c r="D106" s="28" t="s">
        <v>108</v>
      </c>
      <c r="E106" s="35" t="s">
        <v>207</v>
      </c>
      <c r="F106" s="35" t="s">
        <v>208</v>
      </c>
      <c r="G106" s="35" t="s">
        <v>81</v>
      </c>
      <c r="H106" s="220">
        <v>42</v>
      </c>
      <c r="I106" s="33" t="s">
        <v>48</v>
      </c>
      <c r="J106" s="51">
        <v>585</v>
      </c>
      <c r="K106" s="52">
        <v>18</v>
      </c>
      <c r="L106" s="52">
        <v>0</v>
      </c>
      <c r="M106" s="52">
        <f t="shared" si="11"/>
        <v>18</v>
      </c>
      <c r="N106" s="34">
        <f t="shared" si="12"/>
        <v>10530</v>
      </c>
      <c r="O106" s="53">
        <v>28</v>
      </c>
      <c r="P106" s="53">
        <v>12</v>
      </c>
      <c r="Q106" s="71">
        <v>0.4</v>
      </c>
      <c r="R106" s="71">
        <f t="shared" si="13"/>
        <v>134.40000000000003</v>
      </c>
      <c r="S106" s="53">
        <v>0</v>
      </c>
      <c r="T106" s="34">
        <f>(M106*S106)</f>
        <v>0</v>
      </c>
      <c r="U106" s="34">
        <f>N106+R106+T106</f>
        <v>10664.4</v>
      </c>
      <c r="V106" s="53">
        <f>M106*200</f>
        <v>3600</v>
      </c>
      <c r="W106" s="53">
        <v>1</v>
      </c>
      <c r="X106" s="53">
        <v>205</v>
      </c>
      <c r="Y106" s="52">
        <f t="shared" si="15"/>
        <v>205</v>
      </c>
      <c r="Z106" s="46">
        <v>0</v>
      </c>
      <c r="AA106" s="46"/>
      <c r="AB106" s="34">
        <f>V106+Y106+Z106</f>
        <v>3805</v>
      </c>
      <c r="AC106" s="34">
        <f>AB106+U106</f>
        <v>14469.4</v>
      </c>
      <c r="AD106" s="57" t="str">
        <f>A106</f>
        <v>611-PR</v>
      </c>
      <c r="AE106" s="74"/>
    </row>
    <row r="107" spans="1:31" ht="36" hidden="1" customHeight="1" x14ac:dyDescent="0.2">
      <c r="A107" s="178" t="s">
        <v>180</v>
      </c>
      <c r="B107" s="178" t="s">
        <v>669</v>
      </c>
      <c r="C107" s="179" t="s">
        <v>77</v>
      </c>
      <c r="D107" s="179" t="s">
        <v>108</v>
      </c>
      <c r="E107" s="180" t="s">
        <v>111</v>
      </c>
      <c r="F107" s="180" t="s">
        <v>670</v>
      </c>
      <c r="G107" s="180" t="s">
        <v>212</v>
      </c>
      <c r="H107" s="220">
        <v>42</v>
      </c>
      <c r="I107" s="33" t="s">
        <v>48</v>
      </c>
      <c r="J107" s="51">
        <v>585</v>
      </c>
      <c r="K107" s="181">
        <v>0</v>
      </c>
      <c r="L107" s="181">
        <v>15</v>
      </c>
      <c r="M107" s="52">
        <f t="shared" si="11"/>
        <v>15</v>
      </c>
      <c r="N107" s="34">
        <f t="shared" si="12"/>
        <v>8775</v>
      </c>
      <c r="O107" s="53">
        <v>28</v>
      </c>
      <c r="P107" s="53">
        <v>27</v>
      </c>
      <c r="Q107" s="71">
        <v>0.4</v>
      </c>
      <c r="R107" s="71">
        <f t="shared" si="13"/>
        <v>302.40000000000003</v>
      </c>
      <c r="S107" s="53">
        <v>0</v>
      </c>
      <c r="T107" s="34">
        <f>(M107*S107)</f>
        <v>0</v>
      </c>
      <c r="U107" s="34">
        <f>N107+R107+T107</f>
        <v>9077.4</v>
      </c>
      <c r="V107" s="53">
        <f>M107*200</f>
        <v>3000</v>
      </c>
      <c r="W107" s="53">
        <v>1</v>
      </c>
      <c r="X107" s="53">
        <v>175</v>
      </c>
      <c r="Y107" s="52">
        <f t="shared" si="15"/>
        <v>175</v>
      </c>
      <c r="Z107" s="46">
        <v>0</v>
      </c>
      <c r="AA107" s="46"/>
      <c r="AB107" s="34">
        <f>V107+Y107+Z107</f>
        <v>3175</v>
      </c>
      <c r="AC107" s="34">
        <f>AB107+U107</f>
        <v>12252.4</v>
      </c>
      <c r="AD107" s="57" t="str">
        <f>A107</f>
        <v>611-PR</v>
      </c>
      <c r="AE107" s="74"/>
    </row>
    <row r="108" spans="1:31" s="31" customFormat="1" ht="33.75" hidden="1" customHeight="1" x14ac:dyDescent="0.2">
      <c r="A108" s="33" t="s">
        <v>180</v>
      </c>
      <c r="B108" s="33"/>
      <c r="C108" s="28" t="s">
        <v>77</v>
      </c>
      <c r="D108" s="28" t="s">
        <v>108</v>
      </c>
      <c r="E108" s="35" t="s">
        <v>213</v>
      </c>
      <c r="F108" s="35" t="s">
        <v>214</v>
      </c>
      <c r="G108" s="35" t="s">
        <v>99</v>
      </c>
      <c r="H108" s="220">
        <v>42</v>
      </c>
      <c r="I108" s="33" t="s">
        <v>48</v>
      </c>
      <c r="J108" s="51">
        <v>585</v>
      </c>
      <c r="K108" s="52">
        <v>0</v>
      </c>
      <c r="L108" s="52">
        <v>19</v>
      </c>
      <c r="M108" s="52">
        <f t="shared" si="11"/>
        <v>19</v>
      </c>
      <c r="N108" s="34">
        <f t="shared" si="12"/>
        <v>11115</v>
      </c>
      <c r="O108" s="53">
        <v>28</v>
      </c>
      <c r="P108" s="53">
        <v>12</v>
      </c>
      <c r="Q108" s="71">
        <v>0.4</v>
      </c>
      <c r="R108" s="71">
        <f t="shared" si="13"/>
        <v>134.40000000000003</v>
      </c>
      <c r="S108" s="53">
        <v>0</v>
      </c>
      <c r="T108" s="34">
        <f>(M108*S108)</f>
        <v>0</v>
      </c>
      <c r="U108" s="34">
        <f>N108+R108+T108</f>
        <v>11249.4</v>
      </c>
      <c r="V108" s="53">
        <f>M108*200</f>
        <v>3800</v>
      </c>
      <c r="W108" s="53">
        <v>1</v>
      </c>
      <c r="X108" s="53">
        <v>154</v>
      </c>
      <c r="Y108" s="52">
        <f t="shared" si="15"/>
        <v>154</v>
      </c>
      <c r="Z108" s="46">
        <v>0</v>
      </c>
      <c r="AA108" s="46"/>
      <c r="AB108" s="34">
        <f>V108+Y108+Z108</f>
        <v>3954</v>
      </c>
      <c r="AC108" s="34">
        <f>AB108+U108</f>
        <v>15203.4</v>
      </c>
      <c r="AD108" s="57" t="str">
        <f>A108</f>
        <v>611-PR</v>
      </c>
      <c r="AE108" s="74"/>
    </row>
    <row r="109" spans="1:31" s="31" customFormat="1" ht="40.5" hidden="1" customHeight="1" x14ac:dyDescent="0.2">
      <c r="A109" s="178" t="s">
        <v>180</v>
      </c>
      <c r="B109" s="178" t="s">
        <v>743</v>
      </c>
      <c r="C109" s="179" t="s">
        <v>77</v>
      </c>
      <c r="D109" s="179" t="s">
        <v>45</v>
      </c>
      <c r="E109" s="180" t="s">
        <v>216</v>
      </c>
      <c r="F109" s="180" t="s">
        <v>85</v>
      </c>
      <c r="G109" s="180" t="s">
        <v>86</v>
      </c>
      <c r="H109" s="220">
        <v>42</v>
      </c>
      <c r="I109" s="33" t="s">
        <v>172</v>
      </c>
      <c r="J109" s="51">
        <v>585</v>
      </c>
      <c r="K109" s="52">
        <v>0</v>
      </c>
      <c r="L109" s="52">
        <v>0</v>
      </c>
      <c r="M109" s="52">
        <f t="shared" si="11"/>
        <v>0</v>
      </c>
      <c r="N109" s="34">
        <f t="shared" si="12"/>
        <v>0</v>
      </c>
      <c r="O109" s="53">
        <v>0</v>
      </c>
      <c r="P109" s="53">
        <v>110</v>
      </c>
      <c r="Q109" s="71">
        <v>0.4</v>
      </c>
      <c r="R109" s="71">
        <f t="shared" si="13"/>
        <v>0</v>
      </c>
      <c r="S109" s="53">
        <v>0</v>
      </c>
      <c r="T109" s="34">
        <f>(M109*S109)</f>
        <v>0</v>
      </c>
      <c r="U109" s="34">
        <f>N109+R109+T109</f>
        <v>0</v>
      </c>
      <c r="V109" s="53">
        <f>M109*200</f>
        <v>0</v>
      </c>
      <c r="W109" s="53">
        <v>0</v>
      </c>
      <c r="X109" s="53">
        <v>750</v>
      </c>
      <c r="Y109" s="52">
        <f t="shared" si="15"/>
        <v>0</v>
      </c>
      <c r="Z109" s="46">
        <v>0</v>
      </c>
      <c r="AA109" s="46"/>
      <c r="AB109" s="34">
        <f>V109+Y109+Z109</f>
        <v>0</v>
      </c>
      <c r="AC109" s="34">
        <f>AB109+U109</f>
        <v>0</v>
      </c>
      <c r="AD109" s="57" t="str">
        <f>A109</f>
        <v>611-PR</v>
      </c>
      <c r="AE109" s="74" t="s">
        <v>218</v>
      </c>
    </row>
    <row r="110" spans="1:31" s="31" customFormat="1" ht="52" customHeight="1" x14ac:dyDescent="0.2">
      <c r="A110" s="33" t="s">
        <v>219</v>
      </c>
      <c r="B110" s="33" t="s">
        <v>43</v>
      </c>
      <c r="C110" s="28" t="s">
        <v>33</v>
      </c>
      <c r="D110" s="28" t="s">
        <v>45</v>
      </c>
      <c r="E110" s="35" t="s">
        <v>65</v>
      </c>
      <c r="F110" s="35" t="s">
        <v>220</v>
      </c>
      <c r="G110" s="35" t="s">
        <v>221</v>
      </c>
      <c r="H110" s="220">
        <v>45</v>
      </c>
      <c r="I110" s="33" t="s">
        <v>48</v>
      </c>
      <c r="J110" s="51">
        <v>585</v>
      </c>
      <c r="K110" s="52">
        <v>17</v>
      </c>
      <c r="L110" s="52">
        <v>0</v>
      </c>
      <c r="M110" s="52">
        <f t="shared" si="11"/>
        <v>17</v>
      </c>
      <c r="N110" s="34">
        <f t="shared" si="12"/>
        <v>9945</v>
      </c>
      <c r="O110" s="53">
        <v>28</v>
      </c>
      <c r="P110" s="53">
        <v>100</v>
      </c>
      <c r="Q110" s="71">
        <v>0.4</v>
      </c>
      <c r="R110" s="71">
        <f t="shared" si="13"/>
        <v>1120</v>
      </c>
      <c r="S110" s="53">
        <v>300</v>
      </c>
      <c r="T110" s="34">
        <f>(M110*S110)</f>
        <v>5100</v>
      </c>
      <c r="U110" s="34">
        <f>N110+R110+T110</f>
        <v>16165</v>
      </c>
      <c r="V110" s="53">
        <f>M110*200</f>
        <v>3400</v>
      </c>
      <c r="W110" s="53">
        <v>1</v>
      </c>
      <c r="X110" s="53">
        <v>503</v>
      </c>
      <c r="Y110" s="52">
        <f t="shared" si="15"/>
        <v>503</v>
      </c>
      <c r="Z110" s="46">
        <v>0</v>
      </c>
      <c r="AA110" s="46"/>
      <c r="AB110" s="34">
        <f>V110+Y110+Z110</f>
        <v>3903</v>
      </c>
      <c r="AC110" s="34">
        <f>AB110+U110</f>
        <v>20068</v>
      </c>
      <c r="AD110" s="91" t="str">
        <f>A110</f>
        <v>612-A</v>
      </c>
      <c r="AE110" s="74" t="s">
        <v>223</v>
      </c>
    </row>
    <row r="111" spans="1:31" s="31" customFormat="1" ht="51" customHeight="1" x14ac:dyDescent="0.2">
      <c r="A111" s="33" t="s">
        <v>224</v>
      </c>
      <c r="B111" s="33"/>
      <c r="C111" s="28" t="s">
        <v>33</v>
      </c>
      <c r="D111" s="28" t="s">
        <v>108</v>
      </c>
      <c r="E111" s="35" t="s">
        <v>125</v>
      </c>
      <c r="F111" s="35" t="s">
        <v>85</v>
      </c>
      <c r="G111" s="35" t="s">
        <v>132</v>
      </c>
      <c r="H111" s="220">
        <v>45</v>
      </c>
      <c r="I111" s="33" t="s">
        <v>37</v>
      </c>
      <c r="J111" s="51">
        <v>1200</v>
      </c>
      <c r="K111" s="52">
        <v>0</v>
      </c>
      <c r="L111" s="52">
        <v>20</v>
      </c>
      <c r="M111" s="52">
        <f t="shared" si="11"/>
        <v>20</v>
      </c>
      <c r="N111" s="34">
        <f t="shared" si="12"/>
        <v>24000</v>
      </c>
      <c r="O111" s="53">
        <v>0</v>
      </c>
      <c r="P111" s="53">
        <v>0</v>
      </c>
      <c r="Q111" s="71">
        <v>0.4</v>
      </c>
      <c r="R111" s="54">
        <f t="shared" si="13"/>
        <v>0</v>
      </c>
      <c r="S111" s="34">
        <v>0</v>
      </c>
      <c r="T111" s="34">
        <f>(M111*S111)</f>
        <v>0</v>
      </c>
      <c r="U111" s="34">
        <f>N111+R111+T111</f>
        <v>24000</v>
      </c>
      <c r="V111" s="34">
        <f>M111*200</f>
        <v>4000</v>
      </c>
      <c r="W111" s="34">
        <v>14</v>
      </c>
      <c r="X111" s="34">
        <v>460</v>
      </c>
      <c r="Y111" s="52">
        <f t="shared" si="15"/>
        <v>6440</v>
      </c>
      <c r="Z111" s="52">
        <v>0</v>
      </c>
      <c r="AA111" s="52"/>
      <c r="AB111" s="34">
        <f>V111+Y111+Z111</f>
        <v>10440</v>
      </c>
      <c r="AC111" s="34">
        <f>AB111+U111</f>
        <v>34440</v>
      </c>
      <c r="AD111" s="91" t="str">
        <f>A111</f>
        <v>612-PR</v>
      </c>
      <c r="AE111" s="74"/>
    </row>
    <row r="112" spans="1:31" s="31" customFormat="1" ht="46" customHeight="1" x14ac:dyDescent="0.2">
      <c r="A112" s="33" t="s">
        <v>224</v>
      </c>
      <c r="B112" s="33" t="s">
        <v>637</v>
      </c>
      <c r="C112" s="28" t="s">
        <v>33</v>
      </c>
      <c r="D112" s="28" t="s">
        <v>108</v>
      </c>
      <c r="E112" s="35" t="s">
        <v>210</v>
      </c>
      <c r="F112" s="35" t="s">
        <v>220</v>
      </c>
      <c r="G112" s="35" t="s">
        <v>132</v>
      </c>
      <c r="H112" s="220">
        <v>45</v>
      </c>
      <c r="I112" s="33" t="s">
        <v>48</v>
      </c>
      <c r="J112" s="51">
        <v>585</v>
      </c>
      <c r="K112" s="52">
        <v>0</v>
      </c>
      <c r="L112" s="52">
        <v>0</v>
      </c>
      <c r="M112" s="52">
        <f t="shared" si="11"/>
        <v>0</v>
      </c>
      <c r="N112" s="34">
        <f t="shared" si="12"/>
        <v>0</v>
      </c>
      <c r="O112" s="53">
        <v>0</v>
      </c>
      <c r="P112" s="53">
        <v>181</v>
      </c>
      <c r="Q112" s="71">
        <v>0.4</v>
      </c>
      <c r="R112" s="54">
        <f t="shared" si="13"/>
        <v>0</v>
      </c>
      <c r="S112" s="34">
        <v>0</v>
      </c>
      <c r="T112" s="34">
        <f>(M112*S112)</f>
        <v>0</v>
      </c>
      <c r="U112" s="34">
        <f>N112+R112+T112</f>
        <v>0</v>
      </c>
      <c r="V112" s="34">
        <f>M112*200</f>
        <v>0</v>
      </c>
      <c r="W112" s="34">
        <v>0</v>
      </c>
      <c r="X112" s="34">
        <v>509</v>
      </c>
      <c r="Y112" s="52">
        <f t="shared" si="15"/>
        <v>0</v>
      </c>
      <c r="Z112" s="52">
        <v>0</v>
      </c>
      <c r="AA112" s="52"/>
      <c r="AB112" s="34">
        <f>V112+Y112+Z112</f>
        <v>0</v>
      </c>
      <c r="AC112" s="34">
        <f>AB112+U112</f>
        <v>0</v>
      </c>
      <c r="AD112" s="91" t="str">
        <f>A112</f>
        <v>612-PR</v>
      </c>
      <c r="AE112" s="74" t="s">
        <v>225</v>
      </c>
    </row>
    <row r="113" spans="1:31" s="31" customFormat="1" ht="38.25" customHeight="1" x14ac:dyDescent="0.2">
      <c r="A113" s="33" t="s">
        <v>224</v>
      </c>
      <c r="B113" s="33"/>
      <c r="C113" s="28" t="s">
        <v>33</v>
      </c>
      <c r="D113" s="28" t="s">
        <v>45</v>
      </c>
      <c r="E113" s="35" t="s">
        <v>143</v>
      </c>
      <c r="F113" s="35" t="s">
        <v>226</v>
      </c>
      <c r="G113" s="35" t="s">
        <v>132</v>
      </c>
      <c r="H113" s="220">
        <v>45</v>
      </c>
      <c r="I113" s="33" t="s">
        <v>37</v>
      </c>
      <c r="J113" s="51">
        <v>1200</v>
      </c>
      <c r="K113" s="52">
        <v>0</v>
      </c>
      <c r="L113" s="52">
        <v>17</v>
      </c>
      <c r="M113" s="52">
        <f t="shared" si="11"/>
        <v>17</v>
      </c>
      <c r="N113" s="34">
        <f t="shared" si="12"/>
        <v>20400</v>
      </c>
      <c r="O113" s="53">
        <v>0</v>
      </c>
      <c r="P113" s="53">
        <v>0</v>
      </c>
      <c r="Q113" s="71">
        <v>0.4</v>
      </c>
      <c r="R113" s="71">
        <f t="shared" si="13"/>
        <v>0</v>
      </c>
      <c r="S113" s="53">
        <v>0</v>
      </c>
      <c r="T113" s="34">
        <f>(M113*S113)</f>
        <v>0</v>
      </c>
      <c r="U113" s="34">
        <f>N113+R113+T113</f>
        <v>20400</v>
      </c>
      <c r="V113" s="34">
        <f>M113*200</f>
        <v>3400</v>
      </c>
      <c r="W113" s="34">
        <v>14</v>
      </c>
      <c r="X113" s="34">
        <v>160</v>
      </c>
      <c r="Y113" s="52">
        <f t="shared" si="15"/>
        <v>2240</v>
      </c>
      <c r="Z113" s="46">
        <v>0</v>
      </c>
      <c r="AA113" s="46"/>
      <c r="AB113" s="34">
        <f>V113+Y113+Z113</f>
        <v>5640</v>
      </c>
      <c r="AC113" s="34">
        <f>AB113+U113</f>
        <v>26040</v>
      </c>
      <c r="AD113" s="91" t="str">
        <f>A113</f>
        <v>612-PR</v>
      </c>
      <c r="AE113" s="74" t="s">
        <v>227</v>
      </c>
    </row>
    <row r="114" spans="1:31" s="31" customFormat="1" ht="52" customHeight="1" x14ac:dyDescent="0.2">
      <c r="A114" s="33" t="s">
        <v>224</v>
      </c>
      <c r="B114" s="33"/>
      <c r="C114" s="28" t="s">
        <v>33</v>
      </c>
      <c r="D114" s="28" t="s">
        <v>45</v>
      </c>
      <c r="E114" s="35" t="s">
        <v>228</v>
      </c>
      <c r="F114" s="35" t="s">
        <v>85</v>
      </c>
      <c r="G114" s="35" t="s">
        <v>221</v>
      </c>
      <c r="H114" s="220">
        <v>45</v>
      </c>
      <c r="I114" s="33" t="s">
        <v>37</v>
      </c>
      <c r="J114" s="51">
        <v>1200</v>
      </c>
      <c r="K114" s="52">
        <v>17</v>
      </c>
      <c r="L114" s="52">
        <v>0</v>
      </c>
      <c r="M114" s="52">
        <f t="shared" si="11"/>
        <v>17</v>
      </c>
      <c r="N114" s="34">
        <f t="shared" si="12"/>
        <v>20400</v>
      </c>
      <c r="O114" s="53">
        <v>0</v>
      </c>
      <c r="P114" s="53">
        <v>0</v>
      </c>
      <c r="Q114" s="71">
        <v>0.4</v>
      </c>
      <c r="R114" s="71">
        <f t="shared" si="13"/>
        <v>0</v>
      </c>
      <c r="S114" s="53">
        <v>0</v>
      </c>
      <c r="T114" s="34">
        <f>(M114*S114)</f>
        <v>0</v>
      </c>
      <c r="U114" s="34">
        <f>N114+R114+T114</f>
        <v>20400</v>
      </c>
      <c r="V114" s="34">
        <f>M114*200</f>
        <v>3400</v>
      </c>
      <c r="W114" s="34">
        <v>14</v>
      </c>
      <c r="X114" s="34">
        <v>425</v>
      </c>
      <c r="Y114" s="52">
        <f t="shared" si="15"/>
        <v>5950</v>
      </c>
      <c r="Z114" s="46">
        <v>0</v>
      </c>
      <c r="AA114" s="46"/>
      <c r="AB114" s="34">
        <f>V114+Y114+Z114</f>
        <v>9350</v>
      </c>
      <c r="AC114" s="34">
        <f>AB114+U114</f>
        <v>29750</v>
      </c>
      <c r="AD114" s="91" t="str">
        <f>A114</f>
        <v>612-PR</v>
      </c>
      <c r="AE114" s="74" t="s">
        <v>229</v>
      </c>
    </row>
    <row r="115" spans="1:31" s="31" customFormat="1" ht="36" customHeight="1" x14ac:dyDescent="0.2">
      <c r="A115" s="33" t="s">
        <v>224</v>
      </c>
      <c r="B115" s="33"/>
      <c r="C115" s="28" t="s">
        <v>33</v>
      </c>
      <c r="D115" s="28" t="s">
        <v>45</v>
      </c>
      <c r="E115" s="35" t="s">
        <v>65</v>
      </c>
      <c r="F115" s="35" t="s">
        <v>220</v>
      </c>
      <c r="G115" s="35" t="s">
        <v>221</v>
      </c>
      <c r="H115" s="220">
        <v>45</v>
      </c>
      <c r="I115" s="33" t="s">
        <v>48</v>
      </c>
      <c r="J115" s="51">
        <v>585</v>
      </c>
      <c r="K115" s="52">
        <v>0</v>
      </c>
      <c r="L115" s="52">
        <v>17</v>
      </c>
      <c r="M115" s="52">
        <f t="shared" si="11"/>
        <v>17</v>
      </c>
      <c r="N115" s="34">
        <f t="shared" si="12"/>
        <v>9945</v>
      </c>
      <c r="O115" s="53">
        <v>28</v>
      </c>
      <c r="P115" s="53">
        <v>100</v>
      </c>
      <c r="Q115" s="71">
        <v>0.4</v>
      </c>
      <c r="R115" s="71">
        <f t="shared" si="13"/>
        <v>1120</v>
      </c>
      <c r="S115" s="53">
        <v>300</v>
      </c>
      <c r="T115" s="34">
        <f>(M115*S115)</f>
        <v>5100</v>
      </c>
      <c r="U115" s="34">
        <f>N115+R115+T115</f>
        <v>16165</v>
      </c>
      <c r="V115" s="53">
        <f>M115*200</f>
        <v>3400</v>
      </c>
      <c r="W115" s="53">
        <v>1</v>
      </c>
      <c r="X115" s="53">
        <v>503</v>
      </c>
      <c r="Y115" s="52">
        <f t="shared" si="15"/>
        <v>503</v>
      </c>
      <c r="Z115" s="216">
        <v>0</v>
      </c>
      <c r="AA115" s="46"/>
      <c r="AB115" s="34">
        <f>V115+Y115+Z115</f>
        <v>3903</v>
      </c>
      <c r="AC115" s="34">
        <f>AB115+U115</f>
        <v>20068</v>
      </c>
      <c r="AD115" s="91" t="str">
        <f>A115</f>
        <v>612-PR</v>
      </c>
      <c r="AE115" s="74" t="s">
        <v>227</v>
      </c>
    </row>
    <row r="116" spans="1:31" s="31" customFormat="1" ht="36" customHeight="1" x14ac:dyDescent="0.2">
      <c r="A116" s="33" t="s">
        <v>224</v>
      </c>
      <c r="B116" s="33"/>
      <c r="C116" s="28" t="s">
        <v>33</v>
      </c>
      <c r="D116" s="28" t="s">
        <v>45</v>
      </c>
      <c r="E116" s="35" t="s">
        <v>156</v>
      </c>
      <c r="F116" s="35" t="s">
        <v>85</v>
      </c>
      <c r="G116" s="35" t="s">
        <v>132</v>
      </c>
      <c r="H116" s="220">
        <v>45</v>
      </c>
      <c r="I116" s="33" t="s">
        <v>172</v>
      </c>
      <c r="J116" s="51">
        <v>585</v>
      </c>
      <c r="K116" s="52">
        <v>0</v>
      </c>
      <c r="L116" s="52">
        <v>20</v>
      </c>
      <c r="M116" s="52">
        <f t="shared" si="11"/>
        <v>20</v>
      </c>
      <c r="N116" s="34">
        <f t="shared" si="12"/>
        <v>11700</v>
      </c>
      <c r="O116" s="53">
        <v>28</v>
      </c>
      <c r="P116" s="53">
        <v>8</v>
      </c>
      <c r="Q116" s="71">
        <v>0.4</v>
      </c>
      <c r="R116" s="54">
        <f t="shared" si="13"/>
        <v>89.600000000000009</v>
      </c>
      <c r="S116" s="34">
        <v>300</v>
      </c>
      <c r="T116" s="34">
        <f>(M116*S116)</f>
        <v>6000</v>
      </c>
      <c r="U116" s="34">
        <f>N116+R116+T116</f>
        <v>17789.599999999999</v>
      </c>
      <c r="V116" s="34">
        <f>M116*200</f>
        <v>4000</v>
      </c>
      <c r="W116" s="34">
        <v>1</v>
      </c>
      <c r="X116" s="34">
        <v>160</v>
      </c>
      <c r="Y116" s="52">
        <f t="shared" si="15"/>
        <v>160</v>
      </c>
      <c r="Z116" s="217">
        <v>0</v>
      </c>
      <c r="AA116" s="52"/>
      <c r="AB116" s="34">
        <f>V116+Y116+Z116</f>
        <v>4160</v>
      </c>
      <c r="AC116" s="34">
        <f>AB116+U116</f>
        <v>21949.599999999999</v>
      </c>
      <c r="AD116" s="91" t="str">
        <f>A116</f>
        <v>612-PR</v>
      </c>
      <c r="AE116" s="74"/>
    </row>
    <row r="117" spans="1:31" s="31" customFormat="1" ht="36" customHeight="1" x14ac:dyDescent="0.2">
      <c r="A117" s="33" t="s">
        <v>224</v>
      </c>
      <c r="B117" s="33" t="s">
        <v>600</v>
      </c>
      <c r="C117" s="28" t="s">
        <v>33</v>
      </c>
      <c r="D117" s="28" t="s">
        <v>45</v>
      </c>
      <c r="E117" s="35" t="s">
        <v>216</v>
      </c>
      <c r="F117" s="35" t="s">
        <v>85</v>
      </c>
      <c r="G117" s="35" t="s">
        <v>132</v>
      </c>
      <c r="H117" s="220">
        <v>45</v>
      </c>
      <c r="I117" s="33" t="s">
        <v>172</v>
      </c>
      <c r="J117" s="51">
        <v>585</v>
      </c>
      <c r="K117" s="52">
        <v>0</v>
      </c>
      <c r="L117" s="52">
        <v>20</v>
      </c>
      <c r="M117" s="52">
        <v>20</v>
      </c>
      <c r="N117" s="34">
        <v>11700</v>
      </c>
      <c r="O117" s="53">
        <v>28</v>
      </c>
      <c r="P117" s="53">
        <v>80</v>
      </c>
      <c r="Q117" s="71">
        <v>0.4</v>
      </c>
      <c r="R117" s="54">
        <f t="shared" si="13"/>
        <v>896</v>
      </c>
      <c r="S117" s="34">
        <v>300</v>
      </c>
      <c r="T117" s="34">
        <v>6000</v>
      </c>
      <c r="U117" s="34">
        <f>N117+R117+T117</f>
        <v>18596</v>
      </c>
      <c r="V117" s="34">
        <v>4000</v>
      </c>
      <c r="W117" s="34">
        <v>1</v>
      </c>
      <c r="X117" s="34">
        <v>709</v>
      </c>
      <c r="Y117" s="52">
        <f t="shared" si="15"/>
        <v>709</v>
      </c>
      <c r="Z117" s="217">
        <v>0</v>
      </c>
      <c r="AA117" s="34">
        <v>4160</v>
      </c>
      <c r="AB117" s="34">
        <f>V117+Y117+Z117</f>
        <v>4709</v>
      </c>
      <c r="AC117" s="34">
        <f>AB117+U117</f>
        <v>23305</v>
      </c>
      <c r="AD117" s="91" t="str">
        <f>A117</f>
        <v>612-PR</v>
      </c>
      <c r="AE117" s="74"/>
    </row>
    <row r="118" spans="1:31" s="31" customFormat="1" ht="36" customHeight="1" x14ac:dyDescent="0.2">
      <c r="A118" s="33" t="s">
        <v>224</v>
      </c>
      <c r="B118" s="33"/>
      <c r="C118" s="28" t="s">
        <v>33</v>
      </c>
      <c r="D118" s="28" t="s">
        <v>45</v>
      </c>
      <c r="E118" s="35" t="s">
        <v>148</v>
      </c>
      <c r="F118" s="35" t="s">
        <v>220</v>
      </c>
      <c r="G118" s="35" t="s">
        <v>221</v>
      </c>
      <c r="H118" s="220">
        <v>45</v>
      </c>
      <c r="I118" s="33" t="s">
        <v>48</v>
      </c>
      <c r="J118" s="51">
        <v>585</v>
      </c>
      <c r="K118" s="52">
        <v>0</v>
      </c>
      <c r="L118" s="52">
        <v>19</v>
      </c>
      <c r="M118" s="52">
        <f t="shared" si="11"/>
        <v>19</v>
      </c>
      <c r="N118" s="34">
        <f t="shared" si="12"/>
        <v>11115</v>
      </c>
      <c r="O118" s="53">
        <v>28</v>
      </c>
      <c r="P118" s="53">
        <v>14</v>
      </c>
      <c r="Q118" s="71">
        <v>0.4</v>
      </c>
      <c r="R118" s="71">
        <f t="shared" si="13"/>
        <v>156.80000000000001</v>
      </c>
      <c r="S118" s="53">
        <v>300</v>
      </c>
      <c r="T118" s="34">
        <f>(M118*S118)</f>
        <v>5700</v>
      </c>
      <c r="U118" s="34">
        <f>N118+R118+T118</f>
        <v>16971.8</v>
      </c>
      <c r="V118" s="53">
        <f>M118*200</f>
        <v>3800</v>
      </c>
      <c r="W118" s="53">
        <v>1</v>
      </c>
      <c r="X118" s="34">
        <v>160</v>
      </c>
      <c r="Y118" s="52">
        <f t="shared" si="15"/>
        <v>160</v>
      </c>
      <c r="Z118" s="216">
        <v>0</v>
      </c>
      <c r="AA118" s="46"/>
      <c r="AB118" s="34">
        <f>V118+Y118+Z118</f>
        <v>3960</v>
      </c>
      <c r="AC118" s="34">
        <f>AB118+U118</f>
        <v>20931.8</v>
      </c>
      <c r="AD118" s="91" t="str">
        <f>A118</f>
        <v>612-PR</v>
      </c>
      <c r="AE118" s="74" t="s">
        <v>233</v>
      </c>
    </row>
    <row r="119" spans="1:31" s="31" customFormat="1" ht="42" customHeight="1" x14ac:dyDescent="0.2">
      <c r="A119" s="33" t="s">
        <v>224</v>
      </c>
      <c r="B119" s="33"/>
      <c r="C119" s="28" t="s">
        <v>33</v>
      </c>
      <c r="D119" s="28" t="s">
        <v>50</v>
      </c>
      <c r="E119" s="35" t="s">
        <v>161</v>
      </c>
      <c r="F119" s="35" t="s">
        <v>234</v>
      </c>
      <c r="G119" s="35" t="s">
        <v>221</v>
      </c>
      <c r="H119" s="220">
        <v>45</v>
      </c>
      <c r="I119" s="33" t="s">
        <v>235</v>
      </c>
      <c r="J119" s="51">
        <v>765</v>
      </c>
      <c r="K119" s="52">
        <v>0</v>
      </c>
      <c r="L119" s="52">
        <v>17</v>
      </c>
      <c r="M119" s="52">
        <f t="shared" si="11"/>
        <v>17</v>
      </c>
      <c r="N119" s="34">
        <f t="shared" si="12"/>
        <v>13005</v>
      </c>
      <c r="O119" s="53">
        <v>14</v>
      </c>
      <c r="P119" s="53">
        <v>10</v>
      </c>
      <c r="Q119" s="71">
        <v>0.4</v>
      </c>
      <c r="R119" s="54">
        <f t="shared" si="13"/>
        <v>56</v>
      </c>
      <c r="S119" s="34">
        <v>300</v>
      </c>
      <c r="T119" s="34">
        <f>(M119*S119)</f>
        <v>5100</v>
      </c>
      <c r="U119" s="34">
        <f>N119+R119+T119</f>
        <v>18161</v>
      </c>
      <c r="V119" s="34">
        <f>M119*200</f>
        <v>3400</v>
      </c>
      <c r="W119" s="34">
        <v>14</v>
      </c>
      <c r="X119" s="34">
        <v>160</v>
      </c>
      <c r="Y119" s="52">
        <f t="shared" si="15"/>
        <v>2240</v>
      </c>
      <c r="Z119" s="52">
        <v>0</v>
      </c>
      <c r="AA119" s="52"/>
      <c r="AB119" s="34">
        <f>V119+Y119+Z119</f>
        <v>5640</v>
      </c>
      <c r="AC119" s="34">
        <f>AB119+U119</f>
        <v>23801</v>
      </c>
      <c r="AD119" s="91" t="str">
        <f>A119</f>
        <v>612-PR</v>
      </c>
      <c r="AE119" s="74" t="s">
        <v>237</v>
      </c>
    </row>
    <row r="120" spans="1:31" s="31" customFormat="1" ht="40.5" customHeight="1" x14ac:dyDescent="0.2">
      <c r="A120" s="33" t="s">
        <v>224</v>
      </c>
      <c r="B120" s="33"/>
      <c r="C120" s="28" t="s">
        <v>33</v>
      </c>
      <c r="D120" s="28" t="s">
        <v>34</v>
      </c>
      <c r="E120" s="89" t="s">
        <v>35</v>
      </c>
      <c r="F120" s="35" t="s">
        <v>226</v>
      </c>
      <c r="G120" s="35" t="s">
        <v>221</v>
      </c>
      <c r="H120" s="220">
        <v>45</v>
      </c>
      <c r="I120" s="33" t="s">
        <v>37</v>
      </c>
      <c r="J120" s="51">
        <v>1200</v>
      </c>
      <c r="K120" s="52">
        <v>17</v>
      </c>
      <c r="L120" s="52">
        <v>0</v>
      </c>
      <c r="M120" s="52">
        <f t="shared" si="11"/>
        <v>17</v>
      </c>
      <c r="N120" s="34">
        <f t="shared" si="12"/>
        <v>20400</v>
      </c>
      <c r="O120" s="53">
        <v>0</v>
      </c>
      <c r="P120" s="53">
        <v>88</v>
      </c>
      <c r="Q120" s="71">
        <v>0.4</v>
      </c>
      <c r="R120" s="54">
        <f t="shared" si="13"/>
        <v>0</v>
      </c>
      <c r="S120" s="34">
        <v>0</v>
      </c>
      <c r="T120" s="34">
        <f>(M120*S120)</f>
        <v>0</v>
      </c>
      <c r="U120" s="34">
        <f>N120+R120+T120</f>
        <v>20400</v>
      </c>
      <c r="V120" s="34">
        <f>M120*200</f>
        <v>3400</v>
      </c>
      <c r="W120" s="34">
        <v>9</v>
      </c>
      <c r="X120" s="34">
        <v>330</v>
      </c>
      <c r="Y120" s="52">
        <f t="shared" si="15"/>
        <v>2970</v>
      </c>
      <c r="Z120" s="46">
        <v>0</v>
      </c>
      <c r="AA120" s="46"/>
      <c r="AB120" s="34">
        <f>V120+Y120+Z120</f>
        <v>6370</v>
      </c>
      <c r="AC120" s="34">
        <f>AB120+U120</f>
        <v>26770</v>
      </c>
      <c r="AD120" s="91" t="str">
        <f>A120</f>
        <v>612-PR</v>
      </c>
      <c r="AE120" s="74"/>
    </row>
    <row r="121" spans="1:31" s="31" customFormat="1" ht="38" customHeight="1" x14ac:dyDescent="0.2">
      <c r="A121" s="178" t="s">
        <v>224</v>
      </c>
      <c r="B121" s="178" t="s">
        <v>756</v>
      </c>
      <c r="C121" s="179" t="s">
        <v>33</v>
      </c>
      <c r="D121" s="179" t="s">
        <v>34</v>
      </c>
      <c r="E121" s="187" t="s">
        <v>35</v>
      </c>
      <c r="F121" s="180" t="s">
        <v>85</v>
      </c>
      <c r="G121" s="180" t="s">
        <v>132</v>
      </c>
      <c r="H121" s="246">
        <v>45</v>
      </c>
      <c r="I121" s="178" t="s">
        <v>37</v>
      </c>
      <c r="J121" s="183">
        <v>1200</v>
      </c>
      <c r="K121" s="181">
        <v>17</v>
      </c>
      <c r="L121" s="181">
        <v>0</v>
      </c>
      <c r="M121" s="181">
        <f t="shared" si="11"/>
        <v>17</v>
      </c>
      <c r="N121" s="55">
        <f t="shared" si="12"/>
        <v>20400</v>
      </c>
      <c r="O121" s="182">
        <v>0</v>
      </c>
      <c r="P121" s="182">
        <v>88</v>
      </c>
      <c r="Q121" s="184">
        <v>0.4</v>
      </c>
      <c r="R121" s="185">
        <f t="shared" si="13"/>
        <v>0</v>
      </c>
      <c r="S121" s="55">
        <v>0</v>
      </c>
      <c r="T121" s="55">
        <f>(M121*S121)</f>
        <v>0</v>
      </c>
      <c r="U121" s="55">
        <f>N121+R121+T121</f>
        <v>20400</v>
      </c>
      <c r="V121" s="55">
        <f>M121*200</f>
        <v>3400</v>
      </c>
      <c r="W121" s="55">
        <v>14</v>
      </c>
      <c r="X121" s="55">
        <v>330</v>
      </c>
      <c r="Y121" s="181">
        <f t="shared" si="15"/>
        <v>4620</v>
      </c>
      <c r="Z121" s="189">
        <v>0</v>
      </c>
      <c r="AA121" s="189"/>
      <c r="AB121" s="55">
        <f>V121+Y121+Z121</f>
        <v>8020</v>
      </c>
      <c r="AC121" s="55">
        <f>AB121+U121</f>
        <v>28420</v>
      </c>
      <c r="AD121" s="244" t="str">
        <f>A121</f>
        <v>612-PR</v>
      </c>
      <c r="AE121" s="74"/>
    </row>
    <row r="122" spans="1:31" s="31" customFormat="1" ht="38" customHeight="1" x14ac:dyDescent="0.2">
      <c r="A122" s="178" t="s">
        <v>224</v>
      </c>
      <c r="B122" s="178" t="s">
        <v>761</v>
      </c>
      <c r="C122" s="179" t="s">
        <v>33</v>
      </c>
      <c r="D122" s="179" t="s">
        <v>272</v>
      </c>
      <c r="E122" s="187" t="s">
        <v>273</v>
      </c>
      <c r="F122" s="180" t="s">
        <v>85</v>
      </c>
      <c r="G122" s="180" t="s">
        <v>132</v>
      </c>
      <c r="H122" s="246">
        <v>45</v>
      </c>
      <c r="I122" s="178" t="s">
        <v>37</v>
      </c>
      <c r="J122" s="183">
        <v>1200</v>
      </c>
      <c r="K122" s="181">
        <v>0</v>
      </c>
      <c r="L122" s="181">
        <v>17</v>
      </c>
      <c r="M122" s="181">
        <f t="shared" si="11"/>
        <v>17</v>
      </c>
      <c r="N122" s="55">
        <f t="shared" si="12"/>
        <v>20400</v>
      </c>
      <c r="O122" s="182">
        <v>0</v>
      </c>
      <c r="P122" s="182">
        <v>0</v>
      </c>
      <c r="Q122" s="184">
        <v>0.4</v>
      </c>
      <c r="R122" s="185">
        <f t="shared" si="13"/>
        <v>0</v>
      </c>
      <c r="S122" s="55">
        <v>0</v>
      </c>
      <c r="T122" s="55">
        <f>(M122*S122)</f>
        <v>0</v>
      </c>
      <c r="U122" s="55">
        <f>N122+R122+T122</f>
        <v>20400</v>
      </c>
      <c r="V122" s="55">
        <f>M122*200</f>
        <v>3400</v>
      </c>
      <c r="W122" s="55">
        <v>14</v>
      </c>
      <c r="X122" s="55">
        <v>550</v>
      </c>
      <c r="Y122" s="181">
        <f t="shared" si="15"/>
        <v>7700</v>
      </c>
      <c r="Z122" s="189">
        <v>0</v>
      </c>
      <c r="AA122" s="189"/>
      <c r="AB122" s="55">
        <f>V122+Y122+Z122</f>
        <v>11100</v>
      </c>
      <c r="AC122" s="55">
        <f>AB122+U122</f>
        <v>31500</v>
      </c>
      <c r="AD122" s="244" t="str">
        <f>A122</f>
        <v>612-PR</v>
      </c>
      <c r="AE122" s="74"/>
    </row>
    <row r="123" spans="1:31" s="31" customFormat="1" ht="35.25" customHeight="1" x14ac:dyDescent="0.2">
      <c r="A123" s="33" t="s">
        <v>224</v>
      </c>
      <c r="B123" s="33"/>
      <c r="C123" s="28" t="s">
        <v>33</v>
      </c>
      <c r="D123" s="28" t="s">
        <v>34</v>
      </c>
      <c r="E123" s="35" t="s">
        <v>170</v>
      </c>
      <c r="F123" s="35" t="s">
        <v>85</v>
      </c>
      <c r="G123" s="35" t="s">
        <v>221</v>
      </c>
      <c r="H123" s="220">
        <v>45</v>
      </c>
      <c r="I123" s="33" t="s">
        <v>37</v>
      </c>
      <c r="J123" s="51">
        <v>1200</v>
      </c>
      <c r="K123" s="52">
        <v>17</v>
      </c>
      <c r="L123" s="52">
        <v>0</v>
      </c>
      <c r="M123" s="52">
        <f t="shared" si="11"/>
        <v>17</v>
      </c>
      <c r="N123" s="34">
        <f t="shared" si="12"/>
        <v>20400</v>
      </c>
      <c r="O123" s="53">
        <v>0</v>
      </c>
      <c r="P123" s="53">
        <v>256</v>
      </c>
      <c r="Q123" s="71">
        <v>0.4</v>
      </c>
      <c r="R123" s="54">
        <f t="shared" si="13"/>
        <v>0</v>
      </c>
      <c r="S123" s="34">
        <v>0</v>
      </c>
      <c r="T123" s="34">
        <f>(M123*S123)</f>
        <v>0</v>
      </c>
      <c r="U123" s="34">
        <f>N123+R123+T123</f>
        <v>20400</v>
      </c>
      <c r="V123" s="34">
        <f>M123*200</f>
        <v>3400</v>
      </c>
      <c r="W123" s="34">
        <v>11</v>
      </c>
      <c r="X123" s="34">
        <v>215</v>
      </c>
      <c r="Y123" s="52">
        <f t="shared" si="15"/>
        <v>2365</v>
      </c>
      <c r="Z123" s="46">
        <v>0</v>
      </c>
      <c r="AA123" s="46"/>
      <c r="AB123" s="34">
        <f>V123+Y123+Z123</f>
        <v>5765</v>
      </c>
      <c r="AC123" s="34">
        <f>AB123+U123</f>
        <v>26165</v>
      </c>
      <c r="AD123" s="91" t="str">
        <f>A123</f>
        <v>612-PR</v>
      </c>
      <c r="AE123" s="74" t="s">
        <v>238</v>
      </c>
    </row>
    <row r="124" spans="1:31" s="31" customFormat="1" ht="41.25" customHeight="1" x14ac:dyDescent="0.2">
      <c r="A124" s="62" t="s">
        <v>239</v>
      </c>
      <c r="B124" s="62"/>
      <c r="C124" s="63" t="s">
        <v>33</v>
      </c>
      <c r="D124" s="63" t="s">
        <v>108</v>
      </c>
      <c r="E124" s="37" t="s">
        <v>240</v>
      </c>
      <c r="F124" s="37" t="s">
        <v>205</v>
      </c>
      <c r="G124" s="37" t="s">
        <v>241</v>
      </c>
      <c r="H124" s="245">
        <v>60</v>
      </c>
      <c r="I124" s="62" t="s">
        <v>48</v>
      </c>
      <c r="J124" s="39">
        <v>585</v>
      </c>
      <c r="K124" s="40">
        <v>0</v>
      </c>
      <c r="L124" s="40">
        <v>0</v>
      </c>
      <c r="M124" s="40">
        <f t="shared" si="11"/>
        <v>0</v>
      </c>
      <c r="N124" s="41">
        <f t="shared" si="12"/>
        <v>0</v>
      </c>
      <c r="O124" s="42">
        <v>0</v>
      </c>
      <c r="P124" s="42">
        <v>148</v>
      </c>
      <c r="Q124" s="67">
        <v>0.4</v>
      </c>
      <c r="R124" s="43">
        <f t="shared" si="13"/>
        <v>0</v>
      </c>
      <c r="S124" s="42">
        <v>0</v>
      </c>
      <c r="T124" s="41">
        <v>0</v>
      </c>
      <c r="U124" s="41">
        <f>N124+R124+T124</f>
        <v>0</v>
      </c>
      <c r="V124" s="41">
        <f>M124*200</f>
        <v>0</v>
      </c>
      <c r="W124" s="41">
        <v>0</v>
      </c>
      <c r="X124" s="41">
        <v>509</v>
      </c>
      <c r="Y124" s="40">
        <f t="shared" si="15"/>
        <v>0</v>
      </c>
      <c r="Z124" s="45">
        <v>0</v>
      </c>
      <c r="AA124" s="46"/>
      <c r="AB124" s="41">
        <f>V124+Y124+Z124</f>
        <v>0</v>
      </c>
      <c r="AC124" s="41">
        <f>AB124+U124</f>
        <v>0</v>
      </c>
      <c r="AD124" s="97" t="str">
        <f>A124</f>
        <v>613-PR</v>
      </c>
      <c r="AE124" s="101" t="s">
        <v>243</v>
      </c>
    </row>
    <row r="125" spans="1:31" s="31" customFormat="1" ht="46" customHeight="1" x14ac:dyDescent="0.2">
      <c r="A125" s="62" t="s">
        <v>239</v>
      </c>
      <c r="B125" s="62"/>
      <c r="C125" s="63" t="s">
        <v>33</v>
      </c>
      <c r="D125" s="63" t="s">
        <v>108</v>
      </c>
      <c r="E125" s="37" t="s">
        <v>210</v>
      </c>
      <c r="F125" s="37" t="s">
        <v>244</v>
      </c>
      <c r="G125" s="37" t="s">
        <v>241</v>
      </c>
      <c r="H125" s="245">
        <v>60</v>
      </c>
      <c r="I125" s="62" t="s">
        <v>48</v>
      </c>
      <c r="J125" s="39">
        <v>585</v>
      </c>
      <c r="K125" s="40">
        <v>0</v>
      </c>
      <c r="L125" s="40">
        <v>0</v>
      </c>
      <c r="M125" s="40">
        <f t="shared" si="11"/>
        <v>0</v>
      </c>
      <c r="N125" s="41">
        <f t="shared" si="12"/>
        <v>0</v>
      </c>
      <c r="O125" s="42">
        <v>0</v>
      </c>
      <c r="P125" s="42">
        <v>181</v>
      </c>
      <c r="Q125" s="67">
        <v>0.4</v>
      </c>
      <c r="R125" s="43">
        <f t="shared" si="13"/>
        <v>0</v>
      </c>
      <c r="S125" s="42">
        <v>0</v>
      </c>
      <c r="T125" s="41">
        <v>0</v>
      </c>
      <c r="U125" s="41">
        <f>N125+R125+T125</f>
        <v>0</v>
      </c>
      <c r="V125" s="41">
        <f>M125*200</f>
        <v>0</v>
      </c>
      <c r="W125" s="41">
        <v>0</v>
      </c>
      <c r="X125" s="41">
        <v>509</v>
      </c>
      <c r="Y125" s="40">
        <f t="shared" si="15"/>
        <v>0</v>
      </c>
      <c r="Z125" s="45">
        <v>0</v>
      </c>
      <c r="AA125" s="45"/>
      <c r="AB125" s="41">
        <f>V125+Y125+Z125</f>
        <v>0</v>
      </c>
      <c r="AC125" s="41">
        <f>AB125+U125</f>
        <v>0</v>
      </c>
      <c r="AD125" s="91" t="str">
        <f>A125</f>
        <v>613-PR</v>
      </c>
      <c r="AE125" s="74"/>
    </row>
    <row r="126" spans="1:31" s="31" customFormat="1" ht="37.5" customHeight="1" x14ac:dyDescent="0.2">
      <c r="A126" s="33" t="s">
        <v>239</v>
      </c>
      <c r="B126" s="33"/>
      <c r="C126" s="28" t="s">
        <v>33</v>
      </c>
      <c r="D126" s="28" t="s">
        <v>45</v>
      </c>
      <c r="E126" s="35" t="s">
        <v>246</v>
      </c>
      <c r="F126" s="35" t="s">
        <v>196</v>
      </c>
      <c r="G126" s="35" t="s">
        <v>241</v>
      </c>
      <c r="H126" s="220">
        <v>60</v>
      </c>
      <c r="I126" s="33" t="s">
        <v>48</v>
      </c>
      <c r="J126" s="51">
        <v>585</v>
      </c>
      <c r="K126" s="52">
        <v>22</v>
      </c>
      <c r="L126" s="52">
        <v>0</v>
      </c>
      <c r="M126" s="52">
        <f t="shared" si="11"/>
        <v>22</v>
      </c>
      <c r="N126" s="34">
        <f t="shared" si="12"/>
        <v>12870</v>
      </c>
      <c r="O126" s="53">
        <v>36</v>
      </c>
      <c r="P126" s="53">
        <v>22</v>
      </c>
      <c r="Q126" s="71">
        <v>0.4</v>
      </c>
      <c r="R126" s="54">
        <f t="shared" si="13"/>
        <v>316.8</v>
      </c>
      <c r="S126" s="34">
        <v>0</v>
      </c>
      <c r="T126" s="34">
        <v>0</v>
      </c>
      <c r="U126" s="34">
        <f>N126+R126+T126</f>
        <v>13186.8</v>
      </c>
      <c r="V126" s="34">
        <f>M126*200</f>
        <v>4400</v>
      </c>
      <c r="W126" s="34">
        <v>6</v>
      </c>
      <c r="X126" s="34">
        <v>160</v>
      </c>
      <c r="Y126" s="52">
        <f t="shared" si="15"/>
        <v>960</v>
      </c>
      <c r="Z126" s="46">
        <v>0</v>
      </c>
      <c r="AA126" s="46"/>
      <c r="AB126" s="34">
        <f>V126+Y126+Z126</f>
        <v>5360</v>
      </c>
      <c r="AC126" s="34">
        <f>AB126+U126</f>
        <v>18546.8</v>
      </c>
      <c r="AD126" s="91" t="str">
        <f>A126</f>
        <v>613-PR</v>
      </c>
      <c r="AE126" s="74"/>
    </row>
    <row r="127" spans="1:31" s="31" customFormat="1" ht="35.25" customHeight="1" x14ac:dyDescent="0.2">
      <c r="A127" s="33" t="s">
        <v>239</v>
      </c>
      <c r="B127" s="33" t="s">
        <v>598</v>
      </c>
      <c r="C127" s="28" t="s">
        <v>33</v>
      </c>
      <c r="D127" s="28" t="s">
        <v>45</v>
      </c>
      <c r="E127" s="35" t="s">
        <v>156</v>
      </c>
      <c r="F127" s="35" t="s">
        <v>196</v>
      </c>
      <c r="G127" s="35" t="s">
        <v>241</v>
      </c>
      <c r="H127" s="220">
        <v>60</v>
      </c>
      <c r="I127" s="33" t="s">
        <v>48</v>
      </c>
      <c r="J127" s="51">
        <v>585</v>
      </c>
      <c r="K127" s="52">
        <v>0</v>
      </c>
      <c r="L127" s="52">
        <v>0</v>
      </c>
      <c r="M127" s="52">
        <f t="shared" si="11"/>
        <v>0</v>
      </c>
      <c r="N127" s="34">
        <f t="shared" si="12"/>
        <v>0</v>
      </c>
      <c r="O127" s="53">
        <v>0</v>
      </c>
      <c r="P127" s="53">
        <v>8</v>
      </c>
      <c r="Q127" s="71">
        <v>0.4</v>
      </c>
      <c r="R127" s="54">
        <f t="shared" si="13"/>
        <v>0</v>
      </c>
      <c r="S127" s="34">
        <v>0</v>
      </c>
      <c r="T127" s="34">
        <v>0</v>
      </c>
      <c r="U127" s="34">
        <f>N127+R127+T127</f>
        <v>0</v>
      </c>
      <c r="V127" s="34">
        <f>M127*200</f>
        <v>0</v>
      </c>
      <c r="W127" s="34">
        <v>0</v>
      </c>
      <c r="X127" s="34">
        <v>160</v>
      </c>
      <c r="Y127" s="52">
        <f t="shared" si="15"/>
        <v>0</v>
      </c>
      <c r="Z127" s="46">
        <v>0</v>
      </c>
      <c r="AA127" s="46"/>
      <c r="AB127" s="34">
        <f>V127+Y127+Z127</f>
        <v>0</v>
      </c>
      <c r="AC127" s="34">
        <f>AB127+U127</f>
        <v>0</v>
      </c>
      <c r="AD127" s="91" t="str">
        <f>A127</f>
        <v>613-PR</v>
      </c>
      <c r="AE127" s="74"/>
    </row>
    <row r="128" spans="1:31" s="31" customFormat="1" ht="36.75" customHeight="1" x14ac:dyDescent="0.2">
      <c r="A128" s="62" t="s">
        <v>239</v>
      </c>
      <c r="B128" s="62"/>
      <c r="C128" s="63" t="s">
        <v>33</v>
      </c>
      <c r="D128" s="63" t="s">
        <v>45</v>
      </c>
      <c r="E128" s="37" t="s">
        <v>249</v>
      </c>
      <c r="F128" s="37" t="s">
        <v>196</v>
      </c>
      <c r="G128" s="37" t="s">
        <v>241</v>
      </c>
      <c r="H128" s="245">
        <v>60</v>
      </c>
      <c r="I128" s="62" t="s">
        <v>48</v>
      </c>
      <c r="J128" s="39">
        <v>585</v>
      </c>
      <c r="K128" s="40">
        <v>0</v>
      </c>
      <c r="L128" s="40">
        <v>0</v>
      </c>
      <c r="M128" s="40">
        <f t="shared" si="11"/>
        <v>0</v>
      </c>
      <c r="N128" s="41">
        <f t="shared" si="12"/>
        <v>0</v>
      </c>
      <c r="O128" s="42">
        <v>0</v>
      </c>
      <c r="P128" s="42">
        <v>0</v>
      </c>
      <c r="Q128" s="67">
        <v>0.4</v>
      </c>
      <c r="R128" s="43">
        <f t="shared" si="13"/>
        <v>0</v>
      </c>
      <c r="S128" s="41">
        <v>0</v>
      </c>
      <c r="T128" s="41">
        <v>0</v>
      </c>
      <c r="U128" s="41">
        <f>N128+R128+T128</f>
        <v>0</v>
      </c>
      <c r="V128" s="41">
        <f>M128*200</f>
        <v>0</v>
      </c>
      <c r="W128" s="41">
        <v>0</v>
      </c>
      <c r="X128" s="41">
        <v>385</v>
      </c>
      <c r="Y128" s="40">
        <f t="shared" si="15"/>
        <v>0</v>
      </c>
      <c r="Z128" s="45">
        <v>0</v>
      </c>
      <c r="AA128" s="46"/>
      <c r="AB128" s="41">
        <f>V128+Y128+Z128</f>
        <v>0</v>
      </c>
      <c r="AC128" s="41">
        <f>AB128+U128</f>
        <v>0</v>
      </c>
      <c r="AD128" s="97" t="str">
        <f>A128</f>
        <v>613-PR</v>
      </c>
      <c r="AE128" s="101" t="s">
        <v>251</v>
      </c>
    </row>
    <row r="129" spans="1:31" s="31" customFormat="1" ht="36.75" customHeight="1" x14ac:dyDescent="0.2">
      <c r="A129" s="33" t="s">
        <v>239</v>
      </c>
      <c r="B129" s="33"/>
      <c r="C129" s="28" t="s">
        <v>33</v>
      </c>
      <c r="D129" s="28" t="s">
        <v>45</v>
      </c>
      <c r="E129" s="35" t="s">
        <v>69</v>
      </c>
      <c r="F129" s="35" t="s">
        <v>252</v>
      </c>
      <c r="G129" s="35" t="s">
        <v>241</v>
      </c>
      <c r="H129" s="220">
        <v>60</v>
      </c>
      <c r="I129" s="33" t="s">
        <v>48</v>
      </c>
      <c r="J129" s="51">
        <v>585</v>
      </c>
      <c r="K129" s="52">
        <v>0</v>
      </c>
      <c r="L129" s="52">
        <v>17</v>
      </c>
      <c r="M129" s="52">
        <f t="shared" si="11"/>
        <v>17</v>
      </c>
      <c r="N129" s="34">
        <f t="shared" si="12"/>
        <v>9945</v>
      </c>
      <c r="O129" s="53">
        <v>36</v>
      </c>
      <c r="P129" s="53">
        <v>72</v>
      </c>
      <c r="Q129" s="71">
        <v>0.4</v>
      </c>
      <c r="R129" s="54">
        <f t="shared" si="13"/>
        <v>1036.8</v>
      </c>
      <c r="S129" s="34">
        <v>0</v>
      </c>
      <c r="T129" s="34">
        <f>(M129*S129)</f>
        <v>0</v>
      </c>
      <c r="U129" s="34">
        <f>N129+R129+T129</f>
        <v>10981.8</v>
      </c>
      <c r="V129" s="34">
        <f>M129*200</f>
        <v>3400</v>
      </c>
      <c r="W129" s="34">
        <v>6</v>
      </c>
      <c r="X129" s="34">
        <v>260</v>
      </c>
      <c r="Y129" s="52">
        <f t="shared" si="15"/>
        <v>1560</v>
      </c>
      <c r="Z129" s="46">
        <v>0</v>
      </c>
      <c r="AA129" s="46"/>
      <c r="AB129" s="34">
        <f>V129+Y129+Z129</f>
        <v>4960</v>
      </c>
      <c r="AC129" s="34">
        <f>AB129+U129</f>
        <v>15941.8</v>
      </c>
      <c r="AD129" s="91" t="str">
        <f>A129</f>
        <v>613-PR</v>
      </c>
      <c r="AE129" s="74"/>
    </row>
    <row r="130" spans="1:31" s="31" customFormat="1" ht="36.75" customHeight="1" x14ac:dyDescent="0.2">
      <c r="A130" s="33" t="s">
        <v>239</v>
      </c>
      <c r="B130" s="33"/>
      <c r="C130" s="28" t="s">
        <v>33</v>
      </c>
      <c r="D130" s="28" t="s">
        <v>45</v>
      </c>
      <c r="E130" s="35" t="s">
        <v>153</v>
      </c>
      <c r="F130" s="35" t="s">
        <v>196</v>
      </c>
      <c r="G130" s="35" t="s">
        <v>253</v>
      </c>
      <c r="H130" s="220">
        <v>45</v>
      </c>
      <c r="I130" s="33" t="s">
        <v>48</v>
      </c>
      <c r="J130" s="51">
        <v>585</v>
      </c>
      <c r="K130" s="52">
        <v>0</v>
      </c>
      <c r="L130" s="52">
        <v>18</v>
      </c>
      <c r="M130" s="52">
        <f t="shared" si="11"/>
        <v>18</v>
      </c>
      <c r="N130" s="34">
        <f t="shared" si="12"/>
        <v>10530</v>
      </c>
      <c r="O130" s="53">
        <v>28</v>
      </c>
      <c r="P130" s="53">
        <v>31</v>
      </c>
      <c r="Q130" s="71">
        <v>0.4</v>
      </c>
      <c r="R130" s="54">
        <f t="shared" si="13"/>
        <v>347.2</v>
      </c>
      <c r="S130" s="34">
        <v>0</v>
      </c>
      <c r="T130" s="34">
        <f>(M130*S130)</f>
        <v>0</v>
      </c>
      <c r="U130" s="34">
        <f>N130+R130+T130</f>
        <v>10877.2</v>
      </c>
      <c r="V130" s="34">
        <f>M130*200</f>
        <v>3600</v>
      </c>
      <c r="W130" s="34">
        <v>4</v>
      </c>
      <c r="X130" s="34">
        <v>160</v>
      </c>
      <c r="Y130" s="52">
        <f t="shared" si="15"/>
        <v>640</v>
      </c>
      <c r="Z130" s="52">
        <v>0</v>
      </c>
      <c r="AA130" s="52"/>
      <c r="AB130" s="34">
        <f>V130+Y130+Z130</f>
        <v>4240</v>
      </c>
      <c r="AC130" s="34">
        <f>AB130+U130</f>
        <v>15117.2</v>
      </c>
      <c r="AD130" s="91" t="str">
        <f>A130</f>
        <v>613-PR</v>
      </c>
      <c r="AE130" s="74"/>
    </row>
    <row r="131" spans="1:31" s="31" customFormat="1" ht="37.5" customHeight="1" x14ac:dyDescent="0.2">
      <c r="A131" s="33" t="s">
        <v>239</v>
      </c>
      <c r="B131" s="33"/>
      <c r="C131" s="28" t="s">
        <v>33</v>
      </c>
      <c r="D131" s="28" t="s">
        <v>34</v>
      </c>
      <c r="E131" s="35" t="s">
        <v>177</v>
      </c>
      <c r="F131" s="35" t="s">
        <v>196</v>
      </c>
      <c r="G131" s="35" t="s">
        <v>253</v>
      </c>
      <c r="H131" s="220">
        <v>45</v>
      </c>
      <c r="I131" s="33" t="s">
        <v>48</v>
      </c>
      <c r="J131" s="51">
        <v>585</v>
      </c>
      <c r="K131" s="52">
        <v>0</v>
      </c>
      <c r="L131" s="52">
        <v>25</v>
      </c>
      <c r="M131" s="52">
        <f t="shared" si="11"/>
        <v>25</v>
      </c>
      <c r="N131" s="34">
        <f t="shared" si="12"/>
        <v>14625</v>
      </c>
      <c r="O131" s="53">
        <v>28</v>
      </c>
      <c r="P131" s="53">
        <v>88</v>
      </c>
      <c r="Q131" s="71">
        <v>0.4</v>
      </c>
      <c r="R131" s="54">
        <f t="shared" si="13"/>
        <v>985.60000000000014</v>
      </c>
      <c r="S131" s="34">
        <v>0</v>
      </c>
      <c r="T131" s="34">
        <f>(M131*S131)</f>
        <v>0</v>
      </c>
      <c r="U131" s="34">
        <f>N131+R131+T131</f>
        <v>15610.6</v>
      </c>
      <c r="V131" s="34">
        <f>M131*200</f>
        <v>5000</v>
      </c>
      <c r="W131" s="34">
        <v>4</v>
      </c>
      <c r="X131" s="34">
        <v>420</v>
      </c>
      <c r="Y131" s="52">
        <f t="shared" si="15"/>
        <v>1680</v>
      </c>
      <c r="Z131" s="46">
        <v>0</v>
      </c>
      <c r="AA131" s="46"/>
      <c r="AB131" s="34">
        <f>V131+Y131+Z131</f>
        <v>6680</v>
      </c>
      <c r="AC131" s="34">
        <f>AB131+U131</f>
        <v>22290.6</v>
      </c>
      <c r="AD131" s="91" t="str">
        <f>A131</f>
        <v>613-PR</v>
      </c>
      <c r="AE131" s="74" t="s">
        <v>256</v>
      </c>
    </row>
    <row r="132" spans="1:31" s="31" customFormat="1" ht="35.25" customHeight="1" x14ac:dyDescent="0.2">
      <c r="A132" s="33" t="s">
        <v>257</v>
      </c>
      <c r="B132" s="33"/>
      <c r="C132" s="28" t="s">
        <v>33</v>
      </c>
      <c r="D132" s="28" t="s">
        <v>45</v>
      </c>
      <c r="E132" s="35" t="s">
        <v>246</v>
      </c>
      <c r="F132" s="35" t="s">
        <v>47</v>
      </c>
      <c r="G132" s="35" t="s">
        <v>258</v>
      </c>
      <c r="H132" s="220">
        <v>45</v>
      </c>
      <c r="I132" s="33" t="s">
        <v>48</v>
      </c>
      <c r="J132" s="51">
        <v>585</v>
      </c>
      <c r="K132" s="52">
        <v>19</v>
      </c>
      <c r="L132" s="52">
        <v>0</v>
      </c>
      <c r="M132" s="52">
        <f t="shared" si="11"/>
        <v>19</v>
      </c>
      <c r="N132" s="34">
        <f t="shared" si="12"/>
        <v>11115</v>
      </c>
      <c r="O132" s="53">
        <v>28</v>
      </c>
      <c r="P132" s="53">
        <v>22</v>
      </c>
      <c r="Q132" s="71">
        <v>0.4</v>
      </c>
      <c r="R132" s="71">
        <f t="shared" si="13"/>
        <v>246.40000000000003</v>
      </c>
      <c r="S132" s="53">
        <v>385</v>
      </c>
      <c r="T132" s="34">
        <f>(M132*S132)</f>
        <v>7315</v>
      </c>
      <c r="U132" s="34">
        <f>N132+R132+T132</f>
        <v>18676.400000000001</v>
      </c>
      <c r="V132" s="34">
        <f>M132*200</f>
        <v>3800</v>
      </c>
      <c r="W132" s="34">
        <v>1</v>
      </c>
      <c r="X132" s="34">
        <v>160</v>
      </c>
      <c r="Y132" s="52">
        <f t="shared" si="15"/>
        <v>160</v>
      </c>
      <c r="Z132" s="46">
        <v>0</v>
      </c>
      <c r="AA132" s="46"/>
      <c r="AB132" s="34">
        <f>V132+Y132+Z132</f>
        <v>3960</v>
      </c>
      <c r="AC132" s="34">
        <f>AB132+U132</f>
        <v>22636.400000000001</v>
      </c>
      <c r="AD132" s="91" t="str">
        <f>A132</f>
        <v>615-PR</v>
      </c>
      <c r="AE132" s="74"/>
    </row>
    <row r="133" spans="1:31" s="31" customFormat="1" ht="38.25" customHeight="1" x14ac:dyDescent="0.2">
      <c r="A133" s="33" t="s">
        <v>257</v>
      </c>
      <c r="B133" s="33"/>
      <c r="C133" s="28" t="s">
        <v>33</v>
      </c>
      <c r="D133" s="28" t="s">
        <v>45</v>
      </c>
      <c r="E133" s="35" t="s">
        <v>228</v>
      </c>
      <c r="F133" s="35" t="s">
        <v>140</v>
      </c>
      <c r="G133" s="35" t="s">
        <v>141</v>
      </c>
      <c r="H133" s="220">
        <v>45</v>
      </c>
      <c r="I133" s="33" t="s">
        <v>37</v>
      </c>
      <c r="J133" s="51">
        <v>1200</v>
      </c>
      <c r="K133" s="52">
        <v>17</v>
      </c>
      <c r="L133" s="52">
        <v>0</v>
      </c>
      <c r="M133" s="52">
        <f t="shared" si="11"/>
        <v>17</v>
      </c>
      <c r="N133" s="34">
        <f t="shared" si="12"/>
        <v>20400</v>
      </c>
      <c r="O133" s="53">
        <v>0</v>
      </c>
      <c r="P133" s="53">
        <v>0</v>
      </c>
      <c r="Q133" s="71">
        <v>0.4</v>
      </c>
      <c r="R133" s="71">
        <f t="shared" si="13"/>
        <v>0</v>
      </c>
      <c r="S133" s="53">
        <v>0</v>
      </c>
      <c r="T133" s="34">
        <f>(M133*S133)</f>
        <v>0</v>
      </c>
      <c r="U133" s="34">
        <f>N133+R133+T133</f>
        <v>20400</v>
      </c>
      <c r="V133" s="34">
        <f>M133*200</f>
        <v>3400</v>
      </c>
      <c r="W133" s="34">
        <v>14</v>
      </c>
      <c r="X133" s="34">
        <v>425</v>
      </c>
      <c r="Y133" s="52">
        <f t="shared" si="15"/>
        <v>5950</v>
      </c>
      <c r="Z133" s="46">
        <v>0</v>
      </c>
      <c r="AA133" s="46"/>
      <c r="AB133" s="34">
        <f>V133+Y133+Z133</f>
        <v>9350</v>
      </c>
      <c r="AC133" s="34">
        <f>AB133+U133</f>
        <v>29750</v>
      </c>
      <c r="AD133" s="91" t="str">
        <f>A133</f>
        <v>615-PR</v>
      </c>
      <c r="AE133" s="74"/>
    </row>
    <row r="134" spans="1:31" s="31" customFormat="1" ht="37" customHeight="1" x14ac:dyDescent="0.2">
      <c r="A134" s="33" t="s">
        <v>257</v>
      </c>
      <c r="B134" s="33" t="s">
        <v>595</v>
      </c>
      <c r="C134" s="28" t="s">
        <v>33</v>
      </c>
      <c r="D134" s="28" t="s">
        <v>45</v>
      </c>
      <c r="E134" s="35" t="s">
        <v>143</v>
      </c>
      <c r="F134" s="35" t="s">
        <v>102</v>
      </c>
      <c r="G134" s="35" t="s">
        <v>135</v>
      </c>
      <c r="H134" s="220">
        <v>45</v>
      </c>
      <c r="I134" s="33" t="s">
        <v>37</v>
      </c>
      <c r="J134" s="51">
        <v>1200</v>
      </c>
      <c r="K134" s="52">
        <v>17</v>
      </c>
      <c r="L134" s="52">
        <v>0</v>
      </c>
      <c r="M134" s="52">
        <f t="shared" si="11"/>
        <v>17</v>
      </c>
      <c r="N134" s="34">
        <f t="shared" si="12"/>
        <v>20400</v>
      </c>
      <c r="O134" s="53">
        <v>0</v>
      </c>
      <c r="P134" s="53">
        <v>0</v>
      </c>
      <c r="Q134" s="71">
        <v>0.4</v>
      </c>
      <c r="R134" s="71">
        <f t="shared" si="13"/>
        <v>0</v>
      </c>
      <c r="S134" s="53">
        <v>0</v>
      </c>
      <c r="T134" s="34">
        <f>(M134*S134)</f>
        <v>0</v>
      </c>
      <c r="U134" s="34">
        <f>N134+R134+T134</f>
        <v>20400</v>
      </c>
      <c r="V134" s="34">
        <f>M134*200</f>
        <v>3400</v>
      </c>
      <c r="W134" s="34">
        <v>14</v>
      </c>
      <c r="X134" s="34">
        <v>160</v>
      </c>
      <c r="Y134" s="52">
        <f t="shared" si="15"/>
        <v>2240</v>
      </c>
      <c r="Z134" s="46">
        <v>0</v>
      </c>
      <c r="AA134" s="46"/>
      <c r="AB134" s="34">
        <f>V134+Y134+Z134</f>
        <v>5640</v>
      </c>
      <c r="AC134" s="34">
        <f>AB134+U134</f>
        <v>26040</v>
      </c>
      <c r="AD134" s="91" t="str">
        <f>A134</f>
        <v>615-PR</v>
      </c>
      <c r="AE134" s="74"/>
    </row>
    <row r="135" spans="1:31" s="31" customFormat="1" ht="44" customHeight="1" x14ac:dyDescent="0.2">
      <c r="A135" s="33" t="s">
        <v>257</v>
      </c>
      <c r="B135" s="33" t="s">
        <v>597</v>
      </c>
      <c r="C135" s="28" t="s">
        <v>33</v>
      </c>
      <c r="D135" s="28" t="s">
        <v>45</v>
      </c>
      <c r="E135" s="35" t="s">
        <v>249</v>
      </c>
      <c r="F135" s="35" t="s">
        <v>52</v>
      </c>
      <c r="G135" s="35" t="s">
        <v>258</v>
      </c>
      <c r="H135" s="220">
        <v>45</v>
      </c>
      <c r="I135" s="33" t="s">
        <v>172</v>
      </c>
      <c r="J135" s="51">
        <v>585</v>
      </c>
      <c r="K135" s="52">
        <v>17</v>
      </c>
      <c r="L135" s="52">
        <v>0</v>
      </c>
      <c r="M135" s="52">
        <f t="shared" si="11"/>
        <v>17</v>
      </c>
      <c r="N135" s="34">
        <f t="shared" si="12"/>
        <v>9945</v>
      </c>
      <c r="O135" s="53">
        <v>28</v>
      </c>
      <c r="P135" s="53">
        <v>110</v>
      </c>
      <c r="Q135" s="71">
        <v>0.4</v>
      </c>
      <c r="R135" s="71">
        <f t="shared" si="13"/>
        <v>1232</v>
      </c>
      <c r="S135" s="53">
        <v>385</v>
      </c>
      <c r="T135" s="34">
        <f>(M135*S135)</f>
        <v>6545</v>
      </c>
      <c r="U135" s="34">
        <f>N135+R135+T135</f>
        <v>17722</v>
      </c>
      <c r="V135" s="34">
        <f>M135*200</f>
        <v>3400</v>
      </c>
      <c r="W135" s="34">
        <v>1</v>
      </c>
      <c r="X135" s="34">
        <v>385</v>
      </c>
      <c r="Y135" s="52">
        <f t="shared" si="15"/>
        <v>385</v>
      </c>
      <c r="Z135" s="46">
        <v>0</v>
      </c>
      <c r="AA135" s="46"/>
      <c r="AB135" s="34">
        <f>V135+Y135+Z135</f>
        <v>3785</v>
      </c>
      <c r="AC135" s="34">
        <f>AB135+U135</f>
        <v>21507</v>
      </c>
      <c r="AD135" s="91" t="str">
        <f>A135</f>
        <v>615-PR</v>
      </c>
      <c r="AE135" s="74" t="s">
        <v>260</v>
      </c>
    </row>
    <row r="136" spans="1:31" s="31" customFormat="1" ht="40" customHeight="1" x14ac:dyDescent="0.2">
      <c r="A136" s="33" t="s">
        <v>257</v>
      </c>
      <c r="B136" s="33"/>
      <c r="C136" s="28" t="s">
        <v>33</v>
      </c>
      <c r="D136" s="28" t="s">
        <v>45</v>
      </c>
      <c r="E136" s="35" t="s">
        <v>261</v>
      </c>
      <c r="F136" s="35" t="s">
        <v>102</v>
      </c>
      <c r="G136" s="35" t="s">
        <v>258</v>
      </c>
      <c r="H136" s="220">
        <v>45</v>
      </c>
      <c r="I136" s="33" t="s">
        <v>172</v>
      </c>
      <c r="J136" s="51">
        <v>585</v>
      </c>
      <c r="K136" s="52">
        <v>0</v>
      </c>
      <c r="L136" s="52">
        <v>17</v>
      </c>
      <c r="M136" s="52">
        <f t="shared" si="11"/>
        <v>17</v>
      </c>
      <c r="N136" s="34">
        <f t="shared" si="12"/>
        <v>9945</v>
      </c>
      <c r="O136" s="53">
        <v>14</v>
      </c>
      <c r="P136" s="53">
        <v>121</v>
      </c>
      <c r="Q136" s="71">
        <v>0.4</v>
      </c>
      <c r="R136" s="71">
        <f t="shared" si="13"/>
        <v>677.60000000000014</v>
      </c>
      <c r="S136" s="53">
        <v>385</v>
      </c>
      <c r="T136" s="34">
        <f>(M136*S136)</f>
        <v>6545</v>
      </c>
      <c r="U136" s="34">
        <f>N136+R136+T136</f>
        <v>17167.599999999999</v>
      </c>
      <c r="V136" s="34">
        <f>M136*200</f>
        <v>3400</v>
      </c>
      <c r="W136" s="34">
        <v>1</v>
      </c>
      <c r="X136" s="34">
        <v>681</v>
      </c>
      <c r="Y136" s="52">
        <f t="shared" si="15"/>
        <v>681</v>
      </c>
      <c r="Z136" s="46">
        <v>0</v>
      </c>
      <c r="AA136" s="46"/>
      <c r="AB136" s="34">
        <f>V136+Y136+Z136</f>
        <v>4081</v>
      </c>
      <c r="AC136" s="34">
        <f>AB136+U136</f>
        <v>21248.6</v>
      </c>
      <c r="AD136" s="91" t="str">
        <f>A136</f>
        <v>615-PR</v>
      </c>
      <c r="AE136" s="74" t="s">
        <v>262</v>
      </c>
    </row>
    <row r="137" spans="1:31" s="31" customFormat="1" ht="42" customHeight="1" x14ac:dyDescent="0.2">
      <c r="A137" s="33" t="s">
        <v>257</v>
      </c>
      <c r="B137" s="33"/>
      <c r="C137" s="28" t="s">
        <v>33</v>
      </c>
      <c r="D137" s="28" t="s">
        <v>45</v>
      </c>
      <c r="E137" s="35" t="s">
        <v>261</v>
      </c>
      <c r="F137" s="35" t="s">
        <v>102</v>
      </c>
      <c r="G137" s="35" t="s">
        <v>258</v>
      </c>
      <c r="H137" s="220">
        <v>45</v>
      </c>
      <c r="I137" s="33" t="s">
        <v>172</v>
      </c>
      <c r="J137" s="51">
        <v>585</v>
      </c>
      <c r="K137" s="52">
        <v>17</v>
      </c>
      <c r="L137" s="52">
        <v>0</v>
      </c>
      <c r="M137" s="52">
        <f t="shared" si="11"/>
        <v>17</v>
      </c>
      <c r="N137" s="34">
        <f t="shared" si="12"/>
        <v>9945</v>
      </c>
      <c r="O137" s="53">
        <v>14</v>
      </c>
      <c r="P137" s="53">
        <v>121</v>
      </c>
      <c r="Q137" s="71">
        <v>0.4</v>
      </c>
      <c r="R137" s="71">
        <f t="shared" si="13"/>
        <v>677.60000000000014</v>
      </c>
      <c r="S137" s="53">
        <v>385</v>
      </c>
      <c r="T137" s="34">
        <f>(M137*S137)</f>
        <v>6545</v>
      </c>
      <c r="U137" s="34">
        <f>N137+R137+T137</f>
        <v>17167.599999999999</v>
      </c>
      <c r="V137" s="34">
        <f>M137*200</f>
        <v>3400</v>
      </c>
      <c r="W137" s="34">
        <v>1</v>
      </c>
      <c r="X137" s="34">
        <v>681</v>
      </c>
      <c r="Y137" s="52">
        <f t="shared" si="15"/>
        <v>681</v>
      </c>
      <c r="Z137" s="46">
        <v>0</v>
      </c>
      <c r="AA137" s="46"/>
      <c r="AB137" s="34">
        <f>V137+Y137+Z137</f>
        <v>4081</v>
      </c>
      <c r="AC137" s="34">
        <f>AB137+U137</f>
        <v>21248.6</v>
      </c>
      <c r="AD137" s="91" t="str">
        <f>A137</f>
        <v>615-PR</v>
      </c>
      <c r="AE137" s="74" t="s">
        <v>263</v>
      </c>
    </row>
    <row r="138" spans="1:31" s="31" customFormat="1" ht="35.25" customHeight="1" x14ac:dyDescent="0.2">
      <c r="A138" s="33" t="s">
        <v>257</v>
      </c>
      <c r="B138" s="33"/>
      <c r="C138" s="28" t="s">
        <v>33</v>
      </c>
      <c r="D138" s="28" t="s">
        <v>45</v>
      </c>
      <c r="E138" s="35" t="s">
        <v>143</v>
      </c>
      <c r="F138" s="35" t="s">
        <v>264</v>
      </c>
      <c r="G138" s="35" t="s">
        <v>265</v>
      </c>
      <c r="H138" s="220">
        <v>45</v>
      </c>
      <c r="I138" s="33" t="s">
        <v>37</v>
      </c>
      <c r="J138" s="51">
        <v>1200</v>
      </c>
      <c r="K138" s="52">
        <v>0</v>
      </c>
      <c r="L138" s="52">
        <v>17</v>
      </c>
      <c r="M138" s="52">
        <f t="shared" si="11"/>
        <v>17</v>
      </c>
      <c r="N138" s="34">
        <f t="shared" si="12"/>
        <v>20400</v>
      </c>
      <c r="O138" s="53">
        <v>0</v>
      </c>
      <c r="P138" s="53">
        <v>0</v>
      </c>
      <c r="Q138" s="71">
        <v>0</v>
      </c>
      <c r="R138" s="54">
        <v>0</v>
      </c>
      <c r="S138" s="34">
        <v>0</v>
      </c>
      <c r="T138" s="34">
        <v>0</v>
      </c>
      <c r="U138" s="34">
        <f>N138+R138+T138</f>
        <v>20400</v>
      </c>
      <c r="V138" s="34">
        <f>M138*200</f>
        <v>3400</v>
      </c>
      <c r="W138" s="34">
        <v>14</v>
      </c>
      <c r="X138" s="34">
        <v>160</v>
      </c>
      <c r="Y138" s="52">
        <f t="shared" si="15"/>
        <v>2240</v>
      </c>
      <c r="Z138" s="46">
        <v>0</v>
      </c>
      <c r="AA138" s="46"/>
      <c r="AB138" s="34">
        <f>V138+Y138+Z138</f>
        <v>5640</v>
      </c>
      <c r="AC138" s="30">
        <f>AB138+U138</f>
        <v>26040</v>
      </c>
      <c r="AD138" s="91" t="str">
        <f>A138</f>
        <v>615-PR</v>
      </c>
      <c r="AE138" s="74"/>
    </row>
    <row r="139" spans="1:31" s="31" customFormat="1" ht="48.75" customHeight="1" x14ac:dyDescent="0.2">
      <c r="A139" s="33" t="s">
        <v>257</v>
      </c>
      <c r="B139" s="33"/>
      <c r="C139" s="28" t="s">
        <v>33</v>
      </c>
      <c r="D139" s="28" t="s">
        <v>45</v>
      </c>
      <c r="E139" s="35" t="s">
        <v>143</v>
      </c>
      <c r="F139" s="35" t="s">
        <v>102</v>
      </c>
      <c r="G139" s="35" t="s">
        <v>258</v>
      </c>
      <c r="H139" s="220">
        <v>45</v>
      </c>
      <c r="I139" s="33" t="s">
        <v>37</v>
      </c>
      <c r="J139" s="51">
        <v>1200</v>
      </c>
      <c r="K139" s="52">
        <v>17</v>
      </c>
      <c r="L139" s="52">
        <v>0</v>
      </c>
      <c r="M139" s="52">
        <f t="shared" si="11"/>
        <v>17</v>
      </c>
      <c r="N139" s="34">
        <f t="shared" si="12"/>
        <v>20400</v>
      </c>
      <c r="O139" s="53">
        <v>0</v>
      </c>
      <c r="P139" s="53">
        <v>0</v>
      </c>
      <c r="Q139" s="71">
        <v>0.4</v>
      </c>
      <c r="R139" s="71">
        <f t="shared" ref="R139:R170" si="16">SUM(P139*Q139*O139)</f>
        <v>0</v>
      </c>
      <c r="S139" s="53">
        <v>0</v>
      </c>
      <c r="T139" s="34">
        <f>(M139*S139)</f>
        <v>0</v>
      </c>
      <c r="U139" s="34">
        <f>N139+R139+T139</f>
        <v>20400</v>
      </c>
      <c r="V139" s="34">
        <f>M139*200</f>
        <v>3400</v>
      </c>
      <c r="W139" s="34">
        <v>14</v>
      </c>
      <c r="X139" s="34">
        <v>160</v>
      </c>
      <c r="Y139" s="52">
        <f t="shared" si="15"/>
        <v>2240</v>
      </c>
      <c r="Z139" s="46">
        <v>0</v>
      </c>
      <c r="AA139" s="46"/>
      <c r="AB139" s="34">
        <f>V139+Y139+Z139</f>
        <v>5640</v>
      </c>
      <c r="AC139" s="34">
        <f>AB139+U139</f>
        <v>26040</v>
      </c>
      <c r="AD139" s="91" t="str">
        <f>A139</f>
        <v>615-PR</v>
      </c>
      <c r="AE139" s="74"/>
    </row>
    <row r="140" spans="1:31" s="31" customFormat="1" ht="48.75" customHeight="1" x14ac:dyDescent="0.2">
      <c r="A140" s="178" t="s">
        <v>257</v>
      </c>
      <c r="B140" s="178"/>
      <c r="C140" s="179" t="s">
        <v>33</v>
      </c>
      <c r="D140" s="179" t="s">
        <v>45</v>
      </c>
      <c r="E140" s="180" t="s">
        <v>69</v>
      </c>
      <c r="F140" s="180" t="s">
        <v>78</v>
      </c>
      <c r="G140" s="180" t="s">
        <v>258</v>
      </c>
      <c r="H140" s="246">
        <v>45</v>
      </c>
      <c r="I140" s="178" t="s">
        <v>48</v>
      </c>
      <c r="J140" s="183">
        <v>585</v>
      </c>
      <c r="K140" s="181">
        <v>0</v>
      </c>
      <c r="L140" s="181">
        <v>20</v>
      </c>
      <c r="M140" s="181">
        <f t="shared" si="11"/>
        <v>20</v>
      </c>
      <c r="N140" s="55">
        <f t="shared" si="12"/>
        <v>11700</v>
      </c>
      <c r="O140" s="182">
        <v>28</v>
      </c>
      <c r="P140" s="182">
        <v>72</v>
      </c>
      <c r="Q140" s="184">
        <v>0.4</v>
      </c>
      <c r="R140" s="184">
        <f t="shared" si="16"/>
        <v>806.4</v>
      </c>
      <c r="S140" s="182">
        <v>385</v>
      </c>
      <c r="T140" s="55">
        <f>(M140*S140)</f>
        <v>7700</v>
      </c>
      <c r="U140" s="55">
        <f>N140+R140+T140</f>
        <v>20206.400000000001</v>
      </c>
      <c r="V140" s="55">
        <f>M140*200</f>
        <v>4000</v>
      </c>
      <c r="W140" s="55">
        <v>1</v>
      </c>
      <c r="X140" s="55">
        <v>260</v>
      </c>
      <c r="Y140" s="181">
        <f t="shared" si="15"/>
        <v>260</v>
      </c>
      <c r="Z140" s="189">
        <v>0</v>
      </c>
      <c r="AA140" s="189"/>
      <c r="AB140" s="55">
        <f>V140+Y140+Z140</f>
        <v>4260</v>
      </c>
      <c r="AC140" s="55">
        <f>AB140+U140</f>
        <v>24466.400000000001</v>
      </c>
      <c r="AD140" s="91"/>
      <c r="AE140" s="74"/>
    </row>
    <row r="141" spans="1:31" s="31" customFormat="1" ht="49.5" customHeight="1" x14ac:dyDescent="0.2">
      <c r="A141" s="33" t="s">
        <v>257</v>
      </c>
      <c r="B141" s="33"/>
      <c r="C141" s="28" t="s">
        <v>33</v>
      </c>
      <c r="D141" s="28" t="s">
        <v>45</v>
      </c>
      <c r="E141" s="35" t="s">
        <v>143</v>
      </c>
      <c r="F141" s="35" t="s">
        <v>140</v>
      </c>
      <c r="G141" s="35" t="s">
        <v>141</v>
      </c>
      <c r="H141" s="220">
        <v>45</v>
      </c>
      <c r="I141" s="33" t="s">
        <v>37</v>
      </c>
      <c r="J141" s="51">
        <v>1200</v>
      </c>
      <c r="K141" s="52">
        <v>0</v>
      </c>
      <c r="L141" s="52">
        <v>17</v>
      </c>
      <c r="M141" s="52">
        <f t="shared" si="11"/>
        <v>17</v>
      </c>
      <c r="N141" s="34">
        <f t="shared" si="12"/>
        <v>20400</v>
      </c>
      <c r="O141" s="53">
        <v>0</v>
      </c>
      <c r="P141" s="53">
        <v>0</v>
      </c>
      <c r="Q141" s="71">
        <v>0.4</v>
      </c>
      <c r="R141" s="71">
        <f t="shared" si="16"/>
        <v>0</v>
      </c>
      <c r="S141" s="53">
        <v>0</v>
      </c>
      <c r="T141" s="34">
        <f>(M141*S141)</f>
        <v>0</v>
      </c>
      <c r="U141" s="34">
        <f>N141+R141+T141</f>
        <v>20400</v>
      </c>
      <c r="V141" s="34">
        <f>M141*200</f>
        <v>3400</v>
      </c>
      <c r="W141" s="34">
        <v>14</v>
      </c>
      <c r="X141" s="34">
        <v>160</v>
      </c>
      <c r="Y141" s="52">
        <f t="shared" si="15"/>
        <v>2240</v>
      </c>
      <c r="Z141" s="46">
        <v>0</v>
      </c>
      <c r="AA141" s="46"/>
      <c r="AB141" s="34">
        <f>V141+Y141+Z141</f>
        <v>5640</v>
      </c>
      <c r="AC141" s="34">
        <f>AB141+U141</f>
        <v>26040</v>
      </c>
      <c r="AD141" s="91" t="str">
        <f>A141</f>
        <v>615-PR</v>
      </c>
      <c r="AE141" s="74"/>
    </row>
    <row r="142" spans="1:31" s="31" customFormat="1" ht="42.75" customHeight="1" x14ac:dyDescent="0.2">
      <c r="A142" s="33" t="s">
        <v>257</v>
      </c>
      <c r="B142" s="33"/>
      <c r="C142" s="28" t="s">
        <v>33</v>
      </c>
      <c r="D142" s="28" t="s">
        <v>45</v>
      </c>
      <c r="E142" s="35" t="s">
        <v>143</v>
      </c>
      <c r="F142" s="35" t="s">
        <v>266</v>
      </c>
      <c r="G142" s="35" t="s">
        <v>267</v>
      </c>
      <c r="H142" s="220">
        <v>45</v>
      </c>
      <c r="I142" s="33" t="s">
        <v>37</v>
      </c>
      <c r="J142" s="51">
        <v>1200</v>
      </c>
      <c r="K142" s="52">
        <v>0</v>
      </c>
      <c r="L142" s="52">
        <v>15</v>
      </c>
      <c r="M142" s="52">
        <f t="shared" si="11"/>
        <v>15</v>
      </c>
      <c r="N142" s="34">
        <f t="shared" si="12"/>
        <v>18000</v>
      </c>
      <c r="O142" s="53">
        <v>0</v>
      </c>
      <c r="P142" s="53">
        <v>0</v>
      </c>
      <c r="Q142" s="71">
        <v>0.4</v>
      </c>
      <c r="R142" s="71">
        <f t="shared" si="16"/>
        <v>0</v>
      </c>
      <c r="S142" s="53">
        <v>0</v>
      </c>
      <c r="T142" s="34">
        <f>(M142*S142)</f>
        <v>0</v>
      </c>
      <c r="U142" s="34">
        <f>N142+R142+T142</f>
        <v>18000</v>
      </c>
      <c r="V142" s="34">
        <f>M142*200</f>
        <v>3000</v>
      </c>
      <c r="W142" s="34">
        <v>14</v>
      </c>
      <c r="X142" s="34">
        <v>160</v>
      </c>
      <c r="Y142" s="52">
        <f t="shared" si="15"/>
        <v>2240</v>
      </c>
      <c r="Z142" s="46">
        <v>0</v>
      </c>
      <c r="AA142" s="46"/>
      <c r="AB142" s="34">
        <f>V142+Y142+Z142</f>
        <v>5240</v>
      </c>
      <c r="AC142" s="34">
        <f>AB142+U142</f>
        <v>23240</v>
      </c>
      <c r="AD142" s="91" t="str">
        <f>A142</f>
        <v>615-PR</v>
      </c>
      <c r="AE142" s="74"/>
    </row>
    <row r="143" spans="1:31" s="31" customFormat="1" ht="41.25" customHeight="1" x14ac:dyDescent="0.2">
      <c r="A143" s="33" t="s">
        <v>268</v>
      </c>
      <c r="B143" s="33"/>
      <c r="C143" s="28" t="s">
        <v>33</v>
      </c>
      <c r="D143" s="28" t="s">
        <v>45</v>
      </c>
      <c r="E143" s="35" t="s">
        <v>143</v>
      </c>
      <c r="F143" s="35" t="s">
        <v>122</v>
      </c>
      <c r="G143" s="35" t="s">
        <v>123</v>
      </c>
      <c r="H143" s="220">
        <v>45</v>
      </c>
      <c r="I143" s="33" t="s">
        <v>37</v>
      </c>
      <c r="J143" s="51">
        <v>1200</v>
      </c>
      <c r="K143" s="52">
        <v>0</v>
      </c>
      <c r="L143" s="52">
        <v>17</v>
      </c>
      <c r="M143" s="52">
        <f t="shared" si="11"/>
        <v>17</v>
      </c>
      <c r="N143" s="34">
        <f t="shared" si="12"/>
        <v>20400</v>
      </c>
      <c r="O143" s="53">
        <v>0</v>
      </c>
      <c r="P143" s="53">
        <v>0</v>
      </c>
      <c r="Q143" s="71">
        <v>0.4</v>
      </c>
      <c r="R143" s="71">
        <f t="shared" si="16"/>
        <v>0</v>
      </c>
      <c r="S143" s="53">
        <v>0</v>
      </c>
      <c r="T143" s="34">
        <f>(M143*S143)</f>
        <v>0</v>
      </c>
      <c r="U143" s="34">
        <f>N143+R143+T143</f>
        <v>20400</v>
      </c>
      <c r="V143" s="34">
        <f>M143*200</f>
        <v>3400</v>
      </c>
      <c r="W143" s="34">
        <v>14</v>
      </c>
      <c r="X143" s="34">
        <v>330</v>
      </c>
      <c r="Y143" s="52">
        <f>SUM(W143*X143)</f>
        <v>4620</v>
      </c>
      <c r="Z143" s="46">
        <v>0</v>
      </c>
      <c r="AA143" s="46"/>
      <c r="AB143" s="34">
        <f>V143+Y143+Z143</f>
        <v>8020</v>
      </c>
      <c r="AC143" s="30">
        <f>AB143+U143</f>
        <v>28420</v>
      </c>
      <c r="AD143" s="91" t="str">
        <f>A143</f>
        <v>616-PR</v>
      </c>
      <c r="AE143" s="74"/>
    </row>
    <row r="144" spans="1:31" s="36" customFormat="1" ht="60" customHeight="1" x14ac:dyDescent="0.2">
      <c r="A144" s="33" t="s">
        <v>268</v>
      </c>
      <c r="B144" s="33" t="s">
        <v>32</v>
      </c>
      <c r="C144" s="28" t="s">
        <v>33</v>
      </c>
      <c r="D144" s="28" t="s">
        <v>34</v>
      </c>
      <c r="E144" s="89" t="s">
        <v>35</v>
      </c>
      <c r="F144" s="35" t="s">
        <v>78</v>
      </c>
      <c r="G144" s="35" t="s">
        <v>269</v>
      </c>
      <c r="H144" s="220">
        <v>45</v>
      </c>
      <c r="I144" s="33" t="s">
        <v>37</v>
      </c>
      <c r="J144" s="51">
        <v>1200</v>
      </c>
      <c r="K144" s="52">
        <v>0</v>
      </c>
      <c r="L144" s="52">
        <v>17</v>
      </c>
      <c r="M144" s="52">
        <f t="shared" si="11"/>
        <v>17</v>
      </c>
      <c r="N144" s="34">
        <f t="shared" si="12"/>
        <v>20400</v>
      </c>
      <c r="O144" s="34">
        <v>0</v>
      </c>
      <c r="P144" s="34">
        <v>0</v>
      </c>
      <c r="Q144" s="54">
        <v>0.4</v>
      </c>
      <c r="R144" s="54">
        <f t="shared" si="16"/>
        <v>0</v>
      </c>
      <c r="S144" s="34">
        <v>0</v>
      </c>
      <c r="T144" s="34">
        <f>(M144*S144)</f>
        <v>0</v>
      </c>
      <c r="U144" s="34">
        <f>N144+R144+T144</f>
        <v>20400</v>
      </c>
      <c r="V144" s="34">
        <f>M144*200</f>
        <v>3400</v>
      </c>
      <c r="W144" s="34">
        <v>9</v>
      </c>
      <c r="X144" s="34">
        <v>330</v>
      </c>
      <c r="Y144" s="52">
        <f t="shared" ref="Y144:Y156" si="17">SUM(X144*W144)</f>
        <v>2970</v>
      </c>
      <c r="Z144" s="52">
        <v>0</v>
      </c>
      <c r="AA144" s="52"/>
      <c r="AB144" s="34">
        <f>V144+Y144+Z144</f>
        <v>6370</v>
      </c>
      <c r="AC144" s="34">
        <f>AB144+U144</f>
        <v>26770</v>
      </c>
      <c r="AD144" s="91" t="str">
        <f>A144</f>
        <v>616-PR</v>
      </c>
      <c r="AE144" s="74" t="s">
        <v>270</v>
      </c>
    </row>
    <row r="145" spans="1:31" s="36" customFormat="1" ht="39.75" customHeight="1" x14ac:dyDescent="0.2">
      <c r="A145" s="33" t="s">
        <v>268</v>
      </c>
      <c r="B145" s="33"/>
      <c r="C145" s="28" t="s">
        <v>33</v>
      </c>
      <c r="D145" s="28" t="s">
        <v>34</v>
      </c>
      <c r="E145" s="89" t="s">
        <v>35</v>
      </c>
      <c r="F145" s="89" t="s">
        <v>122</v>
      </c>
      <c r="G145" s="35" t="s">
        <v>123</v>
      </c>
      <c r="H145" s="220">
        <v>45</v>
      </c>
      <c r="I145" s="90" t="s">
        <v>37</v>
      </c>
      <c r="J145" s="51">
        <v>1200</v>
      </c>
      <c r="K145" s="52">
        <v>18</v>
      </c>
      <c r="L145" s="52">
        <v>0</v>
      </c>
      <c r="M145" s="52">
        <f t="shared" si="11"/>
        <v>18</v>
      </c>
      <c r="N145" s="34">
        <f t="shared" si="12"/>
        <v>21600</v>
      </c>
      <c r="O145" s="34">
        <v>0</v>
      </c>
      <c r="P145" s="34">
        <v>0</v>
      </c>
      <c r="Q145" s="54">
        <v>0.4</v>
      </c>
      <c r="R145" s="54">
        <f t="shared" si="16"/>
        <v>0</v>
      </c>
      <c r="S145" s="34">
        <v>0</v>
      </c>
      <c r="T145" s="34">
        <f>(M145*S145)</f>
        <v>0</v>
      </c>
      <c r="U145" s="34">
        <f>N145+R145+T145</f>
        <v>21600</v>
      </c>
      <c r="V145" s="34">
        <f>M145*200</f>
        <v>3600</v>
      </c>
      <c r="W145" s="34">
        <v>11</v>
      </c>
      <c r="X145" s="34">
        <v>330</v>
      </c>
      <c r="Y145" s="52">
        <f t="shared" si="17"/>
        <v>3630</v>
      </c>
      <c r="Z145" s="52">
        <v>0</v>
      </c>
      <c r="AA145" s="52"/>
      <c r="AB145" s="34">
        <f>V145+Y145+Z145</f>
        <v>7230</v>
      </c>
      <c r="AC145" s="81">
        <f>AB145+U145</f>
        <v>28830</v>
      </c>
      <c r="AD145" s="91" t="str">
        <f>A145</f>
        <v>616-PR</v>
      </c>
      <c r="AE145" s="74"/>
    </row>
    <row r="146" spans="1:31" s="114" customFormat="1" ht="63" customHeight="1" x14ac:dyDescent="0.2">
      <c r="A146" s="33" t="s">
        <v>268</v>
      </c>
      <c r="B146" s="33" t="s">
        <v>608</v>
      </c>
      <c r="C146" s="88" t="s">
        <v>33</v>
      </c>
      <c r="D146" s="28" t="s">
        <v>272</v>
      </c>
      <c r="E146" s="89" t="s">
        <v>273</v>
      </c>
      <c r="F146" s="89" t="s">
        <v>122</v>
      </c>
      <c r="G146" s="35" t="s">
        <v>123</v>
      </c>
      <c r="H146" s="220">
        <v>45</v>
      </c>
      <c r="I146" s="90" t="s">
        <v>37</v>
      </c>
      <c r="J146" s="51">
        <v>1200</v>
      </c>
      <c r="K146" s="52">
        <v>0</v>
      </c>
      <c r="L146" s="52">
        <v>17</v>
      </c>
      <c r="M146" s="52">
        <f t="shared" si="11"/>
        <v>17</v>
      </c>
      <c r="N146" s="34">
        <f t="shared" si="12"/>
        <v>20400</v>
      </c>
      <c r="O146" s="34">
        <v>0</v>
      </c>
      <c r="P146" s="34">
        <v>0</v>
      </c>
      <c r="Q146" s="54">
        <v>0.4</v>
      </c>
      <c r="R146" s="54">
        <f t="shared" si="16"/>
        <v>0</v>
      </c>
      <c r="S146" s="34">
        <v>0</v>
      </c>
      <c r="T146" s="34">
        <f>(M146*S146)</f>
        <v>0</v>
      </c>
      <c r="U146" s="34">
        <f>N146+R146+T146</f>
        <v>20400</v>
      </c>
      <c r="V146" s="34">
        <f>M146*200</f>
        <v>3400</v>
      </c>
      <c r="W146" s="34">
        <v>14</v>
      </c>
      <c r="X146" s="34">
        <v>550</v>
      </c>
      <c r="Y146" s="52">
        <f t="shared" si="17"/>
        <v>7700</v>
      </c>
      <c r="Z146" s="52">
        <v>0</v>
      </c>
      <c r="AA146" s="52"/>
      <c r="AB146" s="34">
        <f>V146+Y146+Z146</f>
        <v>11100</v>
      </c>
      <c r="AC146" s="34">
        <f>AB146+U146</f>
        <v>31500</v>
      </c>
      <c r="AD146" s="91" t="str">
        <f>A146</f>
        <v>616-PR</v>
      </c>
      <c r="AE146" s="88"/>
    </row>
    <row r="147" spans="1:31" s="114" customFormat="1" ht="36.75" customHeight="1" x14ac:dyDescent="0.2">
      <c r="A147" s="33" t="s">
        <v>274</v>
      </c>
      <c r="B147" s="33" t="s">
        <v>32</v>
      </c>
      <c r="C147" s="88" t="s">
        <v>33</v>
      </c>
      <c r="D147" s="88" t="s">
        <v>108</v>
      </c>
      <c r="E147" s="89" t="s">
        <v>275</v>
      </c>
      <c r="F147" s="89" t="s">
        <v>276</v>
      </c>
      <c r="G147" s="89" t="s">
        <v>138</v>
      </c>
      <c r="H147" s="220">
        <v>60</v>
      </c>
      <c r="I147" s="90" t="s">
        <v>48</v>
      </c>
      <c r="J147" s="51">
        <v>585</v>
      </c>
      <c r="K147" s="52">
        <v>0</v>
      </c>
      <c r="L147" s="52">
        <v>21</v>
      </c>
      <c r="M147" s="52">
        <f t="shared" si="11"/>
        <v>21</v>
      </c>
      <c r="N147" s="34">
        <f t="shared" si="12"/>
        <v>12285</v>
      </c>
      <c r="O147" s="34">
        <v>28</v>
      </c>
      <c r="P147" s="34">
        <v>138</v>
      </c>
      <c r="Q147" s="54">
        <v>0.4</v>
      </c>
      <c r="R147" s="54">
        <f t="shared" si="16"/>
        <v>1545.6000000000001</v>
      </c>
      <c r="S147" s="34">
        <v>300</v>
      </c>
      <c r="T147" s="34">
        <f>(M147*S147)</f>
        <v>6300</v>
      </c>
      <c r="U147" s="34">
        <f>N147+R147+T147</f>
        <v>20130.599999999999</v>
      </c>
      <c r="V147" s="34">
        <f>M147*200</f>
        <v>4200</v>
      </c>
      <c r="W147" s="34">
        <v>1</v>
      </c>
      <c r="X147" s="34">
        <v>625</v>
      </c>
      <c r="Y147" s="52">
        <f t="shared" si="17"/>
        <v>625</v>
      </c>
      <c r="Z147" s="52">
        <v>0</v>
      </c>
      <c r="AA147" s="52"/>
      <c r="AB147" s="34">
        <f>V147+Y147+Z147</f>
        <v>4825</v>
      </c>
      <c r="AC147" s="34">
        <f>AB147+U147</f>
        <v>24955.599999999999</v>
      </c>
      <c r="AD147" s="91" t="s">
        <v>274</v>
      </c>
      <c r="AE147" s="88" t="s">
        <v>277</v>
      </c>
    </row>
    <row r="148" spans="1:31" s="114" customFormat="1" ht="33.75" customHeight="1" x14ac:dyDescent="0.2">
      <c r="A148" s="33" t="s">
        <v>274</v>
      </c>
      <c r="B148" s="33"/>
      <c r="C148" s="88" t="s">
        <v>33</v>
      </c>
      <c r="D148" s="88" t="s">
        <v>108</v>
      </c>
      <c r="E148" s="89" t="s">
        <v>275</v>
      </c>
      <c r="F148" s="89" t="s">
        <v>276</v>
      </c>
      <c r="G148" s="89" t="s">
        <v>138</v>
      </c>
      <c r="H148" s="220">
        <v>60</v>
      </c>
      <c r="I148" s="90" t="s">
        <v>48</v>
      </c>
      <c r="J148" s="51">
        <v>585</v>
      </c>
      <c r="K148" s="52">
        <v>19</v>
      </c>
      <c r="L148" s="52">
        <v>0</v>
      </c>
      <c r="M148" s="52">
        <f t="shared" si="11"/>
        <v>19</v>
      </c>
      <c r="N148" s="34">
        <f t="shared" si="12"/>
        <v>11115</v>
      </c>
      <c r="O148" s="34">
        <v>28</v>
      </c>
      <c r="P148" s="34">
        <v>138</v>
      </c>
      <c r="Q148" s="54">
        <v>0.4</v>
      </c>
      <c r="R148" s="54">
        <f t="shared" si="16"/>
        <v>1545.6000000000001</v>
      </c>
      <c r="S148" s="34">
        <v>300</v>
      </c>
      <c r="T148" s="34">
        <f>(M148*S148)</f>
        <v>5700</v>
      </c>
      <c r="U148" s="34">
        <f>N148+R148+T148</f>
        <v>18360.599999999999</v>
      </c>
      <c r="V148" s="34">
        <f>M148*200</f>
        <v>3800</v>
      </c>
      <c r="W148" s="34">
        <v>1</v>
      </c>
      <c r="X148" s="34">
        <v>625</v>
      </c>
      <c r="Y148" s="52">
        <f t="shared" si="17"/>
        <v>625</v>
      </c>
      <c r="Z148" s="52">
        <v>0</v>
      </c>
      <c r="AA148" s="52"/>
      <c r="AB148" s="34">
        <f>V148+Y148+Z148</f>
        <v>4425</v>
      </c>
      <c r="AC148" s="34">
        <f>AB148+U148</f>
        <v>22785.599999999999</v>
      </c>
      <c r="AD148" s="91" t="s">
        <v>274</v>
      </c>
      <c r="AE148" s="88"/>
    </row>
    <row r="149" spans="1:31" s="114" customFormat="1" ht="35.25" customHeight="1" x14ac:dyDescent="0.2">
      <c r="A149" s="62" t="s">
        <v>274</v>
      </c>
      <c r="B149" s="218"/>
      <c r="C149" s="63" t="s">
        <v>33</v>
      </c>
      <c r="D149" s="63" t="s">
        <v>45</v>
      </c>
      <c r="E149" s="37" t="s">
        <v>261</v>
      </c>
      <c r="F149" s="37" t="s">
        <v>279</v>
      </c>
      <c r="G149" s="37" t="s">
        <v>138</v>
      </c>
      <c r="H149" s="245">
        <v>60</v>
      </c>
      <c r="I149" s="62" t="s">
        <v>172</v>
      </c>
      <c r="J149" s="39">
        <v>585</v>
      </c>
      <c r="K149" s="40">
        <v>0</v>
      </c>
      <c r="L149" s="40">
        <v>0</v>
      </c>
      <c r="M149" s="40">
        <f t="shared" si="11"/>
        <v>0</v>
      </c>
      <c r="N149" s="41">
        <f t="shared" si="12"/>
        <v>0</v>
      </c>
      <c r="O149" s="41">
        <v>0</v>
      </c>
      <c r="P149" s="41">
        <v>121</v>
      </c>
      <c r="Q149" s="43">
        <v>0.4</v>
      </c>
      <c r="R149" s="43">
        <f t="shared" si="16"/>
        <v>0</v>
      </c>
      <c r="S149" s="41">
        <v>300</v>
      </c>
      <c r="T149" s="41">
        <f>(M149*S149)</f>
        <v>0</v>
      </c>
      <c r="U149" s="41">
        <f>N149+R149+T149</f>
        <v>0</v>
      </c>
      <c r="V149" s="41">
        <f>M149*200</f>
        <v>0</v>
      </c>
      <c r="W149" s="41">
        <v>0</v>
      </c>
      <c r="X149" s="41">
        <v>600</v>
      </c>
      <c r="Y149" s="40">
        <f t="shared" si="17"/>
        <v>0</v>
      </c>
      <c r="Z149" s="40">
        <v>0</v>
      </c>
      <c r="AA149" s="52"/>
      <c r="AB149" s="41">
        <f>V149+Y149+Z149</f>
        <v>0</v>
      </c>
      <c r="AC149" s="41">
        <f>AB149+U149</f>
        <v>0</v>
      </c>
      <c r="AD149" s="91" t="str">
        <f>A149</f>
        <v>617-PR</v>
      </c>
      <c r="AE149" s="88" t="s">
        <v>281</v>
      </c>
    </row>
    <row r="150" spans="1:31" s="114" customFormat="1" ht="30" customHeight="1" x14ac:dyDescent="0.2">
      <c r="A150" s="33" t="s">
        <v>274</v>
      </c>
      <c r="B150" s="62" t="s">
        <v>32</v>
      </c>
      <c r="C150" s="88" t="s">
        <v>33</v>
      </c>
      <c r="D150" s="88" t="s">
        <v>50</v>
      </c>
      <c r="E150" s="89" t="s">
        <v>161</v>
      </c>
      <c r="F150" s="89" t="s">
        <v>137</v>
      </c>
      <c r="G150" s="89" t="s">
        <v>138</v>
      </c>
      <c r="H150" s="220">
        <v>60</v>
      </c>
      <c r="I150" s="90" t="s">
        <v>172</v>
      </c>
      <c r="J150" s="51">
        <v>585</v>
      </c>
      <c r="K150" s="52">
        <v>0</v>
      </c>
      <c r="L150" s="52">
        <v>17</v>
      </c>
      <c r="M150" s="52">
        <f t="shared" ref="M150:M172" si="18">K150+L150</f>
        <v>17</v>
      </c>
      <c r="N150" s="34">
        <f t="shared" ref="N150:N170" si="19">(J150*M150)</f>
        <v>9945</v>
      </c>
      <c r="O150" s="34">
        <v>28</v>
      </c>
      <c r="P150" s="34">
        <v>14</v>
      </c>
      <c r="Q150" s="54">
        <v>0.4</v>
      </c>
      <c r="R150" s="54">
        <f t="shared" si="16"/>
        <v>156.80000000000001</v>
      </c>
      <c r="S150" s="34">
        <v>300</v>
      </c>
      <c r="T150" s="34">
        <f>(M150*S150)</f>
        <v>5100</v>
      </c>
      <c r="U150" s="34">
        <f>N150+R150+T150</f>
        <v>15201.8</v>
      </c>
      <c r="V150" s="34">
        <f>M150*200</f>
        <v>3400</v>
      </c>
      <c r="W150" s="34">
        <v>1</v>
      </c>
      <c r="X150" s="34">
        <v>325</v>
      </c>
      <c r="Y150" s="52">
        <f t="shared" si="17"/>
        <v>325</v>
      </c>
      <c r="Z150" s="52">
        <v>0</v>
      </c>
      <c r="AA150" s="52"/>
      <c r="AB150" s="34">
        <f>V150+Y150+Z150</f>
        <v>3725</v>
      </c>
      <c r="AC150" s="34">
        <f>AB150+U150</f>
        <v>18926.8</v>
      </c>
      <c r="AD150" s="91" t="s">
        <v>274</v>
      </c>
      <c r="AE150" s="88"/>
    </row>
    <row r="151" spans="1:31" s="31" customFormat="1" ht="51" customHeight="1" x14ac:dyDescent="0.2">
      <c r="A151" s="33" t="s">
        <v>274</v>
      </c>
      <c r="B151" s="33"/>
      <c r="C151" s="88" t="s">
        <v>33</v>
      </c>
      <c r="D151" s="88" t="s">
        <v>34</v>
      </c>
      <c r="E151" s="89" t="s">
        <v>35</v>
      </c>
      <c r="F151" s="89" t="s">
        <v>137</v>
      </c>
      <c r="G151" s="89" t="s">
        <v>138</v>
      </c>
      <c r="H151" s="220">
        <v>60</v>
      </c>
      <c r="I151" s="90" t="s">
        <v>37</v>
      </c>
      <c r="J151" s="51">
        <v>1200</v>
      </c>
      <c r="K151" s="52">
        <v>20</v>
      </c>
      <c r="L151" s="52">
        <v>0</v>
      </c>
      <c r="M151" s="52">
        <f t="shared" si="18"/>
        <v>20</v>
      </c>
      <c r="N151" s="34">
        <f t="shared" si="19"/>
        <v>24000</v>
      </c>
      <c r="O151" s="34">
        <v>0</v>
      </c>
      <c r="P151" s="34">
        <v>0</v>
      </c>
      <c r="Q151" s="54">
        <v>0.4</v>
      </c>
      <c r="R151" s="54">
        <f t="shared" si="16"/>
        <v>0</v>
      </c>
      <c r="S151" s="34">
        <v>0</v>
      </c>
      <c r="T151" s="34">
        <f>(M151*S151)</f>
        <v>0</v>
      </c>
      <c r="U151" s="34">
        <f>N151+R151+T151</f>
        <v>24000</v>
      </c>
      <c r="V151" s="34">
        <f>M151*200</f>
        <v>4000</v>
      </c>
      <c r="W151" s="34">
        <v>14</v>
      </c>
      <c r="X151" s="34">
        <v>132</v>
      </c>
      <c r="Y151" s="52">
        <f t="shared" si="17"/>
        <v>1848</v>
      </c>
      <c r="Z151" s="52">
        <v>0</v>
      </c>
      <c r="AA151" s="52"/>
      <c r="AB151" s="34">
        <f>V151+Y151+Z151</f>
        <v>5848</v>
      </c>
      <c r="AC151" s="34">
        <f>AB151+U151</f>
        <v>29848</v>
      </c>
      <c r="AD151" s="91" t="s">
        <v>274</v>
      </c>
      <c r="AE151" s="74"/>
    </row>
    <row r="152" spans="1:31" s="114" customFormat="1" ht="32.25" customHeight="1" x14ac:dyDescent="0.2">
      <c r="A152" s="92" t="s">
        <v>283</v>
      </c>
      <c r="B152" s="92"/>
      <c r="C152" s="88" t="s">
        <v>33</v>
      </c>
      <c r="D152" s="88" t="s">
        <v>108</v>
      </c>
      <c r="E152" s="89" t="s">
        <v>284</v>
      </c>
      <c r="F152" s="89" t="s">
        <v>285</v>
      </c>
      <c r="G152" s="89" t="s">
        <v>138</v>
      </c>
      <c r="H152" s="220">
        <v>60</v>
      </c>
      <c r="I152" s="90" t="s">
        <v>172</v>
      </c>
      <c r="J152" s="51">
        <v>585</v>
      </c>
      <c r="K152" s="52">
        <v>0</v>
      </c>
      <c r="L152" s="52">
        <v>19</v>
      </c>
      <c r="M152" s="52">
        <f t="shared" si="18"/>
        <v>19</v>
      </c>
      <c r="N152" s="34">
        <f t="shared" si="19"/>
        <v>11115</v>
      </c>
      <c r="O152" s="34">
        <v>29</v>
      </c>
      <c r="P152" s="34">
        <v>154</v>
      </c>
      <c r="Q152" s="54">
        <v>0.4</v>
      </c>
      <c r="R152" s="54">
        <f t="shared" si="16"/>
        <v>1786.4</v>
      </c>
      <c r="S152" s="34">
        <v>300</v>
      </c>
      <c r="T152" s="34">
        <f>(M152*S152)</f>
        <v>5700</v>
      </c>
      <c r="U152" s="34">
        <f>N152+R152+T152</f>
        <v>18601.400000000001</v>
      </c>
      <c r="V152" s="34">
        <f>M152*200</f>
        <v>3800</v>
      </c>
      <c r="W152" s="34">
        <v>0</v>
      </c>
      <c r="X152" s="34">
        <v>0</v>
      </c>
      <c r="Y152" s="52">
        <f t="shared" si="17"/>
        <v>0</v>
      </c>
      <c r="Z152" s="52">
        <v>0</v>
      </c>
      <c r="AA152" s="52"/>
      <c r="AB152" s="34">
        <f>V152+Y152+Z152</f>
        <v>3800</v>
      </c>
      <c r="AC152" s="34">
        <f>AB152+U152</f>
        <v>22401.4</v>
      </c>
      <c r="AD152" s="91" t="str">
        <f>A152</f>
        <v>617-SH</v>
      </c>
      <c r="AE152" s="88" t="s">
        <v>287</v>
      </c>
    </row>
    <row r="153" spans="1:31" s="114" customFormat="1" ht="30.75" customHeight="1" x14ac:dyDescent="0.2">
      <c r="A153" s="33" t="s">
        <v>283</v>
      </c>
      <c r="B153" s="33"/>
      <c r="C153" s="28" t="s">
        <v>33</v>
      </c>
      <c r="D153" s="28" t="s">
        <v>34</v>
      </c>
      <c r="E153" s="35" t="s">
        <v>170</v>
      </c>
      <c r="F153" s="35" t="s">
        <v>137</v>
      </c>
      <c r="G153" s="89" t="s">
        <v>138</v>
      </c>
      <c r="H153" s="220">
        <v>60</v>
      </c>
      <c r="I153" s="33" t="s">
        <v>172</v>
      </c>
      <c r="J153" s="51">
        <v>585</v>
      </c>
      <c r="K153" s="52">
        <v>0</v>
      </c>
      <c r="L153" s="52">
        <v>17</v>
      </c>
      <c r="M153" s="52">
        <f t="shared" si="18"/>
        <v>17</v>
      </c>
      <c r="N153" s="34">
        <f t="shared" si="19"/>
        <v>9945</v>
      </c>
      <c r="O153" s="34">
        <v>12</v>
      </c>
      <c r="P153" s="34">
        <v>236</v>
      </c>
      <c r="Q153" s="54">
        <v>0.4</v>
      </c>
      <c r="R153" s="54">
        <f t="shared" si="16"/>
        <v>1132.8000000000002</v>
      </c>
      <c r="S153" s="34">
        <v>300</v>
      </c>
      <c r="T153" s="34">
        <f>(M153*S153)</f>
        <v>5100</v>
      </c>
      <c r="U153" s="34">
        <f>N153+R153+T153</f>
        <v>16177.8</v>
      </c>
      <c r="V153" s="34">
        <f>M153*200</f>
        <v>3400</v>
      </c>
      <c r="W153" s="34">
        <v>0</v>
      </c>
      <c r="X153" s="34">
        <v>0</v>
      </c>
      <c r="Y153" s="52">
        <f t="shared" si="17"/>
        <v>0</v>
      </c>
      <c r="Z153" s="52">
        <v>0</v>
      </c>
      <c r="AA153" s="52"/>
      <c r="AB153" s="34">
        <f>V153+Y153+Z153</f>
        <v>3400</v>
      </c>
      <c r="AC153" s="34">
        <f>AB153+U153</f>
        <v>19577.8</v>
      </c>
      <c r="AD153" s="91" t="str">
        <f>A153</f>
        <v>617-SH</v>
      </c>
      <c r="AE153" s="88"/>
    </row>
    <row r="154" spans="1:31" s="114" customFormat="1" ht="31.5" customHeight="1" x14ac:dyDescent="0.2">
      <c r="A154" s="33" t="s">
        <v>289</v>
      </c>
      <c r="B154" s="33" t="s">
        <v>660</v>
      </c>
      <c r="C154" s="28" t="s">
        <v>33</v>
      </c>
      <c r="D154" s="28" t="s">
        <v>34</v>
      </c>
      <c r="E154" s="35" t="s">
        <v>170</v>
      </c>
      <c r="F154" s="35" t="s">
        <v>291</v>
      </c>
      <c r="G154" s="35" t="s">
        <v>292</v>
      </c>
      <c r="H154" s="220">
        <v>45</v>
      </c>
      <c r="I154" s="33" t="s">
        <v>48</v>
      </c>
      <c r="J154" s="51">
        <v>585</v>
      </c>
      <c r="K154" s="52">
        <v>0</v>
      </c>
      <c r="L154" s="52">
        <v>20</v>
      </c>
      <c r="M154" s="52">
        <f t="shared" si="18"/>
        <v>20</v>
      </c>
      <c r="N154" s="34">
        <f t="shared" si="19"/>
        <v>11700</v>
      </c>
      <c r="O154" s="34">
        <v>28</v>
      </c>
      <c r="P154" s="34">
        <v>10</v>
      </c>
      <c r="Q154" s="54">
        <v>0.4</v>
      </c>
      <c r="R154" s="54">
        <f t="shared" si="16"/>
        <v>112</v>
      </c>
      <c r="S154" s="34">
        <v>125</v>
      </c>
      <c r="T154" s="34">
        <f>(M154*S154)</f>
        <v>2500</v>
      </c>
      <c r="U154" s="34">
        <f>N154+R154+T154</f>
        <v>14312</v>
      </c>
      <c r="V154" s="34">
        <f>M154*200</f>
        <v>4000</v>
      </c>
      <c r="W154" s="34">
        <v>1</v>
      </c>
      <c r="X154" s="34">
        <v>215</v>
      </c>
      <c r="Y154" s="52">
        <f t="shared" si="17"/>
        <v>215</v>
      </c>
      <c r="Z154" s="52">
        <v>0</v>
      </c>
      <c r="AA154" s="52"/>
      <c r="AB154" s="34">
        <f>V154+Y154+Z154</f>
        <v>4215</v>
      </c>
      <c r="AC154" s="34">
        <f>AB154+U154</f>
        <v>18527</v>
      </c>
      <c r="AD154" s="91" t="str">
        <f>A154</f>
        <v>618-PR</v>
      </c>
      <c r="AE154" s="88" t="s">
        <v>294</v>
      </c>
    </row>
    <row r="155" spans="1:31" s="114" customFormat="1" ht="31.5" customHeight="1" x14ac:dyDescent="0.2">
      <c r="A155" s="178" t="s">
        <v>289</v>
      </c>
      <c r="B155" s="178" t="s">
        <v>740</v>
      </c>
      <c r="C155" s="179" t="s">
        <v>33</v>
      </c>
      <c r="D155" s="179" t="s">
        <v>34</v>
      </c>
      <c r="E155" s="180" t="s">
        <v>741</v>
      </c>
      <c r="F155" s="180" t="s">
        <v>742</v>
      </c>
      <c r="G155" s="180" t="s">
        <v>292</v>
      </c>
      <c r="H155" s="246">
        <v>45</v>
      </c>
      <c r="I155" s="178" t="s">
        <v>48</v>
      </c>
      <c r="J155" s="183">
        <v>585</v>
      </c>
      <c r="K155" s="181">
        <v>0</v>
      </c>
      <c r="L155" s="181">
        <v>17</v>
      </c>
      <c r="M155" s="181">
        <f t="shared" si="18"/>
        <v>17</v>
      </c>
      <c r="N155" s="55">
        <f t="shared" si="19"/>
        <v>9945</v>
      </c>
      <c r="O155" s="55">
        <v>28</v>
      </c>
      <c r="P155" s="55">
        <v>187</v>
      </c>
      <c r="Q155" s="185">
        <v>0.4</v>
      </c>
      <c r="R155" s="185">
        <f t="shared" si="16"/>
        <v>2094.4</v>
      </c>
      <c r="S155" s="55">
        <v>125</v>
      </c>
      <c r="T155" s="55">
        <f>(M155*S155)</f>
        <v>2125</v>
      </c>
      <c r="U155" s="55">
        <f>N155+R155+T155</f>
        <v>14164.4</v>
      </c>
      <c r="V155" s="55">
        <f>M155*200</f>
        <v>3400</v>
      </c>
      <c r="W155" s="55">
        <v>1</v>
      </c>
      <c r="X155" s="55">
        <v>350</v>
      </c>
      <c r="Y155" s="181">
        <f t="shared" si="17"/>
        <v>350</v>
      </c>
      <c r="Z155" s="181">
        <v>0</v>
      </c>
      <c r="AA155" s="181"/>
      <c r="AB155" s="55">
        <f>V155+Y155+Z155</f>
        <v>3750</v>
      </c>
      <c r="AC155" s="55">
        <f>AB155+U155</f>
        <v>17914.400000000001</v>
      </c>
      <c r="AD155" s="91"/>
      <c r="AE155" s="88"/>
    </row>
    <row r="156" spans="1:31" s="114" customFormat="1" ht="76" customHeight="1" x14ac:dyDescent="0.2">
      <c r="A156" s="178" t="s">
        <v>289</v>
      </c>
      <c r="B156" s="178" t="s">
        <v>757</v>
      </c>
      <c r="C156" s="179" t="s">
        <v>33</v>
      </c>
      <c r="D156" s="179" t="s">
        <v>34</v>
      </c>
      <c r="E156" s="180" t="s">
        <v>295</v>
      </c>
      <c r="F156" s="180" t="s">
        <v>296</v>
      </c>
      <c r="G156" s="180" t="s">
        <v>292</v>
      </c>
      <c r="H156" s="220">
        <v>45</v>
      </c>
      <c r="I156" s="33" t="s">
        <v>48</v>
      </c>
      <c r="J156" s="51">
        <v>585</v>
      </c>
      <c r="K156" s="52">
        <v>0</v>
      </c>
      <c r="L156" s="52">
        <v>24</v>
      </c>
      <c r="M156" s="52">
        <f t="shared" si="18"/>
        <v>24</v>
      </c>
      <c r="N156" s="34">
        <f t="shared" si="19"/>
        <v>14040</v>
      </c>
      <c r="O156" s="34">
        <v>28</v>
      </c>
      <c r="P156" s="34">
        <v>200</v>
      </c>
      <c r="Q156" s="54">
        <v>0.4</v>
      </c>
      <c r="R156" s="54">
        <f t="shared" si="16"/>
        <v>2240</v>
      </c>
      <c r="S156" s="55">
        <v>125</v>
      </c>
      <c r="T156" s="34">
        <f>(M156*S156)</f>
        <v>3000</v>
      </c>
      <c r="U156" s="34">
        <f>N156+R156+T156</f>
        <v>19280</v>
      </c>
      <c r="V156" s="34">
        <f>M156*200</f>
        <v>4800</v>
      </c>
      <c r="W156" s="34">
        <v>1</v>
      </c>
      <c r="X156" s="34">
        <v>660</v>
      </c>
      <c r="Y156" s="52">
        <f t="shared" si="17"/>
        <v>660</v>
      </c>
      <c r="Z156" s="52">
        <v>0</v>
      </c>
      <c r="AA156" s="52"/>
      <c r="AB156" s="34">
        <f>V156+Y156+Z156</f>
        <v>5460</v>
      </c>
      <c r="AC156" s="34">
        <f>AB156+U156</f>
        <v>24740</v>
      </c>
      <c r="AD156" s="91" t="str">
        <f>A156</f>
        <v>618-PR</v>
      </c>
      <c r="AE156" s="88"/>
    </row>
    <row r="157" spans="1:31" s="114" customFormat="1" ht="37.5" hidden="1" customHeight="1" x14ac:dyDescent="0.2">
      <c r="A157" s="33" t="s">
        <v>297</v>
      </c>
      <c r="B157" s="33" t="s">
        <v>638</v>
      </c>
      <c r="C157" s="28" t="s">
        <v>77</v>
      </c>
      <c r="D157" s="28" t="s">
        <v>108</v>
      </c>
      <c r="E157" s="35" t="s">
        <v>298</v>
      </c>
      <c r="F157" s="35" t="s">
        <v>299</v>
      </c>
      <c r="G157" s="35" t="s">
        <v>639</v>
      </c>
      <c r="H157" s="220">
        <v>42</v>
      </c>
      <c r="I157" s="33" t="s">
        <v>48</v>
      </c>
      <c r="J157" s="51">
        <v>585</v>
      </c>
      <c r="K157" s="52">
        <v>0</v>
      </c>
      <c r="L157" s="52">
        <v>15</v>
      </c>
      <c r="M157" s="52">
        <f t="shared" si="18"/>
        <v>15</v>
      </c>
      <c r="N157" s="34">
        <f t="shared" si="19"/>
        <v>8775</v>
      </c>
      <c r="O157" s="34">
        <v>28</v>
      </c>
      <c r="P157" s="34">
        <v>16</v>
      </c>
      <c r="Q157" s="54">
        <v>0.4</v>
      </c>
      <c r="R157" s="54">
        <f t="shared" si="16"/>
        <v>179.20000000000002</v>
      </c>
      <c r="S157" s="34">
        <v>0</v>
      </c>
      <c r="T157" s="34">
        <f>(M157*S157)</f>
        <v>0</v>
      </c>
      <c r="U157" s="34">
        <f>N157+R157+T157</f>
        <v>8954.2000000000007</v>
      </c>
      <c r="V157" s="34">
        <f>M157*200</f>
        <v>3000</v>
      </c>
      <c r="W157" s="34">
        <v>0</v>
      </c>
      <c r="X157" s="34">
        <v>0</v>
      </c>
      <c r="Y157" s="52">
        <v>0</v>
      </c>
      <c r="Z157" s="52">
        <v>0</v>
      </c>
      <c r="AA157" s="52"/>
      <c r="AB157" s="34">
        <f>V157+Y157+Z157</f>
        <v>3000</v>
      </c>
      <c r="AC157" s="34">
        <f>AB157+U157</f>
        <v>11954.2</v>
      </c>
      <c r="AD157" s="57" t="str">
        <f>A157</f>
        <v>626-SH</v>
      </c>
      <c r="AE157" s="88"/>
    </row>
    <row r="158" spans="1:31" s="114" customFormat="1" ht="37.5" hidden="1" customHeight="1" x14ac:dyDescent="0.2">
      <c r="A158" s="33" t="s">
        <v>297</v>
      </c>
      <c r="B158" s="33"/>
      <c r="C158" s="28" t="s">
        <v>77</v>
      </c>
      <c r="D158" s="28" t="s">
        <v>108</v>
      </c>
      <c r="E158" s="35" t="s">
        <v>302</v>
      </c>
      <c r="F158" s="35" t="s">
        <v>303</v>
      </c>
      <c r="G158" s="35" t="s">
        <v>95</v>
      </c>
      <c r="H158" s="220">
        <v>42</v>
      </c>
      <c r="I158" s="33" t="s">
        <v>48</v>
      </c>
      <c r="J158" s="51">
        <v>585</v>
      </c>
      <c r="K158" s="52">
        <v>0</v>
      </c>
      <c r="L158" s="52">
        <v>18</v>
      </c>
      <c r="M158" s="52">
        <f t="shared" si="18"/>
        <v>18</v>
      </c>
      <c r="N158" s="34">
        <f t="shared" si="19"/>
        <v>10530</v>
      </c>
      <c r="O158" s="34">
        <v>28</v>
      </c>
      <c r="P158" s="34">
        <v>38</v>
      </c>
      <c r="Q158" s="54">
        <v>0.4</v>
      </c>
      <c r="R158" s="54">
        <f t="shared" si="16"/>
        <v>425.6</v>
      </c>
      <c r="S158" s="34">
        <v>0</v>
      </c>
      <c r="T158" s="34">
        <f>(M158*S158)</f>
        <v>0</v>
      </c>
      <c r="U158" s="34">
        <f>N158+R158+T158</f>
        <v>10955.6</v>
      </c>
      <c r="V158" s="34">
        <f>M158*200</f>
        <v>3600</v>
      </c>
      <c r="W158" s="34">
        <v>0</v>
      </c>
      <c r="X158" s="34">
        <v>0</v>
      </c>
      <c r="Y158" s="52">
        <f t="shared" ref="Y158:Y172" si="20">SUM(X158*W158)</f>
        <v>0</v>
      </c>
      <c r="Z158" s="52">
        <v>0</v>
      </c>
      <c r="AA158" s="52"/>
      <c r="AB158" s="34">
        <f>V158+Y158+Z158</f>
        <v>3600</v>
      </c>
      <c r="AC158" s="34">
        <f>AB158+U158</f>
        <v>14555.6</v>
      </c>
      <c r="AD158" s="57" t="str">
        <f>A158</f>
        <v>626-SH</v>
      </c>
      <c r="AE158" s="88"/>
    </row>
    <row r="159" spans="1:31" s="114" customFormat="1" ht="43.5" customHeight="1" x14ac:dyDescent="0.2">
      <c r="A159" s="33" t="s">
        <v>305</v>
      </c>
      <c r="B159" s="33" t="s">
        <v>32</v>
      </c>
      <c r="C159" s="28" t="s">
        <v>33</v>
      </c>
      <c r="D159" s="28" t="s">
        <v>45</v>
      </c>
      <c r="E159" s="35" t="s">
        <v>148</v>
      </c>
      <c r="F159" s="35" t="s">
        <v>266</v>
      </c>
      <c r="G159" s="35" t="s">
        <v>267</v>
      </c>
      <c r="H159" s="220">
        <v>45</v>
      </c>
      <c r="I159" s="33" t="s">
        <v>37</v>
      </c>
      <c r="J159" s="51">
        <v>1200</v>
      </c>
      <c r="K159" s="52">
        <v>0</v>
      </c>
      <c r="L159" s="52">
        <v>17</v>
      </c>
      <c r="M159" s="52">
        <f t="shared" si="18"/>
        <v>17</v>
      </c>
      <c r="N159" s="34">
        <f t="shared" si="19"/>
        <v>20400</v>
      </c>
      <c r="O159" s="34">
        <v>0</v>
      </c>
      <c r="P159" s="34">
        <v>0</v>
      </c>
      <c r="Q159" s="54">
        <v>0.4</v>
      </c>
      <c r="R159" s="54">
        <f t="shared" si="16"/>
        <v>0</v>
      </c>
      <c r="S159" s="34">
        <v>0</v>
      </c>
      <c r="T159" s="34">
        <f>(M159*S159)</f>
        <v>0</v>
      </c>
      <c r="U159" s="34">
        <f>N159+R159+T159</f>
        <v>20400</v>
      </c>
      <c r="V159" s="34">
        <f>M159*200</f>
        <v>3400</v>
      </c>
      <c r="W159" s="34">
        <v>14</v>
      </c>
      <c r="X159" s="34">
        <v>160</v>
      </c>
      <c r="Y159" s="52">
        <f t="shared" si="20"/>
        <v>2240</v>
      </c>
      <c r="Z159" s="52">
        <v>0</v>
      </c>
      <c r="AA159" s="52"/>
      <c r="AB159" s="34">
        <f>V159+Y159+Z159</f>
        <v>5640</v>
      </c>
      <c r="AC159" s="34">
        <f>AB159+U159</f>
        <v>26040</v>
      </c>
      <c r="AD159" s="91" t="str">
        <f>A159</f>
        <v>628-PR</v>
      </c>
      <c r="AE159" s="88" t="s">
        <v>306</v>
      </c>
    </row>
    <row r="160" spans="1:31" s="114" customFormat="1" ht="45.75" customHeight="1" x14ac:dyDescent="0.2">
      <c r="A160" s="33" t="s">
        <v>305</v>
      </c>
      <c r="B160" s="33"/>
      <c r="C160" s="28" t="s">
        <v>33</v>
      </c>
      <c r="D160" s="28" t="s">
        <v>45</v>
      </c>
      <c r="E160" s="35" t="s">
        <v>148</v>
      </c>
      <c r="F160" s="35" t="s">
        <v>140</v>
      </c>
      <c r="G160" s="35" t="s">
        <v>141</v>
      </c>
      <c r="H160" s="220">
        <v>45</v>
      </c>
      <c r="I160" s="33" t="s">
        <v>37</v>
      </c>
      <c r="J160" s="51">
        <v>1200</v>
      </c>
      <c r="K160" s="52">
        <v>0</v>
      </c>
      <c r="L160" s="52">
        <v>17</v>
      </c>
      <c r="M160" s="52">
        <f t="shared" si="18"/>
        <v>17</v>
      </c>
      <c r="N160" s="34">
        <f t="shared" si="19"/>
        <v>20400</v>
      </c>
      <c r="O160" s="34">
        <v>0</v>
      </c>
      <c r="P160" s="34">
        <v>0</v>
      </c>
      <c r="Q160" s="54">
        <v>0.4</v>
      </c>
      <c r="R160" s="54">
        <f t="shared" si="16"/>
        <v>0</v>
      </c>
      <c r="S160" s="34">
        <v>0</v>
      </c>
      <c r="T160" s="34">
        <f>(M160*S160)</f>
        <v>0</v>
      </c>
      <c r="U160" s="34">
        <f>N160+R160+T160</f>
        <v>20400</v>
      </c>
      <c r="V160" s="34">
        <f>M160*200</f>
        <v>3400</v>
      </c>
      <c r="W160" s="34">
        <v>14</v>
      </c>
      <c r="X160" s="34">
        <v>160</v>
      </c>
      <c r="Y160" s="52">
        <f t="shared" si="20"/>
        <v>2240</v>
      </c>
      <c r="Z160" s="52">
        <v>0</v>
      </c>
      <c r="AA160" s="52"/>
      <c r="AB160" s="34">
        <f>V160+Y160+Z160</f>
        <v>5640</v>
      </c>
      <c r="AC160" s="34">
        <f>AB160+U160</f>
        <v>26040</v>
      </c>
      <c r="AD160" s="91" t="str">
        <f>A160</f>
        <v>628-PR</v>
      </c>
      <c r="AE160" s="88"/>
    </row>
    <row r="161" spans="1:31" s="114" customFormat="1" ht="58.5" customHeight="1" x14ac:dyDescent="0.2">
      <c r="A161" s="33" t="s">
        <v>305</v>
      </c>
      <c r="B161" s="33"/>
      <c r="C161" s="28" t="s">
        <v>33</v>
      </c>
      <c r="D161" s="28" t="s">
        <v>45</v>
      </c>
      <c r="E161" s="35" t="s">
        <v>69</v>
      </c>
      <c r="F161" s="35" t="s">
        <v>266</v>
      </c>
      <c r="G161" s="35" t="s">
        <v>267</v>
      </c>
      <c r="H161" s="220">
        <v>45</v>
      </c>
      <c r="I161" s="33" t="s">
        <v>37</v>
      </c>
      <c r="J161" s="51">
        <v>1200</v>
      </c>
      <c r="K161" s="52">
        <v>17</v>
      </c>
      <c r="L161" s="52">
        <v>0</v>
      </c>
      <c r="M161" s="52">
        <f t="shared" si="18"/>
        <v>17</v>
      </c>
      <c r="N161" s="34">
        <f t="shared" si="19"/>
        <v>20400</v>
      </c>
      <c r="O161" s="34">
        <v>0</v>
      </c>
      <c r="P161" s="34">
        <v>0</v>
      </c>
      <c r="Q161" s="54">
        <v>0.4</v>
      </c>
      <c r="R161" s="54">
        <f t="shared" si="16"/>
        <v>0</v>
      </c>
      <c r="S161" s="34">
        <v>0</v>
      </c>
      <c r="T161" s="34">
        <f>(M161*S161)</f>
        <v>0</v>
      </c>
      <c r="U161" s="34">
        <f>N161+R161+T161</f>
        <v>20400</v>
      </c>
      <c r="V161" s="34">
        <f>M161*200</f>
        <v>3400</v>
      </c>
      <c r="W161" s="34">
        <v>14</v>
      </c>
      <c r="X161" s="34">
        <v>260</v>
      </c>
      <c r="Y161" s="52">
        <f t="shared" si="20"/>
        <v>3640</v>
      </c>
      <c r="Z161" s="52">
        <v>0</v>
      </c>
      <c r="AA161" s="52"/>
      <c r="AB161" s="34">
        <f>V161+Y161+Z161</f>
        <v>7040</v>
      </c>
      <c r="AC161" s="34">
        <f>AB161+U161</f>
        <v>27440</v>
      </c>
      <c r="AD161" s="91" t="str">
        <f>A161</f>
        <v>628-PR</v>
      </c>
      <c r="AE161" s="88"/>
    </row>
    <row r="162" spans="1:31" s="114" customFormat="1" ht="60.75" customHeight="1" x14ac:dyDescent="0.2">
      <c r="A162" s="33" t="s">
        <v>305</v>
      </c>
      <c r="B162" s="33"/>
      <c r="C162" s="28" t="s">
        <v>33</v>
      </c>
      <c r="D162" s="28" t="s">
        <v>34</v>
      </c>
      <c r="E162" s="89" t="s">
        <v>35</v>
      </c>
      <c r="F162" s="35" t="s">
        <v>266</v>
      </c>
      <c r="G162" s="35" t="s">
        <v>267</v>
      </c>
      <c r="H162" s="220">
        <v>45</v>
      </c>
      <c r="I162" s="33" t="s">
        <v>37</v>
      </c>
      <c r="J162" s="51">
        <v>1200</v>
      </c>
      <c r="K162" s="52">
        <v>15</v>
      </c>
      <c r="L162" s="52">
        <v>0</v>
      </c>
      <c r="M162" s="52">
        <f t="shared" si="18"/>
        <v>15</v>
      </c>
      <c r="N162" s="34">
        <f t="shared" si="19"/>
        <v>18000</v>
      </c>
      <c r="O162" s="34">
        <v>0</v>
      </c>
      <c r="P162" s="34">
        <v>0</v>
      </c>
      <c r="Q162" s="54">
        <v>0.4</v>
      </c>
      <c r="R162" s="54">
        <f t="shared" si="16"/>
        <v>0</v>
      </c>
      <c r="S162" s="34">
        <v>0</v>
      </c>
      <c r="T162" s="34">
        <f>(M162*S162)</f>
        <v>0</v>
      </c>
      <c r="U162" s="34">
        <f>N162+R162+T162</f>
        <v>18000</v>
      </c>
      <c r="V162" s="34">
        <f>M162*200</f>
        <v>3000</v>
      </c>
      <c r="W162" s="34">
        <v>14</v>
      </c>
      <c r="X162" s="34">
        <v>536</v>
      </c>
      <c r="Y162" s="52">
        <f t="shared" si="20"/>
        <v>7504</v>
      </c>
      <c r="Z162" s="52">
        <v>0</v>
      </c>
      <c r="AA162" s="52"/>
      <c r="AB162" s="34">
        <f>V162+Y162+Z162</f>
        <v>10504</v>
      </c>
      <c r="AC162" s="34">
        <f>AB162+U162</f>
        <v>28504</v>
      </c>
      <c r="AD162" s="91" t="str">
        <f>A162</f>
        <v>628-PR</v>
      </c>
      <c r="AE162" s="88"/>
    </row>
    <row r="163" spans="1:31" s="114" customFormat="1" ht="51.75" customHeight="1" x14ac:dyDescent="0.2">
      <c r="A163" s="33" t="s">
        <v>305</v>
      </c>
      <c r="B163" s="33"/>
      <c r="C163" s="28" t="s">
        <v>33</v>
      </c>
      <c r="D163" s="28" t="s">
        <v>34</v>
      </c>
      <c r="E163" s="89" t="s">
        <v>35</v>
      </c>
      <c r="F163" s="35" t="s">
        <v>266</v>
      </c>
      <c r="G163" s="35" t="s">
        <v>267</v>
      </c>
      <c r="H163" s="220">
        <v>45</v>
      </c>
      <c r="I163" s="33" t="s">
        <v>37</v>
      </c>
      <c r="J163" s="51">
        <v>1200</v>
      </c>
      <c r="K163" s="52">
        <v>15</v>
      </c>
      <c r="L163" s="52">
        <v>0</v>
      </c>
      <c r="M163" s="52">
        <f t="shared" si="18"/>
        <v>15</v>
      </c>
      <c r="N163" s="34">
        <f t="shared" si="19"/>
        <v>18000</v>
      </c>
      <c r="O163" s="34">
        <v>0</v>
      </c>
      <c r="P163" s="34">
        <v>0</v>
      </c>
      <c r="Q163" s="54">
        <v>0.4</v>
      </c>
      <c r="R163" s="54">
        <f t="shared" si="16"/>
        <v>0</v>
      </c>
      <c r="S163" s="34">
        <v>0</v>
      </c>
      <c r="T163" s="34">
        <f>(M163*S163)</f>
        <v>0</v>
      </c>
      <c r="U163" s="34">
        <f>N163+R163+T163</f>
        <v>18000</v>
      </c>
      <c r="V163" s="34">
        <f>M163*200</f>
        <v>3000</v>
      </c>
      <c r="W163" s="34">
        <v>14</v>
      </c>
      <c r="X163" s="34">
        <v>536</v>
      </c>
      <c r="Y163" s="52">
        <f t="shared" si="20"/>
        <v>7504</v>
      </c>
      <c r="Z163" s="52">
        <v>0</v>
      </c>
      <c r="AA163" s="52"/>
      <c r="AB163" s="34">
        <f>V163+Y163+Z163</f>
        <v>10504</v>
      </c>
      <c r="AC163" s="34">
        <f>AB163+U163</f>
        <v>28504</v>
      </c>
      <c r="AD163" s="91" t="str">
        <f>A163</f>
        <v>628-PR</v>
      </c>
      <c r="AE163" s="88"/>
    </row>
    <row r="164" spans="1:31" s="114" customFormat="1" ht="43.5" customHeight="1" x14ac:dyDescent="0.2">
      <c r="A164" s="33" t="s">
        <v>305</v>
      </c>
      <c r="B164" s="33"/>
      <c r="C164" s="28" t="s">
        <v>33</v>
      </c>
      <c r="D164" s="28" t="s">
        <v>34</v>
      </c>
      <c r="E164" s="89" t="s">
        <v>35</v>
      </c>
      <c r="F164" s="35" t="s">
        <v>134</v>
      </c>
      <c r="G164" s="35" t="s">
        <v>135</v>
      </c>
      <c r="H164" s="220">
        <v>45</v>
      </c>
      <c r="I164" s="33" t="s">
        <v>37</v>
      </c>
      <c r="J164" s="51">
        <v>1200</v>
      </c>
      <c r="K164" s="52">
        <v>0</v>
      </c>
      <c r="L164" s="52">
        <v>18</v>
      </c>
      <c r="M164" s="52">
        <f t="shared" si="18"/>
        <v>18</v>
      </c>
      <c r="N164" s="34">
        <f t="shared" si="19"/>
        <v>21600</v>
      </c>
      <c r="O164" s="34">
        <v>0</v>
      </c>
      <c r="P164" s="34">
        <v>88</v>
      </c>
      <c r="Q164" s="54">
        <v>0.4</v>
      </c>
      <c r="R164" s="54">
        <f t="shared" si="16"/>
        <v>0</v>
      </c>
      <c r="S164" s="34">
        <v>0</v>
      </c>
      <c r="T164" s="34">
        <f>(M164*S164)</f>
        <v>0</v>
      </c>
      <c r="U164" s="34">
        <f>N164+R164+T164</f>
        <v>21600</v>
      </c>
      <c r="V164" s="34">
        <f>M164*200</f>
        <v>3600</v>
      </c>
      <c r="W164" s="34">
        <v>9</v>
      </c>
      <c r="X164" s="34">
        <v>330</v>
      </c>
      <c r="Y164" s="52">
        <f t="shared" si="20"/>
        <v>2970</v>
      </c>
      <c r="Z164" s="52">
        <v>0</v>
      </c>
      <c r="AA164" s="52"/>
      <c r="AB164" s="34">
        <f>V164+Y164+Z164</f>
        <v>6570</v>
      </c>
      <c r="AC164" s="34">
        <f>AB164+U164</f>
        <v>28170</v>
      </c>
      <c r="AD164" s="91" t="str">
        <f>A164</f>
        <v>628-PR</v>
      </c>
      <c r="AE164" s="88"/>
    </row>
    <row r="165" spans="1:31" s="114" customFormat="1" ht="90" customHeight="1" x14ac:dyDescent="0.2">
      <c r="A165" s="33" t="s">
        <v>305</v>
      </c>
      <c r="B165" s="33"/>
      <c r="C165" s="28" t="s">
        <v>33</v>
      </c>
      <c r="D165" s="28" t="s">
        <v>34</v>
      </c>
      <c r="E165" s="89" t="s">
        <v>35</v>
      </c>
      <c r="F165" s="35" t="s">
        <v>266</v>
      </c>
      <c r="G165" s="35" t="s">
        <v>267</v>
      </c>
      <c r="H165" s="220">
        <v>45</v>
      </c>
      <c r="I165" s="33" t="s">
        <v>37</v>
      </c>
      <c r="J165" s="51">
        <v>1200</v>
      </c>
      <c r="K165" s="52">
        <v>0</v>
      </c>
      <c r="L165" s="52">
        <v>17</v>
      </c>
      <c r="M165" s="52">
        <f t="shared" si="18"/>
        <v>17</v>
      </c>
      <c r="N165" s="34">
        <f t="shared" si="19"/>
        <v>20400</v>
      </c>
      <c r="O165" s="34">
        <v>0</v>
      </c>
      <c r="P165" s="34">
        <v>88</v>
      </c>
      <c r="Q165" s="54">
        <v>0.4</v>
      </c>
      <c r="R165" s="54">
        <f t="shared" si="16"/>
        <v>0</v>
      </c>
      <c r="S165" s="34">
        <v>0</v>
      </c>
      <c r="T165" s="34">
        <f>(M165*S165)</f>
        <v>0</v>
      </c>
      <c r="U165" s="34">
        <f>N165+R165+T165</f>
        <v>20400</v>
      </c>
      <c r="V165" s="34">
        <f>M165*200</f>
        <v>3400</v>
      </c>
      <c r="W165" s="34">
        <v>9</v>
      </c>
      <c r="X165" s="34">
        <v>536</v>
      </c>
      <c r="Y165" s="52">
        <f t="shared" si="20"/>
        <v>4824</v>
      </c>
      <c r="Z165" s="52">
        <v>0</v>
      </c>
      <c r="AA165" s="52"/>
      <c r="AB165" s="34">
        <f>V165+Y165+Z165</f>
        <v>8224</v>
      </c>
      <c r="AC165" s="34">
        <f>AB165+U165</f>
        <v>28624</v>
      </c>
      <c r="AD165" s="91" t="str">
        <f>A165</f>
        <v>628-PR</v>
      </c>
      <c r="AE165" s="88"/>
    </row>
    <row r="166" spans="1:31" s="114" customFormat="1" ht="72" customHeight="1" x14ac:dyDescent="0.2">
      <c r="A166" s="62" t="s">
        <v>305</v>
      </c>
      <c r="B166" s="62"/>
      <c r="C166" s="63" t="s">
        <v>33</v>
      </c>
      <c r="D166" s="63" t="s">
        <v>34</v>
      </c>
      <c r="E166" s="37" t="s">
        <v>170</v>
      </c>
      <c r="F166" s="37" t="s">
        <v>134</v>
      </c>
      <c r="G166" s="37" t="s">
        <v>135</v>
      </c>
      <c r="H166" s="245">
        <v>45</v>
      </c>
      <c r="I166" s="62" t="s">
        <v>37</v>
      </c>
      <c r="J166" s="39">
        <v>1200</v>
      </c>
      <c r="K166" s="40">
        <v>0</v>
      </c>
      <c r="L166" s="40">
        <v>0</v>
      </c>
      <c r="M166" s="40">
        <f t="shared" si="18"/>
        <v>0</v>
      </c>
      <c r="N166" s="41">
        <f t="shared" si="19"/>
        <v>0</v>
      </c>
      <c r="O166" s="41">
        <v>0</v>
      </c>
      <c r="P166" s="41">
        <v>256</v>
      </c>
      <c r="Q166" s="43">
        <v>0.4</v>
      </c>
      <c r="R166" s="43">
        <f t="shared" si="16"/>
        <v>0</v>
      </c>
      <c r="S166" s="41">
        <v>0</v>
      </c>
      <c r="T166" s="41">
        <f>(M166*S166)</f>
        <v>0</v>
      </c>
      <c r="U166" s="41">
        <f>N166+R166+T166</f>
        <v>0</v>
      </c>
      <c r="V166" s="41">
        <f>M166*200</f>
        <v>0</v>
      </c>
      <c r="W166" s="41">
        <v>0</v>
      </c>
      <c r="X166" s="41">
        <v>215</v>
      </c>
      <c r="Y166" s="40">
        <f t="shared" si="20"/>
        <v>0</v>
      </c>
      <c r="Z166" s="40">
        <v>0</v>
      </c>
      <c r="AA166" s="40"/>
      <c r="AB166" s="41">
        <f>V166+Y166+Z166</f>
        <v>0</v>
      </c>
      <c r="AC166" s="41">
        <f>AB166+U166</f>
        <v>0</v>
      </c>
      <c r="AD166" s="91" t="str">
        <f>A166</f>
        <v>628-PR</v>
      </c>
      <c r="AE166" s="88"/>
    </row>
    <row r="167" spans="1:31" s="114" customFormat="1" ht="54" hidden="1" customHeight="1" x14ac:dyDescent="0.2">
      <c r="A167" s="33" t="s">
        <v>307</v>
      </c>
      <c r="B167" s="33" t="s">
        <v>640</v>
      </c>
      <c r="C167" s="28" t="s">
        <v>77</v>
      </c>
      <c r="D167" s="28" t="s">
        <v>103</v>
      </c>
      <c r="E167" s="35" t="s">
        <v>181</v>
      </c>
      <c r="F167" s="35" t="s">
        <v>308</v>
      </c>
      <c r="G167" s="28" t="s">
        <v>309</v>
      </c>
      <c r="H167" s="220">
        <v>56</v>
      </c>
      <c r="I167" s="33" t="s">
        <v>37</v>
      </c>
      <c r="J167" s="51">
        <v>1200</v>
      </c>
      <c r="K167" s="52">
        <v>0</v>
      </c>
      <c r="L167" s="52">
        <v>0</v>
      </c>
      <c r="M167" s="52">
        <f t="shared" si="18"/>
        <v>0</v>
      </c>
      <c r="N167" s="34">
        <f t="shared" si="19"/>
        <v>0</v>
      </c>
      <c r="O167" s="34">
        <v>0</v>
      </c>
      <c r="P167" s="34">
        <v>0</v>
      </c>
      <c r="Q167" s="54">
        <v>0.4</v>
      </c>
      <c r="R167" s="54">
        <f t="shared" si="16"/>
        <v>0</v>
      </c>
      <c r="S167" s="34">
        <v>0</v>
      </c>
      <c r="T167" s="34">
        <f>(M167*S167)</f>
        <v>0</v>
      </c>
      <c r="U167" s="34">
        <f>N167+R167+T167</f>
        <v>0</v>
      </c>
      <c r="V167" s="34">
        <f>M167*200</f>
        <v>0</v>
      </c>
      <c r="W167" s="34">
        <v>0</v>
      </c>
      <c r="X167" s="34">
        <v>175</v>
      </c>
      <c r="Y167" s="52">
        <f t="shared" si="20"/>
        <v>0</v>
      </c>
      <c r="Z167" s="52">
        <v>0</v>
      </c>
      <c r="AA167" s="40"/>
      <c r="AB167" s="34">
        <f>V167+Y167+Z167</f>
        <v>0</v>
      </c>
      <c r="AC167" s="34">
        <f>AB167+U167</f>
        <v>0</v>
      </c>
      <c r="AD167" s="57" t="str">
        <f>A167</f>
        <v>629-PR</v>
      </c>
      <c r="AE167" s="88"/>
    </row>
    <row r="168" spans="1:31" s="114" customFormat="1" ht="51" hidden="1" customHeight="1" x14ac:dyDescent="0.2">
      <c r="A168" s="33" t="s">
        <v>307</v>
      </c>
      <c r="B168" s="33"/>
      <c r="C168" s="28" t="s">
        <v>77</v>
      </c>
      <c r="D168" s="28" t="s">
        <v>108</v>
      </c>
      <c r="E168" s="35" t="s">
        <v>210</v>
      </c>
      <c r="F168" s="35" t="s">
        <v>308</v>
      </c>
      <c r="G168" s="28" t="s">
        <v>309</v>
      </c>
      <c r="H168" s="220">
        <v>56</v>
      </c>
      <c r="I168" s="33" t="s">
        <v>37</v>
      </c>
      <c r="J168" s="51">
        <v>1200</v>
      </c>
      <c r="K168" s="52">
        <v>0</v>
      </c>
      <c r="L168" s="52">
        <v>15</v>
      </c>
      <c r="M168" s="52">
        <f t="shared" si="18"/>
        <v>15</v>
      </c>
      <c r="N168" s="34">
        <f t="shared" si="19"/>
        <v>18000</v>
      </c>
      <c r="O168" s="34">
        <v>0</v>
      </c>
      <c r="P168" s="34">
        <v>0</v>
      </c>
      <c r="Q168" s="54">
        <v>0.4</v>
      </c>
      <c r="R168" s="54">
        <f t="shared" si="16"/>
        <v>0</v>
      </c>
      <c r="S168" s="34">
        <v>0</v>
      </c>
      <c r="T168" s="34">
        <f>(M168*S168)</f>
        <v>0</v>
      </c>
      <c r="U168" s="34">
        <f>N168+R168+T168</f>
        <v>18000</v>
      </c>
      <c r="V168" s="34">
        <f>M168*200</f>
        <v>3000</v>
      </c>
      <c r="W168" s="34">
        <v>1</v>
      </c>
      <c r="X168" s="34">
        <v>175</v>
      </c>
      <c r="Y168" s="52">
        <f t="shared" si="20"/>
        <v>175</v>
      </c>
      <c r="Z168" s="52">
        <v>0</v>
      </c>
      <c r="AA168" s="52"/>
      <c r="AB168" s="34">
        <f>V168+Y168+Z168</f>
        <v>3175</v>
      </c>
      <c r="AC168" s="34">
        <f>AB168+U168</f>
        <v>21175</v>
      </c>
      <c r="AD168" s="57" t="str">
        <f>A168</f>
        <v>629-PR</v>
      </c>
      <c r="AE168" s="88"/>
    </row>
    <row r="169" spans="1:31" s="114" customFormat="1" ht="39" hidden="1" customHeight="1" x14ac:dyDescent="0.2">
      <c r="A169" s="229" t="s">
        <v>307</v>
      </c>
      <c r="B169" s="116"/>
      <c r="C169" s="28" t="s">
        <v>77</v>
      </c>
      <c r="D169" s="28" t="s">
        <v>45</v>
      </c>
      <c r="E169" s="35" t="s">
        <v>310</v>
      </c>
      <c r="F169" s="35" t="s">
        <v>285</v>
      </c>
      <c r="G169" s="28" t="s">
        <v>311</v>
      </c>
      <c r="H169" s="220">
        <v>56</v>
      </c>
      <c r="I169" s="33" t="s">
        <v>48</v>
      </c>
      <c r="J169" s="51">
        <v>585</v>
      </c>
      <c r="K169" s="52">
        <v>15</v>
      </c>
      <c r="L169" s="52">
        <v>0</v>
      </c>
      <c r="M169" s="52">
        <f t="shared" si="18"/>
        <v>15</v>
      </c>
      <c r="N169" s="34">
        <f t="shared" si="19"/>
        <v>8775</v>
      </c>
      <c r="O169" s="34">
        <v>36</v>
      </c>
      <c r="P169" s="34">
        <v>27</v>
      </c>
      <c r="Q169" s="54">
        <v>0.4</v>
      </c>
      <c r="R169" s="54">
        <f t="shared" si="16"/>
        <v>388.8</v>
      </c>
      <c r="S169" s="34">
        <v>0</v>
      </c>
      <c r="T169" s="34">
        <f>(M169*S169)</f>
        <v>0</v>
      </c>
      <c r="U169" s="34">
        <f>N169+R169+T169</f>
        <v>9163.7999999999993</v>
      </c>
      <c r="V169" s="34">
        <f>M169*200</f>
        <v>3000</v>
      </c>
      <c r="W169" s="34">
        <v>1</v>
      </c>
      <c r="X169" s="34">
        <v>305</v>
      </c>
      <c r="Y169" s="52">
        <f t="shared" si="20"/>
        <v>305</v>
      </c>
      <c r="Z169" s="52">
        <v>0</v>
      </c>
      <c r="AA169" s="52"/>
      <c r="AB169" s="34">
        <f>V169+Y169+Z169</f>
        <v>3305</v>
      </c>
      <c r="AC169" s="34">
        <f>AB169+U169</f>
        <v>12468.8</v>
      </c>
      <c r="AD169" s="57" t="str">
        <f>A169</f>
        <v>629-PR</v>
      </c>
      <c r="AE169" s="88"/>
    </row>
    <row r="170" spans="1:31" s="114" customFormat="1" ht="47.25" hidden="1" customHeight="1" x14ac:dyDescent="0.2">
      <c r="A170" s="178" t="s">
        <v>307</v>
      </c>
      <c r="B170" s="178" t="s">
        <v>674</v>
      </c>
      <c r="C170" s="179" t="s">
        <v>77</v>
      </c>
      <c r="D170" s="179" t="s">
        <v>45</v>
      </c>
      <c r="E170" s="180" t="s">
        <v>313</v>
      </c>
      <c r="F170" s="180" t="s">
        <v>285</v>
      </c>
      <c r="G170" s="179" t="s">
        <v>311</v>
      </c>
      <c r="H170" s="220">
        <v>56</v>
      </c>
      <c r="I170" s="33" t="s">
        <v>48</v>
      </c>
      <c r="J170" s="51">
        <v>585</v>
      </c>
      <c r="K170" s="181">
        <v>0</v>
      </c>
      <c r="L170" s="181">
        <v>21</v>
      </c>
      <c r="M170" s="52">
        <f t="shared" si="18"/>
        <v>21</v>
      </c>
      <c r="N170" s="34">
        <f t="shared" si="19"/>
        <v>12285</v>
      </c>
      <c r="O170" s="34">
        <v>36</v>
      </c>
      <c r="P170" s="34">
        <v>56</v>
      </c>
      <c r="Q170" s="54">
        <v>0.4</v>
      </c>
      <c r="R170" s="54">
        <f t="shared" si="16"/>
        <v>806.40000000000009</v>
      </c>
      <c r="S170" s="34">
        <v>0</v>
      </c>
      <c r="T170" s="34">
        <f>(M170*S170)</f>
        <v>0</v>
      </c>
      <c r="U170" s="34">
        <f>N170+R170+T170</f>
        <v>13091.4</v>
      </c>
      <c r="V170" s="34">
        <f>M170*200</f>
        <v>4200</v>
      </c>
      <c r="W170" s="34">
        <v>1</v>
      </c>
      <c r="X170" s="34">
        <v>320</v>
      </c>
      <c r="Y170" s="52">
        <f t="shared" si="20"/>
        <v>320</v>
      </c>
      <c r="Z170" s="52">
        <v>0</v>
      </c>
      <c r="AA170" s="52"/>
      <c r="AB170" s="34">
        <f>V170+Y170+Z170</f>
        <v>4520</v>
      </c>
      <c r="AC170" s="34">
        <f>AB170+U170</f>
        <v>17611.400000000001</v>
      </c>
      <c r="AD170" s="57" t="str">
        <f>A170</f>
        <v>629-PR</v>
      </c>
      <c r="AE170" s="88"/>
    </row>
    <row r="171" spans="1:31" s="114" customFormat="1" ht="59" hidden="1" customHeight="1" x14ac:dyDescent="0.2">
      <c r="A171" s="237" t="s">
        <v>315</v>
      </c>
      <c r="B171" s="231" t="s">
        <v>699</v>
      </c>
      <c r="C171" s="238" t="s">
        <v>317</v>
      </c>
      <c r="D171" s="179" t="s">
        <v>108</v>
      </c>
      <c r="E171" s="180" t="s">
        <v>35</v>
      </c>
      <c r="F171" s="180" t="s">
        <v>318</v>
      </c>
      <c r="G171" s="179" t="s">
        <v>319</v>
      </c>
      <c r="H171" s="246">
        <v>240</v>
      </c>
      <c r="I171" s="178" t="s">
        <v>37</v>
      </c>
      <c r="J171" s="183">
        <v>0</v>
      </c>
      <c r="K171" s="181">
        <v>0</v>
      </c>
      <c r="L171" s="181">
        <v>18</v>
      </c>
      <c r="M171" s="181">
        <f t="shared" si="18"/>
        <v>18</v>
      </c>
      <c r="N171" s="34">
        <v>0</v>
      </c>
      <c r="O171" s="34">
        <v>0</v>
      </c>
      <c r="P171" s="34">
        <v>0</v>
      </c>
      <c r="Q171" s="54">
        <v>0</v>
      </c>
      <c r="R171" s="54">
        <v>0</v>
      </c>
      <c r="S171" s="34">
        <v>0</v>
      </c>
      <c r="T171" s="34">
        <v>0</v>
      </c>
      <c r="U171" s="34">
        <f>N171+R171+T171</f>
        <v>0</v>
      </c>
      <c r="V171" s="34">
        <f>M171*400</f>
        <v>7200</v>
      </c>
      <c r="W171" s="34">
        <v>0</v>
      </c>
      <c r="X171" s="34">
        <v>0</v>
      </c>
      <c r="Y171" s="52">
        <f t="shared" si="20"/>
        <v>0</v>
      </c>
      <c r="Z171" s="52">
        <v>0</v>
      </c>
      <c r="AA171" s="52"/>
      <c r="AB171" s="34">
        <f>V171+Y171+Z171</f>
        <v>7200</v>
      </c>
      <c r="AC171" s="34">
        <f>AB171+U171</f>
        <v>7200</v>
      </c>
      <c r="AD171" s="57" t="s">
        <v>320</v>
      </c>
      <c r="AE171" s="88" t="s">
        <v>321</v>
      </c>
    </row>
    <row r="172" spans="1:31" s="114" customFormat="1" ht="51" hidden="1" customHeight="1" x14ac:dyDescent="0.2">
      <c r="A172" s="237" t="s">
        <v>315</v>
      </c>
      <c r="B172" s="231" t="s">
        <v>699</v>
      </c>
      <c r="C172" s="238" t="s">
        <v>317</v>
      </c>
      <c r="D172" s="179" t="s">
        <v>108</v>
      </c>
      <c r="E172" s="180" t="s">
        <v>35</v>
      </c>
      <c r="F172" s="180" t="s">
        <v>322</v>
      </c>
      <c r="G172" s="179" t="s">
        <v>323</v>
      </c>
      <c r="H172" s="246">
        <v>240</v>
      </c>
      <c r="I172" s="240" t="s">
        <v>700</v>
      </c>
      <c r="J172" s="183">
        <v>0</v>
      </c>
      <c r="K172" s="181">
        <v>0</v>
      </c>
      <c r="L172" s="181">
        <v>10</v>
      </c>
      <c r="M172" s="181">
        <f t="shared" si="18"/>
        <v>10</v>
      </c>
      <c r="N172" s="34">
        <v>0</v>
      </c>
      <c r="O172" s="34">
        <v>0</v>
      </c>
      <c r="P172" s="34">
        <v>0</v>
      </c>
      <c r="Q172" s="54">
        <v>0</v>
      </c>
      <c r="R172" s="54">
        <v>0</v>
      </c>
      <c r="S172" s="34">
        <v>0</v>
      </c>
      <c r="T172" s="34">
        <v>0</v>
      </c>
      <c r="U172" s="34">
        <f>N172+R172+T172</f>
        <v>0</v>
      </c>
      <c r="V172" s="34">
        <f>M172*400</f>
        <v>4000</v>
      </c>
      <c r="W172" s="34">
        <v>0</v>
      </c>
      <c r="X172" s="34">
        <v>0</v>
      </c>
      <c r="Y172" s="52">
        <f t="shared" si="20"/>
        <v>0</v>
      </c>
      <c r="Z172" s="52">
        <v>0</v>
      </c>
      <c r="AA172" s="52"/>
      <c r="AB172" s="34">
        <f>V172+Y172+Z172</f>
        <v>4000</v>
      </c>
      <c r="AC172" s="34">
        <f>AB172+U172</f>
        <v>4000</v>
      </c>
      <c r="AD172" s="57" t="s">
        <v>320</v>
      </c>
      <c r="AE172" s="88"/>
    </row>
    <row r="173" spans="1:31" s="114" customFormat="1" ht="62" hidden="1" customHeight="1" x14ac:dyDescent="0.2">
      <c r="A173" s="116" t="s">
        <v>315</v>
      </c>
      <c r="B173" s="116" t="s">
        <v>32</v>
      </c>
      <c r="C173" s="117" t="s">
        <v>317</v>
      </c>
      <c r="D173" s="118" t="s">
        <v>317</v>
      </c>
      <c r="E173" s="219">
        <v>6590</v>
      </c>
      <c r="F173" s="119" t="s">
        <v>38</v>
      </c>
      <c r="G173" s="118" t="s">
        <v>324</v>
      </c>
      <c r="H173" s="220">
        <v>0</v>
      </c>
      <c r="I173" s="33">
        <v>0</v>
      </c>
      <c r="J173" s="51">
        <v>0</v>
      </c>
      <c r="K173" s="52">
        <v>0</v>
      </c>
      <c r="L173" s="52">
        <v>0</v>
      </c>
      <c r="M173" s="52">
        <v>0</v>
      </c>
      <c r="N173" s="34">
        <f>(J173*M173)</f>
        <v>0</v>
      </c>
      <c r="O173" s="34">
        <v>0</v>
      </c>
      <c r="P173" s="34">
        <v>0</v>
      </c>
      <c r="Q173" s="54">
        <v>0</v>
      </c>
      <c r="R173" s="5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52">
        <v>0</v>
      </c>
      <c r="Z173" s="52">
        <v>0</v>
      </c>
      <c r="AA173" s="52" t="s">
        <v>325</v>
      </c>
      <c r="AB173" s="34">
        <f>V173+Y173+Z173</f>
        <v>0</v>
      </c>
      <c r="AC173" s="34">
        <f>AB173+U173</f>
        <v>0</v>
      </c>
      <c r="AD173" s="57" t="s">
        <v>320</v>
      </c>
      <c r="AE173" s="88"/>
    </row>
    <row r="174" spans="1:31" s="114" customFormat="1" ht="59" hidden="1" customHeight="1" x14ac:dyDescent="0.2">
      <c r="A174" s="231" t="s">
        <v>326</v>
      </c>
      <c r="B174" s="239" t="s">
        <v>699</v>
      </c>
      <c r="C174" s="238" t="s">
        <v>317</v>
      </c>
      <c r="D174" s="179" t="s">
        <v>103</v>
      </c>
      <c r="E174" s="180" t="s">
        <v>35</v>
      </c>
      <c r="F174" s="180" t="s">
        <v>327</v>
      </c>
      <c r="G174" s="179" t="s">
        <v>328</v>
      </c>
      <c r="H174" s="246">
        <v>240</v>
      </c>
      <c r="I174" s="178" t="s">
        <v>37</v>
      </c>
      <c r="J174" s="183">
        <v>0</v>
      </c>
      <c r="K174" s="181">
        <v>0</v>
      </c>
      <c r="L174" s="181">
        <v>18</v>
      </c>
      <c r="M174" s="181">
        <f>K174+L174</f>
        <v>18</v>
      </c>
      <c r="N174" s="34">
        <v>0</v>
      </c>
      <c r="O174" s="34">
        <v>0</v>
      </c>
      <c r="P174" s="34">
        <v>0</v>
      </c>
      <c r="Q174" s="54">
        <v>0</v>
      </c>
      <c r="R174" s="54">
        <v>0</v>
      </c>
      <c r="S174" s="34">
        <v>0</v>
      </c>
      <c r="T174" s="34">
        <v>0</v>
      </c>
      <c r="U174" s="34">
        <f>N174+R174+T174</f>
        <v>0</v>
      </c>
      <c r="V174" s="34">
        <f>M174*400</f>
        <v>7200</v>
      </c>
      <c r="W174" s="34">
        <v>0</v>
      </c>
      <c r="X174" s="34">
        <v>0</v>
      </c>
      <c r="Y174" s="52">
        <f>SUM(X174*W174)</f>
        <v>0</v>
      </c>
      <c r="Z174" s="52">
        <v>0</v>
      </c>
      <c r="AA174" s="52"/>
      <c r="AB174" s="34">
        <f>V174+Y174+Z174</f>
        <v>7200</v>
      </c>
      <c r="AC174" s="34">
        <f>AB174+U174</f>
        <v>7200</v>
      </c>
      <c r="AD174" s="57" t="s">
        <v>326</v>
      </c>
      <c r="AE174" s="88" t="s">
        <v>321</v>
      </c>
    </row>
    <row r="175" spans="1:31" s="114" customFormat="1" ht="76" hidden="1" customHeight="1" x14ac:dyDescent="0.2">
      <c r="A175" s="116" t="s">
        <v>326</v>
      </c>
      <c r="B175" s="116" t="s">
        <v>316</v>
      </c>
      <c r="C175" s="117" t="s">
        <v>317</v>
      </c>
      <c r="D175" s="118" t="s">
        <v>317</v>
      </c>
      <c r="E175" s="219">
        <v>4495</v>
      </c>
      <c r="F175" s="119" t="s">
        <v>327</v>
      </c>
      <c r="G175" s="118" t="s">
        <v>329</v>
      </c>
      <c r="H175" s="220">
        <v>0</v>
      </c>
      <c r="I175" s="33">
        <v>0</v>
      </c>
      <c r="J175" s="218"/>
      <c r="K175" s="52">
        <v>0</v>
      </c>
      <c r="L175" s="52">
        <v>0</v>
      </c>
      <c r="M175" s="52">
        <v>0</v>
      </c>
      <c r="N175" s="34">
        <v>0</v>
      </c>
      <c r="O175" s="34">
        <v>0</v>
      </c>
      <c r="P175" s="34">
        <v>0</v>
      </c>
      <c r="Q175" s="54">
        <v>0</v>
      </c>
      <c r="R175" s="5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52">
        <v>0</v>
      </c>
      <c r="Z175" s="52">
        <v>0</v>
      </c>
      <c r="AA175" s="220" t="s">
        <v>329</v>
      </c>
      <c r="AB175" s="34">
        <f>V175+Y175+Z175</f>
        <v>0</v>
      </c>
      <c r="AC175" s="34">
        <f>AB175+U175</f>
        <v>0</v>
      </c>
      <c r="AD175" s="57" t="s">
        <v>326</v>
      </c>
      <c r="AE175" s="88"/>
    </row>
    <row r="176" spans="1:31" s="114" customFormat="1" ht="52.5" hidden="1" customHeight="1" x14ac:dyDescent="0.2">
      <c r="A176" s="116" t="s">
        <v>330</v>
      </c>
      <c r="B176" s="116" t="s">
        <v>331</v>
      </c>
      <c r="C176" s="28" t="s">
        <v>77</v>
      </c>
      <c r="D176" s="28" t="s">
        <v>108</v>
      </c>
      <c r="E176" s="35" t="s">
        <v>104</v>
      </c>
      <c r="F176" s="120" t="s">
        <v>112</v>
      </c>
      <c r="G176" s="35" t="s">
        <v>332</v>
      </c>
      <c r="H176" s="220">
        <v>0</v>
      </c>
      <c r="I176" s="33" t="s">
        <v>37</v>
      </c>
      <c r="J176" s="51">
        <v>175</v>
      </c>
      <c r="K176" s="52">
        <v>0</v>
      </c>
      <c r="L176" s="52">
        <v>0</v>
      </c>
      <c r="M176" s="52">
        <f>K176+L176</f>
        <v>0</v>
      </c>
      <c r="N176" s="34">
        <f t="shared" ref="N176:N182" si="21">SUM(M176*175)</f>
        <v>0</v>
      </c>
      <c r="O176" s="34">
        <v>0</v>
      </c>
      <c r="P176" s="34">
        <v>0</v>
      </c>
      <c r="Q176" s="54">
        <v>0.4</v>
      </c>
      <c r="R176" s="54">
        <f>SUM(P176*Q176*O176)</f>
        <v>0</v>
      </c>
      <c r="S176" s="34">
        <v>0</v>
      </c>
      <c r="T176" s="34">
        <f>(M176*S176)</f>
        <v>0</v>
      </c>
      <c r="U176" s="34">
        <f>N176+R176+T176</f>
        <v>0</v>
      </c>
      <c r="V176" s="34">
        <f>SUM(M176*400)</f>
        <v>0</v>
      </c>
      <c r="W176" s="34">
        <v>0</v>
      </c>
      <c r="X176" s="34">
        <v>0</v>
      </c>
      <c r="Y176" s="52">
        <v>0</v>
      </c>
      <c r="Z176" s="52">
        <v>0</v>
      </c>
      <c r="AA176" s="220" t="s">
        <v>333</v>
      </c>
      <c r="AB176" s="34">
        <f>V176+Y176+Z176</f>
        <v>0</v>
      </c>
      <c r="AC176" s="34">
        <f>AB176+U176</f>
        <v>0</v>
      </c>
      <c r="AD176" s="57" t="str">
        <f>A176</f>
        <v>631-B</v>
      </c>
      <c r="AE176" s="88"/>
    </row>
    <row r="177" spans="1:31" s="114" customFormat="1" ht="55.5" hidden="1" customHeight="1" x14ac:dyDescent="0.2">
      <c r="A177" s="116" t="s">
        <v>330</v>
      </c>
      <c r="B177" s="116" t="s">
        <v>331</v>
      </c>
      <c r="C177" s="28" t="s">
        <v>77</v>
      </c>
      <c r="D177" s="119" t="s">
        <v>317</v>
      </c>
      <c r="E177" s="121">
        <v>2895</v>
      </c>
      <c r="F177" s="121" t="s">
        <v>112</v>
      </c>
      <c r="G177" s="119" t="s">
        <v>334</v>
      </c>
      <c r="H177" s="220" t="s">
        <v>112</v>
      </c>
      <c r="I177" s="33" t="s">
        <v>335</v>
      </c>
      <c r="J177" s="51">
        <v>0</v>
      </c>
      <c r="K177" s="52">
        <v>0</v>
      </c>
      <c r="L177" s="52">
        <v>0</v>
      </c>
      <c r="M177" s="52">
        <v>0</v>
      </c>
      <c r="N177" s="34">
        <f t="shared" si="21"/>
        <v>0</v>
      </c>
      <c r="O177" s="34">
        <v>0</v>
      </c>
      <c r="P177" s="34">
        <v>0</v>
      </c>
      <c r="Q177" s="54">
        <v>0</v>
      </c>
      <c r="R177" s="54">
        <v>0</v>
      </c>
      <c r="S177" s="34">
        <v>0</v>
      </c>
      <c r="T177" s="34">
        <v>0</v>
      </c>
      <c r="U177" s="34">
        <f>N177+R177+T177</f>
        <v>0</v>
      </c>
      <c r="V177" s="34">
        <f>SUM(M177*400)</f>
        <v>0</v>
      </c>
      <c r="W177" s="34">
        <v>0</v>
      </c>
      <c r="X177" s="34">
        <v>0</v>
      </c>
      <c r="Y177" s="52">
        <v>0</v>
      </c>
      <c r="Z177" s="52">
        <v>0</v>
      </c>
      <c r="AA177" s="220" t="s">
        <v>334</v>
      </c>
      <c r="AB177" s="34">
        <f>V177+Y177+Z177</f>
        <v>0</v>
      </c>
      <c r="AC177" s="34">
        <f>AB177+U177</f>
        <v>0</v>
      </c>
      <c r="AD177" s="57" t="str">
        <f>A177</f>
        <v>631-B</v>
      </c>
      <c r="AE177" s="88"/>
    </row>
    <row r="178" spans="1:31" s="114" customFormat="1" ht="116" hidden="1" customHeight="1" x14ac:dyDescent="0.2">
      <c r="A178" s="33" t="s">
        <v>336</v>
      </c>
      <c r="B178" s="221" t="s">
        <v>337</v>
      </c>
      <c r="C178" s="28" t="s">
        <v>77</v>
      </c>
      <c r="D178" s="28" t="s">
        <v>103</v>
      </c>
      <c r="E178" s="34" t="s">
        <v>109</v>
      </c>
      <c r="F178" s="122" t="s">
        <v>112</v>
      </c>
      <c r="G178" s="122" t="s">
        <v>112</v>
      </c>
      <c r="H178" s="220" t="s">
        <v>112</v>
      </c>
      <c r="I178" s="123" t="s">
        <v>112</v>
      </c>
      <c r="J178" s="51">
        <v>175</v>
      </c>
      <c r="K178" s="52">
        <v>0</v>
      </c>
      <c r="L178" s="52">
        <v>13</v>
      </c>
      <c r="M178" s="52">
        <f>K178+L178</f>
        <v>13</v>
      </c>
      <c r="N178" s="34">
        <f t="shared" si="21"/>
        <v>2275</v>
      </c>
      <c r="O178" s="34">
        <v>0</v>
      </c>
      <c r="P178" s="34">
        <v>0</v>
      </c>
      <c r="Q178" s="54">
        <v>0.4</v>
      </c>
      <c r="R178" s="54">
        <f>SUM(P178*Q178*O178)</f>
        <v>0</v>
      </c>
      <c r="S178" s="34">
        <v>0</v>
      </c>
      <c r="T178" s="34">
        <f>(M178*S178)</f>
        <v>0</v>
      </c>
      <c r="U178" s="34">
        <f>N178+R178+T178</f>
        <v>2275</v>
      </c>
      <c r="V178" s="34">
        <f>SUM(M178*400)</f>
        <v>5200</v>
      </c>
      <c r="W178" s="34">
        <v>0</v>
      </c>
      <c r="X178" s="34">
        <v>0</v>
      </c>
      <c r="Y178" s="52">
        <v>0</v>
      </c>
      <c r="Z178" s="52"/>
      <c r="AA178" s="222"/>
      <c r="AB178" s="34">
        <f>V178+Y178+Z178</f>
        <v>5200</v>
      </c>
      <c r="AC178" s="34">
        <f>AB178+U178</f>
        <v>7475</v>
      </c>
      <c r="AD178" s="57" t="str">
        <f>A178</f>
        <v>631-D-DUR</v>
      </c>
      <c r="AE178" s="88" t="s">
        <v>338</v>
      </c>
    </row>
    <row r="179" spans="1:31" s="114" customFormat="1" ht="35.25" hidden="1" customHeight="1" x14ac:dyDescent="0.2">
      <c r="A179" s="33" t="s">
        <v>336</v>
      </c>
      <c r="B179" s="33"/>
      <c r="C179" s="28" t="s">
        <v>77</v>
      </c>
      <c r="D179" s="28" t="s">
        <v>108</v>
      </c>
      <c r="E179" s="34" t="s">
        <v>109</v>
      </c>
      <c r="F179" s="122" t="s">
        <v>112</v>
      </c>
      <c r="G179" s="122" t="s">
        <v>112</v>
      </c>
      <c r="H179" s="220" t="s">
        <v>112</v>
      </c>
      <c r="I179" s="123" t="s">
        <v>112</v>
      </c>
      <c r="J179" s="51">
        <v>175</v>
      </c>
      <c r="K179" s="52">
        <v>0</v>
      </c>
      <c r="L179" s="52">
        <v>74</v>
      </c>
      <c r="M179" s="52">
        <f>K179+L179</f>
        <v>74</v>
      </c>
      <c r="N179" s="34">
        <f t="shared" si="21"/>
        <v>12950</v>
      </c>
      <c r="O179" s="34">
        <v>0</v>
      </c>
      <c r="P179" s="34">
        <v>0</v>
      </c>
      <c r="Q179" s="54">
        <v>0.4</v>
      </c>
      <c r="R179" s="54">
        <f>SUM(P179*Q179*O179)</f>
        <v>0</v>
      </c>
      <c r="S179" s="34">
        <v>0</v>
      </c>
      <c r="T179" s="34">
        <f>(M179*S179)</f>
        <v>0</v>
      </c>
      <c r="U179" s="34">
        <f>N179+R179+T179</f>
        <v>12950</v>
      </c>
      <c r="V179" s="34">
        <f>SUM(M179*400)</f>
        <v>29600</v>
      </c>
      <c r="W179" s="34">
        <v>0</v>
      </c>
      <c r="X179" s="34">
        <v>0</v>
      </c>
      <c r="Y179" s="52">
        <v>0</v>
      </c>
      <c r="Z179" s="124"/>
      <c r="AA179" s="220"/>
      <c r="AB179" s="34">
        <f>V179+Y179+Z179</f>
        <v>29600</v>
      </c>
      <c r="AC179" s="34">
        <f>AB179+U179</f>
        <v>42550</v>
      </c>
      <c r="AD179" s="57" t="str">
        <f>A179</f>
        <v>631-D-DUR</v>
      </c>
      <c r="AE179" s="88"/>
    </row>
    <row r="180" spans="1:31" s="114" customFormat="1" ht="38.25" hidden="1" customHeight="1" x14ac:dyDescent="0.2">
      <c r="A180" s="33" t="s">
        <v>336</v>
      </c>
      <c r="B180" s="33"/>
      <c r="C180" s="28" t="s">
        <v>77</v>
      </c>
      <c r="D180" s="28" t="s">
        <v>45</v>
      </c>
      <c r="E180" s="34" t="s">
        <v>109</v>
      </c>
      <c r="F180" s="122" t="s">
        <v>112</v>
      </c>
      <c r="G180" s="122" t="s">
        <v>112</v>
      </c>
      <c r="H180" s="220" t="s">
        <v>112</v>
      </c>
      <c r="I180" s="123" t="s">
        <v>112</v>
      </c>
      <c r="J180" s="51">
        <v>175</v>
      </c>
      <c r="K180" s="52">
        <v>0</v>
      </c>
      <c r="L180" s="52">
        <v>23</v>
      </c>
      <c r="M180" s="52">
        <f>K180+L180</f>
        <v>23</v>
      </c>
      <c r="N180" s="34">
        <f t="shared" si="21"/>
        <v>4025</v>
      </c>
      <c r="O180" s="34">
        <v>0</v>
      </c>
      <c r="P180" s="34">
        <v>0</v>
      </c>
      <c r="Q180" s="54">
        <v>0.4</v>
      </c>
      <c r="R180" s="54">
        <f>SUM(P180*Q180*O180)</f>
        <v>0</v>
      </c>
      <c r="S180" s="34">
        <v>0</v>
      </c>
      <c r="T180" s="34">
        <v>0</v>
      </c>
      <c r="U180" s="34">
        <f>N180+R180+T180</f>
        <v>4025</v>
      </c>
      <c r="V180" s="34">
        <f>SUM(M180*400)</f>
        <v>9200</v>
      </c>
      <c r="W180" s="34">
        <v>0</v>
      </c>
      <c r="X180" s="34">
        <v>0</v>
      </c>
      <c r="Y180" s="52">
        <v>0</v>
      </c>
      <c r="Z180" s="124"/>
      <c r="AA180" s="220"/>
      <c r="AB180" s="34">
        <f>V180+Y180+Z180</f>
        <v>9200</v>
      </c>
      <c r="AC180" s="34">
        <f>AB180+U180</f>
        <v>13225</v>
      </c>
      <c r="AD180" s="57" t="str">
        <f>A180</f>
        <v>631-D-DUR</v>
      </c>
      <c r="AE180" s="88"/>
    </row>
    <row r="181" spans="1:31" s="114" customFormat="1" ht="39.75" hidden="1" customHeight="1" x14ac:dyDescent="0.2">
      <c r="A181" s="33" t="s">
        <v>336</v>
      </c>
      <c r="B181" s="33"/>
      <c r="C181" s="28" t="s">
        <v>77</v>
      </c>
      <c r="D181" s="28" t="s">
        <v>112</v>
      </c>
      <c r="E181" s="125">
        <v>0</v>
      </c>
      <c r="F181" s="50">
        <v>40</v>
      </c>
      <c r="G181" s="126" t="s">
        <v>339</v>
      </c>
      <c r="H181" s="220" t="s">
        <v>112</v>
      </c>
      <c r="I181" s="33" t="s">
        <v>37</v>
      </c>
      <c r="J181" s="51">
        <v>0</v>
      </c>
      <c r="K181" s="52">
        <v>0</v>
      </c>
      <c r="L181" s="52">
        <v>0</v>
      </c>
      <c r="M181" s="52">
        <v>0</v>
      </c>
      <c r="N181" s="34">
        <f t="shared" si="21"/>
        <v>0</v>
      </c>
      <c r="O181" s="34">
        <v>0</v>
      </c>
      <c r="P181" s="34">
        <v>0</v>
      </c>
      <c r="Q181" s="54">
        <v>0</v>
      </c>
      <c r="R181" s="54">
        <v>0</v>
      </c>
      <c r="S181" s="34">
        <v>0</v>
      </c>
      <c r="T181" s="34">
        <v>0</v>
      </c>
      <c r="U181" s="34">
        <f>N181+R181+T181</f>
        <v>0</v>
      </c>
      <c r="V181" s="34">
        <f>SUM(M181*400)</f>
        <v>0</v>
      </c>
      <c r="W181" s="34">
        <v>0</v>
      </c>
      <c r="X181" s="34">
        <v>0</v>
      </c>
      <c r="Y181" s="52">
        <v>0</v>
      </c>
      <c r="Z181" s="52">
        <v>0</v>
      </c>
      <c r="AA181" s="52"/>
      <c r="AB181" s="34">
        <f>V181+Y181+Z181</f>
        <v>0</v>
      </c>
      <c r="AC181" s="34">
        <f>AB181+U181</f>
        <v>0</v>
      </c>
      <c r="AD181" s="57" t="str">
        <f>A181</f>
        <v>631-D-DUR</v>
      </c>
      <c r="AE181" s="88"/>
    </row>
    <row r="182" spans="1:31" s="114" customFormat="1" ht="39.75" hidden="1" customHeight="1" x14ac:dyDescent="0.2">
      <c r="A182" s="33" t="s">
        <v>336</v>
      </c>
      <c r="B182" s="33"/>
      <c r="C182" s="28" t="s">
        <v>77</v>
      </c>
      <c r="D182" s="28" t="s">
        <v>112</v>
      </c>
      <c r="E182" s="125">
        <v>0</v>
      </c>
      <c r="F182" s="50">
        <v>20</v>
      </c>
      <c r="G182" s="127" t="s">
        <v>340</v>
      </c>
      <c r="H182" s="220" t="s">
        <v>112</v>
      </c>
      <c r="I182" s="33" t="s">
        <v>37</v>
      </c>
      <c r="J182" s="51">
        <v>0</v>
      </c>
      <c r="K182" s="52">
        <v>0</v>
      </c>
      <c r="L182" s="52">
        <v>0</v>
      </c>
      <c r="M182" s="52">
        <v>0</v>
      </c>
      <c r="N182" s="34">
        <f t="shared" si="21"/>
        <v>0</v>
      </c>
      <c r="O182" s="34">
        <v>0</v>
      </c>
      <c r="P182" s="34">
        <v>0</v>
      </c>
      <c r="Q182" s="54">
        <v>0</v>
      </c>
      <c r="R182" s="54">
        <v>0</v>
      </c>
      <c r="S182" s="34">
        <v>0</v>
      </c>
      <c r="T182" s="34">
        <v>0</v>
      </c>
      <c r="U182" s="34">
        <f>N182+R182+T182</f>
        <v>0</v>
      </c>
      <c r="V182" s="34">
        <f>SUM(M182*400)</f>
        <v>0</v>
      </c>
      <c r="W182" s="34">
        <v>0</v>
      </c>
      <c r="X182" s="34">
        <v>0</v>
      </c>
      <c r="Y182" s="52">
        <v>0</v>
      </c>
      <c r="Z182" s="52">
        <v>0</v>
      </c>
      <c r="AA182" s="52"/>
      <c r="AB182" s="34">
        <f>V182+Y182+Z182</f>
        <v>0</v>
      </c>
      <c r="AC182" s="34">
        <f>AB182+U182</f>
        <v>0</v>
      </c>
      <c r="AD182" s="57" t="str">
        <f>A182</f>
        <v>631-D-DUR</v>
      </c>
      <c r="AE182" s="88"/>
    </row>
    <row r="183" spans="1:31" s="114" customFormat="1" ht="39.75" hidden="1" customHeight="1" x14ac:dyDescent="0.2">
      <c r="A183" s="33" t="s">
        <v>336</v>
      </c>
      <c r="B183" s="33"/>
      <c r="C183" s="28" t="s">
        <v>77</v>
      </c>
      <c r="D183" s="118" t="s">
        <v>317</v>
      </c>
      <c r="E183" s="34" t="s">
        <v>109</v>
      </c>
      <c r="F183" s="122" t="s">
        <v>112</v>
      </c>
      <c r="G183" s="122" t="s">
        <v>112</v>
      </c>
      <c r="H183" s="220" t="s">
        <v>112</v>
      </c>
      <c r="I183" s="123" t="s">
        <v>112</v>
      </c>
      <c r="J183" s="51">
        <v>0</v>
      </c>
      <c r="K183" s="52">
        <v>0</v>
      </c>
      <c r="L183" s="52">
        <v>0</v>
      </c>
      <c r="M183" s="52">
        <v>0</v>
      </c>
      <c r="N183" s="34">
        <v>0</v>
      </c>
      <c r="O183" s="34">
        <v>0</v>
      </c>
      <c r="P183" s="34">
        <v>0</v>
      </c>
      <c r="Q183" s="54">
        <v>0</v>
      </c>
      <c r="R183" s="5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224">
        <v>371762</v>
      </c>
      <c r="Z183" s="124"/>
      <c r="AA183" s="220"/>
      <c r="AB183" s="34">
        <f>V183+Y183+Z183</f>
        <v>371762</v>
      </c>
      <c r="AC183" s="34">
        <f>AB183+U183</f>
        <v>371762</v>
      </c>
      <c r="AD183" s="57" t="str">
        <f>A183</f>
        <v>631-D-DUR</v>
      </c>
      <c r="AE183" s="88"/>
    </row>
    <row r="184" spans="1:31" s="31" customFormat="1" ht="34.5" hidden="1" customHeight="1" x14ac:dyDescent="0.2">
      <c r="A184" s="33" t="s">
        <v>336</v>
      </c>
      <c r="B184" s="33"/>
      <c r="C184" s="28" t="s">
        <v>77</v>
      </c>
      <c r="D184" s="118" t="s">
        <v>317</v>
      </c>
      <c r="E184" s="125">
        <v>0</v>
      </c>
      <c r="F184" s="50">
        <v>20</v>
      </c>
      <c r="G184" s="127" t="s">
        <v>341</v>
      </c>
      <c r="H184" s="220" t="s">
        <v>112</v>
      </c>
      <c r="I184" s="33" t="s">
        <v>37</v>
      </c>
      <c r="J184" s="51">
        <v>0</v>
      </c>
      <c r="K184" s="52">
        <v>0</v>
      </c>
      <c r="L184" s="52">
        <v>0</v>
      </c>
      <c r="M184" s="52">
        <v>0</v>
      </c>
      <c r="N184" s="34">
        <f t="shared" ref="N184:N193" si="22">SUM(M184*175)</f>
        <v>0</v>
      </c>
      <c r="O184" s="34">
        <v>0</v>
      </c>
      <c r="P184" s="34">
        <v>0</v>
      </c>
      <c r="Q184" s="54">
        <v>0</v>
      </c>
      <c r="R184" s="54">
        <v>0</v>
      </c>
      <c r="S184" s="34">
        <v>0</v>
      </c>
      <c r="T184" s="34">
        <v>0</v>
      </c>
      <c r="U184" s="34">
        <f>N184+R184+T184</f>
        <v>0</v>
      </c>
      <c r="V184" s="34">
        <f>SUM(M184*400)</f>
        <v>0</v>
      </c>
      <c r="W184" s="34">
        <v>0</v>
      </c>
      <c r="X184" s="34">
        <v>0</v>
      </c>
      <c r="Y184" s="52">
        <v>0</v>
      </c>
      <c r="Z184" s="224">
        <v>2140</v>
      </c>
      <c r="AA184" s="220" t="s">
        <v>342</v>
      </c>
      <c r="AB184" s="34">
        <f>V184+Y184+Z184</f>
        <v>2140</v>
      </c>
      <c r="AC184" s="34">
        <f>AB184+U184</f>
        <v>2140</v>
      </c>
      <c r="AD184" s="57" t="str">
        <f>A184</f>
        <v>631-D-DUR</v>
      </c>
      <c r="AE184" s="74"/>
    </row>
    <row r="185" spans="1:31" s="31" customFormat="1" ht="28.5" hidden="1" customHeight="1" x14ac:dyDescent="0.2">
      <c r="A185" s="33" t="s">
        <v>336</v>
      </c>
      <c r="B185" s="33"/>
      <c r="C185" s="28" t="s">
        <v>77</v>
      </c>
      <c r="D185" s="118" t="s">
        <v>317</v>
      </c>
      <c r="E185" s="125">
        <v>0</v>
      </c>
      <c r="F185" s="50">
        <v>20</v>
      </c>
      <c r="G185" s="127" t="s">
        <v>343</v>
      </c>
      <c r="H185" s="220" t="s">
        <v>112</v>
      </c>
      <c r="I185" s="33" t="s">
        <v>37</v>
      </c>
      <c r="J185" s="51">
        <v>0</v>
      </c>
      <c r="K185" s="52">
        <v>0</v>
      </c>
      <c r="L185" s="52">
        <v>0</v>
      </c>
      <c r="M185" s="52">
        <v>0</v>
      </c>
      <c r="N185" s="34">
        <f t="shared" si="22"/>
        <v>0</v>
      </c>
      <c r="O185" s="34">
        <v>0</v>
      </c>
      <c r="P185" s="34">
        <v>0</v>
      </c>
      <c r="Q185" s="54">
        <v>0</v>
      </c>
      <c r="R185" s="54">
        <v>0</v>
      </c>
      <c r="S185" s="34">
        <v>0</v>
      </c>
      <c r="T185" s="34">
        <v>0</v>
      </c>
      <c r="U185" s="34">
        <f>N185+R185+T185</f>
        <v>0</v>
      </c>
      <c r="V185" s="34">
        <f>SUM(M185*400)</f>
        <v>0</v>
      </c>
      <c r="W185" s="34">
        <v>0</v>
      </c>
      <c r="X185" s="34">
        <v>0</v>
      </c>
      <c r="Y185" s="52">
        <v>0</v>
      </c>
      <c r="Z185" s="224">
        <v>23744</v>
      </c>
      <c r="AA185" s="220" t="s">
        <v>333</v>
      </c>
      <c r="AB185" s="34">
        <f>V185+Y185+Z185</f>
        <v>23744</v>
      </c>
      <c r="AC185" s="34">
        <f>AB185+U185</f>
        <v>23744</v>
      </c>
      <c r="AD185" s="57" t="str">
        <f>A185</f>
        <v>631-D-DUR</v>
      </c>
      <c r="AE185" s="74"/>
    </row>
    <row r="186" spans="1:31" s="31" customFormat="1" ht="33" hidden="1" customHeight="1" x14ac:dyDescent="0.2">
      <c r="A186" s="33" t="s">
        <v>336</v>
      </c>
      <c r="B186" s="33"/>
      <c r="C186" s="28" t="s">
        <v>77</v>
      </c>
      <c r="D186" s="118" t="s">
        <v>317</v>
      </c>
      <c r="E186" s="125">
        <v>0</v>
      </c>
      <c r="F186" s="50">
        <v>20</v>
      </c>
      <c r="G186" s="127" t="s">
        <v>344</v>
      </c>
      <c r="H186" s="220" t="s">
        <v>112</v>
      </c>
      <c r="I186" s="33" t="s">
        <v>37</v>
      </c>
      <c r="J186" s="51">
        <v>0</v>
      </c>
      <c r="K186" s="52">
        <v>0</v>
      </c>
      <c r="L186" s="52">
        <v>0</v>
      </c>
      <c r="M186" s="52">
        <v>0</v>
      </c>
      <c r="N186" s="34">
        <f t="shared" si="22"/>
        <v>0</v>
      </c>
      <c r="O186" s="34">
        <v>0</v>
      </c>
      <c r="P186" s="34">
        <v>0</v>
      </c>
      <c r="Q186" s="54">
        <v>0</v>
      </c>
      <c r="R186" s="54">
        <v>0</v>
      </c>
      <c r="S186" s="34">
        <v>0</v>
      </c>
      <c r="T186" s="34">
        <v>0</v>
      </c>
      <c r="U186" s="34">
        <f>N186+R186+T186</f>
        <v>0</v>
      </c>
      <c r="V186" s="34">
        <f>SUM(M186*400)</f>
        <v>0</v>
      </c>
      <c r="W186" s="34">
        <v>0</v>
      </c>
      <c r="X186" s="34">
        <v>0</v>
      </c>
      <c r="Y186" s="52">
        <v>0</v>
      </c>
      <c r="Z186" s="224">
        <v>3200</v>
      </c>
      <c r="AA186" s="220" t="s">
        <v>345</v>
      </c>
      <c r="AB186" s="34">
        <f>V186+Y186+Z186</f>
        <v>3200</v>
      </c>
      <c r="AC186" s="34">
        <f>AB186+U186</f>
        <v>3200</v>
      </c>
      <c r="AD186" s="57" t="str">
        <f>A186</f>
        <v>631-D-DUR</v>
      </c>
      <c r="AE186" s="74"/>
    </row>
    <row r="187" spans="1:31" s="31" customFormat="1" ht="47" hidden="1" customHeight="1" x14ac:dyDescent="0.2">
      <c r="A187" s="33" t="s">
        <v>336</v>
      </c>
      <c r="B187" s="33"/>
      <c r="C187" s="28" t="s">
        <v>77</v>
      </c>
      <c r="D187" s="118" t="s">
        <v>317</v>
      </c>
      <c r="E187" s="125">
        <v>0</v>
      </c>
      <c r="F187" s="50">
        <v>15</v>
      </c>
      <c r="G187" s="127" t="s">
        <v>346</v>
      </c>
      <c r="H187" s="220" t="s">
        <v>112</v>
      </c>
      <c r="I187" s="33" t="s">
        <v>37</v>
      </c>
      <c r="J187" s="51">
        <v>0</v>
      </c>
      <c r="K187" s="52">
        <v>0</v>
      </c>
      <c r="L187" s="52">
        <v>0</v>
      </c>
      <c r="M187" s="52">
        <v>0</v>
      </c>
      <c r="N187" s="34">
        <f t="shared" si="22"/>
        <v>0</v>
      </c>
      <c r="O187" s="34">
        <v>0</v>
      </c>
      <c r="P187" s="34">
        <v>0</v>
      </c>
      <c r="Q187" s="54">
        <v>0</v>
      </c>
      <c r="R187" s="54">
        <v>0</v>
      </c>
      <c r="S187" s="34">
        <v>0</v>
      </c>
      <c r="T187" s="34">
        <v>0</v>
      </c>
      <c r="U187" s="34">
        <f>N187+R187+T187</f>
        <v>0</v>
      </c>
      <c r="V187" s="34">
        <f>SUM(M187*400)</f>
        <v>0</v>
      </c>
      <c r="W187" s="34">
        <v>0</v>
      </c>
      <c r="X187" s="34">
        <v>0</v>
      </c>
      <c r="Y187" s="52">
        <v>0</v>
      </c>
      <c r="Z187" s="224">
        <v>6840</v>
      </c>
      <c r="AA187" s="220" t="s">
        <v>347</v>
      </c>
      <c r="AB187" s="34">
        <f>V187+Y187+Z187</f>
        <v>6840</v>
      </c>
      <c r="AC187" s="34">
        <f>AB187+U187</f>
        <v>6840</v>
      </c>
      <c r="AD187" s="57" t="str">
        <f>A187</f>
        <v>631-D-DUR</v>
      </c>
      <c r="AE187" s="74"/>
    </row>
    <row r="188" spans="1:31" s="31" customFormat="1" ht="30.75" hidden="1" customHeight="1" x14ac:dyDescent="0.2">
      <c r="A188" s="33" t="s">
        <v>336</v>
      </c>
      <c r="B188" s="33"/>
      <c r="C188" s="28" t="s">
        <v>77</v>
      </c>
      <c r="D188" s="118" t="s">
        <v>317</v>
      </c>
      <c r="E188" s="121">
        <v>31465</v>
      </c>
      <c r="F188" s="121" t="s">
        <v>112</v>
      </c>
      <c r="G188" s="119" t="s">
        <v>348</v>
      </c>
      <c r="H188" s="220" t="s">
        <v>112</v>
      </c>
      <c r="I188" s="33" t="s">
        <v>37</v>
      </c>
      <c r="J188" s="51">
        <v>0</v>
      </c>
      <c r="K188" s="52">
        <v>0</v>
      </c>
      <c r="L188" s="52">
        <v>0</v>
      </c>
      <c r="M188" s="52">
        <v>0</v>
      </c>
      <c r="N188" s="34">
        <f t="shared" si="22"/>
        <v>0</v>
      </c>
      <c r="O188" s="34">
        <v>0</v>
      </c>
      <c r="P188" s="34">
        <v>0</v>
      </c>
      <c r="Q188" s="54">
        <v>0</v>
      </c>
      <c r="R188" s="54">
        <v>0</v>
      </c>
      <c r="S188" s="34">
        <v>0</v>
      </c>
      <c r="T188" s="34">
        <v>0</v>
      </c>
      <c r="U188" s="34">
        <f>N188+R188+T188</f>
        <v>0</v>
      </c>
      <c r="V188" s="34">
        <f>SUM(M188*400)</f>
        <v>0</v>
      </c>
      <c r="W188" s="34">
        <v>0</v>
      </c>
      <c r="X188" s="34">
        <v>0</v>
      </c>
      <c r="Y188" s="52">
        <v>0</v>
      </c>
      <c r="Z188" s="52">
        <v>0</v>
      </c>
      <c r="AA188" s="220" t="s">
        <v>349</v>
      </c>
      <c r="AB188" s="34">
        <f>V188+Y188+Z188</f>
        <v>0</v>
      </c>
      <c r="AC188" s="34">
        <f>AB188+U188</f>
        <v>0</v>
      </c>
      <c r="AD188" s="57" t="str">
        <f>A188</f>
        <v>631-D-DUR</v>
      </c>
      <c r="AE188" s="74"/>
    </row>
    <row r="189" spans="1:31" s="31" customFormat="1" ht="27" hidden="1" customHeight="1" x14ac:dyDescent="0.2">
      <c r="A189" s="33" t="s">
        <v>336</v>
      </c>
      <c r="B189" s="33"/>
      <c r="C189" s="28" t="s">
        <v>77</v>
      </c>
      <c r="D189" s="28" t="s">
        <v>50</v>
      </c>
      <c r="E189" s="34" t="s">
        <v>109</v>
      </c>
      <c r="F189" s="122" t="s">
        <v>112</v>
      </c>
      <c r="G189" s="122" t="s">
        <v>112</v>
      </c>
      <c r="H189" s="220" t="s">
        <v>112</v>
      </c>
      <c r="I189" s="123" t="s">
        <v>112</v>
      </c>
      <c r="J189" s="51">
        <v>175</v>
      </c>
      <c r="K189" s="52">
        <v>0</v>
      </c>
      <c r="L189" s="52">
        <v>15</v>
      </c>
      <c r="M189" s="52">
        <f>K189+L189</f>
        <v>15</v>
      </c>
      <c r="N189" s="34">
        <f t="shared" si="22"/>
        <v>2625</v>
      </c>
      <c r="O189" s="34">
        <v>0</v>
      </c>
      <c r="P189" s="34">
        <v>0</v>
      </c>
      <c r="Q189" s="54">
        <v>0</v>
      </c>
      <c r="R189" s="54">
        <f>SUM(P189*Q189*O189)</f>
        <v>0</v>
      </c>
      <c r="S189" s="34">
        <v>0</v>
      </c>
      <c r="T189" s="34">
        <f>(M189*S189)</f>
        <v>0</v>
      </c>
      <c r="U189" s="34">
        <f>N189+R189+T189</f>
        <v>2625</v>
      </c>
      <c r="V189" s="34">
        <f>SUM(M189*400)</f>
        <v>6000</v>
      </c>
      <c r="W189" s="34">
        <v>0</v>
      </c>
      <c r="X189" s="34">
        <v>0</v>
      </c>
      <c r="Y189" s="52">
        <v>0</v>
      </c>
      <c r="Z189" s="124"/>
      <c r="AA189" s="220"/>
      <c r="AB189" s="34">
        <f>V189+Y189+Z189</f>
        <v>6000</v>
      </c>
      <c r="AC189" s="34">
        <f>AB189+U189</f>
        <v>8625</v>
      </c>
      <c r="AD189" s="57" t="str">
        <f>A189</f>
        <v>631-D-DUR</v>
      </c>
      <c r="AE189" s="74"/>
    </row>
    <row r="190" spans="1:31" s="31" customFormat="1" ht="58" hidden="1" customHeight="1" x14ac:dyDescent="0.2">
      <c r="A190" s="33" t="s">
        <v>336</v>
      </c>
      <c r="B190" s="33"/>
      <c r="C190" s="28" t="s">
        <v>77</v>
      </c>
      <c r="D190" s="28" t="s">
        <v>34</v>
      </c>
      <c r="E190" s="34" t="s">
        <v>109</v>
      </c>
      <c r="F190" s="122" t="s">
        <v>112</v>
      </c>
      <c r="G190" s="122" t="s">
        <v>112</v>
      </c>
      <c r="H190" s="220" t="s">
        <v>112</v>
      </c>
      <c r="I190" s="123" t="s">
        <v>112</v>
      </c>
      <c r="J190" s="51">
        <v>175</v>
      </c>
      <c r="K190" s="52">
        <v>0</v>
      </c>
      <c r="L190" s="52">
        <v>22</v>
      </c>
      <c r="M190" s="52">
        <f>K190+L190</f>
        <v>22</v>
      </c>
      <c r="N190" s="34">
        <f t="shared" si="22"/>
        <v>3850</v>
      </c>
      <c r="O190" s="34">
        <v>0</v>
      </c>
      <c r="P190" s="34">
        <v>0</v>
      </c>
      <c r="Q190" s="54">
        <v>0</v>
      </c>
      <c r="R190" s="54">
        <f>SUM(P190*Q190*O190)</f>
        <v>0</v>
      </c>
      <c r="S190" s="34">
        <v>0</v>
      </c>
      <c r="T190" s="34">
        <f>(M190*S190)</f>
        <v>0</v>
      </c>
      <c r="U190" s="34">
        <f>N190+R190+T190</f>
        <v>3850</v>
      </c>
      <c r="V190" s="34">
        <f>SUM(M190*400)</f>
        <v>8800</v>
      </c>
      <c r="W190" s="34">
        <v>0</v>
      </c>
      <c r="X190" s="34">
        <v>0</v>
      </c>
      <c r="Y190" s="52">
        <v>0</v>
      </c>
      <c r="Z190" s="124"/>
      <c r="AA190" s="220"/>
      <c r="AB190" s="34">
        <f>V190+Y190+Z190</f>
        <v>8800</v>
      </c>
      <c r="AC190" s="34">
        <f>AB190+U190</f>
        <v>12650</v>
      </c>
      <c r="AD190" s="57" t="str">
        <f>A190</f>
        <v>631-D-DUR</v>
      </c>
      <c r="AE190" s="74"/>
    </row>
    <row r="191" spans="1:31" s="31" customFormat="1" ht="70" customHeight="1" x14ac:dyDescent="0.2">
      <c r="A191" s="33" t="s">
        <v>350</v>
      </c>
      <c r="B191" s="225" t="s">
        <v>351</v>
      </c>
      <c r="C191" s="28" t="s">
        <v>33</v>
      </c>
      <c r="D191" s="28" t="s">
        <v>103</v>
      </c>
      <c r="E191" s="89" t="s">
        <v>35</v>
      </c>
      <c r="F191" s="120" t="s">
        <v>112</v>
      </c>
      <c r="G191" s="35" t="s">
        <v>352</v>
      </c>
      <c r="H191" s="220">
        <v>0</v>
      </c>
      <c r="I191" s="33" t="s">
        <v>37</v>
      </c>
      <c r="J191" s="51">
        <v>175</v>
      </c>
      <c r="K191" s="52">
        <v>0</v>
      </c>
      <c r="L191" s="52">
        <v>0</v>
      </c>
      <c r="M191" s="52">
        <f>K191+L191</f>
        <v>0</v>
      </c>
      <c r="N191" s="34">
        <f t="shared" si="22"/>
        <v>0</v>
      </c>
      <c r="O191" s="34">
        <v>0</v>
      </c>
      <c r="P191" s="34">
        <v>0</v>
      </c>
      <c r="Q191" s="54">
        <v>0.4</v>
      </c>
      <c r="R191" s="54">
        <f>SUM(P191*Q191*O191)</f>
        <v>0</v>
      </c>
      <c r="S191" s="34">
        <v>0</v>
      </c>
      <c r="T191" s="34">
        <f>(M191*S191)</f>
        <v>0</v>
      </c>
      <c r="U191" s="34">
        <f>N191+R191+T191</f>
        <v>0</v>
      </c>
      <c r="V191" s="34">
        <f>SUM(M191*400)</f>
        <v>0</v>
      </c>
      <c r="W191" s="34">
        <v>0</v>
      </c>
      <c r="X191" s="34">
        <v>0</v>
      </c>
      <c r="Y191" s="52">
        <v>0</v>
      </c>
      <c r="Z191" s="52">
        <v>0</v>
      </c>
      <c r="AA191" s="52"/>
      <c r="AB191" s="34">
        <f>V191+Y191+Z191</f>
        <v>0</v>
      </c>
      <c r="AC191" s="34">
        <f>AB191+U191</f>
        <v>0</v>
      </c>
      <c r="AD191" s="91" t="str">
        <f>A191</f>
        <v>631-F FLE</v>
      </c>
      <c r="AE191" s="74"/>
    </row>
    <row r="192" spans="1:31" s="31" customFormat="1" ht="39" customHeight="1" x14ac:dyDescent="0.2">
      <c r="A192" s="33" t="s">
        <v>350</v>
      </c>
      <c r="B192" s="33"/>
      <c r="C192" s="28" t="s">
        <v>33</v>
      </c>
      <c r="D192" s="28" t="s">
        <v>108</v>
      </c>
      <c r="E192" s="89" t="s">
        <v>35</v>
      </c>
      <c r="F192" s="120" t="s">
        <v>112</v>
      </c>
      <c r="G192" s="35" t="s">
        <v>352</v>
      </c>
      <c r="H192" s="220">
        <v>0</v>
      </c>
      <c r="I192" s="33" t="s">
        <v>37</v>
      </c>
      <c r="J192" s="51">
        <v>175</v>
      </c>
      <c r="K192" s="52">
        <v>0</v>
      </c>
      <c r="L192" s="52">
        <v>8</v>
      </c>
      <c r="M192" s="52">
        <f>K192+L192</f>
        <v>8</v>
      </c>
      <c r="N192" s="34">
        <f t="shared" si="22"/>
        <v>1400</v>
      </c>
      <c r="O192" s="34">
        <v>0</v>
      </c>
      <c r="P192" s="34">
        <v>0</v>
      </c>
      <c r="Q192" s="54">
        <v>0.4</v>
      </c>
      <c r="R192" s="54">
        <f>SUM(P192*Q192*O192)</f>
        <v>0</v>
      </c>
      <c r="S192" s="34">
        <v>0</v>
      </c>
      <c r="T192" s="34">
        <f>(M192*S192)</f>
        <v>0</v>
      </c>
      <c r="U192" s="34">
        <f>N192+R192+T192</f>
        <v>1400</v>
      </c>
      <c r="V192" s="34">
        <f>SUM(M192*400)</f>
        <v>3200</v>
      </c>
      <c r="W192" s="34">
        <v>0</v>
      </c>
      <c r="X192" s="34">
        <v>0</v>
      </c>
      <c r="Y192" s="52">
        <v>0</v>
      </c>
      <c r="Z192" s="52">
        <v>0</v>
      </c>
      <c r="AA192" s="52"/>
      <c r="AB192" s="34">
        <f>V192+Y192+Z192</f>
        <v>3200</v>
      </c>
      <c r="AC192" s="34">
        <f>AB192+U192</f>
        <v>4600</v>
      </c>
      <c r="AD192" s="91" t="str">
        <f>A192</f>
        <v>631-F FLE</v>
      </c>
      <c r="AE192" s="74"/>
    </row>
    <row r="193" spans="1:31" s="31" customFormat="1" ht="40.5" customHeight="1" x14ac:dyDescent="0.2">
      <c r="A193" s="33" t="s">
        <v>350</v>
      </c>
      <c r="B193" s="33"/>
      <c r="C193" s="28" t="s">
        <v>33</v>
      </c>
      <c r="D193" s="28" t="s">
        <v>45</v>
      </c>
      <c r="E193" s="89" t="s">
        <v>35</v>
      </c>
      <c r="F193" s="120" t="s">
        <v>112</v>
      </c>
      <c r="G193" s="35" t="s">
        <v>352</v>
      </c>
      <c r="H193" s="220">
        <v>0</v>
      </c>
      <c r="I193" s="33" t="s">
        <v>37</v>
      </c>
      <c r="J193" s="51">
        <v>175</v>
      </c>
      <c r="K193" s="52">
        <v>0</v>
      </c>
      <c r="L193" s="52">
        <v>9</v>
      </c>
      <c r="M193" s="52">
        <f>K193+L193</f>
        <v>9</v>
      </c>
      <c r="N193" s="34">
        <f t="shared" si="22"/>
        <v>1575</v>
      </c>
      <c r="O193" s="34">
        <v>0</v>
      </c>
      <c r="P193" s="34">
        <v>0</v>
      </c>
      <c r="Q193" s="54">
        <v>0.4</v>
      </c>
      <c r="R193" s="54">
        <f>SUM(P193*Q193*O193)</f>
        <v>0</v>
      </c>
      <c r="S193" s="34">
        <v>0</v>
      </c>
      <c r="T193" s="34">
        <v>0</v>
      </c>
      <c r="U193" s="34">
        <f>N193+R193+T193</f>
        <v>1575</v>
      </c>
      <c r="V193" s="34">
        <f>SUM(M193*400)</f>
        <v>3600</v>
      </c>
      <c r="W193" s="34">
        <v>0</v>
      </c>
      <c r="X193" s="34">
        <v>0</v>
      </c>
      <c r="Y193" s="52">
        <v>0</v>
      </c>
      <c r="Z193" s="52">
        <v>0</v>
      </c>
      <c r="AA193" s="52"/>
      <c r="AB193" s="34">
        <f>V193+Y193+Z193</f>
        <v>3600</v>
      </c>
      <c r="AC193" s="34">
        <f>AB193+U193</f>
        <v>5175</v>
      </c>
      <c r="AD193" s="91" t="str">
        <f>A193</f>
        <v>631-F FLE</v>
      </c>
      <c r="AE193" s="74"/>
    </row>
    <row r="194" spans="1:31" s="31" customFormat="1" ht="39.75" customHeight="1" x14ac:dyDescent="0.2">
      <c r="A194" s="33" t="s">
        <v>350</v>
      </c>
      <c r="B194" s="33"/>
      <c r="C194" s="28" t="s">
        <v>33</v>
      </c>
      <c r="D194" s="118" t="s">
        <v>317</v>
      </c>
      <c r="E194" s="89" t="s">
        <v>35</v>
      </c>
      <c r="F194" s="120" t="s">
        <v>112</v>
      </c>
      <c r="G194" s="35" t="s">
        <v>352</v>
      </c>
      <c r="H194" s="220" t="s">
        <v>112</v>
      </c>
      <c r="I194" s="33" t="s">
        <v>37</v>
      </c>
      <c r="J194" s="51">
        <v>0</v>
      </c>
      <c r="K194" s="52">
        <v>0</v>
      </c>
      <c r="L194" s="52">
        <v>0</v>
      </c>
      <c r="M194" s="52">
        <v>0</v>
      </c>
      <c r="N194" s="34">
        <v>0</v>
      </c>
      <c r="O194" s="34">
        <v>0</v>
      </c>
      <c r="P194" s="34">
        <v>0</v>
      </c>
      <c r="Q194" s="54">
        <v>0</v>
      </c>
      <c r="R194" s="5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224">
        <v>0</v>
      </c>
      <c r="Z194" s="52">
        <v>0</v>
      </c>
      <c r="AA194" s="52"/>
      <c r="AB194" s="34">
        <f>V194+Y194+Z194</f>
        <v>0</v>
      </c>
      <c r="AC194" s="34">
        <f>AB194+U194</f>
        <v>0</v>
      </c>
      <c r="AD194" s="91"/>
      <c r="AE194" s="74"/>
    </row>
    <row r="195" spans="1:31" s="31" customFormat="1" ht="36.75" customHeight="1" x14ac:dyDescent="0.2">
      <c r="A195" s="33" t="s">
        <v>350</v>
      </c>
      <c r="B195" s="33"/>
      <c r="C195" s="28" t="s">
        <v>33</v>
      </c>
      <c r="D195" s="118" t="s">
        <v>317</v>
      </c>
      <c r="E195" s="60">
        <v>0</v>
      </c>
      <c r="F195" s="60">
        <v>15</v>
      </c>
      <c r="G195" s="127" t="s">
        <v>353</v>
      </c>
      <c r="H195" s="220">
        <v>0</v>
      </c>
      <c r="I195" s="33" t="s">
        <v>37</v>
      </c>
      <c r="J195" s="51">
        <v>175</v>
      </c>
      <c r="K195" s="52">
        <v>0</v>
      </c>
      <c r="L195" s="52">
        <v>0</v>
      </c>
      <c r="M195" s="52">
        <f t="shared" ref="M195:M226" si="23">K195+L195</f>
        <v>0</v>
      </c>
      <c r="N195" s="34">
        <f>SUM(M195*175)</f>
        <v>0</v>
      </c>
      <c r="O195" s="34">
        <v>0</v>
      </c>
      <c r="P195" s="34">
        <v>0</v>
      </c>
      <c r="Q195" s="54">
        <v>0</v>
      </c>
      <c r="R195" s="54">
        <f t="shared" ref="R195:R261" si="24">SUM(P195*Q195*O195)</f>
        <v>0</v>
      </c>
      <c r="S195" s="34">
        <v>0</v>
      </c>
      <c r="T195" s="34">
        <f>(M195*S195)</f>
        <v>0</v>
      </c>
      <c r="U195" s="34">
        <f>N195+R195+T195</f>
        <v>0</v>
      </c>
      <c r="V195" s="34">
        <f>SUM(M195*400)</f>
        <v>0</v>
      </c>
      <c r="W195" s="34">
        <v>0</v>
      </c>
      <c r="X195" s="34">
        <v>0</v>
      </c>
      <c r="Y195" s="52">
        <v>0</v>
      </c>
      <c r="Z195" s="224">
        <v>7770</v>
      </c>
      <c r="AA195" s="220" t="s">
        <v>354</v>
      </c>
      <c r="AB195" s="34">
        <f>V195+Y195+Z195</f>
        <v>7770</v>
      </c>
      <c r="AC195" s="34">
        <f>AB195+U195</f>
        <v>7770</v>
      </c>
      <c r="AD195" s="91" t="str">
        <f>A195</f>
        <v>631-F FLE</v>
      </c>
      <c r="AE195" s="74"/>
    </row>
    <row r="196" spans="1:31" s="31" customFormat="1" ht="36.75" customHeight="1" x14ac:dyDescent="0.2">
      <c r="A196" s="33" t="s">
        <v>350</v>
      </c>
      <c r="B196" s="33"/>
      <c r="C196" s="28" t="s">
        <v>33</v>
      </c>
      <c r="D196" s="118" t="s">
        <v>317</v>
      </c>
      <c r="E196" s="60">
        <v>0</v>
      </c>
      <c r="F196" s="60">
        <v>15</v>
      </c>
      <c r="G196" s="127" t="s">
        <v>355</v>
      </c>
      <c r="H196" s="220">
        <v>0</v>
      </c>
      <c r="I196" s="33" t="s">
        <v>37</v>
      </c>
      <c r="J196" s="51">
        <v>175</v>
      </c>
      <c r="K196" s="52">
        <v>0</v>
      </c>
      <c r="L196" s="52">
        <v>0</v>
      </c>
      <c r="M196" s="52">
        <f t="shared" si="23"/>
        <v>0</v>
      </c>
      <c r="N196" s="34">
        <f>SUM(M196*175)</f>
        <v>0</v>
      </c>
      <c r="O196" s="34">
        <v>0</v>
      </c>
      <c r="P196" s="34">
        <v>0</v>
      </c>
      <c r="Q196" s="54">
        <v>0</v>
      </c>
      <c r="R196" s="54">
        <f t="shared" si="24"/>
        <v>0</v>
      </c>
      <c r="S196" s="34">
        <v>0</v>
      </c>
      <c r="T196" s="34">
        <f>(M196*S196)</f>
        <v>0</v>
      </c>
      <c r="U196" s="34">
        <f>N196+R196+T196</f>
        <v>0</v>
      </c>
      <c r="V196" s="34">
        <f>SUM(M196*400)</f>
        <v>0</v>
      </c>
      <c r="W196" s="34">
        <v>0</v>
      </c>
      <c r="X196" s="34">
        <v>0</v>
      </c>
      <c r="Y196" s="52">
        <v>0</v>
      </c>
      <c r="Z196" s="224">
        <v>4485</v>
      </c>
      <c r="AA196" s="220" t="s">
        <v>356</v>
      </c>
      <c r="AB196" s="34">
        <f>V196+Y196+Z196</f>
        <v>4485</v>
      </c>
      <c r="AC196" s="34">
        <f>AB196+U196</f>
        <v>4485</v>
      </c>
      <c r="AD196" s="91" t="str">
        <f>A196</f>
        <v>631-F FLE</v>
      </c>
      <c r="AE196" s="74"/>
    </row>
    <row r="197" spans="1:31" s="31" customFormat="1" ht="48" customHeight="1" x14ac:dyDescent="0.2">
      <c r="A197" s="33" t="s">
        <v>350</v>
      </c>
      <c r="B197" s="33"/>
      <c r="C197" s="28" t="s">
        <v>33</v>
      </c>
      <c r="D197" s="118" t="s">
        <v>317</v>
      </c>
      <c r="E197" s="121">
        <v>6990</v>
      </c>
      <c r="F197" s="129" t="s">
        <v>112</v>
      </c>
      <c r="G197" s="118" t="s">
        <v>357</v>
      </c>
      <c r="H197" s="220">
        <v>0</v>
      </c>
      <c r="I197" s="33" t="s">
        <v>37</v>
      </c>
      <c r="J197" s="51">
        <v>0</v>
      </c>
      <c r="K197" s="52">
        <v>0</v>
      </c>
      <c r="L197" s="52">
        <v>0</v>
      </c>
      <c r="M197" s="52">
        <f t="shared" si="23"/>
        <v>0</v>
      </c>
      <c r="N197" s="34">
        <f>SUM(M197*175)</f>
        <v>0</v>
      </c>
      <c r="O197" s="34">
        <v>0</v>
      </c>
      <c r="P197" s="34">
        <v>0</v>
      </c>
      <c r="Q197" s="54">
        <v>0</v>
      </c>
      <c r="R197" s="54">
        <f t="shared" si="24"/>
        <v>0</v>
      </c>
      <c r="S197" s="34">
        <v>0</v>
      </c>
      <c r="T197" s="34">
        <v>0</v>
      </c>
      <c r="U197" s="34">
        <f>N197+R197+T197</f>
        <v>0</v>
      </c>
      <c r="V197" s="34">
        <f>SUM(M197*400)</f>
        <v>0</v>
      </c>
      <c r="W197" s="34">
        <v>0</v>
      </c>
      <c r="X197" s="34">
        <v>0</v>
      </c>
      <c r="Y197" s="52">
        <v>0</v>
      </c>
      <c r="Z197" s="52">
        <v>0</v>
      </c>
      <c r="AA197" s="220" t="s">
        <v>357</v>
      </c>
      <c r="AB197" s="34">
        <f>V197+Y197+Z197</f>
        <v>0</v>
      </c>
      <c r="AC197" s="34">
        <f>AB197+U197</f>
        <v>0</v>
      </c>
      <c r="AD197" s="91" t="str">
        <f>A197</f>
        <v>631-F FLE</v>
      </c>
      <c r="AE197" s="74"/>
    </row>
    <row r="198" spans="1:31" s="31" customFormat="1" ht="34.5" customHeight="1" x14ac:dyDescent="0.2">
      <c r="A198" s="33" t="s">
        <v>350</v>
      </c>
      <c r="B198" s="33"/>
      <c r="C198" s="28" t="s">
        <v>33</v>
      </c>
      <c r="D198" s="28" t="s">
        <v>50</v>
      </c>
      <c r="E198" s="89" t="s">
        <v>35</v>
      </c>
      <c r="F198" s="120" t="s">
        <v>112</v>
      </c>
      <c r="G198" s="35" t="s">
        <v>352</v>
      </c>
      <c r="H198" s="220">
        <v>0</v>
      </c>
      <c r="I198" s="33" t="s">
        <v>37</v>
      </c>
      <c r="J198" s="51">
        <v>175</v>
      </c>
      <c r="K198" s="52">
        <v>0</v>
      </c>
      <c r="L198" s="52">
        <v>5</v>
      </c>
      <c r="M198" s="52">
        <f t="shared" si="23"/>
        <v>5</v>
      </c>
      <c r="N198" s="34">
        <f>SUM(M198*175)</f>
        <v>875</v>
      </c>
      <c r="O198" s="34">
        <v>0</v>
      </c>
      <c r="P198" s="34">
        <v>0</v>
      </c>
      <c r="Q198" s="54">
        <v>0</v>
      </c>
      <c r="R198" s="54">
        <f t="shared" si="24"/>
        <v>0</v>
      </c>
      <c r="S198" s="34">
        <v>0</v>
      </c>
      <c r="T198" s="34">
        <f>(M198*S198)</f>
        <v>0</v>
      </c>
      <c r="U198" s="34">
        <f>N198+R198+T198</f>
        <v>875</v>
      </c>
      <c r="V198" s="34">
        <f>SUM(M198*400)</f>
        <v>2000</v>
      </c>
      <c r="W198" s="34">
        <v>0</v>
      </c>
      <c r="X198" s="34">
        <v>0</v>
      </c>
      <c r="Y198" s="52">
        <v>0</v>
      </c>
      <c r="Z198" s="52">
        <v>0</v>
      </c>
      <c r="AA198" s="52"/>
      <c r="AB198" s="34">
        <f>V198+Y198+Z198</f>
        <v>2000</v>
      </c>
      <c r="AC198" s="34">
        <f>AB198+U198</f>
        <v>2875</v>
      </c>
      <c r="AD198" s="91" t="str">
        <f>A198</f>
        <v>631-F FLE</v>
      </c>
      <c r="AE198" s="74"/>
    </row>
    <row r="199" spans="1:31" s="31" customFormat="1" ht="41.25" customHeight="1" x14ac:dyDescent="0.2">
      <c r="A199" s="33" t="s">
        <v>350</v>
      </c>
      <c r="B199" s="33"/>
      <c r="C199" s="28" t="s">
        <v>33</v>
      </c>
      <c r="D199" s="28" t="s">
        <v>34</v>
      </c>
      <c r="E199" s="89" t="s">
        <v>35</v>
      </c>
      <c r="F199" s="120" t="s">
        <v>112</v>
      </c>
      <c r="G199" s="35" t="s">
        <v>352</v>
      </c>
      <c r="H199" s="220">
        <v>0</v>
      </c>
      <c r="I199" s="33" t="s">
        <v>37</v>
      </c>
      <c r="J199" s="51">
        <v>175</v>
      </c>
      <c r="K199" s="52">
        <v>0</v>
      </c>
      <c r="L199" s="52">
        <v>8</v>
      </c>
      <c r="M199" s="52">
        <f t="shared" si="23"/>
        <v>8</v>
      </c>
      <c r="N199" s="34">
        <f>SUM(M199*175)</f>
        <v>1400</v>
      </c>
      <c r="O199" s="34">
        <v>0</v>
      </c>
      <c r="P199" s="34">
        <v>0</v>
      </c>
      <c r="Q199" s="54">
        <v>0</v>
      </c>
      <c r="R199" s="54">
        <f t="shared" si="24"/>
        <v>0</v>
      </c>
      <c r="S199" s="34">
        <v>0</v>
      </c>
      <c r="T199" s="34">
        <f>(M199*S199)</f>
        <v>0</v>
      </c>
      <c r="U199" s="34">
        <f>N199+R199+T199</f>
        <v>1400</v>
      </c>
      <c r="V199" s="34">
        <f>SUM(M199*400)</f>
        <v>3200</v>
      </c>
      <c r="W199" s="34">
        <v>0</v>
      </c>
      <c r="X199" s="34">
        <v>0</v>
      </c>
      <c r="Y199" s="52">
        <v>0</v>
      </c>
      <c r="Z199" s="52">
        <v>0</v>
      </c>
      <c r="AA199" s="52"/>
      <c r="AB199" s="34">
        <f>V199+Y199+Z199</f>
        <v>3200</v>
      </c>
      <c r="AC199" s="34">
        <f>AB199+U199</f>
        <v>4600</v>
      </c>
      <c r="AD199" s="91" t="str">
        <f>A199</f>
        <v>631-F FLE</v>
      </c>
      <c r="AE199" s="74"/>
    </row>
    <row r="200" spans="1:31" s="31" customFormat="1" ht="50" hidden="1" customHeight="1" x14ac:dyDescent="0.2">
      <c r="A200" s="33" t="s">
        <v>358</v>
      </c>
      <c r="B200" s="33"/>
      <c r="C200" s="28" t="s">
        <v>77</v>
      </c>
      <c r="D200" s="28" t="s">
        <v>103</v>
      </c>
      <c r="E200" s="35" t="s">
        <v>181</v>
      </c>
      <c r="F200" s="35" t="s">
        <v>166</v>
      </c>
      <c r="G200" s="35" t="s">
        <v>359</v>
      </c>
      <c r="H200" s="220">
        <v>42</v>
      </c>
      <c r="I200" s="33" t="s">
        <v>48</v>
      </c>
      <c r="J200" s="51">
        <v>585</v>
      </c>
      <c r="K200" s="52">
        <v>17</v>
      </c>
      <c r="L200" s="52">
        <v>0</v>
      </c>
      <c r="M200" s="52">
        <f t="shared" si="23"/>
        <v>17</v>
      </c>
      <c r="N200" s="34">
        <f t="shared" ref="N200:N266" si="25">(J200*M200)</f>
        <v>9945</v>
      </c>
      <c r="O200" s="34">
        <v>28</v>
      </c>
      <c r="P200" s="34">
        <v>36</v>
      </c>
      <c r="Q200" s="54">
        <v>0.4</v>
      </c>
      <c r="R200" s="54">
        <f t="shared" si="24"/>
        <v>403.2</v>
      </c>
      <c r="S200" s="34">
        <v>0</v>
      </c>
      <c r="T200" s="34">
        <v>0</v>
      </c>
      <c r="U200" s="34">
        <f>N200+R200+T200</f>
        <v>10348.200000000001</v>
      </c>
      <c r="V200" s="34">
        <f>M200*200</f>
        <v>3400</v>
      </c>
      <c r="W200" s="34">
        <v>1</v>
      </c>
      <c r="X200" s="34">
        <v>200</v>
      </c>
      <c r="Y200" s="52">
        <f t="shared" ref="Y200:Y266" si="26">SUM(X200*W200)</f>
        <v>200</v>
      </c>
      <c r="Z200" s="52">
        <v>0</v>
      </c>
      <c r="AA200" s="52"/>
      <c r="AB200" s="34">
        <f>V200+Y200+Z200</f>
        <v>3600</v>
      </c>
      <c r="AC200" s="34">
        <f>SUM(AB200+U200)</f>
        <v>13948.2</v>
      </c>
      <c r="AD200" s="57" t="str">
        <f>A200</f>
        <v>633-PR</v>
      </c>
      <c r="AE200" s="74" t="s">
        <v>361</v>
      </c>
    </row>
    <row r="201" spans="1:31" s="31" customFormat="1" ht="65.25" hidden="1" customHeight="1" x14ac:dyDescent="0.2">
      <c r="A201" s="33" t="s">
        <v>358</v>
      </c>
      <c r="B201" s="33"/>
      <c r="C201" s="28" t="s">
        <v>77</v>
      </c>
      <c r="D201" s="28" t="s">
        <v>103</v>
      </c>
      <c r="E201" s="35" t="s">
        <v>362</v>
      </c>
      <c r="F201" s="35" t="s">
        <v>363</v>
      </c>
      <c r="G201" s="35" t="s">
        <v>364</v>
      </c>
      <c r="H201" s="220">
        <v>42</v>
      </c>
      <c r="I201" s="33" t="s">
        <v>48</v>
      </c>
      <c r="J201" s="51">
        <v>585</v>
      </c>
      <c r="K201" s="52">
        <v>0</v>
      </c>
      <c r="L201" s="52">
        <v>17</v>
      </c>
      <c r="M201" s="52">
        <f t="shared" si="23"/>
        <v>17</v>
      </c>
      <c r="N201" s="34">
        <f t="shared" si="25"/>
        <v>9945</v>
      </c>
      <c r="O201" s="34">
        <v>28</v>
      </c>
      <c r="P201" s="34">
        <v>17</v>
      </c>
      <c r="Q201" s="54">
        <v>0.4</v>
      </c>
      <c r="R201" s="54">
        <f t="shared" si="24"/>
        <v>190.40000000000003</v>
      </c>
      <c r="S201" s="34">
        <v>0</v>
      </c>
      <c r="T201" s="34">
        <v>0</v>
      </c>
      <c r="U201" s="34">
        <f>N201+R201+T201</f>
        <v>10135.4</v>
      </c>
      <c r="V201" s="34">
        <f>M201*200</f>
        <v>3400</v>
      </c>
      <c r="W201" s="34">
        <v>1</v>
      </c>
      <c r="X201" s="34">
        <v>170</v>
      </c>
      <c r="Y201" s="52">
        <f t="shared" si="26"/>
        <v>170</v>
      </c>
      <c r="Z201" s="52">
        <v>0</v>
      </c>
      <c r="AA201" s="52"/>
      <c r="AB201" s="34">
        <f>V201+Y201+Z201</f>
        <v>3570</v>
      </c>
      <c r="AC201" s="34">
        <f>SUM(AB201+U201)</f>
        <v>13705.4</v>
      </c>
      <c r="AD201" s="57" t="str">
        <f>A201</f>
        <v>633-PR</v>
      </c>
      <c r="AE201" s="74"/>
    </row>
    <row r="202" spans="1:31" s="31" customFormat="1" ht="62.25" hidden="1" customHeight="1" x14ac:dyDescent="0.2">
      <c r="A202" s="178" t="s">
        <v>358</v>
      </c>
      <c r="B202" s="178" t="s">
        <v>675</v>
      </c>
      <c r="C202" s="179" t="s">
        <v>77</v>
      </c>
      <c r="D202" s="179" t="s">
        <v>103</v>
      </c>
      <c r="E202" s="180" t="s">
        <v>185</v>
      </c>
      <c r="F202" s="180" t="s">
        <v>366</v>
      </c>
      <c r="G202" s="180" t="s">
        <v>364</v>
      </c>
      <c r="H202" s="220">
        <v>42</v>
      </c>
      <c r="I202" s="33" t="s">
        <v>172</v>
      </c>
      <c r="J202" s="51">
        <v>585</v>
      </c>
      <c r="K202" s="181">
        <v>15</v>
      </c>
      <c r="L202" s="181">
        <v>0</v>
      </c>
      <c r="M202" s="52">
        <f t="shared" si="23"/>
        <v>15</v>
      </c>
      <c r="N202" s="34">
        <f t="shared" si="25"/>
        <v>8775</v>
      </c>
      <c r="O202" s="34">
        <v>14</v>
      </c>
      <c r="P202" s="34">
        <v>55</v>
      </c>
      <c r="Q202" s="54">
        <v>0.4</v>
      </c>
      <c r="R202" s="54">
        <f t="shared" si="24"/>
        <v>308</v>
      </c>
      <c r="S202" s="34">
        <v>0</v>
      </c>
      <c r="T202" s="34">
        <v>0</v>
      </c>
      <c r="U202" s="34">
        <f>N202+R202+T202</f>
        <v>9083</v>
      </c>
      <c r="V202" s="34">
        <f>M202*200</f>
        <v>3000</v>
      </c>
      <c r="W202" s="34">
        <v>1</v>
      </c>
      <c r="X202" s="34">
        <v>176</v>
      </c>
      <c r="Y202" s="52">
        <f t="shared" si="26"/>
        <v>176</v>
      </c>
      <c r="Z202" s="52">
        <v>0</v>
      </c>
      <c r="AA202" s="52"/>
      <c r="AB202" s="34">
        <f>V202+Y202+Z202</f>
        <v>3176</v>
      </c>
      <c r="AC202" s="34">
        <f>SUM(AB202+U202)</f>
        <v>12259</v>
      </c>
      <c r="AD202" s="57" t="str">
        <f>A202</f>
        <v>633-PR</v>
      </c>
      <c r="AE202" s="74"/>
    </row>
    <row r="203" spans="1:31" s="31" customFormat="1" ht="47" hidden="1" customHeight="1" x14ac:dyDescent="0.2">
      <c r="A203" s="116" t="s">
        <v>358</v>
      </c>
      <c r="B203" s="116" t="s">
        <v>32</v>
      </c>
      <c r="C203" s="28" t="s">
        <v>77</v>
      </c>
      <c r="D203" s="28" t="s">
        <v>108</v>
      </c>
      <c r="E203" s="35" t="s">
        <v>368</v>
      </c>
      <c r="F203" s="35" t="s">
        <v>369</v>
      </c>
      <c r="G203" s="35" t="s">
        <v>359</v>
      </c>
      <c r="H203" s="220">
        <v>42</v>
      </c>
      <c r="I203" s="33" t="s">
        <v>48</v>
      </c>
      <c r="J203" s="51">
        <v>585</v>
      </c>
      <c r="K203" s="52">
        <v>20</v>
      </c>
      <c r="L203" s="52">
        <v>0</v>
      </c>
      <c r="M203" s="52">
        <f t="shared" si="23"/>
        <v>20</v>
      </c>
      <c r="N203" s="34">
        <f t="shared" si="25"/>
        <v>11700</v>
      </c>
      <c r="O203" s="34">
        <v>28</v>
      </c>
      <c r="P203" s="34">
        <v>68</v>
      </c>
      <c r="Q203" s="54">
        <v>0.4</v>
      </c>
      <c r="R203" s="54">
        <f t="shared" si="24"/>
        <v>761.60000000000014</v>
      </c>
      <c r="S203" s="34">
        <v>0</v>
      </c>
      <c r="T203" s="34">
        <v>0</v>
      </c>
      <c r="U203" s="34">
        <f>N203+R203+T203</f>
        <v>12461.6</v>
      </c>
      <c r="V203" s="34">
        <f>M203*200</f>
        <v>4000</v>
      </c>
      <c r="W203" s="34">
        <v>1</v>
      </c>
      <c r="X203" s="34">
        <v>313</v>
      </c>
      <c r="Y203" s="52">
        <f t="shared" si="26"/>
        <v>313</v>
      </c>
      <c r="Z203" s="52">
        <v>0</v>
      </c>
      <c r="AA203" s="52"/>
      <c r="AB203" s="34">
        <f>V203+Y203+Z203</f>
        <v>4313</v>
      </c>
      <c r="AC203" s="34">
        <f>SUM(AB203+U203)</f>
        <v>16774.599999999999</v>
      </c>
      <c r="AD203" s="57" t="str">
        <f>A203</f>
        <v>633-PR</v>
      </c>
      <c r="AE203" s="74" t="s">
        <v>270</v>
      </c>
    </row>
    <row r="204" spans="1:31" s="31" customFormat="1" ht="47" hidden="1" customHeight="1" x14ac:dyDescent="0.2">
      <c r="A204" s="231" t="s">
        <v>358</v>
      </c>
      <c r="B204" s="231" t="s">
        <v>662</v>
      </c>
      <c r="C204" s="179" t="s">
        <v>77</v>
      </c>
      <c r="D204" s="179" t="s">
        <v>108</v>
      </c>
      <c r="E204" s="180" t="s">
        <v>207</v>
      </c>
      <c r="F204" s="180" t="s">
        <v>369</v>
      </c>
      <c r="G204" s="180" t="s">
        <v>359</v>
      </c>
      <c r="H204" s="220">
        <v>42</v>
      </c>
      <c r="I204" s="33" t="s">
        <v>48</v>
      </c>
      <c r="J204" s="51">
        <v>585</v>
      </c>
      <c r="K204" s="181">
        <v>15</v>
      </c>
      <c r="L204" s="181">
        <v>0</v>
      </c>
      <c r="M204" s="52">
        <f t="shared" si="23"/>
        <v>15</v>
      </c>
      <c r="N204" s="34">
        <f t="shared" si="25"/>
        <v>8775</v>
      </c>
      <c r="O204" s="34">
        <v>28</v>
      </c>
      <c r="P204" s="34">
        <v>12</v>
      </c>
      <c r="Q204" s="54">
        <v>0.4</v>
      </c>
      <c r="R204" s="54">
        <f t="shared" si="24"/>
        <v>134.40000000000003</v>
      </c>
      <c r="S204" s="34">
        <v>0</v>
      </c>
      <c r="T204" s="34">
        <v>0</v>
      </c>
      <c r="U204" s="34">
        <f>N204+R204+T204</f>
        <v>8909.4</v>
      </c>
      <c r="V204" s="34">
        <f>M204*200</f>
        <v>3000</v>
      </c>
      <c r="W204" s="34">
        <v>1</v>
      </c>
      <c r="X204" s="34">
        <v>205</v>
      </c>
      <c r="Y204" s="52">
        <f t="shared" si="26"/>
        <v>205</v>
      </c>
      <c r="Z204" s="52">
        <v>0</v>
      </c>
      <c r="AA204" s="52"/>
      <c r="AB204" s="34">
        <f>V204+Y204+Z204</f>
        <v>3205</v>
      </c>
      <c r="AC204" s="34">
        <f>SUM(AB204+U204)</f>
        <v>12114.4</v>
      </c>
      <c r="AD204" s="57" t="str">
        <f>A204</f>
        <v>633-PR</v>
      </c>
      <c r="AE204" s="74" t="s">
        <v>371</v>
      </c>
    </row>
    <row r="205" spans="1:31" s="31" customFormat="1" ht="56" hidden="1" customHeight="1" x14ac:dyDescent="0.2">
      <c r="A205" s="116" t="s">
        <v>358</v>
      </c>
      <c r="B205" s="116"/>
      <c r="C205" s="28" t="s">
        <v>77</v>
      </c>
      <c r="D205" s="28" t="s">
        <v>108</v>
      </c>
      <c r="E205" s="35" t="s">
        <v>111</v>
      </c>
      <c r="F205" s="35" t="s">
        <v>369</v>
      </c>
      <c r="G205" s="35" t="s">
        <v>364</v>
      </c>
      <c r="H205" s="220">
        <v>42</v>
      </c>
      <c r="I205" s="33" t="s">
        <v>48</v>
      </c>
      <c r="J205" s="51">
        <v>585</v>
      </c>
      <c r="K205" s="52">
        <v>19</v>
      </c>
      <c r="L205" s="52">
        <v>0</v>
      </c>
      <c r="M205" s="52">
        <f t="shared" si="23"/>
        <v>19</v>
      </c>
      <c r="N205" s="34">
        <f t="shared" si="25"/>
        <v>11115</v>
      </c>
      <c r="O205" s="34">
        <v>28</v>
      </c>
      <c r="P205" s="34">
        <v>24</v>
      </c>
      <c r="Q205" s="54">
        <v>0.4</v>
      </c>
      <c r="R205" s="54">
        <f t="shared" si="24"/>
        <v>268.80000000000007</v>
      </c>
      <c r="S205" s="34">
        <v>0</v>
      </c>
      <c r="T205" s="34">
        <v>0</v>
      </c>
      <c r="U205" s="34">
        <f>N205+R205+T205</f>
        <v>11383.8</v>
      </c>
      <c r="V205" s="34">
        <f>M205*200</f>
        <v>3800</v>
      </c>
      <c r="W205" s="34">
        <v>1</v>
      </c>
      <c r="X205" s="34">
        <v>225</v>
      </c>
      <c r="Y205" s="52">
        <f t="shared" si="26"/>
        <v>225</v>
      </c>
      <c r="Z205" s="52">
        <v>0</v>
      </c>
      <c r="AA205" s="52"/>
      <c r="AB205" s="34">
        <f>V205+Y205+Z205</f>
        <v>4025</v>
      </c>
      <c r="AC205" s="34">
        <f>SUM(AB205+U205)</f>
        <v>15408.8</v>
      </c>
      <c r="AD205" s="57" t="str">
        <f>A205</f>
        <v>633-PR</v>
      </c>
      <c r="AE205" s="74"/>
    </row>
    <row r="206" spans="1:31" s="31" customFormat="1" ht="51" hidden="1" customHeight="1" x14ac:dyDescent="0.2">
      <c r="A206" s="116" t="s">
        <v>358</v>
      </c>
      <c r="B206" s="116"/>
      <c r="C206" s="28" t="s">
        <v>77</v>
      </c>
      <c r="D206" s="28" t="s">
        <v>50</v>
      </c>
      <c r="E206" s="35" t="s">
        <v>373</v>
      </c>
      <c r="F206" s="35" t="s">
        <v>369</v>
      </c>
      <c r="G206" s="35" t="s">
        <v>364</v>
      </c>
      <c r="H206" s="220">
        <v>42</v>
      </c>
      <c r="I206" s="33" t="s">
        <v>48</v>
      </c>
      <c r="J206" s="51">
        <v>585</v>
      </c>
      <c r="K206" s="52">
        <v>0</v>
      </c>
      <c r="L206" s="52">
        <v>19</v>
      </c>
      <c r="M206" s="52">
        <f t="shared" si="23"/>
        <v>19</v>
      </c>
      <c r="N206" s="34">
        <f t="shared" si="25"/>
        <v>11115</v>
      </c>
      <c r="O206" s="53">
        <v>28</v>
      </c>
      <c r="P206" s="53">
        <v>30</v>
      </c>
      <c r="Q206" s="71">
        <v>0.4</v>
      </c>
      <c r="R206" s="71">
        <f t="shared" si="24"/>
        <v>336</v>
      </c>
      <c r="S206" s="53">
        <v>0</v>
      </c>
      <c r="T206" s="34">
        <f>(M206*S206)</f>
        <v>0</v>
      </c>
      <c r="U206" s="34">
        <f>N206+R206+T206</f>
        <v>11451</v>
      </c>
      <c r="V206" s="53">
        <f>M206*200</f>
        <v>3800</v>
      </c>
      <c r="W206" s="53">
        <v>1</v>
      </c>
      <c r="X206" s="53">
        <v>310</v>
      </c>
      <c r="Y206" s="52">
        <f t="shared" si="26"/>
        <v>310</v>
      </c>
      <c r="Z206" s="46">
        <v>0</v>
      </c>
      <c r="AA206" s="46"/>
      <c r="AB206" s="34">
        <f>V206+Y206+Z206</f>
        <v>4110</v>
      </c>
      <c r="AC206" s="34">
        <f>AB206+U206</f>
        <v>15561</v>
      </c>
      <c r="AD206" s="57" t="str">
        <f>A206</f>
        <v>633-PR</v>
      </c>
      <c r="AE206" s="74"/>
    </row>
    <row r="207" spans="1:31" s="31" customFormat="1" ht="54" hidden="1" customHeight="1" x14ac:dyDescent="0.2">
      <c r="A207" s="116" t="s">
        <v>375</v>
      </c>
      <c r="B207" s="116" t="s">
        <v>32</v>
      </c>
      <c r="C207" s="28" t="s">
        <v>77</v>
      </c>
      <c r="D207" s="28" t="s">
        <v>103</v>
      </c>
      <c r="E207" s="89" t="s">
        <v>181</v>
      </c>
      <c r="F207" s="35" t="s">
        <v>376</v>
      </c>
      <c r="G207" s="35" t="s">
        <v>377</v>
      </c>
      <c r="H207" s="220">
        <v>42</v>
      </c>
      <c r="I207" s="33" t="s">
        <v>48</v>
      </c>
      <c r="J207" s="51">
        <v>585</v>
      </c>
      <c r="K207" s="52">
        <v>0</v>
      </c>
      <c r="L207" s="52">
        <v>17</v>
      </c>
      <c r="M207" s="52">
        <f t="shared" si="23"/>
        <v>17</v>
      </c>
      <c r="N207" s="34">
        <f t="shared" si="25"/>
        <v>9945</v>
      </c>
      <c r="O207" s="53">
        <v>28</v>
      </c>
      <c r="P207" s="53">
        <v>36</v>
      </c>
      <c r="Q207" s="71">
        <v>0.4</v>
      </c>
      <c r="R207" s="71">
        <f t="shared" si="24"/>
        <v>403.2</v>
      </c>
      <c r="S207" s="53">
        <v>0</v>
      </c>
      <c r="T207" s="34">
        <f>(M207*S207)</f>
        <v>0</v>
      </c>
      <c r="U207" s="34">
        <f>N207+R207+T207</f>
        <v>10348.200000000001</v>
      </c>
      <c r="V207" s="53">
        <f>M207*200</f>
        <v>3400</v>
      </c>
      <c r="W207" s="53">
        <v>1</v>
      </c>
      <c r="X207" s="53">
        <v>200</v>
      </c>
      <c r="Y207" s="52">
        <f t="shared" si="26"/>
        <v>200</v>
      </c>
      <c r="Z207" s="46">
        <v>0</v>
      </c>
      <c r="AA207" s="46"/>
      <c r="AB207" s="34">
        <f>V207+Y207+Z207</f>
        <v>3600</v>
      </c>
      <c r="AC207" s="34">
        <f>AB207+U207</f>
        <v>13948.2</v>
      </c>
      <c r="AD207" s="57" t="str">
        <f>A207</f>
        <v>634-PR</v>
      </c>
      <c r="AE207" s="74" t="s">
        <v>379</v>
      </c>
    </row>
    <row r="208" spans="1:31" s="36" customFormat="1" ht="44" hidden="1" customHeight="1" x14ac:dyDescent="0.2">
      <c r="A208" s="230" t="s">
        <v>375</v>
      </c>
      <c r="B208" s="130" t="s">
        <v>32</v>
      </c>
      <c r="C208" s="63" t="s">
        <v>77</v>
      </c>
      <c r="D208" s="63" t="s">
        <v>108</v>
      </c>
      <c r="E208" s="95" t="s">
        <v>380</v>
      </c>
      <c r="F208" s="37" t="s">
        <v>381</v>
      </c>
      <c r="G208" s="37" t="s">
        <v>382</v>
      </c>
      <c r="H208" s="245">
        <v>42</v>
      </c>
      <c r="I208" s="62" t="s">
        <v>48</v>
      </c>
      <c r="J208" s="39">
        <v>585</v>
      </c>
      <c r="K208" s="40">
        <v>0</v>
      </c>
      <c r="L208" s="40">
        <v>0</v>
      </c>
      <c r="M208" s="40">
        <f t="shared" si="23"/>
        <v>0</v>
      </c>
      <c r="N208" s="41">
        <f t="shared" si="25"/>
        <v>0</v>
      </c>
      <c r="O208" s="42">
        <v>0</v>
      </c>
      <c r="P208" s="42">
        <v>78</v>
      </c>
      <c r="Q208" s="67">
        <v>0.4</v>
      </c>
      <c r="R208" s="67">
        <f t="shared" si="24"/>
        <v>0</v>
      </c>
      <c r="S208" s="42">
        <v>0</v>
      </c>
      <c r="T208" s="41">
        <v>0</v>
      </c>
      <c r="U208" s="41">
        <f>N208+R208+T208</f>
        <v>0</v>
      </c>
      <c r="V208" s="42">
        <f>M208*200</f>
        <v>0</v>
      </c>
      <c r="W208" s="42">
        <v>0</v>
      </c>
      <c r="X208" s="42">
        <v>385</v>
      </c>
      <c r="Y208" s="40">
        <f t="shared" si="26"/>
        <v>0</v>
      </c>
      <c r="Z208" s="45">
        <v>0</v>
      </c>
      <c r="AA208" s="45"/>
      <c r="AB208" s="41">
        <f>V208+Y208+Z208</f>
        <v>0</v>
      </c>
      <c r="AC208" s="41">
        <f>AB208+U208</f>
        <v>0</v>
      </c>
      <c r="AD208" s="49" t="str">
        <f>A208</f>
        <v>634-PR</v>
      </c>
      <c r="AE208" s="74"/>
    </row>
    <row r="209" spans="1:31" s="31" customFormat="1" ht="33" hidden="1" customHeight="1" x14ac:dyDescent="0.2">
      <c r="A209" s="229" t="s">
        <v>375</v>
      </c>
      <c r="B209" s="33" t="s">
        <v>611</v>
      </c>
      <c r="C209" s="28" t="s">
        <v>77</v>
      </c>
      <c r="D209" s="28" t="s">
        <v>45</v>
      </c>
      <c r="E209" s="35" t="s">
        <v>148</v>
      </c>
      <c r="F209" s="35" t="s">
        <v>149</v>
      </c>
      <c r="G209" s="35" t="s">
        <v>382</v>
      </c>
      <c r="H209" s="220">
        <v>42</v>
      </c>
      <c r="I209" s="33" t="s">
        <v>48</v>
      </c>
      <c r="J209" s="51">
        <v>585</v>
      </c>
      <c r="K209" s="52">
        <v>0</v>
      </c>
      <c r="L209" s="52">
        <v>0</v>
      </c>
      <c r="M209" s="52">
        <f t="shared" si="23"/>
        <v>0</v>
      </c>
      <c r="N209" s="34">
        <f t="shared" si="25"/>
        <v>0</v>
      </c>
      <c r="O209" s="53">
        <v>0</v>
      </c>
      <c r="P209" s="53">
        <v>10</v>
      </c>
      <c r="Q209" s="71">
        <v>0.4</v>
      </c>
      <c r="R209" s="54">
        <f t="shared" si="24"/>
        <v>0</v>
      </c>
      <c r="S209" s="53">
        <v>300</v>
      </c>
      <c r="T209" s="34">
        <f>(M209*S209)</f>
        <v>0</v>
      </c>
      <c r="U209" s="34">
        <f>N209+R209+T209</f>
        <v>0</v>
      </c>
      <c r="V209" s="34">
        <f>M209*200</f>
        <v>0</v>
      </c>
      <c r="W209" s="53">
        <v>0</v>
      </c>
      <c r="X209" s="53">
        <v>750</v>
      </c>
      <c r="Y209" s="52">
        <f t="shared" si="26"/>
        <v>0</v>
      </c>
      <c r="Z209" s="46"/>
      <c r="AA209" s="46"/>
      <c r="AB209" s="34">
        <f>V209+Y209+Z209</f>
        <v>0</v>
      </c>
      <c r="AC209" s="34">
        <f>AB209+U209</f>
        <v>0</v>
      </c>
      <c r="AD209" s="57" t="str">
        <f>A209</f>
        <v>634-PR</v>
      </c>
      <c r="AE209" s="74"/>
    </row>
    <row r="210" spans="1:31" s="31" customFormat="1" ht="43.5" hidden="1" customHeight="1" x14ac:dyDescent="0.2">
      <c r="A210" s="229" t="s">
        <v>384</v>
      </c>
      <c r="B210" s="33" t="s">
        <v>610</v>
      </c>
      <c r="C210" s="28" t="s">
        <v>77</v>
      </c>
      <c r="D210" s="28" t="s">
        <v>50</v>
      </c>
      <c r="E210" s="35" t="s">
        <v>385</v>
      </c>
      <c r="F210" s="35" t="s">
        <v>386</v>
      </c>
      <c r="G210" s="35" t="s">
        <v>382</v>
      </c>
      <c r="H210" s="220">
        <v>42</v>
      </c>
      <c r="I210" s="33" t="s">
        <v>172</v>
      </c>
      <c r="J210" s="51">
        <v>585</v>
      </c>
      <c r="K210" s="52">
        <v>0</v>
      </c>
      <c r="L210" s="52">
        <v>0</v>
      </c>
      <c r="M210" s="52">
        <f t="shared" si="23"/>
        <v>0</v>
      </c>
      <c r="N210" s="34">
        <f t="shared" si="25"/>
        <v>0</v>
      </c>
      <c r="O210" s="53">
        <v>0</v>
      </c>
      <c r="P210" s="53">
        <v>45</v>
      </c>
      <c r="Q210" s="71">
        <v>0.4</v>
      </c>
      <c r="R210" s="71">
        <f t="shared" si="24"/>
        <v>0</v>
      </c>
      <c r="S210" s="53">
        <v>300</v>
      </c>
      <c r="T210" s="34">
        <f>(M210*S210)</f>
        <v>0</v>
      </c>
      <c r="U210" s="34">
        <f>N210+R210+T210</f>
        <v>0</v>
      </c>
      <c r="V210" s="53">
        <f>M210*200</f>
        <v>0</v>
      </c>
      <c r="W210" s="53">
        <v>0</v>
      </c>
      <c r="X210" s="53">
        <v>0</v>
      </c>
      <c r="Y210" s="52">
        <f t="shared" si="26"/>
        <v>0</v>
      </c>
      <c r="Z210" s="46">
        <v>0</v>
      </c>
      <c r="AA210" s="46"/>
      <c r="AB210" s="34">
        <f>V210+Y210+Z210</f>
        <v>0</v>
      </c>
      <c r="AC210" s="34">
        <f>AB210+U210</f>
        <v>0</v>
      </c>
      <c r="AD210" s="57" t="str">
        <f>A210</f>
        <v>634-SH</v>
      </c>
      <c r="AE210" s="74" t="s">
        <v>388</v>
      </c>
    </row>
    <row r="211" spans="1:31" s="31" customFormat="1" ht="36.75" hidden="1" customHeight="1" x14ac:dyDescent="0.2">
      <c r="A211" s="229" t="s">
        <v>384</v>
      </c>
      <c r="B211" s="33" t="s">
        <v>609</v>
      </c>
      <c r="C211" s="28" t="s">
        <v>77</v>
      </c>
      <c r="D211" s="28" t="s">
        <v>50</v>
      </c>
      <c r="E211" s="35" t="s">
        <v>385</v>
      </c>
      <c r="F211" s="35" t="s">
        <v>389</v>
      </c>
      <c r="G211" s="35" t="s">
        <v>382</v>
      </c>
      <c r="H211" s="220">
        <v>42</v>
      </c>
      <c r="I211" s="33" t="s">
        <v>172</v>
      </c>
      <c r="J211" s="51">
        <v>585</v>
      </c>
      <c r="K211" s="52">
        <v>0</v>
      </c>
      <c r="L211" s="52">
        <v>0</v>
      </c>
      <c r="M211" s="52">
        <f t="shared" si="23"/>
        <v>0</v>
      </c>
      <c r="N211" s="34">
        <f t="shared" si="25"/>
        <v>0</v>
      </c>
      <c r="O211" s="53">
        <v>0</v>
      </c>
      <c r="P211" s="53">
        <v>45</v>
      </c>
      <c r="Q211" s="71">
        <v>0.4</v>
      </c>
      <c r="R211" s="71">
        <f t="shared" si="24"/>
        <v>0</v>
      </c>
      <c r="S211" s="53">
        <v>300</v>
      </c>
      <c r="T211" s="34">
        <f>(M211*S211)</f>
        <v>0</v>
      </c>
      <c r="U211" s="34">
        <f>N211+R211+T211</f>
        <v>0</v>
      </c>
      <c r="V211" s="53">
        <f>M211*200</f>
        <v>0</v>
      </c>
      <c r="W211" s="53">
        <v>0</v>
      </c>
      <c r="X211" s="53">
        <v>0</v>
      </c>
      <c r="Y211" s="52">
        <f t="shared" si="26"/>
        <v>0</v>
      </c>
      <c r="Z211" s="46">
        <v>0</v>
      </c>
      <c r="AA211" s="46"/>
      <c r="AB211" s="34">
        <f>V211+Y211+Z211</f>
        <v>0</v>
      </c>
      <c r="AC211" s="34">
        <f>AB211+U211</f>
        <v>0</v>
      </c>
      <c r="AD211" s="57" t="str">
        <f>A211</f>
        <v>634-SH</v>
      </c>
      <c r="AE211" s="74"/>
    </row>
    <row r="212" spans="1:31" s="31" customFormat="1" ht="28.5" customHeight="1" x14ac:dyDescent="0.2">
      <c r="A212" s="229" t="s">
        <v>391</v>
      </c>
      <c r="B212" s="116"/>
      <c r="C212" s="28" t="s">
        <v>33</v>
      </c>
      <c r="D212" s="28" t="s">
        <v>108</v>
      </c>
      <c r="E212" s="35" t="s">
        <v>275</v>
      </c>
      <c r="F212" s="35" t="s">
        <v>392</v>
      </c>
      <c r="G212" s="35" t="s">
        <v>393</v>
      </c>
      <c r="H212" s="220">
        <v>45</v>
      </c>
      <c r="I212" s="33" t="s">
        <v>48</v>
      </c>
      <c r="J212" s="51">
        <v>585</v>
      </c>
      <c r="K212" s="52">
        <v>17</v>
      </c>
      <c r="L212" s="52">
        <v>0</v>
      </c>
      <c r="M212" s="52">
        <f t="shared" si="23"/>
        <v>17</v>
      </c>
      <c r="N212" s="34">
        <f t="shared" si="25"/>
        <v>9945</v>
      </c>
      <c r="O212" s="34">
        <v>28</v>
      </c>
      <c r="P212" s="34">
        <v>138</v>
      </c>
      <c r="Q212" s="54">
        <v>0.4</v>
      </c>
      <c r="R212" s="54">
        <f t="shared" si="24"/>
        <v>1545.6000000000001</v>
      </c>
      <c r="S212" s="53">
        <v>0</v>
      </c>
      <c r="T212" s="34">
        <f>(M212*S212)</f>
        <v>0</v>
      </c>
      <c r="U212" s="34">
        <f>N212+R212+T212</f>
        <v>11490.6</v>
      </c>
      <c r="V212" s="53">
        <f>M212*200</f>
        <v>3400</v>
      </c>
      <c r="W212" s="53">
        <v>1</v>
      </c>
      <c r="X212" s="53">
        <v>625</v>
      </c>
      <c r="Y212" s="52">
        <f t="shared" si="26"/>
        <v>625</v>
      </c>
      <c r="Z212" s="46">
        <v>0</v>
      </c>
      <c r="AA212" s="46"/>
      <c r="AB212" s="34">
        <f>V212+Y212+Z212</f>
        <v>4025</v>
      </c>
      <c r="AC212" s="34">
        <f>AB212+U212</f>
        <v>15515.6</v>
      </c>
      <c r="AD212" s="91" t="str">
        <f>A212</f>
        <v>636-PR</v>
      </c>
      <c r="AE212" s="74" t="s">
        <v>395</v>
      </c>
    </row>
    <row r="213" spans="1:31" s="31" customFormat="1" ht="29.25" customHeight="1" x14ac:dyDescent="0.2">
      <c r="A213" s="229" t="s">
        <v>391</v>
      </c>
      <c r="B213" s="116"/>
      <c r="C213" s="28" t="s">
        <v>33</v>
      </c>
      <c r="D213" s="28" t="s">
        <v>108</v>
      </c>
      <c r="E213" s="35" t="s">
        <v>275</v>
      </c>
      <c r="F213" s="35" t="s">
        <v>392</v>
      </c>
      <c r="G213" s="35" t="s">
        <v>393</v>
      </c>
      <c r="H213" s="220">
        <v>45</v>
      </c>
      <c r="I213" s="33" t="s">
        <v>48</v>
      </c>
      <c r="J213" s="51">
        <v>585</v>
      </c>
      <c r="K213" s="52">
        <v>0</v>
      </c>
      <c r="L213" s="52">
        <v>17</v>
      </c>
      <c r="M213" s="52">
        <f t="shared" si="23"/>
        <v>17</v>
      </c>
      <c r="N213" s="34">
        <f t="shared" si="25"/>
        <v>9945</v>
      </c>
      <c r="O213" s="34">
        <v>28</v>
      </c>
      <c r="P213" s="34">
        <v>138</v>
      </c>
      <c r="Q213" s="54">
        <v>0.4</v>
      </c>
      <c r="R213" s="54">
        <f t="shared" si="24"/>
        <v>1545.6000000000001</v>
      </c>
      <c r="S213" s="53">
        <v>0</v>
      </c>
      <c r="T213" s="34">
        <f>(M213*S213)</f>
        <v>0</v>
      </c>
      <c r="U213" s="34">
        <f>N213+R213+T213</f>
        <v>11490.6</v>
      </c>
      <c r="V213" s="53">
        <f>M213*200</f>
        <v>3400</v>
      </c>
      <c r="W213" s="53">
        <v>1</v>
      </c>
      <c r="X213" s="53">
        <v>625</v>
      </c>
      <c r="Y213" s="52">
        <f t="shared" si="26"/>
        <v>625</v>
      </c>
      <c r="Z213" s="46">
        <v>0</v>
      </c>
      <c r="AA213" s="46"/>
      <c r="AB213" s="34">
        <f>V213+Y213+Z213</f>
        <v>4025</v>
      </c>
      <c r="AC213" s="34">
        <f>AB213+U213</f>
        <v>15515.6</v>
      </c>
      <c r="AD213" s="91"/>
      <c r="AE213" s="74"/>
    </row>
    <row r="214" spans="1:31" s="31" customFormat="1" ht="33" customHeight="1" x14ac:dyDescent="0.2">
      <c r="A214" s="62" t="s">
        <v>391</v>
      </c>
      <c r="B214" s="62"/>
      <c r="C214" s="63" t="s">
        <v>33</v>
      </c>
      <c r="D214" s="63" t="s">
        <v>45</v>
      </c>
      <c r="E214" s="37" t="s">
        <v>153</v>
      </c>
      <c r="F214" s="37" t="s">
        <v>392</v>
      </c>
      <c r="G214" s="37" t="s">
        <v>393</v>
      </c>
      <c r="H214" s="245">
        <v>45</v>
      </c>
      <c r="I214" s="62" t="s">
        <v>48</v>
      </c>
      <c r="J214" s="39">
        <v>585</v>
      </c>
      <c r="K214" s="40">
        <v>0</v>
      </c>
      <c r="L214" s="40">
        <v>0</v>
      </c>
      <c r="M214" s="40">
        <f t="shared" si="23"/>
        <v>0</v>
      </c>
      <c r="N214" s="41">
        <f t="shared" si="25"/>
        <v>0</v>
      </c>
      <c r="O214" s="42">
        <v>0</v>
      </c>
      <c r="P214" s="42">
        <v>22</v>
      </c>
      <c r="Q214" s="67">
        <v>0.4</v>
      </c>
      <c r="R214" s="67">
        <f t="shared" si="24"/>
        <v>0</v>
      </c>
      <c r="S214" s="42">
        <v>0</v>
      </c>
      <c r="T214" s="41">
        <f>(M214*S214)</f>
        <v>0</v>
      </c>
      <c r="U214" s="41">
        <f>N214+R214+T214</f>
        <v>0</v>
      </c>
      <c r="V214" s="42">
        <f>M214*200</f>
        <v>0</v>
      </c>
      <c r="W214" s="42">
        <v>0</v>
      </c>
      <c r="X214" s="41">
        <v>149</v>
      </c>
      <c r="Y214" s="40">
        <f t="shared" si="26"/>
        <v>0</v>
      </c>
      <c r="Z214" s="45">
        <v>0</v>
      </c>
      <c r="AA214" s="46"/>
      <c r="AB214" s="41">
        <f>V214+Y214+Z214</f>
        <v>0</v>
      </c>
      <c r="AC214" s="41">
        <f>AB214+U214</f>
        <v>0</v>
      </c>
      <c r="AD214" s="91" t="str">
        <f>A214</f>
        <v>636-PR</v>
      </c>
      <c r="AE214" s="74" t="s">
        <v>397</v>
      </c>
    </row>
    <row r="215" spans="1:31" s="31" customFormat="1" ht="36.5" customHeight="1" x14ac:dyDescent="0.2">
      <c r="A215" s="33" t="s">
        <v>391</v>
      </c>
      <c r="B215" s="33" t="s">
        <v>601</v>
      </c>
      <c r="C215" s="28" t="s">
        <v>33</v>
      </c>
      <c r="D215" s="28" t="s">
        <v>45</v>
      </c>
      <c r="E215" s="35" t="s">
        <v>153</v>
      </c>
      <c r="F215" s="35" t="s">
        <v>392</v>
      </c>
      <c r="G215" s="35" t="s">
        <v>393</v>
      </c>
      <c r="H215" s="220">
        <v>45</v>
      </c>
      <c r="I215" s="33" t="s">
        <v>48</v>
      </c>
      <c r="J215" s="51">
        <v>585</v>
      </c>
      <c r="K215" s="52">
        <v>0</v>
      </c>
      <c r="L215" s="52">
        <v>25</v>
      </c>
      <c r="M215" s="52">
        <f t="shared" si="23"/>
        <v>25</v>
      </c>
      <c r="N215" s="34">
        <f t="shared" si="25"/>
        <v>14625</v>
      </c>
      <c r="O215" s="53">
        <v>28</v>
      </c>
      <c r="P215" s="53">
        <v>22</v>
      </c>
      <c r="Q215" s="71">
        <v>0.4</v>
      </c>
      <c r="R215" s="71">
        <f t="shared" si="24"/>
        <v>246.40000000000003</v>
      </c>
      <c r="S215" s="53">
        <v>0</v>
      </c>
      <c r="T215" s="34">
        <f>(M215*S215)</f>
        <v>0</v>
      </c>
      <c r="U215" s="34">
        <f>N215+R215+T215</f>
        <v>14871.4</v>
      </c>
      <c r="V215" s="53">
        <f>M215*200</f>
        <v>5000</v>
      </c>
      <c r="W215" s="53">
        <v>1</v>
      </c>
      <c r="X215" s="34">
        <v>160</v>
      </c>
      <c r="Y215" s="52">
        <f t="shared" si="26"/>
        <v>160</v>
      </c>
      <c r="Z215" s="46">
        <v>0</v>
      </c>
      <c r="AA215" s="46"/>
      <c r="AB215" s="34">
        <f>V215+Y215+Z215</f>
        <v>5160</v>
      </c>
      <c r="AC215" s="34">
        <f>AB215+U215</f>
        <v>20031.400000000001</v>
      </c>
      <c r="AD215" s="91" t="str">
        <f>A215</f>
        <v>636-PR</v>
      </c>
      <c r="AE215" s="74"/>
    </row>
    <row r="216" spans="1:31" s="31" customFormat="1" ht="36.5" customHeight="1" x14ac:dyDescent="0.2">
      <c r="A216" s="178" t="s">
        <v>391</v>
      </c>
      <c r="B216" s="178" t="s">
        <v>758</v>
      </c>
      <c r="C216" s="179" t="s">
        <v>33</v>
      </c>
      <c r="D216" s="179" t="s">
        <v>50</v>
      </c>
      <c r="E216" s="180" t="s">
        <v>199</v>
      </c>
      <c r="F216" s="180" t="s">
        <v>416</v>
      </c>
      <c r="G216" s="180" t="s">
        <v>760</v>
      </c>
      <c r="H216" s="220">
        <v>45</v>
      </c>
      <c r="I216" s="33" t="s">
        <v>48</v>
      </c>
      <c r="J216" s="51">
        <v>585</v>
      </c>
      <c r="K216" s="52">
        <v>17</v>
      </c>
      <c r="L216" s="52">
        <v>0</v>
      </c>
      <c r="M216" s="52">
        <f t="shared" si="23"/>
        <v>17</v>
      </c>
      <c r="N216" s="34">
        <f t="shared" si="25"/>
        <v>9945</v>
      </c>
      <c r="O216" s="53">
        <v>28</v>
      </c>
      <c r="P216" s="53">
        <v>98</v>
      </c>
      <c r="Q216" s="71">
        <v>0.4</v>
      </c>
      <c r="R216" s="71">
        <f t="shared" si="24"/>
        <v>1097.6000000000001</v>
      </c>
      <c r="S216" s="53">
        <v>0</v>
      </c>
      <c r="T216" s="34">
        <f>(M216*S216)</f>
        <v>0</v>
      </c>
      <c r="U216" s="34">
        <f>N216+R216+T216</f>
        <v>11042.6</v>
      </c>
      <c r="V216" s="53">
        <f>M216*200</f>
        <v>3400</v>
      </c>
      <c r="W216" s="53">
        <v>1</v>
      </c>
      <c r="X216" s="34">
        <v>709</v>
      </c>
      <c r="Y216" s="52">
        <f t="shared" si="26"/>
        <v>709</v>
      </c>
      <c r="Z216" s="46">
        <v>0</v>
      </c>
      <c r="AA216" s="46"/>
      <c r="AB216" s="34">
        <f>V216+Y216+Z216</f>
        <v>4109</v>
      </c>
      <c r="AC216" s="34">
        <f>AB216+U216</f>
        <v>15151.6</v>
      </c>
      <c r="AD216" s="91" t="str">
        <f>A216</f>
        <v>636-PR</v>
      </c>
      <c r="AE216" s="74"/>
    </row>
    <row r="217" spans="1:31" s="31" customFormat="1" ht="35.25" customHeight="1" x14ac:dyDescent="0.2">
      <c r="A217" s="33" t="s">
        <v>400</v>
      </c>
      <c r="B217" s="33"/>
      <c r="C217" s="28" t="s">
        <v>33</v>
      </c>
      <c r="D217" s="28" t="s">
        <v>50</v>
      </c>
      <c r="E217" s="35" t="s">
        <v>165</v>
      </c>
      <c r="F217" s="35" t="s">
        <v>401</v>
      </c>
      <c r="G217" s="35" t="s">
        <v>402</v>
      </c>
      <c r="H217" s="220">
        <v>45</v>
      </c>
      <c r="I217" s="33" t="s">
        <v>48</v>
      </c>
      <c r="J217" s="51">
        <v>585</v>
      </c>
      <c r="K217" s="52">
        <v>0</v>
      </c>
      <c r="L217" s="52">
        <v>17</v>
      </c>
      <c r="M217" s="52">
        <f t="shared" si="23"/>
        <v>17</v>
      </c>
      <c r="N217" s="34">
        <f t="shared" si="25"/>
        <v>9945</v>
      </c>
      <c r="O217" s="53">
        <v>28</v>
      </c>
      <c r="P217" s="53">
        <v>120</v>
      </c>
      <c r="Q217" s="71">
        <v>0.4</v>
      </c>
      <c r="R217" s="71">
        <f t="shared" si="24"/>
        <v>1344</v>
      </c>
      <c r="S217" s="53">
        <v>0</v>
      </c>
      <c r="T217" s="34">
        <f>(M217*S217)</f>
        <v>0</v>
      </c>
      <c r="U217" s="34">
        <f>N217+R217+T217</f>
        <v>11289</v>
      </c>
      <c r="V217" s="53">
        <f>M217*200</f>
        <v>3400</v>
      </c>
      <c r="W217" s="53">
        <v>1</v>
      </c>
      <c r="X217" s="53">
        <v>650</v>
      </c>
      <c r="Y217" s="52">
        <f t="shared" si="26"/>
        <v>650</v>
      </c>
      <c r="Z217" s="46">
        <v>0</v>
      </c>
      <c r="AA217" s="46"/>
      <c r="AB217" s="34">
        <f>V217+Y217+Z217</f>
        <v>4050</v>
      </c>
      <c r="AC217" s="34">
        <f>AB217+U217</f>
        <v>15339</v>
      </c>
      <c r="AD217" s="91" t="str">
        <f>A217</f>
        <v>640-PR</v>
      </c>
      <c r="AE217" s="74"/>
    </row>
    <row r="218" spans="1:31" s="31" customFormat="1" ht="36" customHeight="1" x14ac:dyDescent="0.2">
      <c r="A218" s="33" t="s">
        <v>400</v>
      </c>
      <c r="B218" s="33" t="s">
        <v>614</v>
      </c>
      <c r="C218" s="28" t="s">
        <v>33</v>
      </c>
      <c r="D218" s="28" t="s">
        <v>50</v>
      </c>
      <c r="E218" s="35" t="s">
        <v>385</v>
      </c>
      <c r="F218" s="35" t="s">
        <v>401</v>
      </c>
      <c r="G218" s="35" t="s">
        <v>402</v>
      </c>
      <c r="H218" s="220">
        <v>45</v>
      </c>
      <c r="I218" s="33" t="s">
        <v>48</v>
      </c>
      <c r="J218" s="51">
        <v>585</v>
      </c>
      <c r="K218" s="52">
        <v>0</v>
      </c>
      <c r="L218" s="52">
        <v>0</v>
      </c>
      <c r="M218" s="52">
        <f t="shared" si="23"/>
        <v>0</v>
      </c>
      <c r="N218" s="34">
        <f t="shared" si="25"/>
        <v>0</v>
      </c>
      <c r="O218" s="53">
        <v>0</v>
      </c>
      <c r="P218" s="53">
        <v>14</v>
      </c>
      <c r="Q218" s="71">
        <v>0.4</v>
      </c>
      <c r="R218" s="71">
        <f t="shared" si="24"/>
        <v>0</v>
      </c>
      <c r="S218" s="53">
        <v>0</v>
      </c>
      <c r="T218" s="34">
        <f>(M218*S218)</f>
        <v>0</v>
      </c>
      <c r="U218" s="34">
        <f>N218+R218+T218</f>
        <v>0</v>
      </c>
      <c r="V218" s="53">
        <f>M218*200</f>
        <v>0</v>
      </c>
      <c r="W218" s="53">
        <v>0</v>
      </c>
      <c r="X218" s="53">
        <v>160</v>
      </c>
      <c r="Y218" s="52">
        <f t="shared" si="26"/>
        <v>0</v>
      </c>
      <c r="Z218" s="46">
        <v>0</v>
      </c>
      <c r="AA218" s="52"/>
      <c r="AB218" s="34">
        <f>V218+Y218+Z218</f>
        <v>0</v>
      </c>
      <c r="AC218" s="34">
        <f>AB218+U218</f>
        <v>0</v>
      </c>
      <c r="AD218" s="91" t="str">
        <f>A218</f>
        <v>640-PR</v>
      </c>
      <c r="AE218" s="74"/>
    </row>
    <row r="219" spans="1:31" s="31" customFormat="1" ht="36" customHeight="1" x14ac:dyDescent="0.2">
      <c r="A219" s="33" t="s">
        <v>400</v>
      </c>
      <c r="B219" s="33" t="s">
        <v>604</v>
      </c>
      <c r="C219" s="28" t="s">
        <v>33</v>
      </c>
      <c r="D219" s="28" t="s">
        <v>50</v>
      </c>
      <c r="E219" s="35" t="s">
        <v>385</v>
      </c>
      <c r="F219" s="35" t="s">
        <v>401</v>
      </c>
      <c r="G219" s="35" t="s">
        <v>402</v>
      </c>
      <c r="H219" s="220">
        <v>45</v>
      </c>
      <c r="I219" s="33" t="s">
        <v>48</v>
      </c>
      <c r="J219" s="51">
        <v>585</v>
      </c>
      <c r="K219" s="52">
        <v>0</v>
      </c>
      <c r="L219" s="52">
        <v>0</v>
      </c>
      <c r="M219" s="52">
        <f t="shared" si="23"/>
        <v>0</v>
      </c>
      <c r="N219" s="34">
        <f t="shared" si="25"/>
        <v>0</v>
      </c>
      <c r="O219" s="53">
        <v>0</v>
      </c>
      <c r="P219" s="53">
        <v>14</v>
      </c>
      <c r="Q219" s="71">
        <v>0.4</v>
      </c>
      <c r="R219" s="71">
        <f t="shared" si="24"/>
        <v>0</v>
      </c>
      <c r="S219" s="53">
        <v>0</v>
      </c>
      <c r="T219" s="34">
        <f>(M219*S219)</f>
        <v>0</v>
      </c>
      <c r="U219" s="34">
        <f>N219+R219+T219</f>
        <v>0</v>
      </c>
      <c r="V219" s="53">
        <f>M219*200</f>
        <v>0</v>
      </c>
      <c r="W219" s="53">
        <v>0</v>
      </c>
      <c r="X219" s="53">
        <v>160</v>
      </c>
      <c r="Y219" s="52">
        <f t="shared" si="26"/>
        <v>0</v>
      </c>
      <c r="Z219" s="46">
        <v>0</v>
      </c>
      <c r="AA219" s="52"/>
      <c r="AB219" s="34">
        <f>V219+Y219+Z219</f>
        <v>0</v>
      </c>
      <c r="AC219" s="34">
        <f>AB219+U219</f>
        <v>0</v>
      </c>
      <c r="AD219" s="91" t="str">
        <f>A219</f>
        <v>640-PR</v>
      </c>
      <c r="AE219" s="74"/>
    </row>
    <row r="220" spans="1:31" s="31" customFormat="1" ht="59.25" hidden="1" customHeight="1" x14ac:dyDescent="0.2">
      <c r="A220" s="33" t="s">
        <v>405</v>
      </c>
      <c r="B220" s="33" t="s">
        <v>32</v>
      </c>
      <c r="C220" s="28" t="s">
        <v>77</v>
      </c>
      <c r="D220" s="28" t="s">
        <v>103</v>
      </c>
      <c r="E220" s="35" t="s">
        <v>406</v>
      </c>
      <c r="F220" s="35" t="s">
        <v>363</v>
      </c>
      <c r="G220" s="35" t="s">
        <v>364</v>
      </c>
      <c r="H220" s="220">
        <v>42</v>
      </c>
      <c r="I220" s="33" t="s">
        <v>48</v>
      </c>
      <c r="J220" s="51">
        <v>585</v>
      </c>
      <c r="K220" s="52">
        <v>0</v>
      </c>
      <c r="L220" s="52">
        <v>20</v>
      </c>
      <c r="M220" s="52">
        <f t="shared" si="23"/>
        <v>20</v>
      </c>
      <c r="N220" s="34">
        <f t="shared" si="25"/>
        <v>11700</v>
      </c>
      <c r="O220" s="53">
        <v>28</v>
      </c>
      <c r="P220" s="53">
        <v>36</v>
      </c>
      <c r="Q220" s="71">
        <v>0.4</v>
      </c>
      <c r="R220" s="71">
        <f t="shared" si="24"/>
        <v>403.2</v>
      </c>
      <c r="S220" s="53">
        <v>0</v>
      </c>
      <c r="T220" s="34">
        <f>(M220*S220)</f>
        <v>0</v>
      </c>
      <c r="U220" s="34">
        <f>N220+R220+T220</f>
        <v>12103.2</v>
      </c>
      <c r="V220" s="53">
        <f>M220*200</f>
        <v>4000</v>
      </c>
      <c r="W220" s="53">
        <v>1</v>
      </c>
      <c r="X220" s="53">
        <v>200</v>
      </c>
      <c r="Y220" s="52">
        <f t="shared" si="26"/>
        <v>200</v>
      </c>
      <c r="Z220" s="46">
        <v>0</v>
      </c>
      <c r="AA220" s="46"/>
      <c r="AB220" s="34">
        <f>V220+Y220+Z220</f>
        <v>4200</v>
      </c>
      <c r="AC220" s="34">
        <f>AB220+U220</f>
        <v>16303.2</v>
      </c>
      <c r="AD220" s="57" t="str">
        <f>A220</f>
        <v>642-A</v>
      </c>
      <c r="AE220" s="74"/>
    </row>
    <row r="221" spans="1:31" s="31" customFormat="1" ht="48" hidden="1" customHeight="1" x14ac:dyDescent="0.2">
      <c r="A221" s="33" t="s">
        <v>405</v>
      </c>
      <c r="B221" s="33" t="s">
        <v>643</v>
      </c>
      <c r="C221" s="28" t="s">
        <v>77</v>
      </c>
      <c r="D221" s="28" t="s">
        <v>103</v>
      </c>
      <c r="E221" s="35" t="s">
        <v>181</v>
      </c>
      <c r="F221" s="35" t="s">
        <v>166</v>
      </c>
      <c r="G221" s="35" t="s">
        <v>359</v>
      </c>
      <c r="H221" s="220">
        <v>42</v>
      </c>
      <c r="I221" s="33" t="s">
        <v>48</v>
      </c>
      <c r="J221" s="51">
        <v>585</v>
      </c>
      <c r="K221" s="52">
        <v>0</v>
      </c>
      <c r="L221" s="52">
        <v>0</v>
      </c>
      <c r="M221" s="52">
        <f t="shared" si="23"/>
        <v>0</v>
      </c>
      <c r="N221" s="34">
        <f t="shared" si="25"/>
        <v>0</v>
      </c>
      <c r="O221" s="53">
        <v>0</v>
      </c>
      <c r="P221" s="53">
        <v>36</v>
      </c>
      <c r="Q221" s="71">
        <v>0.4</v>
      </c>
      <c r="R221" s="71">
        <f t="shared" si="24"/>
        <v>0</v>
      </c>
      <c r="S221" s="53">
        <v>0</v>
      </c>
      <c r="T221" s="34">
        <f>(M221*S221)</f>
        <v>0</v>
      </c>
      <c r="U221" s="34">
        <f>N221+R221+T221</f>
        <v>0</v>
      </c>
      <c r="V221" s="53">
        <f>M221*200</f>
        <v>0</v>
      </c>
      <c r="W221" s="53">
        <v>0</v>
      </c>
      <c r="X221" s="53">
        <v>200</v>
      </c>
      <c r="Y221" s="52">
        <f t="shared" si="26"/>
        <v>0</v>
      </c>
      <c r="Z221" s="46">
        <v>0</v>
      </c>
      <c r="AA221" s="46"/>
      <c r="AB221" s="34">
        <f>V221+Y221+Z221</f>
        <v>0</v>
      </c>
      <c r="AC221" s="34">
        <f>AB221+U221</f>
        <v>0</v>
      </c>
      <c r="AD221" s="57" t="str">
        <f>A221</f>
        <v>642-A</v>
      </c>
      <c r="AE221" s="74" t="s">
        <v>195</v>
      </c>
    </row>
    <row r="222" spans="1:31" s="31" customFormat="1" ht="44" hidden="1" customHeight="1" x14ac:dyDescent="0.2">
      <c r="A222" s="33" t="s">
        <v>409</v>
      </c>
      <c r="B222" s="33" t="s">
        <v>644</v>
      </c>
      <c r="C222" s="28" t="s">
        <v>77</v>
      </c>
      <c r="D222" s="28" t="s">
        <v>103</v>
      </c>
      <c r="E222" s="35" t="s">
        <v>406</v>
      </c>
      <c r="F222" s="35" t="s">
        <v>410</v>
      </c>
      <c r="G222" s="35" t="s">
        <v>411</v>
      </c>
      <c r="H222" s="220">
        <v>42</v>
      </c>
      <c r="I222" s="33" t="s">
        <v>48</v>
      </c>
      <c r="J222" s="51">
        <v>585</v>
      </c>
      <c r="K222" s="52">
        <v>0</v>
      </c>
      <c r="L222" s="52">
        <v>0</v>
      </c>
      <c r="M222" s="52">
        <f t="shared" si="23"/>
        <v>0</v>
      </c>
      <c r="N222" s="34">
        <f t="shared" si="25"/>
        <v>0</v>
      </c>
      <c r="O222" s="53">
        <v>0</v>
      </c>
      <c r="P222" s="53">
        <v>12</v>
      </c>
      <c r="Q222" s="71">
        <v>0.4</v>
      </c>
      <c r="R222" s="71">
        <f t="shared" si="24"/>
        <v>0</v>
      </c>
      <c r="S222" s="53">
        <v>0</v>
      </c>
      <c r="T222" s="34">
        <f>(M222*S222)</f>
        <v>0</v>
      </c>
      <c r="U222" s="34">
        <f>N222+R222+T222</f>
        <v>0</v>
      </c>
      <c r="V222" s="53">
        <f>M222*200</f>
        <v>0</v>
      </c>
      <c r="W222" s="53">
        <v>0</v>
      </c>
      <c r="X222" s="53">
        <v>148</v>
      </c>
      <c r="Y222" s="52">
        <f t="shared" si="26"/>
        <v>0</v>
      </c>
      <c r="Z222" s="46">
        <v>0</v>
      </c>
      <c r="AA222" s="46"/>
      <c r="AB222" s="34">
        <f>V222+Y222+Z222</f>
        <v>0</v>
      </c>
      <c r="AC222" s="34">
        <f>AB222+U222</f>
        <v>0</v>
      </c>
      <c r="AD222" s="57" t="str">
        <f>A222</f>
        <v>643-PR</v>
      </c>
      <c r="AE222" s="74"/>
    </row>
    <row r="223" spans="1:31" s="31" customFormat="1" ht="44" hidden="1" customHeight="1" x14ac:dyDescent="0.2">
      <c r="A223" s="178" t="s">
        <v>409</v>
      </c>
      <c r="B223" s="178" t="s">
        <v>676</v>
      </c>
      <c r="C223" s="179" t="s">
        <v>77</v>
      </c>
      <c r="D223" s="179" t="s">
        <v>103</v>
      </c>
      <c r="E223" s="180" t="s">
        <v>181</v>
      </c>
      <c r="F223" s="180" t="s">
        <v>392</v>
      </c>
      <c r="G223" s="180" t="s">
        <v>413</v>
      </c>
      <c r="H223" s="220">
        <v>42</v>
      </c>
      <c r="I223" s="33" t="s">
        <v>48</v>
      </c>
      <c r="J223" s="51">
        <v>585</v>
      </c>
      <c r="K223" s="181">
        <v>0</v>
      </c>
      <c r="L223" s="181">
        <v>20</v>
      </c>
      <c r="M223" s="52">
        <f t="shared" si="23"/>
        <v>20</v>
      </c>
      <c r="N223" s="34">
        <f t="shared" si="25"/>
        <v>11700</v>
      </c>
      <c r="O223" s="53">
        <v>28</v>
      </c>
      <c r="P223" s="53">
        <v>36</v>
      </c>
      <c r="Q223" s="71">
        <v>0.4</v>
      </c>
      <c r="R223" s="71">
        <f t="shared" si="24"/>
        <v>403.2</v>
      </c>
      <c r="S223" s="53">
        <v>0</v>
      </c>
      <c r="T223" s="34">
        <f>(M223*S223)</f>
        <v>0</v>
      </c>
      <c r="U223" s="34">
        <f>N223+R223+T223</f>
        <v>12103.2</v>
      </c>
      <c r="V223" s="53">
        <f>M223*200</f>
        <v>4000</v>
      </c>
      <c r="W223" s="53">
        <v>1</v>
      </c>
      <c r="X223" s="53">
        <v>200</v>
      </c>
      <c r="Y223" s="52">
        <f t="shared" si="26"/>
        <v>200</v>
      </c>
      <c r="Z223" s="46"/>
      <c r="AA223" s="46"/>
      <c r="AB223" s="34">
        <f>V223+Y223+Z223</f>
        <v>4200</v>
      </c>
      <c r="AC223" s="34">
        <f>AB223+U223</f>
        <v>16303.2</v>
      </c>
      <c r="AD223" s="57"/>
      <c r="AE223" s="74"/>
    </row>
    <row r="224" spans="1:31" s="31" customFormat="1" ht="56" hidden="1" customHeight="1" x14ac:dyDescent="0.2">
      <c r="A224" s="33" t="s">
        <v>409</v>
      </c>
      <c r="B224" s="33"/>
      <c r="C224" s="28" t="s">
        <v>77</v>
      </c>
      <c r="D224" s="28" t="s">
        <v>103</v>
      </c>
      <c r="E224" s="35" t="s">
        <v>192</v>
      </c>
      <c r="F224" s="35" t="s">
        <v>392</v>
      </c>
      <c r="G224" s="35" t="s">
        <v>413</v>
      </c>
      <c r="H224" s="220">
        <v>42</v>
      </c>
      <c r="I224" s="33" t="s">
        <v>48</v>
      </c>
      <c r="J224" s="51">
        <v>585</v>
      </c>
      <c r="K224" s="52">
        <v>0</v>
      </c>
      <c r="L224" s="52">
        <v>18</v>
      </c>
      <c r="M224" s="52">
        <f t="shared" si="23"/>
        <v>18</v>
      </c>
      <c r="N224" s="34">
        <f t="shared" si="25"/>
        <v>10530</v>
      </c>
      <c r="O224" s="53">
        <v>28</v>
      </c>
      <c r="P224" s="53">
        <v>19</v>
      </c>
      <c r="Q224" s="71">
        <v>0.4</v>
      </c>
      <c r="R224" s="71">
        <f t="shared" si="24"/>
        <v>212.8</v>
      </c>
      <c r="S224" s="53">
        <v>0</v>
      </c>
      <c r="T224" s="34">
        <f>(M224*S224)</f>
        <v>0</v>
      </c>
      <c r="U224" s="34">
        <f>N224+R224+T224</f>
        <v>10742.8</v>
      </c>
      <c r="V224" s="53">
        <f>M224*200</f>
        <v>3600</v>
      </c>
      <c r="W224" s="53">
        <v>1</v>
      </c>
      <c r="X224" s="53">
        <v>165</v>
      </c>
      <c r="Y224" s="52">
        <f t="shared" si="26"/>
        <v>165</v>
      </c>
      <c r="Z224" s="46">
        <v>0</v>
      </c>
      <c r="AA224" s="46"/>
      <c r="AB224" s="34">
        <f>V224+Y224+Z224</f>
        <v>3765</v>
      </c>
      <c r="AC224" s="34">
        <f>AB224+U224</f>
        <v>14507.8</v>
      </c>
      <c r="AD224" s="57" t="str">
        <f>A224</f>
        <v>643-PR</v>
      </c>
      <c r="AE224" s="74"/>
    </row>
    <row r="225" spans="1:31" s="31" customFormat="1" ht="56" hidden="1" customHeight="1" x14ac:dyDescent="0.2">
      <c r="A225" s="33" t="s">
        <v>409</v>
      </c>
      <c r="B225" s="33" t="s">
        <v>645</v>
      </c>
      <c r="C225" s="28" t="s">
        <v>77</v>
      </c>
      <c r="D225" s="28" t="s">
        <v>103</v>
      </c>
      <c r="E225" s="35" t="s">
        <v>189</v>
      </c>
      <c r="F225" s="35" t="s">
        <v>392</v>
      </c>
      <c r="G225" s="35" t="s">
        <v>413</v>
      </c>
      <c r="H225" s="220">
        <v>42</v>
      </c>
      <c r="I225" s="33" t="s">
        <v>48</v>
      </c>
      <c r="J225" s="51">
        <v>585</v>
      </c>
      <c r="K225" s="52">
        <v>0</v>
      </c>
      <c r="L225" s="52">
        <v>15</v>
      </c>
      <c r="M225" s="52">
        <f t="shared" si="23"/>
        <v>15</v>
      </c>
      <c r="N225" s="34">
        <f t="shared" si="25"/>
        <v>8775</v>
      </c>
      <c r="O225" s="53">
        <v>28</v>
      </c>
      <c r="P225" s="53">
        <v>23</v>
      </c>
      <c r="Q225" s="71">
        <v>0.4</v>
      </c>
      <c r="R225" s="71">
        <f t="shared" si="24"/>
        <v>257.60000000000002</v>
      </c>
      <c r="S225" s="53">
        <v>0</v>
      </c>
      <c r="T225" s="34">
        <f>(M225*S225)</f>
        <v>0</v>
      </c>
      <c r="U225" s="34">
        <f>N225+R225+T225</f>
        <v>9032.6</v>
      </c>
      <c r="V225" s="53">
        <f>M225*200</f>
        <v>3000</v>
      </c>
      <c r="W225" s="53">
        <v>1</v>
      </c>
      <c r="X225" s="53">
        <v>153</v>
      </c>
      <c r="Y225" s="52">
        <f t="shared" si="26"/>
        <v>153</v>
      </c>
      <c r="Z225" s="46">
        <v>0</v>
      </c>
      <c r="AA225" s="46"/>
      <c r="AB225" s="34">
        <f>V225+Y225+Z225</f>
        <v>3153</v>
      </c>
      <c r="AC225" s="34">
        <f>AB225+U225</f>
        <v>12185.6</v>
      </c>
      <c r="AD225" s="57"/>
      <c r="AE225" s="74"/>
    </row>
    <row r="226" spans="1:31" s="31" customFormat="1" ht="30" hidden="1" customHeight="1" x14ac:dyDescent="0.2">
      <c r="A226" s="33" t="s">
        <v>409</v>
      </c>
      <c r="B226" s="33"/>
      <c r="C226" s="28" t="s">
        <v>77</v>
      </c>
      <c r="D226" s="28" t="s">
        <v>108</v>
      </c>
      <c r="E226" s="89" t="s">
        <v>415</v>
      </c>
      <c r="F226" s="35" t="s">
        <v>416</v>
      </c>
      <c r="G226" s="35" t="s">
        <v>417</v>
      </c>
      <c r="H226" s="220">
        <v>56</v>
      </c>
      <c r="I226" s="33" t="s">
        <v>48</v>
      </c>
      <c r="J226" s="51">
        <v>585</v>
      </c>
      <c r="K226" s="52">
        <v>19</v>
      </c>
      <c r="L226" s="52">
        <v>0</v>
      </c>
      <c r="M226" s="52">
        <f t="shared" si="23"/>
        <v>19</v>
      </c>
      <c r="N226" s="34">
        <f t="shared" si="25"/>
        <v>11115</v>
      </c>
      <c r="O226" s="53">
        <v>36</v>
      </c>
      <c r="P226" s="53">
        <v>22</v>
      </c>
      <c r="Q226" s="71">
        <v>0.4</v>
      </c>
      <c r="R226" s="71">
        <f t="shared" si="24"/>
        <v>316.8</v>
      </c>
      <c r="S226" s="34">
        <v>0</v>
      </c>
      <c r="T226" s="34">
        <v>0</v>
      </c>
      <c r="U226" s="34">
        <f>N226+R226+T226</f>
        <v>11431.8</v>
      </c>
      <c r="V226" s="53">
        <f>M226*200</f>
        <v>3800</v>
      </c>
      <c r="W226" s="53">
        <v>1</v>
      </c>
      <c r="X226" s="52">
        <v>225</v>
      </c>
      <c r="Y226" s="52">
        <f t="shared" si="26"/>
        <v>225</v>
      </c>
      <c r="Z226" s="34">
        <v>0</v>
      </c>
      <c r="AA226" s="34"/>
      <c r="AB226" s="34">
        <f>V226+Y226+Z226</f>
        <v>4025</v>
      </c>
      <c r="AC226" s="34">
        <f>AB226+U226</f>
        <v>15456.8</v>
      </c>
      <c r="AD226" s="57" t="str">
        <f>A226</f>
        <v>643-PR</v>
      </c>
      <c r="AE226" s="74"/>
    </row>
    <row r="227" spans="1:31" s="31" customFormat="1" ht="30.75" hidden="1" customHeight="1" x14ac:dyDescent="0.2">
      <c r="A227" s="33" t="s">
        <v>409</v>
      </c>
      <c r="B227" s="33"/>
      <c r="C227" s="28" t="s">
        <v>77</v>
      </c>
      <c r="D227" s="28" t="s">
        <v>108</v>
      </c>
      <c r="E227" s="89" t="s">
        <v>415</v>
      </c>
      <c r="F227" s="35" t="s">
        <v>416</v>
      </c>
      <c r="G227" s="35" t="s">
        <v>417</v>
      </c>
      <c r="H227" s="220">
        <v>56</v>
      </c>
      <c r="I227" s="33" t="s">
        <v>48</v>
      </c>
      <c r="J227" s="51">
        <v>585</v>
      </c>
      <c r="K227" s="52">
        <v>0</v>
      </c>
      <c r="L227" s="52">
        <v>18</v>
      </c>
      <c r="M227" s="52">
        <v>18</v>
      </c>
      <c r="N227" s="34">
        <f t="shared" si="25"/>
        <v>10530</v>
      </c>
      <c r="O227" s="53">
        <v>36</v>
      </c>
      <c r="P227" s="53">
        <v>22</v>
      </c>
      <c r="Q227" s="71">
        <v>0.4</v>
      </c>
      <c r="R227" s="71">
        <f t="shared" si="24"/>
        <v>316.8</v>
      </c>
      <c r="S227" s="34">
        <v>0</v>
      </c>
      <c r="T227" s="34">
        <v>0</v>
      </c>
      <c r="U227" s="34">
        <f>N227+R227+T227</f>
        <v>10846.8</v>
      </c>
      <c r="V227" s="53">
        <f>M227*200</f>
        <v>3600</v>
      </c>
      <c r="W227" s="53">
        <v>1</v>
      </c>
      <c r="X227" s="52">
        <v>225</v>
      </c>
      <c r="Y227" s="52">
        <f t="shared" si="26"/>
        <v>225</v>
      </c>
      <c r="Z227" s="34">
        <v>0</v>
      </c>
      <c r="AA227" s="34"/>
      <c r="AB227" s="34">
        <f>V227+Y227+Z227</f>
        <v>3825</v>
      </c>
      <c r="AC227" s="34">
        <f>AB227+U227</f>
        <v>14671.8</v>
      </c>
      <c r="AD227" s="57" t="str">
        <f>A227</f>
        <v>643-PR</v>
      </c>
      <c r="AE227" s="74"/>
    </row>
    <row r="228" spans="1:31" s="31" customFormat="1" ht="37.5" hidden="1" customHeight="1" x14ac:dyDescent="0.2">
      <c r="A228" s="62" t="s">
        <v>409</v>
      </c>
      <c r="B228" s="62"/>
      <c r="C228" s="63" t="s">
        <v>77</v>
      </c>
      <c r="D228" s="63" t="s">
        <v>108</v>
      </c>
      <c r="E228" s="95" t="s">
        <v>415</v>
      </c>
      <c r="F228" s="37" t="s">
        <v>420</v>
      </c>
      <c r="G228" s="37" t="s">
        <v>421</v>
      </c>
      <c r="H228" s="245">
        <v>42</v>
      </c>
      <c r="I228" s="62" t="s">
        <v>48</v>
      </c>
      <c r="J228" s="39">
        <v>585</v>
      </c>
      <c r="K228" s="40">
        <v>0</v>
      </c>
      <c r="L228" s="40">
        <v>0</v>
      </c>
      <c r="M228" s="40">
        <f t="shared" ref="M228:M295" si="27">K228+L228</f>
        <v>0</v>
      </c>
      <c r="N228" s="41">
        <f t="shared" si="25"/>
        <v>0</v>
      </c>
      <c r="O228" s="42">
        <v>0</v>
      </c>
      <c r="P228" s="42">
        <v>22</v>
      </c>
      <c r="Q228" s="67">
        <v>0.4</v>
      </c>
      <c r="R228" s="67">
        <f t="shared" si="24"/>
        <v>0</v>
      </c>
      <c r="S228" s="42">
        <v>0</v>
      </c>
      <c r="T228" s="41">
        <f>(M228*S228)</f>
        <v>0</v>
      </c>
      <c r="U228" s="41">
        <f>N228+R228+T228</f>
        <v>0</v>
      </c>
      <c r="V228" s="42">
        <f>M228*200</f>
        <v>0</v>
      </c>
      <c r="W228" s="42">
        <v>0</v>
      </c>
      <c r="X228" s="42">
        <v>225</v>
      </c>
      <c r="Y228" s="40">
        <f t="shared" si="26"/>
        <v>0</v>
      </c>
      <c r="Z228" s="45">
        <v>0</v>
      </c>
      <c r="AA228" s="46"/>
      <c r="AB228" s="41">
        <f>V228+Y228+Z228</f>
        <v>0</v>
      </c>
      <c r="AC228" s="41">
        <f>AB228+U228</f>
        <v>0</v>
      </c>
      <c r="AD228" s="57" t="str">
        <f>A228</f>
        <v>643-PR</v>
      </c>
      <c r="AE228" s="74"/>
    </row>
    <row r="229" spans="1:31" s="31" customFormat="1" ht="45.75" hidden="1" customHeight="1" x14ac:dyDescent="0.2">
      <c r="A229" s="62" t="s">
        <v>409</v>
      </c>
      <c r="B229" s="62"/>
      <c r="C229" s="63" t="s">
        <v>77</v>
      </c>
      <c r="D229" s="63" t="s">
        <v>108</v>
      </c>
      <c r="E229" s="37" t="s">
        <v>207</v>
      </c>
      <c r="F229" s="37" t="s">
        <v>423</v>
      </c>
      <c r="G229" s="37" t="s">
        <v>424</v>
      </c>
      <c r="H229" s="245">
        <v>42</v>
      </c>
      <c r="I229" s="62" t="s">
        <v>48</v>
      </c>
      <c r="J229" s="39">
        <v>585</v>
      </c>
      <c r="K229" s="40">
        <v>0</v>
      </c>
      <c r="L229" s="40">
        <v>0</v>
      </c>
      <c r="M229" s="40">
        <f t="shared" si="27"/>
        <v>0</v>
      </c>
      <c r="N229" s="41">
        <f t="shared" si="25"/>
        <v>0</v>
      </c>
      <c r="O229" s="42">
        <v>0</v>
      </c>
      <c r="P229" s="42">
        <v>12</v>
      </c>
      <c r="Q229" s="67">
        <v>0.4</v>
      </c>
      <c r="R229" s="67">
        <f t="shared" si="24"/>
        <v>0</v>
      </c>
      <c r="S229" s="42">
        <v>0</v>
      </c>
      <c r="T229" s="41">
        <f>(M229*S229)</f>
        <v>0</v>
      </c>
      <c r="U229" s="41">
        <f>N229+R229+T229</f>
        <v>0</v>
      </c>
      <c r="V229" s="42">
        <f>M229*200</f>
        <v>0</v>
      </c>
      <c r="W229" s="42">
        <v>0</v>
      </c>
      <c r="X229" s="42">
        <v>205</v>
      </c>
      <c r="Y229" s="40">
        <f t="shared" si="26"/>
        <v>0</v>
      </c>
      <c r="Z229" s="45">
        <v>0</v>
      </c>
      <c r="AA229" s="46"/>
      <c r="AB229" s="41">
        <f>V229+Y229+Z229</f>
        <v>0</v>
      </c>
      <c r="AC229" s="41">
        <f>AB229+U229</f>
        <v>0</v>
      </c>
      <c r="AD229" s="49" t="str">
        <f>A229</f>
        <v>643-PR</v>
      </c>
      <c r="AE229" s="74"/>
    </row>
    <row r="230" spans="1:31" s="31" customFormat="1" ht="45.75" hidden="1" customHeight="1" x14ac:dyDescent="0.2">
      <c r="A230" s="62" t="s">
        <v>409</v>
      </c>
      <c r="B230" s="62"/>
      <c r="C230" s="63" t="s">
        <v>77</v>
      </c>
      <c r="D230" s="63" t="s">
        <v>108</v>
      </c>
      <c r="E230" s="37" t="s">
        <v>207</v>
      </c>
      <c r="F230" s="37" t="s">
        <v>423</v>
      </c>
      <c r="G230" s="37" t="s">
        <v>424</v>
      </c>
      <c r="H230" s="245">
        <v>42</v>
      </c>
      <c r="I230" s="62" t="s">
        <v>48</v>
      </c>
      <c r="J230" s="39">
        <v>585</v>
      </c>
      <c r="K230" s="40">
        <v>0</v>
      </c>
      <c r="L230" s="40">
        <v>0</v>
      </c>
      <c r="M230" s="40">
        <f t="shared" si="27"/>
        <v>0</v>
      </c>
      <c r="N230" s="41">
        <f t="shared" si="25"/>
        <v>0</v>
      </c>
      <c r="O230" s="42">
        <v>0</v>
      </c>
      <c r="P230" s="42">
        <v>12</v>
      </c>
      <c r="Q230" s="67">
        <v>0.4</v>
      </c>
      <c r="R230" s="67">
        <f t="shared" si="24"/>
        <v>0</v>
      </c>
      <c r="S230" s="42">
        <v>0</v>
      </c>
      <c r="T230" s="41">
        <f>(M230*S230)</f>
        <v>0</v>
      </c>
      <c r="U230" s="41">
        <f>N230+R230+T230</f>
        <v>0</v>
      </c>
      <c r="V230" s="42">
        <f>M230*200</f>
        <v>0</v>
      </c>
      <c r="W230" s="42">
        <v>0</v>
      </c>
      <c r="X230" s="42">
        <v>205</v>
      </c>
      <c r="Y230" s="40">
        <f t="shared" si="26"/>
        <v>0</v>
      </c>
      <c r="Z230" s="45">
        <v>0</v>
      </c>
      <c r="AA230" s="46"/>
      <c r="AB230" s="41">
        <f>V230+Y230+Z230</f>
        <v>0</v>
      </c>
      <c r="AC230" s="41">
        <f>AB230+U230</f>
        <v>0</v>
      </c>
      <c r="AD230" s="49" t="str">
        <f>A230</f>
        <v>643-PR</v>
      </c>
      <c r="AE230" s="74"/>
    </row>
    <row r="231" spans="1:31" s="31" customFormat="1" ht="40.5" hidden="1" customHeight="1" x14ac:dyDescent="0.2">
      <c r="A231" s="33" t="s">
        <v>409</v>
      </c>
      <c r="B231" s="33"/>
      <c r="C231" s="28" t="s">
        <v>77</v>
      </c>
      <c r="D231" s="28" t="s">
        <v>108</v>
      </c>
      <c r="E231" s="35" t="s">
        <v>213</v>
      </c>
      <c r="F231" s="35" t="s">
        <v>426</v>
      </c>
      <c r="G231" s="35" t="s">
        <v>411</v>
      </c>
      <c r="H231" s="220">
        <v>42</v>
      </c>
      <c r="I231" s="33" t="s">
        <v>48</v>
      </c>
      <c r="J231" s="51">
        <v>585</v>
      </c>
      <c r="K231" s="52">
        <v>20</v>
      </c>
      <c r="L231" s="52">
        <v>0</v>
      </c>
      <c r="M231" s="52">
        <f t="shared" si="27"/>
        <v>20</v>
      </c>
      <c r="N231" s="34">
        <f t="shared" si="25"/>
        <v>11700</v>
      </c>
      <c r="O231" s="53">
        <v>28</v>
      </c>
      <c r="P231" s="53">
        <v>12</v>
      </c>
      <c r="Q231" s="71">
        <v>0.4</v>
      </c>
      <c r="R231" s="71">
        <f t="shared" si="24"/>
        <v>134.40000000000003</v>
      </c>
      <c r="S231" s="53">
        <v>0</v>
      </c>
      <c r="T231" s="34">
        <f>(M231*S231)</f>
        <v>0</v>
      </c>
      <c r="U231" s="34">
        <f>N231+R231+T231</f>
        <v>11834.4</v>
      </c>
      <c r="V231" s="53">
        <f>M231*200</f>
        <v>4000</v>
      </c>
      <c r="W231" s="53">
        <v>1</v>
      </c>
      <c r="X231" s="53">
        <v>154</v>
      </c>
      <c r="Y231" s="52">
        <f t="shared" si="26"/>
        <v>154</v>
      </c>
      <c r="Z231" s="46">
        <v>0</v>
      </c>
      <c r="AA231" s="46"/>
      <c r="AB231" s="34">
        <f>V231+Y231+Z231</f>
        <v>4154</v>
      </c>
      <c r="AC231" s="34">
        <f>AB231+U231</f>
        <v>15988.4</v>
      </c>
      <c r="AD231" s="57" t="str">
        <f>A231</f>
        <v>643-PR</v>
      </c>
      <c r="AE231" s="74"/>
    </row>
    <row r="232" spans="1:31" s="31" customFormat="1" ht="38.25" hidden="1" customHeight="1" x14ac:dyDescent="0.2">
      <c r="A232" s="33" t="s">
        <v>409</v>
      </c>
      <c r="B232" s="33"/>
      <c r="C232" s="28" t="s">
        <v>77</v>
      </c>
      <c r="D232" s="28" t="s">
        <v>108</v>
      </c>
      <c r="E232" s="35" t="s">
        <v>213</v>
      </c>
      <c r="F232" s="35" t="s">
        <v>392</v>
      </c>
      <c r="G232" s="35" t="s">
        <v>428</v>
      </c>
      <c r="H232" s="220">
        <v>42</v>
      </c>
      <c r="I232" s="33" t="s">
        <v>48</v>
      </c>
      <c r="J232" s="51">
        <v>585</v>
      </c>
      <c r="K232" s="52">
        <v>0</v>
      </c>
      <c r="L232" s="52">
        <v>19</v>
      </c>
      <c r="M232" s="52">
        <f t="shared" si="27"/>
        <v>19</v>
      </c>
      <c r="N232" s="34">
        <f t="shared" si="25"/>
        <v>11115</v>
      </c>
      <c r="O232" s="53">
        <v>28</v>
      </c>
      <c r="P232" s="53">
        <v>12</v>
      </c>
      <c r="Q232" s="71">
        <v>0.4</v>
      </c>
      <c r="R232" s="71">
        <f t="shared" si="24"/>
        <v>134.40000000000003</v>
      </c>
      <c r="S232" s="53">
        <v>0</v>
      </c>
      <c r="T232" s="34">
        <f>(M232*S232)</f>
        <v>0</v>
      </c>
      <c r="U232" s="34">
        <f>N232+R232+T232</f>
        <v>11249.4</v>
      </c>
      <c r="V232" s="53">
        <f>M232*200</f>
        <v>3800</v>
      </c>
      <c r="W232" s="53">
        <v>1</v>
      </c>
      <c r="X232" s="53">
        <v>154</v>
      </c>
      <c r="Y232" s="52">
        <f t="shared" si="26"/>
        <v>154</v>
      </c>
      <c r="Z232" s="46">
        <v>0</v>
      </c>
      <c r="AA232" s="46"/>
      <c r="AB232" s="34">
        <f>V232+Y232+Z232</f>
        <v>3954</v>
      </c>
      <c r="AC232" s="34">
        <f>AB232+U232</f>
        <v>15203.4</v>
      </c>
      <c r="AD232" s="57" t="str">
        <f>A232</f>
        <v>643-PR</v>
      </c>
      <c r="AE232" s="74"/>
    </row>
    <row r="233" spans="1:31" s="31" customFormat="1" ht="31.5" hidden="1" customHeight="1" x14ac:dyDescent="0.2">
      <c r="A233" s="33" t="s">
        <v>409</v>
      </c>
      <c r="B233" s="33"/>
      <c r="C233" s="28" t="s">
        <v>77</v>
      </c>
      <c r="D233" s="28" t="s">
        <v>108</v>
      </c>
      <c r="E233" s="89" t="s">
        <v>302</v>
      </c>
      <c r="F233" s="35" t="s">
        <v>392</v>
      </c>
      <c r="G233" s="35" t="s">
        <v>428</v>
      </c>
      <c r="H233" s="220">
        <v>42</v>
      </c>
      <c r="I233" s="33" t="s">
        <v>48</v>
      </c>
      <c r="J233" s="51">
        <v>585</v>
      </c>
      <c r="K233" s="52">
        <v>19</v>
      </c>
      <c r="L233" s="52">
        <v>0</v>
      </c>
      <c r="M233" s="52">
        <f t="shared" si="27"/>
        <v>19</v>
      </c>
      <c r="N233" s="34">
        <f t="shared" si="25"/>
        <v>11115</v>
      </c>
      <c r="O233" s="53">
        <v>28</v>
      </c>
      <c r="P233" s="53">
        <v>41</v>
      </c>
      <c r="Q233" s="71">
        <v>0.4</v>
      </c>
      <c r="R233" s="71">
        <f t="shared" si="24"/>
        <v>459.20000000000005</v>
      </c>
      <c r="S233" s="53">
        <v>0</v>
      </c>
      <c r="T233" s="34">
        <f>(M233*S233)</f>
        <v>0</v>
      </c>
      <c r="U233" s="34">
        <f>N233+R233+T233</f>
        <v>11574.2</v>
      </c>
      <c r="V233" s="53">
        <f>M233*200</f>
        <v>3800</v>
      </c>
      <c r="W233" s="53">
        <v>1</v>
      </c>
      <c r="X233" s="53">
        <v>275</v>
      </c>
      <c r="Y233" s="52">
        <f t="shared" si="26"/>
        <v>275</v>
      </c>
      <c r="Z233" s="46">
        <v>0</v>
      </c>
      <c r="AA233" s="46"/>
      <c r="AB233" s="34">
        <f>V233+Y233+Z233</f>
        <v>4075</v>
      </c>
      <c r="AC233" s="34">
        <f>AB233+U233</f>
        <v>15649.2</v>
      </c>
      <c r="AD233" s="57" t="str">
        <f>A233</f>
        <v>643-PR</v>
      </c>
      <c r="AE233" s="74"/>
    </row>
    <row r="234" spans="1:31" s="31" customFormat="1" ht="28.5" hidden="1" customHeight="1" x14ac:dyDescent="0.2">
      <c r="A234" s="33" t="s">
        <v>409</v>
      </c>
      <c r="B234" s="33"/>
      <c r="C234" s="28" t="s">
        <v>77</v>
      </c>
      <c r="D234" s="28" t="s">
        <v>50</v>
      </c>
      <c r="E234" s="35" t="s">
        <v>373</v>
      </c>
      <c r="F234" s="35" t="s">
        <v>420</v>
      </c>
      <c r="G234" s="35" t="s">
        <v>413</v>
      </c>
      <c r="H234" s="220">
        <v>42</v>
      </c>
      <c r="I234" s="33" t="s">
        <v>48</v>
      </c>
      <c r="J234" s="51">
        <v>585</v>
      </c>
      <c r="K234" s="52">
        <v>0</v>
      </c>
      <c r="L234" s="52">
        <v>20</v>
      </c>
      <c r="M234" s="52">
        <f t="shared" si="27"/>
        <v>20</v>
      </c>
      <c r="N234" s="34">
        <f t="shared" si="25"/>
        <v>11700</v>
      </c>
      <c r="O234" s="53">
        <v>28</v>
      </c>
      <c r="P234" s="53">
        <v>30</v>
      </c>
      <c r="Q234" s="71">
        <v>0.4</v>
      </c>
      <c r="R234" s="71">
        <f t="shared" si="24"/>
        <v>336</v>
      </c>
      <c r="S234" s="53">
        <v>0</v>
      </c>
      <c r="T234" s="34">
        <f>(M234*S234)</f>
        <v>0</v>
      </c>
      <c r="U234" s="34">
        <f>N234+R234+T234</f>
        <v>12036</v>
      </c>
      <c r="V234" s="53">
        <f>M234*200</f>
        <v>4000</v>
      </c>
      <c r="W234" s="53">
        <v>1</v>
      </c>
      <c r="X234" s="53">
        <v>310</v>
      </c>
      <c r="Y234" s="52">
        <f t="shared" si="26"/>
        <v>310</v>
      </c>
      <c r="Z234" s="46">
        <v>0</v>
      </c>
      <c r="AA234" s="46"/>
      <c r="AB234" s="34">
        <f>V234+Y234+Z234</f>
        <v>4310</v>
      </c>
      <c r="AC234" s="34">
        <f>AB234+U234</f>
        <v>16346</v>
      </c>
      <c r="AD234" s="57" t="str">
        <f>A234</f>
        <v>643-PR</v>
      </c>
      <c r="AE234" s="74"/>
    </row>
    <row r="235" spans="1:31" s="31" customFormat="1" ht="42.75" hidden="1" customHeight="1" x14ac:dyDescent="0.2">
      <c r="A235" s="33" t="s">
        <v>409</v>
      </c>
      <c r="B235" s="33"/>
      <c r="C235" s="28" t="s">
        <v>77</v>
      </c>
      <c r="D235" s="28" t="s">
        <v>50</v>
      </c>
      <c r="E235" s="35" t="s">
        <v>165</v>
      </c>
      <c r="F235" s="35" t="s">
        <v>432</v>
      </c>
      <c r="G235" s="35" t="s">
        <v>433</v>
      </c>
      <c r="H235" s="220">
        <v>42</v>
      </c>
      <c r="I235" s="33" t="s">
        <v>48</v>
      </c>
      <c r="J235" s="51">
        <v>585</v>
      </c>
      <c r="K235" s="52">
        <v>20</v>
      </c>
      <c r="L235" s="52">
        <v>0</v>
      </c>
      <c r="M235" s="52">
        <f t="shared" si="27"/>
        <v>20</v>
      </c>
      <c r="N235" s="34">
        <f t="shared" si="25"/>
        <v>11700</v>
      </c>
      <c r="O235" s="53">
        <v>28</v>
      </c>
      <c r="P235" s="53">
        <v>46</v>
      </c>
      <c r="Q235" s="71">
        <v>0.4</v>
      </c>
      <c r="R235" s="71">
        <f t="shared" si="24"/>
        <v>515.20000000000005</v>
      </c>
      <c r="S235" s="53">
        <v>0</v>
      </c>
      <c r="T235" s="34">
        <f>(M235*S235)</f>
        <v>0</v>
      </c>
      <c r="U235" s="34">
        <f>N235+R235+T235</f>
        <v>12215.2</v>
      </c>
      <c r="V235" s="53">
        <f>M235*200</f>
        <v>4000</v>
      </c>
      <c r="W235" s="53">
        <v>1</v>
      </c>
      <c r="X235" s="53">
        <v>385</v>
      </c>
      <c r="Y235" s="52">
        <f t="shared" si="26"/>
        <v>385</v>
      </c>
      <c r="Z235" s="46">
        <v>0</v>
      </c>
      <c r="AA235" s="46"/>
      <c r="AB235" s="34">
        <f>V235+Y235+Z235</f>
        <v>4385</v>
      </c>
      <c r="AC235" s="34">
        <f>AB235+U235</f>
        <v>16600.2</v>
      </c>
      <c r="AD235" s="57" t="str">
        <f>A235</f>
        <v>643-PR</v>
      </c>
      <c r="AE235" s="74"/>
    </row>
    <row r="236" spans="1:31" s="31" customFormat="1" ht="33" hidden="1" customHeight="1" x14ac:dyDescent="0.2">
      <c r="A236" s="33" t="s">
        <v>435</v>
      </c>
      <c r="B236" s="33" t="s">
        <v>32</v>
      </c>
      <c r="C236" s="28" t="s">
        <v>77</v>
      </c>
      <c r="D236" s="28" t="s">
        <v>108</v>
      </c>
      <c r="E236" s="89" t="s">
        <v>302</v>
      </c>
      <c r="F236" s="35" t="s">
        <v>416</v>
      </c>
      <c r="G236" s="35" t="s">
        <v>417</v>
      </c>
      <c r="H236" s="220">
        <v>56</v>
      </c>
      <c r="I236" s="33" t="s">
        <v>48</v>
      </c>
      <c r="J236" s="51">
        <v>585</v>
      </c>
      <c r="K236" s="52">
        <v>0</v>
      </c>
      <c r="L236" s="52">
        <v>18</v>
      </c>
      <c r="M236" s="52">
        <f t="shared" si="27"/>
        <v>18</v>
      </c>
      <c r="N236" s="34">
        <f t="shared" si="25"/>
        <v>10530</v>
      </c>
      <c r="O236" s="53">
        <v>36</v>
      </c>
      <c r="P236" s="53">
        <v>41</v>
      </c>
      <c r="Q236" s="71">
        <v>0.4</v>
      </c>
      <c r="R236" s="71">
        <f t="shared" si="24"/>
        <v>590.40000000000009</v>
      </c>
      <c r="S236" s="53">
        <v>0</v>
      </c>
      <c r="T236" s="34">
        <f>(M236*S236)</f>
        <v>0</v>
      </c>
      <c r="U236" s="34">
        <f>N236+R236+T236</f>
        <v>11120.4</v>
      </c>
      <c r="V236" s="53">
        <f>M236*200</f>
        <v>3600</v>
      </c>
      <c r="W236" s="53">
        <v>0</v>
      </c>
      <c r="X236" s="53">
        <v>0</v>
      </c>
      <c r="Y236" s="52">
        <f t="shared" si="26"/>
        <v>0</v>
      </c>
      <c r="Z236" s="46">
        <v>0</v>
      </c>
      <c r="AA236" s="46" t="s">
        <v>301</v>
      </c>
      <c r="AB236" s="34">
        <f>V236+Y236+Z236</f>
        <v>3600</v>
      </c>
      <c r="AC236" s="34">
        <f>AB236+U236</f>
        <v>14720.4</v>
      </c>
      <c r="AD236" s="57" t="str">
        <f>A236</f>
        <v>643-SH</v>
      </c>
      <c r="AE236" s="74"/>
    </row>
    <row r="237" spans="1:31" s="31" customFormat="1" ht="42.75" hidden="1" customHeight="1" x14ac:dyDescent="0.2">
      <c r="A237" s="62" t="s">
        <v>437</v>
      </c>
      <c r="B237" s="62" t="s">
        <v>32</v>
      </c>
      <c r="C237" s="63" t="s">
        <v>77</v>
      </c>
      <c r="D237" s="63" t="s">
        <v>108</v>
      </c>
      <c r="E237" s="37" t="s">
        <v>438</v>
      </c>
      <c r="F237" s="37" t="s">
        <v>94</v>
      </c>
      <c r="G237" s="37" t="s">
        <v>95</v>
      </c>
      <c r="H237" s="245">
        <v>42</v>
      </c>
      <c r="I237" s="62" t="s">
        <v>172</v>
      </c>
      <c r="J237" s="39">
        <v>585</v>
      </c>
      <c r="K237" s="40">
        <v>0</v>
      </c>
      <c r="L237" s="40">
        <v>0</v>
      </c>
      <c r="M237" s="40">
        <f t="shared" si="27"/>
        <v>0</v>
      </c>
      <c r="N237" s="41">
        <f t="shared" si="25"/>
        <v>0</v>
      </c>
      <c r="O237" s="42">
        <v>0</v>
      </c>
      <c r="P237" s="42">
        <v>15</v>
      </c>
      <c r="Q237" s="67">
        <v>0.4</v>
      </c>
      <c r="R237" s="67">
        <f t="shared" si="24"/>
        <v>0</v>
      </c>
      <c r="S237" s="42">
        <v>0</v>
      </c>
      <c r="T237" s="41">
        <f>(M237*S237)</f>
        <v>0</v>
      </c>
      <c r="U237" s="41">
        <f>N237+R237+T237</f>
        <v>0</v>
      </c>
      <c r="V237" s="42">
        <f>M237*200</f>
        <v>0</v>
      </c>
      <c r="W237" s="42">
        <v>0</v>
      </c>
      <c r="X237" s="42">
        <v>175</v>
      </c>
      <c r="Y237" s="40">
        <f t="shared" si="26"/>
        <v>0</v>
      </c>
      <c r="Z237" s="45">
        <v>0</v>
      </c>
      <c r="AA237" s="45"/>
      <c r="AB237" s="41">
        <f>V237+Y237+Z237</f>
        <v>0</v>
      </c>
      <c r="AC237" s="41">
        <f>AB237+U237</f>
        <v>0</v>
      </c>
      <c r="AD237" s="57" t="str">
        <f>A237</f>
        <v>644-PR</v>
      </c>
      <c r="AE237" s="74"/>
    </row>
    <row r="238" spans="1:31" s="31" customFormat="1" ht="43.5" hidden="1" customHeight="1" x14ac:dyDescent="0.2">
      <c r="A238" s="33" t="s">
        <v>437</v>
      </c>
      <c r="B238" s="33"/>
      <c r="C238" s="28" t="s">
        <v>77</v>
      </c>
      <c r="D238" s="28" t="s">
        <v>108</v>
      </c>
      <c r="E238" s="35" t="s">
        <v>438</v>
      </c>
      <c r="F238" s="35" t="s">
        <v>440</v>
      </c>
      <c r="G238" s="35" t="s">
        <v>441</v>
      </c>
      <c r="H238" s="220">
        <v>56</v>
      </c>
      <c r="I238" s="33" t="s">
        <v>172</v>
      </c>
      <c r="J238" s="51">
        <v>585</v>
      </c>
      <c r="K238" s="52">
        <v>0</v>
      </c>
      <c r="L238" s="52">
        <v>15</v>
      </c>
      <c r="M238" s="52">
        <f t="shared" si="27"/>
        <v>15</v>
      </c>
      <c r="N238" s="34">
        <f t="shared" si="25"/>
        <v>8775</v>
      </c>
      <c r="O238" s="53">
        <v>24</v>
      </c>
      <c r="P238" s="53">
        <v>15</v>
      </c>
      <c r="Q238" s="71">
        <v>0.4</v>
      </c>
      <c r="R238" s="71">
        <f t="shared" si="24"/>
        <v>144</v>
      </c>
      <c r="S238" s="53">
        <v>150</v>
      </c>
      <c r="T238" s="34">
        <f>(M238*S238)</f>
        <v>2250</v>
      </c>
      <c r="U238" s="34">
        <f>N238+R238+T238</f>
        <v>11169</v>
      </c>
      <c r="V238" s="53">
        <f>M238*200</f>
        <v>3000</v>
      </c>
      <c r="W238" s="53">
        <v>1</v>
      </c>
      <c r="X238" s="53">
        <v>175</v>
      </c>
      <c r="Y238" s="52">
        <f t="shared" si="26"/>
        <v>175</v>
      </c>
      <c r="Z238" s="46">
        <v>0</v>
      </c>
      <c r="AA238" s="46"/>
      <c r="AB238" s="34">
        <f>V238+Y238+Z238</f>
        <v>3175</v>
      </c>
      <c r="AC238" s="34">
        <f>AB238+U238</f>
        <v>14344</v>
      </c>
      <c r="AD238" s="57" t="str">
        <f>A238</f>
        <v>644-PR</v>
      </c>
      <c r="AE238" s="74"/>
    </row>
    <row r="239" spans="1:31" s="31" customFormat="1" ht="50" hidden="1" customHeight="1" x14ac:dyDescent="0.2">
      <c r="A239" s="178" t="s">
        <v>437</v>
      </c>
      <c r="B239" s="178" t="s">
        <v>677</v>
      </c>
      <c r="C239" s="179" t="s">
        <v>77</v>
      </c>
      <c r="D239" s="179" t="s">
        <v>108</v>
      </c>
      <c r="E239" s="180" t="s">
        <v>438</v>
      </c>
      <c r="F239" s="180" t="s">
        <v>308</v>
      </c>
      <c r="G239" s="180" t="s">
        <v>309</v>
      </c>
      <c r="H239" s="220">
        <v>42</v>
      </c>
      <c r="I239" s="33" t="s">
        <v>172</v>
      </c>
      <c r="J239" s="51">
        <v>585</v>
      </c>
      <c r="K239" s="52">
        <v>0</v>
      </c>
      <c r="L239" s="52">
        <v>15</v>
      </c>
      <c r="M239" s="52">
        <f t="shared" si="27"/>
        <v>15</v>
      </c>
      <c r="N239" s="34">
        <f t="shared" si="25"/>
        <v>8775</v>
      </c>
      <c r="O239" s="53">
        <v>18</v>
      </c>
      <c r="P239" s="53">
        <v>15</v>
      </c>
      <c r="Q239" s="71">
        <v>0.4</v>
      </c>
      <c r="R239" s="71">
        <f t="shared" si="24"/>
        <v>108</v>
      </c>
      <c r="S239" s="53">
        <v>0</v>
      </c>
      <c r="T239" s="34">
        <f>(M239*S239)</f>
        <v>0</v>
      </c>
      <c r="U239" s="34">
        <f>N239+R239+T239</f>
        <v>8883</v>
      </c>
      <c r="V239" s="53">
        <f>M239*200</f>
        <v>3000</v>
      </c>
      <c r="W239" s="53">
        <v>1</v>
      </c>
      <c r="X239" s="53">
        <v>175</v>
      </c>
      <c r="Y239" s="52">
        <f t="shared" si="26"/>
        <v>175</v>
      </c>
      <c r="Z239" s="46">
        <v>0</v>
      </c>
      <c r="AA239" s="46"/>
      <c r="AB239" s="34">
        <f>V239+Y239+Z239</f>
        <v>3175</v>
      </c>
      <c r="AC239" s="34">
        <f>AB239+U239</f>
        <v>12058</v>
      </c>
      <c r="AD239" s="57" t="str">
        <f>A239</f>
        <v>644-PR</v>
      </c>
      <c r="AE239" s="74"/>
    </row>
    <row r="240" spans="1:31" s="31" customFormat="1" ht="50" hidden="1" customHeight="1" x14ac:dyDescent="0.2">
      <c r="A240" s="33" t="s">
        <v>437</v>
      </c>
      <c r="B240" s="33"/>
      <c r="C240" s="28" t="s">
        <v>77</v>
      </c>
      <c r="D240" s="28" t="s">
        <v>108</v>
      </c>
      <c r="E240" s="35" t="s">
        <v>443</v>
      </c>
      <c r="F240" s="35" t="s">
        <v>82</v>
      </c>
      <c r="G240" s="35" t="s">
        <v>444</v>
      </c>
      <c r="H240" s="220">
        <v>42</v>
      </c>
      <c r="I240" s="33" t="s">
        <v>172</v>
      </c>
      <c r="J240" s="51">
        <v>585</v>
      </c>
      <c r="K240" s="52">
        <v>0</v>
      </c>
      <c r="L240" s="52">
        <v>15</v>
      </c>
      <c r="M240" s="52">
        <f t="shared" si="27"/>
        <v>15</v>
      </c>
      <c r="N240" s="34">
        <f t="shared" si="25"/>
        <v>8775</v>
      </c>
      <c r="O240" s="53">
        <v>18</v>
      </c>
      <c r="P240" s="53">
        <v>68</v>
      </c>
      <c r="Q240" s="71">
        <v>0.4</v>
      </c>
      <c r="R240" s="71">
        <f t="shared" si="24"/>
        <v>489.6</v>
      </c>
      <c r="S240" s="53">
        <v>0</v>
      </c>
      <c r="T240" s="34">
        <f>(M240*S240)</f>
        <v>0</v>
      </c>
      <c r="U240" s="34">
        <f>N240+R240+T240</f>
        <v>9264.6</v>
      </c>
      <c r="V240" s="53">
        <f>M240*200</f>
        <v>3000</v>
      </c>
      <c r="W240" s="53">
        <v>1</v>
      </c>
      <c r="X240" s="53">
        <v>225</v>
      </c>
      <c r="Y240" s="52">
        <f t="shared" si="26"/>
        <v>225</v>
      </c>
      <c r="Z240" s="46">
        <v>0</v>
      </c>
      <c r="AA240" s="46"/>
      <c r="AB240" s="34">
        <f>V240+Y240+Z240</f>
        <v>3225</v>
      </c>
      <c r="AC240" s="34">
        <f>AB240+U240</f>
        <v>12489.6</v>
      </c>
      <c r="AD240" s="57" t="str">
        <f>A240</f>
        <v>644-PR</v>
      </c>
      <c r="AE240" s="74"/>
    </row>
    <row r="241" spans="1:31" s="31" customFormat="1" ht="39.75" hidden="1" customHeight="1" x14ac:dyDescent="0.2">
      <c r="A241" s="33" t="s">
        <v>437</v>
      </c>
      <c r="B241" s="33" t="s">
        <v>646</v>
      </c>
      <c r="C241" s="28" t="s">
        <v>77</v>
      </c>
      <c r="D241" s="28" t="s">
        <v>108</v>
      </c>
      <c r="E241" s="35" t="s">
        <v>438</v>
      </c>
      <c r="F241" s="35" t="s">
        <v>100</v>
      </c>
      <c r="G241" s="35" t="s">
        <v>411</v>
      </c>
      <c r="H241" s="220">
        <v>42</v>
      </c>
      <c r="I241" s="33" t="s">
        <v>172</v>
      </c>
      <c r="J241" s="51">
        <v>585</v>
      </c>
      <c r="K241" s="52">
        <v>0</v>
      </c>
      <c r="L241" s="52">
        <v>0</v>
      </c>
      <c r="M241" s="52">
        <f t="shared" si="27"/>
        <v>0</v>
      </c>
      <c r="N241" s="34">
        <f t="shared" si="25"/>
        <v>0</v>
      </c>
      <c r="O241" s="53">
        <v>0</v>
      </c>
      <c r="P241" s="53">
        <v>15</v>
      </c>
      <c r="Q241" s="71">
        <v>0.4</v>
      </c>
      <c r="R241" s="71">
        <f t="shared" si="24"/>
        <v>0</v>
      </c>
      <c r="S241" s="53">
        <v>0</v>
      </c>
      <c r="T241" s="34">
        <f>(M241*S241)</f>
        <v>0</v>
      </c>
      <c r="U241" s="34">
        <f>N241+R241+T241</f>
        <v>0</v>
      </c>
      <c r="V241" s="53">
        <f>M241*200</f>
        <v>0</v>
      </c>
      <c r="W241" s="53">
        <v>0</v>
      </c>
      <c r="X241" s="53">
        <v>175</v>
      </c>
      <c r="Y241" s="52">
        <f t="shared" si="26"/>
        <v>0</v>
      </c>
      <c r="Z241" s="46">
        <v>0</v>
      </c>
      <c r="AA241" s="46"/>
      <c r="AB241" s="34">
        <f>V241+Y241+Z241</f>
        <v>0</v>
      </c>
      <c r="AC241" s="34">
        <f>AB241+U241</f>
        <v>0</v>
      </c>
      <c r="AD241" s="57" t="str">
        <f>A241</f>
        <v>644-PR</v>
      </c>
      <c r="AE241" s="74"/>
    </row>
    <row r="242" spans="1:31" s="31" customFormat="1" ht="38.25" hidden="1" customHeight="1" x14ac:dyDescent="0.2">
      <c r="A242" s="33" t="s">
        <v>437</v>
      </c>
      <c r="B242" s="33"/>
      <c r="C242" s="28" t="s">
        <v>77</v>
      </c>
      <c r="D242" s="28" t="s">
        <v>108</v>
      </c>
      <c r="E242" s="35" t="s">
        <v>443</v>
      </c>
      <c r="F242" s="35" t="s">
        <v>447</v>
      </c>
      <c r="G242" s="35" t="s">
        <v>448</v>
      </c>
      <c r="H242" s="220">
        <v>42</v>
      </c>
      <c r="I242" s="33" t="s">
        <v>172</v>
      </c>
      <c r="J242" s="51">
        <v>585</v>
      </c>
      <c r="K242" s="52">
        <v>14</v>
      </c>
      <c r="L242" s="52">
        <v>0</v>
      </c>
      <c r="M242" s="52">
        <f t="shared" si="27"/>
        <v>14</v>
      </c>
      <c r="N242" s="34">
        <f t="shared" si="25"/>
        <v>8190</v>
      </c>
      <c r="O242" s="34">
        <v>18</v>
      </c>
      <c r="P242" s="34">
        <v>68</v>
      </c>
      <c r="Q242" s="54">
        <v>0.4</v>
      </c>
      <c r="R242" s="54">
        <f t="shared" si="24"/>
        <v>489.6</v>
      </c>
      <c r="S242" s="34">
        <v>110</v>
      </c>
      <c r="T242" s="34">
        <f>(M242*S242)</f>
        <v>1540</v>
      </c>
      <c r="U242" s="34">
        <f>N242+R242+T242</f>
        <v>10219.6</v>
      </c>
      <c r="V242" s="34">
        <f>M242*200</f>
        <v>2800</v>
      </c>
      <c r="W242" s="34">
        <v>1</v>
      </c>
      <c r="X242" s="34">
        <v>225</v>
      </c>
      <c r="Y242" s="52">
        <f t="shared" si="26"/>
        <v>225</v>
      </c>
      <c r="Z242" s="52">
        <v>0</v>
      </c>
      <c r="AA242" s="52"/>
      <c r="AB242" s="34">
        <f>V242+Y242+Z242</f>
        <v>3025</v>
      </c>
      <c r="AC242" s="34">
        <f>AB242+U242</f>
        <v>13244.6</v>
      </c>
      <c r="AD242" s="57" t="str">
        <f>A242</f>
        <v>644-PR</v>
      </c>
      <c r="AE242" s="74"/>
    </row>
    <row r="243" spans="1:31" s="31" customFormat="1" ht="39" hidden="1" customHeight="1" x14ac:dyDescent="0.2">
      <c r="A243" s="33" t="s">
        <v>437</v>
      </c>
      <c r="B243" s="33"/>
      <c r="C243" s="28" t="s">
        <v>77</v>
      </c>
      <c r="D243" s="28" t="s">
        <v>108</v>
      </c>
      <c r="E243" s="35" t="s">
        <v>443</v>
      </c>
      <c r="F243" s="35" t="s">
        <v>440</v>
      </c>
      <c r="G243" s="35" t="s">
        <v>441</v>
      </c>
      <c r="H243" s="220">
        <v>56</v>
      </c>
      <c r="I243" s="33" t="s">
        <v>172</v>
      </c>
      <c r="J243" s="51">
        <v>585</v>
      </c>
      <c r="K243" s="52">
        <v>15</v>
      </c>
      <c r="L243" s="52">
        <v>0</v>
      </c>
      <c r="M243" s="52">
        <f t="shared" si="27"/>
        <v>15</v>
      </c>
      <c r="N243" s="34">
        <f t="shared" si="25"/>
        <v>8775</v>
      </c>
      <c r="O243" s="53">
        <v>24</v>
      </c>
      <c r="P243" s="53">
        <v>68</v>
      </c>
      <c r="Q243" s="71">
        <v>0.4</v>
      </c>
      <c r="R243" s="71">
        <f t="shared" si="24"/>
        <v>652.80000000000007</v>
      </c>
      <c r="S243" s="53">
        <v>150</v>
      </c>
      <c r="T243" s="34">
        <f>(M243*S243)</f>
        <v>2250</v>
      </c>
      <c r="U243" s="34">
        <f>N243+R243+T243</f>
        <v>11677.8</v>
      </c>
      <c r="V243" s="53">
        <f>M243*200</f>
        <v>3000</v>
      </c>
      <c r="W243" s="53">
        <v>1</v>
      </c>
      <c r="X243" s="53">
        <v>225</v>
      </c>
      <c r="Y243" s="52">
        <f t="shared" si="26"/>
        <v>225</v>
      </c>
      <c r="Z243" s="46">
        <v>0</v>
      </c>
      <c r="AA243" s="46"/>
      <c r="AB243" s="34">
        <f>V243+Y243+Z243</f>
        <v>3225</v>
      </c>
      <c r="AC243" s="34">
        <f>AB243+U243</f>
        <v>14902.8</v>
      </c>
      <c r="AD243" s="57" t="str">
        <f>A243</f>
        <v>644-PR</v>
      </c>
      <c r="AE243" s="74"/>
    </row>
    <row r="244" spans="1:31" s="31" customFormat="1" ht="33.75" hidden="1" customHeight="1" x14ac:dyDescent="0.2">
      <c r="A244" s="33" t="s">
        <v>437</v>
      </c>
      <c r="B244" s="33"/>
      <c r="C244" s="28" t="s">
        <v>77</v>
      </c>
      <c r="D244" s="28" t="s">
        <v>45</v>
      </c>
      <c r="E244" s="35" t="s">
        <v>228</v>
      </c>
      <c r="F244" s="132" t="s">
        <v>451</v>
      </c>
      <c r="G244" s="35" t="s">
        <v>452</v>
      </c>
      <c r="H244" s="52">
        <v>42</v>
      </c>
      <c r="I244" s="33" t="s">
        <v>37</v>
      </c>
      <c r="J244" s="51">
        <v>1200</v>
      </c>
      <c r="K244" s="52">
        <v>0</v>
      </c>
      <c r="L244" s="52">
        <v>18</v>
      </c>
      <c r="M244" s="52">
        <f t="shared" si="27"/>
        <v>18</v>
      </c>
      <c r="N244" s="34">
        <f t="shared" si="25"/>
        <v>21600</v>
      </c>
      <c r="O244" s="53">
        <v>0</v>
      </c>
      <c r="P244" s="53">
        <v>0</v>
      </c>
      <c r="Q244" s="71">
        <v>0</v>
      </c>
      <c r="R244" s="71">
        <f t="shared" si="24"/>
        <v>0</v>
      </c>
      <c r="S244" s="53">
        <v>0</v>
      </c>
      <c r="T244" s="34">
        <f>(M244*S244)</f>
        <v>0</v>
      </c>
      <c r="U244" s="34">
        <f>N244+R244+T244</f>
        <v>21600</v>
      </c>
      <c r="V244" s="53">
        <f>M244*200</f>
        <v>3600</v>
      </c>
      <c r="W244" s="53">
        <v>14</v>
      </c>
      <c r="X244" s="53">
        <v>920</v>
      </c>
      <c r="Y244" s="52">
        <f t="shared" si="26"/>
        <v>12880</v>
      </c>
      <c r="Z244" s="46">
        <v>0</v>
      </c>
      <c r="AA244" s="46"/>
      <c r="AB244" s="34">
        <f>V244+Y244+Z244</f>
        <v>16480</v>
      </c>
      <c r="AC244" s="34">
        <f>AB244+U244</f>
        <v>38080</v>
      </c>
      <c r="AD244" s="57" t="str">
        <f>A244</f>
        <v>644-PR</v>
      </c>
      <c r="AE244" s="74"/>
    </row>
    <row r="245" spans="1:31" s="31" customFormat="1" ht="35.25" hidden="1" customHeight="1" x14ac:dyDescent="0.2">
      <c r="A245" s="33" t="s">
        <v>437</v>
      </c>
      <c r="B245" s="33"/>
      <c r="C245" s="28" t="s">
        <v>77</v>
      </c>
      <c r="D245" s="28" t="s">
        <v>45</v>
      </c>
      <c r="E245" s="35" t="s">
        <v>228</v>
      </c>
      <c r="F245" s="35" t="s">
        <v>88</v>
      </c>
      <c r="G245" s="35" t="s">
        <v>89</v>
      </c>
      <c r="H245" s="52">
        <v>42</v>
      </c>
      <c r="I245" s="33" t="s">
        <v>172</v>
      </c>
      <c r="J245" s="51">
        <v>585</v>
      </c>
      <c r="K245" s="52">
        <v>0</v>
      </c>
      <c r="L245" s="52">
        <v>18</v>
      </c>
      <c r="M245" s="52">
        <f t="shared" si="27"/>
        <v>18</v>
      </c>
      <c r="N245" s="34">
        <f t="shared" si="25"/>
        <v>10530</v>
      </c>
      <c r="O245" s="53">
        <v>14</v>
      </c>
      <c r="P245" s="53">
        <v>50</v>
      </c>
      <c r="Q245" s="71">
        <v>0.4</v>
      </c>
      <c r="R245" s="71">
        <f t="shared" si="24"/>
        <v>280</v>
      </c>
      <c r="S245" s="53">
        <v>150</v>
      </c>
      <c r="T245" s="34">
        <f>(M245*S245)</f>
        <v>2700</v>
      </c>
      <c r="U245" s="34">
        <f>N245+R245+T245</f>
        <v>13510</v>
      </c>
      <c r="V245" s="53">
        <f>M245*200</f>
        <v>3600</v>
      </c>
      <c r="W245" s="53">
        <v>14</v>
      </c>
      <c r="X245" s="53">
        <v>625</v>
      </c>
      <c r="Y245" s="52">
        <f t="shared" si="26"/>
        <v>8750</v>
      </c>
      <c r="Z245" s="46">
        <v>0</v>
      </c>
      <c r="AA245" s="46"/>
      <c r="AB245" s="34">
        <f>V245+Y245+Z245</f>
        <v>12350</v>
      </c>
      <c r="AC245" s="34">
        <f>AB245+U245</f>
        <v>25860</v>
      </c>
      <c r="AD245" s="57" t="str">
        <f>A245</f>
        <v>644-PR</v>
      </c>
      <c r="AE245" s="74"/>
    </row>
    <row r="246" spans="1:31" s="31" customFormat="1" ht="39" hidden="1" customHeight="1" x14ac:dyDescent="0.2">
      <c r="A246" s="33" t="s">
        <v>437</v>
      </c>
      <c r="B246" s="33"/>
      <c r="C246" s="28" t="s">
        <v>77</v>
      </c>
      <c r="D246" s="28" t="s">
        <v>45</v>
      </c>
      <c r="E246" s="35" t="s">
        <v>228</v>
      </c>
      <c r="F246" s="35" t="s">
        <v>389</v>
      </c>
      <c r="G246" s="35" t="s">
        <v>382</v>
      </c>
      <c r="H246" s="52">
        <v>42</v>
      </c>
      <c r="I246" s="33" t="s">
        <v>37</v>
      </c>
      <c r="J246" s="51">
        <v>1200</v>
      </c>
      <c r="K246" s="52">
        <v>0</v>
      </c>
      <c r="L246" s="52">
        <v>20</v>
      </c>
      <c r="M246" s="52">
        <f t="shared" si="27"/>
        <v>20</v>
      </c>
      <c r="N246" s="34">
        <f t="shared" si="25"/>
        <v>24000</v>
      </c>
      <c r="O246" s="53">
        <v>0</v>
      </c>
      <c r="P246" s="53">
        <v>0</v>
      </c>
      <c r="Q246" s="71">
        <v>0.4</v>
      </c>
      <c r="R246" s="71">
        <f t="shared" si="24"/>
        <v>0</v>
      </c>
      <c r="S246" s="53">
        <v>0</v>
      </c>
      <c r="T246" s="34">
        <f>(M246*S246)</f>
        <v>0</v>
      </c>
      <c r="U246" s="34">
        <f>N246+R246+T246</f>
        <v>24000</v>
      </c>
      <c r="V246" s="53">
        <f>M246*200</f>
        <v>4000</v>
      </c>
      <c r="W246" s="53">
        <v>0</v>
      </c>
      <c r="X246" s="53">
        <v>0</v>
      </c>
      <c r="Y246" s="52">
        <f t="shared" si="26"/>
        <v>0</v>
      </c>
      <c r="Z246" s="46">
        <v>0</v>
      </c>
      <c r="AA246" s="46"/>
      <c r="AB246" s="34">
        <f>V246+Y246+Z246</f>
        <v>4000</v>
      </c>
      <c r="AC246" s="34">
        <f>AB246+U246</f>
        <v>28000</v>
      </c>
      <c r="AD246" s="57" t="str">
        <f>A246</f>
        <v>644-PR</v>
      </c>
      <c r="AE246" s="74"/>
    </row>
    <row r="247" spans="1:31" s="31" customFormat="1" ht="39" hidden="1" customHeight="1" x14ac:dyDescent="0.2">
      <c r="A247" s="33" t="s">
        <v>454</v>
      </c>
      <c r="B247" s="33" t="s">
        <v>32</v>
      </c>
      <c r="C247" s="28" t="s">
        <v>77</v>
      </c>
      <c r="D247" s="28" t="s">
        <v>103</v>
      </c>
      <c r="E247" s="35" t="s">
        <v>455</v>
      </c>
      <c r="F247" s="35" t="s">
        <v>456</v>
      </c>
      <c r="G247" s="35" t="s">
        <v>457</v>
      </c>
      <c r="H247" s="220">
        <v>42</v>
      </c>
      <c r="I247" s="33" t="s">
        <v>48</v>
      </c>
      <c r="J247" s="51">
        <v>585</v>
      </c>
      <c r="K247" s="52">
        <v>15</v>
      </c>
      <c r="L247" s="52">
        <v>0</v>
      </c>
      <c r="M247" s="52">
        <f t="shared" si="27"/>
        <v>15</v>
      </c>
      <c r="N247" s="34">
        <f t="shared" si="25"/>
        <v>8775</v>
      </c>
      <c r="O247" s="53">
        <v>28</v>
      </c>
      <c r="P247" s="53">
        <v>51</v>
      </c>
      <c r="Q247" s="71">
        <v>0.4</v>
      </c>
      <c r="R247" s="71">
        <f t="shared" si="24"/>
        <v>571.20000000000005</v>
      </c>
      <c r="S247" s="53">
        <v>0</v>
      </c>
      <c r="T247" s="34">
        <f>(M247*S247)</f>
        <v>0</v>
      </c>
      <c r="U247" s="34">
        <f>N247+R247+T247</f>
        <v>9346.2000000000007</v>
      </c>
      <c r="V247" s="53">
        <f>M247*200</f>
        <v>3000</v>
      </c>
      <c r="W247" s="53">
        <v>1</v>
      </c>
      <c r="X247" s="53">
        <v>187</v>
      </c>
      <c r="Y247" s="52">
        <f t="shared" si="26"/>
        <v>187</v>
      </c>
      <c r="Z247" s="46">
        <v>0</v>
      </c>
      <c r="AA247" s="46"/>
      <c r="AB247" s="34">
        <f>V247+Y247+Z247</f>
        <v>3187</v>
      </c>
      <c r="AC247" s="34">
        <f>AB247+U247</f>
        <v>12533.2</v>
      </c>
      <c r="AD247" s="57" t="str">
        <f>A247</f>
        <v>647-PR</v>
      </c>
      <c r="AE247" s="74"/>
    </row>
    <row r="248" spans="1:31" s="36" customFormat="1" ht="38.25" hidden="1" customHeight="1" x14ac:dyDescent="0.2">
      <c r="A248" s="33" t="s">
        <v>454</v>
      </c>
      <c r="B248" s="33"/>
      <c r="C248" s="28" t="s">
        <v>77</v>
      </c>
      <c r="D248" s="28" t="s">
        <v>103</v>
      </c>
      <c r="E248" s="35" t="s">
        <v>189</v>
      </c>
      <c r="F248" s="35" t="s">
        <v>459</v>
      </c>
      <c r="G248" s="35" t="s">
        <v>444</v>
      </c>
      <c r="H248" s="220">
        <v>42</v>
      </c>
      <c r="I248" s="33" t="s">
        <v>48</v>
      </c>
      <c r="J248" s="51">
        <v>585</v>
      </c>
      <c r="K248" s="52">
        <v>17</v>
      </c>
      <c r="L248" s="52">
        <v>0</v>
      </c>
      <c r="M248" s="52">
        <f t="shared" si="27"/>
        <v>17</v>
      </c>
      <c r="N248" s="34">
        <f t="shared" si="25"/>
        <v>9945</v>
      </c>
      <c r="O248" s="53">
        <v>28</v>
      </c>
      <c r="P248" s="53">
        <v>23</v>
      </c>
      <c r="Q248" s="71">
        <v>0.4</v>
      </c>
      <c r="R248" s="71">
        <f t="shared" si="24"/>
        <v>257.60000000000002</v>
      </c>
      <c r="S248" s="53">
        <v>0</v>
      </c>
      <c r="T248" s="34">
        <f>(M248*S248)</f>
        <v>0</v>
      </c>
      <c r="U248" s="34">
        <f>N248+R248+T248</f>
        <v>10202.6</v>
      </c>
      <c r="V248" s="53">
        <f>M248*200</f>
        <v>3400</v>
      </c>
      <c r="W248" s="53">
        <v>1</v>
      </c>
      <c r="X248" s="53">
        <v>170</v>
      </c>
      <c r="Y248" s="52">
        <f t="shared" si="26"/>
        <v>170</v>
      </c>
      <c r="Z248" s="46">
        <v>0</v>
      </c>
      <c r="AA248" s="46"/>
      <c r="AB248" s="34">
        <f>V248+Y248+Z248</f>
        <v>3570</v>
      </c>
      <c r="AC248" s="34">
        <f>AB248+U248</f>
        <v>13772.6</v>
      </c>
      <c r="AD248" s="57" t="str">
        <f>A248</f>
        <v>647-PR</v>
      </c>
      <c r="AE248" s="74"/>
    </row>
    <row r="249" spans="1:31" s="31" customFormat="1" ht="35.5" hidden="1" customHeight="1" x14ac:dyDescent="0.2">
      <c r="A249" s="62" t="s">
        <v>454</v>
      </c>
      <c r="B249" s="62"/>
      <c r="C249" s="63" t="s">
        <v>77</v>
      </c>
      <c r="D249" s="63" t="s">
        <v>103</v>
      </c>
      <c r="E249" s="37" t="s">
        <v>192</v>
      </c>
      <c r="F249" s="37" t="s">
        <v>461</v>
      </c>
      <c r="G249" s="37" t="s">
        <v>457</v>
      </c>
      <c r="H249" s="245">
        <v>42</v>
      </c>
      <c r="I249" s="62" t="s">
        <v>48</v>
      </c>
      <c r="J249" s="39">
        <v>585</v>
      </c>
      <c r="K249" s="40">
        <v>0</v>
      </c>
      <c r="L249" s="40">
        <v>0</v>
      </c>
      <c r="M249" s="40">
        <f t="shared" si="27"/>
        <v>0</v>
      </c>
      <c r="N249" s="41">
        <f t="shared" si="25"/>
        <v>0</v>
      </c>
      <c r="O249" s="42">
        <v>0</v>
      </c>
      <c r="P249" s="42">
        <v>20</v>
      </c>
      <c r="Q249" s="67">
        <v>0.4</v>
      </c>
      <c r="R249" s="67">
        <f t="shared" si="24"/>
        <v>0</v>
      </c>
      <c r="S249" s="42">
        <v>0</v>
      </c>
      <c r="T249" s="41">
        <f>(M249*S249)</f>
        <v>0</v>
      </c>
      <c r="U249" s="41">
        <f>N249+R249+T249</f>
        <v>0</v>
      </c>
      <c r="V249" s="42">
        <f>M249*200</f>
        <v>0</v>
      </c>
      <c r="W249" s="42">
        <v>0</v>
      </c>
      <c r="X249" s="42">
        <v>165</v>
      </c>
      <c r="Y249" s="40">
        <f t="shared" si="26"/>
        <v>0</v>
      </c>
      <c r="Z249" s="45">
        <v>0</v>
      </c>
      <c r="AA249" s="46"/>
      <c r="AB249" s="41">
        <f>V249+Y249+Z249</f>
        <v>0</v>
      </c>
      <c r="AC249" s="41">
        <f>AB249+U249</f>
        <v>0</v>
      </c>
      <c r="AD249" s="49" t="str">
        <f>A249</f>
        <v>647-PR</v>
      </c>
      <c r="AE249" s="74"/>
    </row>
    <row r="250" spans="1:31" s="31" customFormat="1" ht="35.5" hidden="1" customHeight="1" x14ac:dyDescent="0.2">
      <c r="A250" s="33" t="s">
        <v>454</v>
      </c>
      <c r="B250" s="33"/>
      <c r="C250" s="28" t="s">
        <v>77</v>
      </c>
      <c r="D250" s="28" t="s">
        <v>108</v>
      </c>
      <c r="E250" s="35" t="s">
        <v>368</v>
      </c>
      <c r="F250" s="35" t="s">
        <v>463</v>
      </c>
      <c r="G250" s="35" t="s">
        <v>444</v>
      </c>
      <c r="H250" s="220">
        <v>42</v>
      </c>
      <c r="I250" s="33" t="s">
        <v>48</v>
      </c>
      <c r="J250" s="51">
        <v>585</v>
      </c>
      <c r="K250" s="52">
        <v>20</v>
      </c>
      <c r="L250" s="52">
        <v>0</v>
      </c>
      <c r="M250" s="52">
        <f t="shared" si="27"/>
        <v>20</v>
      </c>
      <c r="N250" s="34">
        <f t="shared" si="25"/>
        <v>11700</v>
      </c>
      <c r="O250" s="53">
        <v>28</v>
      </c>
      <c r="P250" s="53">
        <v>68</v>
      </c>
      <c r="Q250" s="71">
        <v>0.4</v>
      </c>
      <c r="R250" s="71">
        <f t="shared" si="24"/>
        <v>761.60000000000014</v>
      </c>
      <c r="S250" s="53">
        <v>0</v>
      </c>
      <c r="T250" s="34">
        <f>(M250*S250)</f>
        <v>0</v>
      </c>
      <c r="U250" s="34">
        <f>N250+R250+T250</f>
        <v>12461.6</v>
      </c>
      <c r="V250" s="53">
        <f>M250*200</f>
        <v>4000</v>
      </c>
      <c r="W250" s="53">
        <v>1</v>
      </c>
      <c r="X250" s="53">
        <v>313</v>
      </c>
      <c r="Y250" s="52">
        <f t="shared" si="26"/>
        <v>313</v>
      </c>
      <c r="Z250" s="46">
        <v>0</v>
      </c>
      <c r="AA250" s="46"/>
      <c r="AB250" s="34">
        <f>V250+Y250+Z250</f>
        <v>4313</v>
      </c>
      <c r="AC250" s="34">
        <f>AB250+U250</f>
        <v>16774.599999999999</v>
      </c>
      <c r="AD250" s="57" t="str">
        <f>A250</f>
        <v>647-PR</v>
      </c>
      <c r="AE250" s="74"/>
    </row>
    <row r="251" spans="1:31" s="31" customFormat="1" ht="35.5" hidden="1" customHeight="1" x14ac:dyDescent="0.2">
      <c r="A251" s="33" t="s">
        <v>454</v>
      </c>
      <c r="B251" s="33" t="s">
        <v>652</v>
      </c>
      <c r="C251" s="28" t="s">
        <v>77</v>
      </c>
      <c r="D251" s="28" t="s">
        <v>108</v>
      </c>
      <c r="E251" s="35" t="s">
        <v>210</v>
      </c>
      <c r="F251" s="35" t="s">
        <v>651</v>
      </c>
      <c r="G251" s="35" t="s">
        <v>465</v>
      </c>
      <c r="H251" s="220">
        <v>42</v>
      </c>
      <c r="I251" s="33" t="s">
        <v>48</v>
      </c>
      <c r="J251" s="51">
        <v>585</v>
      </c>
      <c r="K251" s="52">
        <v>0</v>
      </c>
      <c r="L251" s="52">
        <v>18</v>
      </c>
      <c r="M251" s="52">
        <f t="shared" si="27"/>
        <v>18</v>
      </c>
      <c r="N251" s="34">
        <f t="shared" si="25"/>
        <v>10530</v>
      </c>
      <c r="O251" s="53">
        <v>28</v>
      </c>
      <c r="P251" s="53">
        <v>47</v>
      </c>
      <c r="Q251" s="71">
        <v>0.4</v>
      </c>
      <c r="R251" s="71">
        <f t="shared" si="24"/>
        <v>526.4</v>
      </c>
      <c r="S251" s="53">
        <v>0</v>
      </c>
      <c r="T251" s="34">
        <f>(M251*S251)</f>
        <v>0</v>
      </c>
      <c r="U251" s="34">
        <f>N251+R251+T251</f>
        <v>11056.4</v>
      </c>
      <c r="V251" s="53">
        <f>M251*200</f>
        <v>3600</v>
      </c>
      <c r="W251" s="53">
        <v>1</v>
      </c>
      <c r="X251" s="53">
        <v>175</v>
      </c>
      <c r="Y251" s="52">
        <f t="shared" si="26"/>
        <v>175</v>
      </c>
      <c r="Z251" s="46">
        <v>0</v>
      </c>
      <c r="AA251" s="46"/>
      <c r="AB251" s="34">
        <f>V251+Y251+Z251</f>
        <v>3775</v>
      </c>
      <c r="AC251" s="34">
        <f>AB251+U251</f>
        <v>14831.4</v>
      </c>
      <c r="AD251" s="57" t="str">
        <f>A251</f>
        <v>647-PR</v>
      </c>
      <c r="AE251" s="74"/>
    </row>
    <row r="252" spans="1:31" s="31" customFormat="1" ht="35.5" hidden="1" customHeight="1" x14ac:dyDescent="0.2">
      <c r="A252" s="33" t="s">
        <v>454</v>
      </c>
      <c r="B252" s="33" t="s">
        <v>647</v>
      </c>
      <c r="C252" s="28" t="s">
        <v>77</v>
      </c>
      <c r="D252" s="28" t="s">
        <v>108</v>
      </c>
      <c r="E252" s="35" t="s">
        <v>513</v>
      </c>
      <c r="F252" s="35" t="s">
        <v>648</v>
      </c>
      <c r="G252" s="35" t="s">
        <v>465</v>
      </c>
      <c r="H252" s="220">
        <v>42</v>
      </c>
      <c r="I252" s="33" t="s">
        <v>48</v>
      </c>
      <c r="J252" s="51">
        <v>585</v>
      </c>
      <c r="K252" s="52">
        <v>0</v>
      </c>
      <c r="L252" s="52">
        <v>14</v>
      </c>
      <c r="M252" s="52">
        <f t="shared" si="27"/>
        <v>14</v>
      </c>
      <c r="N252" s="34">
        <f t="shared" si="25"/>
        <v>8190</v>
      </c>
      <c r="O252" s="53">
        <v>28</v>
      </c>
      <c r="P252" s="53">
        <v>55</v>
      </c>
      <c r="Q252" s="71">
        <v>0.4</v>
      </c>
      <c r="R252" s="71">
        <f t="shared" si="24"/>
        <v>616</v>
      </c>
      <c r="S252" s="53">
        <v>0</v>
      </c>
      <c r="T252" s="34">
        <f>(M252*S252)</f>
        <v>0</v>
      </c>
      <c r="U252" s="34">
        <f>N252+R252+T252</f>
        <v>8806</v>
      </c>
      <c r="V252" s="53">
        <f>M252*200</f>
        <v>2800</v>
      </c>
      <c r="W252" s="53">
        <v>1</v>
      </c>
      <c r="X252" s="53">
        <v>300</v>
      </c>
      <c r="Y252" s="52">
        <f t="shared" si="26"/>
        <v>300</v>
      </c>
      <c r="Z252" s="46"/>
      <c r="AA252" s="46"/>
      <c r="AB252" s="34">
        <f>V252+Y252+Z252</f>
        <v>3100</v>
      </c>
      <c r="AC252" s="34">
        <f>AB252+U252</f>
        <v>11906</v>
      </c>
      <c r="AD252" s="57"/>
      <c r="AE252" s="74"/>
    </row>
    <row r="253" spans="1:31" s="31" customFormat="1" ht="35.5" hidden="1" customHeight="1" x14ac:dyDescent="0.2">
      <c r="A253" s="178" t="s">
        <v>454</v>
      </c>
      <c r="B253" s="178" t="s">
        <v>680</v>
      </c>
      <c r="C253" s="179" t="s">
        <v>77</v>
      </c>
      <c r="D253" s="179" t="s">
        <v>108</v>
      </c>
      <c r="E253" s="180" t="s">
        <v>213</v>
      </c>
      <c r="F253" s="180" t="s">
        <v>466</v>
      </c>
      <c r="G253" s="180" t="s">
        <v>457</v>
      </c>
      <c r="H253" s="220">
        <v>42</v>
      </c>
      <c r="I253" s="33" t="s">
        <v>48</v>
      </c>
      <c r="J253" s="51">
        <v>585</v>
      </c>
      <c r="K253" s="181">
        <v>0</v>
      </c>
      <c r="L253" s="181">
        <v>0</v>
      </c>
      <c r="M253" s="52">
        <f t="shared" si="27"/>
        <v>0</v>
      </c>
      <c r="N253" s="34">
        <f t="shared" si="25"/>
        <v>0</v>
      </c>
      <c r="O253" s="53">
        <v>0</v>
      </c>
      <c r="P253" s="53">
        <v>0</v>
      </c>
      <c r="Q253" s="71">
        <v>0.4</v>
      </c>
      <c r="R253" s="71">
        <f t="shared" si="24"/>
        <v>0</v>
      </c>
      <c r="S253" s="53">
        <v>0</v>
      </c>
      <c r="T253" s="34">
        <f>(M253*S253)</f>
        <v>0</v>
      </c>
      <c r="U253" s="34">
        <f>N253+R253+T253</f>
        <v>0</v>
      </c>
      <c r="V253" s="53">
        <f>M253*200</f>
        <v>0</v>
      </c>
      <c r="W253" s="53">
        <v>0</v>
      </c>
      <c r="X253" s="53">
        <v>154</v>
      </c>
      <c r="Y253" s="52">
        <f t="shared" si="26"/>
        <v>0</v>
      </c>
      <c r="Z253" s="46">
        <v>0</v>
      </c>
      <c r="AA253" s="46"/>
      <c r="AB253" s="34">
        <f>V253+Y253+Z253</f>
        <v>0</v>
      </c>
      <c r="AC253" s="34">
        <f>AB253+U253</f>
        <v>0</v>
      </c>
      <c r="AD253" s="57" t="str">
        <f>A253</f>
        <v>647-PR</v>
      </c>
      <c r="AE253" s="74"/>
    </row>
    <row r="254" spans="1:31" s="31" customFormat="1" ht="35.5" hidden="1" customHeight="1" x14ac:dyDescent="0.2">
      <c r="A254" s="33" t="s">
        <v>454</v>
      </c>
      <c r="B254" s="33" t="s">
        <v>650</v>
      </c>
      <c r="C254" s="28" t="s">
        <v>77</v>
      </c>
      <c r="D254" s="28" t="s">
        <v>45</v>
      </c>
      <c r="E254" s="35" t="s">
        <v>313</v>
      </c>
      <c r="F254" s="132" t="s">
        <v>468</v>
      </c>
      <c r="G254" s="35" t="s">
        <v>649</v>
      </c>
      <c r="H254" s="220">
        <v>42</v>
      </c>
      <c r="I254" s="33" t="s">
        <v>48</v>
      </c>
      <c r="J254" s="51">
        <v>585</v>
      </c>
      <c r="K254" s="52">
        <v>0</v>
      </c>
      <c r="L254" s="52">
        <v>20</v>
      </c>
      <c r="M254" s="52">
        <f t="shared" si="27"/>
        <v>20</v>
      </c>
      <c r="N254" s="34">
        <f t="shared" si="25"/>
        <v>11700</v>
      </c>
      <c r="O254" s="53">
        <v>28</v>
      </c>
      <c r="P254" s="53">
        <v>56</v>
      </c>
      <c r="Q254" s="71">
        <v>0.4</v>
      </c>
      <c r="R254" s="71">
        <f t="shared" si="24"/>
        <v>627.20000000000005</v>
      </c>
      <c r="S254" s="53">
        <v>0</v>
      </c>
      <c r="T254" s="34">
        <f>(M254*S254)</f>
        <v>0</v>
      </c>
      <c r="U254" s="34">
        <f>N254+R254+T254</f>
        <v>12327.2</v>
      </c>
      <c r="V254" s="53">
        <f>M254*200</f>
        <v>4000</v>
      </c>
      <c r="W254" s="53">
        <v>1</v>
      </c>
      <c r="X254" s="53">
        <v>320</v>
      </c>
      <c r="Y254" s="52">
        <f t="shared" si="26"/>
        <v>320</v>
      </c>
      <c r="Z254" s="46">
        <v>0</v>
      </c>
      <c r="AA254" s="46"/>
      <c r="AB254" s="34">
        <f>V254+Y254+Z254</f>
        <v>4320</v>
      </c>
      <c r="AC254" s="34">
        <f>AB254+U254</f>
        <v>16647.2</v>
      </c>
      <c r="AD254" s="57" t="str">
        <f>A254</f>
        <v>647-PR</v>
      </c>
      <c r="AE254" s="74"/>
    </row>
    <row r="255" spans="1:31" s="31" customFormat="1" ht="35.5" hidden="1" customHeight="1" x14ac:dyDescent="0.2">
      <c r="A255" s="33" t="s">
        <v>454</v>
      </c>
      <c r="B255" s="33"/>
      <c r="C255" s="28" t="s">
        <v>77</v>
      </c>
      <c r="D255" s="28" t="s">
        <v>50</v>
      </c>
      <c r="E255" s="35" t="s">
        <v>373</v>
      </c>
      <c r="F255" s="35" t="s">
        <v>470</v>
      </c>
      <c r="G255" s="35" t="s">
        <v>457</v>
      </c>
      <c r="H255" s="220">
        <v>42</v>
      </c>
      <c r="I255" s="33" t="s">
        <v>48</v>
      </c>
      <c r="J255" s="51">
        <v>585</v>
      </c>
      <c r="K255" s="52">
        <v>0</v>
      </c>
      <c r="L255" s="52">
        <v>25</v>
      </c>
      <c r="M255" s="52">
        <f t="shared" si="27"/>
        <v>25</v>
      </c>
      <c r="N255" s="34">
        <f t="shared" si="25"/>
        <v>14625</v>
      </c>
      <c r="O255" s="53">
        <v>14</v>
      </c>
      <c r="P255" s="53">
        <v>30</v>
      </c>
      <c r="Q255" s="71">
        <v>0.4</v>
      </c>
      <c r="R255" s="71">
        <f t="shared" si="24"/>
        <v>168</v>
      </c>
      <c r="S255" s="53">
        <v>0</v>
      </c>
      <c r="T255" s="34">
        <f>(M255*S255)</f>
        <v>0</v>
      </c>
      <c r="U255" s="34">
        <f>N255+R255+T255</f>
        <v>14793</v>
      </c>
      <c r="V255" s="53">
        <f>M255*200</f>
        <v>5000</v>
      </c>
      <c r="W255" s="53">
        <v>1</v>
      </c>
      <c r="X255" s="53">
        <v>310</v>
      </c>
      <c r="Y255" s="52">
        <f t="shared" si="26"/>
        <v>310</v>
      </c>
      <c r="Z255" s="46">
        <v>0</v>
      </c>
      <c r="AA255" s="46"/>
      <c r="AB255" s="34">
        <f>V255+Y255+Z255</f>
        <v>5310</v>
      </c>
      <c r="AC255" s="34">
        <f>AB255+U255</f>
        <v>20103</v>
      </c>
      <c r="AD255" s="57" t="str">
        <f>A255</f>
        <v>647-PR</v>
      </c>
      <c r="AE255" s="74"/>
    </row>
    <row r="256" spans="1:31" s="31" customFormat="1" ht="37.25" hidden="1" customHeight="1" x14ac:dyDescent="0.2">
      <c r="A256" s="33" t="s">
        <v>454</v>
      </c>
      <c r="B256" s="33"/>
      <c r="C256" s="28" t="s">
        <v>77</v>
      </c>
      <c r="D256" s="28" t="s">
        <v>50</v>
      </c>
      <c r="E256" s="35" t="s">
        <v>165</v>
      </c>
      <c r="F256" s="35" t="s">
        <v>470</v>
      </c>
      <c r="G256" s="35" t="s">
        <v>457</v>
      </c>
      <c r="H256" s="220">
        <v>42</v>
      </c>
      <c r="I256" s="33" t="s">
        <v>48</v>
      </c>
      <c r="J256" s="51">
        <v>585</v>
      </c>
      <c r="K256" s="52">
        <v>0</v>
      </c>
      <c r="L256" s="52">
        <v>18</v>
      </c>
      <c r="M256" s="52">
        <f t="shared" si="27"/>
        <v>18</v>
      </c>
      <c r="N256" s="34">
        <f t="shared" si="25"/>
        <v>10530</v>
      </c>
      <c r="O256" s="53">
        <v>28</v>
      </c>
      <c r="P256" s="53">
        <v>42</v>
      </c>
      <c r="Q256" s="71">
        <v>0.4</v>
      </c>
      <c r="R256" s="71">
        <f t="shared" si="24"/>
        <v>470.40000000000003</v>
      </c>
      <c r="S256" s="53">
        <v>0</v>
      </c>
      <c r="T256" s="34">
        <f>(M256*S256)</f>
        <v>0</v>
      </c>
      <c r="U256" s="34">
        <f>N256+R256+T256</f>
        <v>11000.4</v>
      </c>
      <c r="V256" s="53">
        <f>M256*200</f>
        <v>3600</v>
      </c>
      <c r="W256" s="53">
        <v>1</v>
      </c>
      <c r="X256" s="53">
        <v>385</v>
      </c>
      <c r="Y256" s="52">
        <f t="shared" si="26"/>
        <v>385</v>
      </c>
      <c r="Z256" s="46">
        <v>0</v>
      </c>
      <c r="AA256" s="46"/>
      <c r="AB256" s="34">
        <f>V256+Y256+Z256</f>
        <v>3985</v>
      </c>
      <c r="AC256" s="34">
        <f>AB256+U256</f>
        <v>14985.4</v>
      </c>
      <c r="AD256" s="57" t="str">
        <f>A256</f>
        <v>647-PR</v>
      </c>
      <c r="AE256" s="74"/>
    </row>
    <row r="257" spans="1:31" s="31" customFormat="1" ht="55" hidden="1" customHeight="1" x14ac:dyDescent="0.2">
      <c r="A257" s="33" t="s">
        <v>473</v>
      </c>
      <c r="B257" s="33" t="s">
        <v>32</v>
      </c>
      <c r="C257" s="28" t="s">
        <v>77</v>
      </c>
      <c r="D257" s="28" t="s">
        <v>103</v>
      </c>
      <c r="E257" s="35" t="s">
        <v>189</v>
      </c>
      <c r="F257" s="35" t="s">
        <v>52</v>
      </c>
      <c r="G257" s="35" t="s">
        <v>474</v>
      </c>
      <c r="H257" s="220">
        <v>42</v>
      </c>
      <c r="I257" s="33" t="s">
        <v>48</v>
      </c>
      <c r="J257" s="51">
        <v>585</v>
      </c>
      <c r="K257" s="52">
        <v>18</v>
      </c>
      <c r="L257" s="52">
        <v>0</v>
      </c>
      <c r="M257" s="52">
        <f t="shared" si="27"/>
        <v>18</v>
      </c>
      <c r="N257" s="34">
        <f t="shared" si="25"/>
        <v>10530</v>
      </c>
      <c r="O257" s="53">
        <v>28</v>
      </c>
      <c r="P257" s="53">
        <v>16</v>
      </c>
      <c r="Q257" s="71">
        <v>0.4</v>
      </c>
      <c r="R257" s="54">
        <f t="shared" si="24"/>
        <v>179.20000000000002</v>
      </c>
      <c r="S257" s="53">
        <v>284</v>
      </c>
      <c r="T257" s="34">
        <f>(M257*S257)</f>
        <v>5112</v>
      </c>
      <c r="U257" s="34">
        <f>N257+R257+T257</f>
        <v>15821.2</v>
      </c>
      <c r="V257" s="53">
        <f>M257*200</f>
        <v>3600</v>
      </c>
      <c r="W257" s="53">
        <v>1</v>
      </c>
      <c r="X257" s="53">
        <v>187</v>
      </c>
      <c r="Y257" s="52">
        <f t="shared" si="26"/>
        <v>187</v>
      </c>
      <c r="Z257" s="46">
        <v>0</v>
      </c>
      <c r="AA257" s="46"/>
      <c r="AB257" s="34">
        <f>V257+Y257+Z257</f>
        <v>3787</v>
      </c>
      <c r="AC257" s="34">
        <f>AB257+U257</f>
        <v>19608.2</v>
      </c>
      <c r="AD257" s="57" t="str">
        <f>A257</f>
        <v>648-PR</v>
      </c>
      <c r="AE257" s="74" t="s">
        <v>476</v>
      </c>
    </row>
    <row r="258" spans="1:31" s="31" customFormat="1" ht="41.25" hidden="1" customHeight="1" x14ac:dyDescent="0.2">
      <c r="A258" s="133" t="s">
        <v>473</v>
      </c>
      <c r="B258" s="133"/>
      <c r="C258" s="134" t="s">
        <v>77</v>
      </c>
      <c r="D258" s="134" t="s">
        <v>103</v>
      </c>
      <c r="E258" s="131" t="s">
        <v>362</v>
      </c>
      <c r="F258" s="131" t="s">
        <v>477</v>
      </c>
      <c r="G258" s="131" t="s">
        <v>91</v>
      </c>
      <c r="H258" s="245">
        <v>42</v>
      </c>
      <c r="I258" s="62" t="s">
        <v>48</v>
      </c>
      <c r="J258" s="39">
        <v>585</v>
      </c>
      <c r="K258" s="40">
        <v>0</v>
      </c>
      <c r="L258" s="40">
        <v>0</v>
      </c>
      <c r="M258" s="40">
        <f t="shared" si="27"/>
        <v>0</v>
      </c>
      <c r="N258" s="41">
        <f t="shared" si="25"/>
        <v>0</v>
      </c>
      <c r="O258" s="42">
        <v>0</v>
      </c>
      <c r="P258" s="42">
        <v>17</v>
      </c>
      <c r="Q258" s="67">
        <v>0.4</v>
      </c>
      <c r="R258" s="43">
        <f t="shared" si="24"/>
        <v>0</v>
      </c>
      <c r="S258" s="42">
        <v>150</v>
      </c>
      <c r="T258" s="41">
        <f>(M258*S258)</f>
        <v>0</v>
      </c>
      <c r="U258" s="41">
        <f>N258+R258+T258</f>
        <v>0</v>
      </c>
      <c r="V258" s="42">
        <f>M258*200</f>
        <v>0</v>
      </c>
      <c r="W258" s="42">
        <v>0</v>
      </c>
      <c r="X258" s="42">
        <v>170</v>
      </c>
      <c r="Y258" s="40">
        <f t="shared" si="26"/>
        <v>0</v>
      </c>
      <c r="Z258" s="45">
        <v>0</v>
      </c>
      <c r="AA258" s="46"/>
      <c r="AB258" s="41">
        <f>V258+Y258+Z258</f>
        <v>0</v>
      </c>
      <c r="AC258" s="41">
        <f>AB258+U258</f>
        <v>0</v>
      </c>
      <c r="AD258" s="49" t="str">
        <f>A258</f>
        <v>648-PR</v>
      </c>
      <c r="AE258" s="74"/>
    </row>
    <row r="259" spans="1:31" s="31" customFormat="1" ht="49" hidden="1" customHeight="1" x14ac:dyDescent="0.2">
      <c r="A259" s="178" t="s">
        <v>473</v>
      </c>
      <c r="B259" s="178" t="s">
        <v>681</v>
      </c>
      <c r="C259" s="179" t="s">
        <v>77</v>
      </c>
      <c r="D259" s="179" t="s">
        <v>103</v>
      </c>
      <c r="E259" s="180" t="s">
        <v>362</v>
      </c>
      <c r="F259" s="180" t="s">
        <v>479</v>
      </c>
      <c r="G259" s="180" t="s">
        <v>89</v>
      </c>
      <c r="H259" s="220">
        <v>42</v>
      </c>
      <c r="I259" s="33" t="s">
        <v>48</v>
      </c>
      <c r="J259" s="51">
        <v>585</v>
      </c>
      <c r="K259" s="181">
        <v>0</v>
      </c>
      <c r="L259" s="181">
        <v>18</v>
      </c>
      <c r="M259" s="52">
        <f t="shared" si="27"/>
        <v>18</v>
      </c>
      <c r="N259" s="34">
        <f t="shared" si="25"/>
        <v>10530</v>
      </c>
      <c r="O259" s="182">
        <v>28</v>
      </c>
      <c r="P259" s="53">
        <v>17</v>
      </c>
      <c r="Q259" s="71">
        <v>0.4</v>
      </c>
      <c r="R259" s="54">
        <f t="shared" si="24"/>
        <v>190.40000000000003</v>
      </c>
      <c r="S259" s="182">
        <v>150</v>
      </c>
      <c r="T259" s="34">
        <f>(M259*S259)</f>
        <v>2700</v>
      </c>
      <c r="U259" s="34">
        <f>N259+R259+T259</f>
        <v>13420.4</v>
      </c>
      <c r="V259" s="53">
        <f>M259*200</f>
        <v>3600</v>
      </c>
      <c r="W259" s="53">
        <v>1</v>
      </c>
      <c r="X259" s="53">
        <v>170</v>
      </c>
      <c r="Y259" s="52">
        <f t="shared" si="26"/>
        <v>170</v>
      </c>
      <c r="Z259" s="46">
        <v>0</v>
      </c>
      <c r="AA259" s="46"/>
      <c r="AB259" s="34">
        <f>V259+Y259+Z259</f>
        <v>3770</v>
      </c>
      <c r="AC259" s="34">
        <f>AB259+U259</f>
        <v>17190.400000000001</v>
      </c>
      <c r="AD259" s="57" t="str">
        <f>A259</f>
        <v>648-PR</v>
      </c>
      <c r="AE259" s="74"/>
    </row>
    <row r="260" spans="1:31" s="31" customFormat="1" ht="42.75" hidden="1" customHeight="1" x14ac:dyDescent="0.2">
      <c r="A260" s="33" t="s">
        <v>473</v>
      </c>
      <c r="B260" s="33"/>
      <c r="C260" s="28" t="s">
        <v>77</v>
      </c>
      <c r="D260" s="28" t="s">
        <v>103</v>
      </c>
      <c r="E260" s="35" t="s">
        <v>362</v>
      </c>
      <c r="F260" s="35" t="s">
        <v>47</v>
      </c>
      <c r="G260" s="35" t="s">
        <v>452</v>
      </c>
      <c r="H260" s="220">
        <v>42</v>
      </c>
      <c r="I260" s="33" t="s">
        <v>48</v>
      </c>
      <c r="J260" s="51">
        <v>585</v>
      </c>
      <c r="K260" s="52">
        <v>15</v>
      </c>
      <c r="L260" s="52">
        <v>0</v>
      </c>
      <c r="M260" s="52">
        <f t="shared" si="27"/>
        <v>15</v>
      </c>
      <c r="N260" s="34">
        <f t="shared" si="25"/>
        <v>8775</v>
      </c>
      <c r="O260" s="53">
        <v>28</v>
      </c>
      <c r="P260" s="53">
        <v>17</v>
      </c>
      <c r="Q260" s="71">
        <v>0.4</v>
      </c>
      <c r="R260" s="54">
        <f t="shared" si="24"/>
        <v>190.40000000000003</v>
      </c>
      <c r="S260" s="53">
        <v>300</v>
      </c>
      <c r="T260" s="34">
        <f>(M260*S260)</f>
        <v>4500</v>
      </c>
      <c r="U260" s="34">
        <f>N260+R260+T260</f>
        <v>13465.4</v>
      </c>
      <c r="V260" s="53">
        <f>M260*200</f>
        <v>3000</v>
      </c>
      <c r="W260" s="53">
        <v>1</v>
      </c>
      <c r="X260" s="53">
        <v>170</v>
      </c>
      <c r="Y260" s="52">
        <f t="shared" si="26"/>
        <v>170</v>
      </c>
      <c r="Z260" s="46">
        <v>0</v>
      </c>
      <c r="AA260" s="46"/>
      <c r="AB260" s="34">
        <f>V260+Y260+Z260</f>
        <v>3170</v>
      </c>
      <c r="AC260" s="34">
        <f>AB260+U260</f>
        <v>16635.400000000001</v>
      </c>
      <c r="AD260" s="57" t="str">
        <f>A260</f>
        <v>648-PR</v>
      </c>
      <c r="AE260" s="74"/>
    </row>
    <row r="261" spans="1:31" s="31" customFormat="1" ht="42.75" hidden="1" customHeight="1" x14ac:dyDescent="0.2">
      <c r="A261" s="33" t="s">
        <v>473</v>
      </c>
      <c r="B261" s="33" t="s">
        <v>613</v>
      </c>
      <c r="C261" s="28" t="s">
        <v>77</v>
      </c>
      <c r="D261" s="28" t="s">
        <v>103</v>
      </c>
      <c r="E261" s="35" t="s">
        <v>199</v>
      </c>
      <c r="F261" s="35" t="s">
        <v>47</v>
      </c>
      <c r="G261" s="35" t="s">
        <v>452</v>
      </c>
      <c r="H261" s="220">
        <v>42</v>
      </c>
      <c r="I261" s="33" t="s">
        <v>48</v>
      </c>
      <c r="J261" s="51">
        <v>585</v>
      </c>
      <c r="K261" s="52">
        <v>0</v>
      </c>
      <c r="L261" s="52">
        <v>18</v>
      </c>
      <c r="M261" s="52">
        <f t="shared" si="27"/>
        <v>18</v>
      </c>
      <c r="N261" s="34">
        <f t="shared" si="25"/>
        <v>10530</v>
      </c>
      <c r="O261" s="53">
        <v>28</v>
      </c>
      <c r="P261" s="53">
        <v>42</v>
      </c>
      <c r="Q261" s="71">
        <v>0.4</v>
      </c>
      <c r="R261" s="54">
        <f t="shared" si="24"/>
        <v>470.40000000000003</v>
      </c>
      <c r="S261" s="53">
        <v>300</v>
      </c>
      <c r="T261" s="34">
        <f>(M261*S261)</f>
        <v>5400</v>
      </c>
      <c r="U261" s="34">
        <f>N261+R261+T261</f>
        <v>16400.400000000001</v>
      </c>
      <c r="V261" s="53">
        <f>M261*200</f>
        <v>3600</v>
      </c>
      <c r="W261" s="53">
        <v>1</v>
      </c>
      <c r="X261" s="53">
        <v>250</v>
      </c>
      <c r="Y261" s="52">
        <f t="shared" si="26"/>
        <v>250</v>
      </c>
      <c r="Z261" s="46">
        <v>0</v>
      </c>
      <c r="AA261" s="46"/>
      <c r="AB261" s="34">
        <f>V261+Y261+Z261</f>
        <v>3850</v>
      </c>
      <c r="AC261" s="34">
        <f>AB261+U261</f>
        <v>20250.400000000001</v>
      </c>
      <c r="AD261" s="57" t="str">
        <f>A261</f>
        <v>648-PR</v>
      </c>
      <c r="AE261" s="74"/>
    </row>
    <row r="262" spans="1:31" s="31" customFormat="1" ht="34.5" hidden="1" customHeight="1" x14ac:dyDescent="0.2">
      <c r="A262" s="33" t="s">
        <v>473</v>
      </c>
      <c r="B262" s="33" t="s">
        <v>32</v>
      </c>
      <c r="C262" s="28" t="s">
        <v>77</v>
      </c>
      <c r="D262" s="28" t="s">
        <v>103</v>
      </c>
      <c r="E262" s="35" t="s">
        <v>455</v>
      </c>
      <c r="F262" s="35" t="s">
        <v>52</v>
      </c>
      <c r="G262" s="35" t="s">
        <v>89</v>
      </c>
      <c r="H262" s="220">
        <v>42</v>
      </c>
      <c r="I262" s="33" t="s">
        <v>48</v>
      </c>
      <c r="J262" s="51">
        <v>585</v>
      </c>
      <c r="K262" s="52">
        <v>0</v>
      </c>
      <c r="L262" s="52">
        <v>18</v>
      </c>
      <c r="M262" s="52">
        <f t="shared" si="27"/>
        <v>18</v>
      </c>
      <c r="N262" s="34">
        <f t="shared" si="25"/>
        <v>10530</v>
      </c>
      <c r="O262" s="53">
        <v>28</v>
      </c>
      <c r="P262" s="53">
        <v>51</v>
      </c>
      <c r="Q262" s="71">
        <v>0.4</v>
      </c>
      <c r="R262" s="54">
        <f t="shared" ref="R262:R332" si="28">SUM(P262*Q262*O262)</f>
        <v>571.20000000000005</v>
      </c>
      <c r="S262" s="53">
        <v>150</v>
      </c>
      <c r="T262" s="34">
        <f>(M262*S262)</f>
        <v>2700</v>
      </c>
      <c r="U262" s="34">
        <f>N262+R262+T262</f>
        <v>13801.2</v>
      </c>
      <c r="V262" s="53">
        <f>M262*200</f>
        <v>3600</v>
      </c>
      <c r="W262" s="53">
        <v>1</v>
      </c>
      <c r="X262" s="53">
        <v>215</v>
      </c>
      <c r="Y262" s="52">
        <f t="shared" si="26"/>
        <v>215</v>
      </c>
      <c r="Z262" s="46">
        <v>0</v>
      </c>
      <c r="AA262" s="46"/>
      <c r="AB262" s="34">
        <f>V262+Y262+Z262</f>
        <v>3815</v>
      </c>
      <c r="AC262" s="34">
        <f>AB262+U262</f>
        <v>17616.2</v>
      </c>
      <c r="AD262" s="57" t="str">
        <f>A262</f>
        <v>648-PR</v>
      </c>
      <c r="AE262" s="74" t="s">
        <v>484</v>
      </c>
    </row>
    <row r="263" spans="1:31" s="31" customFormat="1" ht="30.75" hidden="1" customHeight="1" x14ac:dyDescent="0.2">
      <c r="A263" s="33" t="s">
        <v>473</v>
      </c>
      <c r="B263" s="33"/>
      <c r="C263" s="28" t="s">
        <v>77</v>
      </c>
      <c r="D263" s="28" t="s">
        <v>103</v>
      </c>
      <c r="E263" s="35" t="s">
        <v>406</v>
      </c>
      <c r="F263" s="35" t="s">
        <v>52</v>
      </c>
      <c r="G263" s="35" t="s">
        <v>480</v>
      </c>
      <c r="H263" s="220">
        <v>42</v>
      </c>
      <c r="I263" s="33" t="s">
        <v>48</v>
      </c>
      <c r="J263" s="51">
        <v>585</v>
      </c>
      <c r="K263" s="52">
        <v>0</v>
      </c>
      <c r="L263" s="52">
        <v>17</v>
      </c>
      <c r="M263" s="52">
        <f t="shared" si="27"/>
        <v>17</v>
      </c>
      <c r="N263" s="34">
        <f t="shared" si="25"/>
        <v>9945</v>
      </c>
      <c r="O263" s="53">
        <v>28</v>
      </c>
      <c r="P263" s="53">
        <v>12</v>
      </c>
      <c r="Q263" s="71">
        <v>0.4</v>
      </c>
      <c r="R263" s="54">
        <f t="shared" si="28"/>
        <v>134.40000000000003</v>
      </c>
      <c r="S263" s="53">
        <v>300</v>
      </c>
      <c r="T263" s="34">
        <f>(M263*S263)</f>
        <v>5100</v>
      </c>
      <c r="U263" s="34">
        <f>N263+R263+T263</f>
        <v>15179.4</v>
      </c>
      <c r="V263" s="53">
        <f>M263*200</f>
        <v>3400</v>
      </c>
      <c r="W263" s="53">
        <v>1</v>
      </c>
      <c r="X263" s="53">
        <v>148</v>
      </c>
      <c r="Y263" s="52">
        <f t="shared" si="26"/>
        <v>148</v>
      </c>
      <c r="Z263" s="46">
        <v>0</v>
      </c>
      <c r="AA263" s="46"/>
      <c r="AB263" s="34">
        <f>V263+Y263+Z263</f>
        <v>3548</v>
      </c>
      <c r="AC263" s="34">
        <f>AB263+U263</f>
        <v>18727.400000000001</v>
      </c>
      <c r="AD263" s="57" t="str">
        <f>A263</f>
        <v>648-PR</v>
      </c>
      <c r="AE263" s="74"/>
    </row>
    <row r="264" spans="1:31" s="31" customFormat="1" ht="38" hidden="1" customHeight="1" x14ac:dyDescent="0.2">
      <c r="A264" s="33" t="s">
        <v>473</v>
      </c>
      <c r="B264" s="33" t="s">
        <v>654</v>
      </c>
      <c r="C264" s="28" t="s">
        <v>77</v>
      </c>
      <c r="D264" s="28" t="s">
        <v>103</v>
      </c>
      <c r="E264" s="35" t="s">
        <v>181</v>
      </c>
      <c r="F264" s="35" t="s">
        <v>52</v>
      </c>
      <c r="G264" s="35" t="s">
        <v>89</v>
      </c>
      <c r="H264" s="220">
        <v>42</v>
      </c>
      <c r="I264" s="33" t="s">
        <v>48</v>
      </c>
      <c r="J264" s="51">
        <v>585</v>
      </c>
      <c r="K264" s="52">
        <v>15</v>
      </c>
      <c r="L264" s="52">
        <v>0</v>
      </c>
      <c r="M264" s="52">
        <f t="shared" si="27"/>
        <v>15</v>
      </c>
      <c r="N264" s="34">
        <f t="shared" si="25"/>
        <v>8775</v>
      </c>
      <c r="O264" s="53">
        <v>28</v>
      </c>
      <c r="P264" s="53">
        <v>36</v>
      </c>
      <c r="Q264" s="71">
        <v>0.4</v>
      </c>
      <c r="R264" s="54">
        <f t="shared" si="28"/>
        <v>403.2</v>
      </c>
      <c r="S264" s="53">
        <v>150</v>
      </c>
      <c r="T264" s="34">
        <f>(M264*S264)</f>
        <v>2250</v>
      </c>
      <c r="U264" s="34">
        <f>N264+R264+T264</f>
        <v>11428.2</v>
      </c>
      <c r="V264" s="53">
        <f>M264*200</f>
        <v>3000</v>
      </c>
      <c r="W264" s="53">
        <v>1</v>
      </c>
      <c r="X264" s="53">
        <v>215</v>
      </c>
      <c r="Y264" s="52">
        <f t="shared" si="26"/>
        <v>215</v>
      </c>
      <c r="Z264" s="46">
        <v>0</v>
      </c>
      <c r="AA264" s="46"/>
      <c r="AB264" s="34">
        <f>V264+Y264+Z264</f>
        <v>3215</v>
      </c>
      <c r="AC264" s="34">
        <f>AB264+U264</f>
        <v>14643.2</v>
      </c>
      <c r="AD264" s="57" t="str">
        <f>A264</f>
        <v>648-PR</v>
      </c>
      <c r="AE264" s="74" t="s">
        <v>487</v>
      </c>
    </row>
    <row r="265" spans="1:31" s="31" customFormat="1" ht="37.5" hidden="1" customHeight="1" x14ac:dyDescent="0.2">
      <c r="A265" s="33" t="s">
        <v>473</v>
      </c>
      <c r="B265" s="33"/>
      <c r="C265" s="28" t="s">
        <v>77</v>
      </c>
      <c r="D265" s="28" t="s">
        <v>103</v>
      </c>
      <c r="E265" s="35" t="s">
        <v>192</v>
      </c>
      <c r="F265" s="35" t="s">
        <v>479</v>
      </c>
      <c r="G265" s="35" t="s">
        <v>89</v>
      </c>
      <c r="H265" s="220">
        <v>42</v>
      </c>
      <c r="I265" s="33" t="s">
        <v>48</v>
      </c>
      <c r="J265" s="51">
        <v>585</v>
      </c>
      <c r="K265" s="52">
        <v>15</v>
      </c>
      <c r="L265" s="52">
        <v>0</v>
      </c>
      <c r="M265" s="52">
        <f t="shared" si="27"/>
        <v>15</v>
      </c>
      <c r="N265" s="34">
        <f t="shared" si="25"/>
        <v>8775</v>
      </c>
      <c r="O265" s="53">
        <v>28</v>
      </c>
      <c r="P265" s="53">
        <v>13</v>
      </c>
      <c r="Q265" s="71">
        <v>0.4</v>
      </c>
      <c r="R265" s="54">
        <f t="shared" si="28"/>
        <v>145.6</v>
      </c>
      <c r="S265" s="53">
        <v>150</v>
      </c>
      <c r="T265" s="34">
        <f>(M265*S265)</f>
        <v>2250</v>
      </c>
      <c r="U265" s="34">
        <f>N265+R265+T265</f>
        <v>11170.6</v>
      </c>
      <c r="V265" s="53">
        <f>M265*200</f>
        <v>3000</v>
      </c>
      <c r="W265" s="53">
        <v>1</v>
      </c>
      <c r="X265" s="53">
        <v>165</v>
      </c>
      <c r="Y265" s="52">
        <f t="shared" si="26"/>
        <v>165</v>
      </c>
      <c r="Z265" s="46">
        <v>0</v>
      </c>
      <c r="AA265" s="46"/>
      <c r="AB265" s="34">
        <f>V265+Y265+Z265</f>
        <v>3165</v>
      </c>
      <c r="AC265" s="34">
        <f>AB265+U265</f>
        <v>14335.6</v>
      </c>
      <c r="AD265" s="57" t="str">
        <f>A265</f>
        <v>648-PR</v>
      </c>
      <c r="AE265" s="74"/>
    </row>
    <row r="266" spans="1:31" s="31" customFormat="1" ht="37" hidden="1" x14ac:dyDescent="0.2">
      <c r="A266" s="33" t="s">
        <v>473</v>
      </c>
      <c r="B266" s="33" t="s">
        <v>641</v>
      </c>
      <c r="C266" s="28" t="s">
        <v>77</v>
      </c>
      <c r="D266" s="28" t="s">
        <v>103</v>
      </c>
      <c r="E266" s="35" t="s">
        <v>181</v>
      </c>
      <c r="F266" s="35" t="s">
        <v>479</v>
      </c>
      <c r="G266" s="35" t="s">
        <v>474</v>
      </c>
      <c r="H266" s="220">
        <v>42</v>
      </c>
      <c r="I266" s="33" t="s">
        <v>48</v>
      </c>
      <c r="J266" s="51">
        <v>585</v>
      </c>
      <c r="K266" s="52">
        <v>17</v>
      </c>
      <c r="L266" s="52">
        <v>0</v>
      </c>
      <c r="M266" s="52">
        <f t="shared" si="27"/>
        <v>17</v>
      </c>
      <c r="N266" s="34">
        <f t="shared" si="25"/>
        <v>9945</v>
      </c>
      <c r="O266" s="53">
        <v>28</v>
      </c>
      <c r="P266" s="53">
        <v>36</v>
      </c>
      <c r="Q266" s="71">
        <v>0.4</v>
      </c>
      <c r="R266" s="54">
        <f t="shared" si="28"/>
        <v>403.2</v>
      </c>
      <c r="S266" s="53">
        <v>150</v>
      </c>
      <c r="T266" s="34">
        <f>(M266*S266)</f>
        <v>2550</v>
      </c>
      <c r="U266" s="34">
        <f>N266+R266+T266</f>
        <v>12898.2</v>
      </c>
      <c r="V266" s="53">
        <f>M266*200</f>
        <v>3400</v>
      </c>
      <c r="W266" s="53">
        <v>1</v>
      </c>
      <c r="X266" s="53">
        <v>215</v>
      </c>
      <c r="Y266" s="52">
        <f t="shared" si="26"/>
        <v>215</v>
      </c>
      <c r="Z266" s="46">
        <v>0</v>
      </c>
      <c r="AA266" s="46"/>
      <c r="AB266" s="34">
        <f>V266+Y266+Z266</f>
        <v>3615</v>
      </c>
      <c r="AC266" s="34">
        <f>AB266+U266</f>
        <v>16513.2</v>
      </c>
      <c r="AD266" s="57" t="str">
        <f>A266</f>
        <v>648-PR</v>
      </c>
      <c r="AE266" s="74"/>
    </row>
    <row r="267" spans="1:31" s="31" customFormat="1" ht="37" hidden="1" x14ac:dyDescent="0.2">
      <c r="A267" s="33" t="s">
        <v>473</v>
      </c>
      <c r="B267" s="33" t="s">
        <v>642</v>
      </c>
      <c r="C267" s="28" t="s">
        <v>77</v>
      </c>
      <c r="D267" s="28" t="s">
        <v>103</v>
      </c>
      <c r="E267" s="35" t="s">
        <v>181</v>
      </c>
      <c r="F267" s="35" t="s">
        <v>479</v>
      </c>
      <c r="G267" s="35" t="s">
        <v>474</v>
      </c>
      <c r="H267" s="220">
        <v>42</v>
      </c>
      <c r="I267" s="33" t="s">
        <v>48</v>
      </c>
      <c r="J267" s="51">
        <v>585</v>
      </c>
      <c r="K267" s="52">
        <v>0</v>
      </c>
      <c r="L267" s="52">
        <v>22</v>
      </c>
      <c r="M267" s="52">
        <f t="shared" si="27"/>
        <v>22</v>
      </c>
      <c r="N267" s="34">
        <f t="shared" ref="N267:N330" si="29">(J267*M267)</f>
        <v>12870</v>
      </c>
      <c r="O267" s="53">
        <v>28</v>
      </c>
      <c r="P267" s="53">
        <v>36</v>
      </c>
      <c r="Q267" s="71">
        <v>0.4</v>
      </c>
      <c r="R267" s="54">
        <f t="shared" si="28"/>
        <v>403.2</v>
      </c>
      <c r="S267" s="53">
        <v>150</v>
      </c>
      <c r="T267" s="34">
        <f>(M267*S267)</f>
        <v>3300</v>
      </c>
      <c r="U267" s="34">
        <f>N267+R267+T267</f>
        <v>16573.2</v>
      </c>
      <c r="V267" s="53">
        <f>M267*200</f>
        <v>4400</v>
      </c>
      <c r="W267" s="53">
        <v>1</v>
      </c>
      <c r="X267" s="53">
        <v>215</v>
      </c>
      <c r="Y267" s="52">
        <f t="shared" ref="Y267:Y330" si="30">SUM(X267*W267)</f>
        <v>215</v>
      </c>
      <c r="Z267" s="46">
        <v>0</v>
      </c>
      <c r="AA267" s="46"/>
      <c r="AB267" s="34">
        <f>V267+Y267+Z267</f>
        <v>4615</v>
      </c>
      <c r="AC267" s="34">
        <f>AB267+U267</f>
        <v>21188.2</v>
      </c>
      <c r="AD267" s="57" t="str">
        <f>A267</f>
        <v>648-PR</v>
      </c>
      <c r="AE267" s="74"/>
    </row>
    <row r="268" spans="1:31" s="31" customFormat="1" ht="40.5" hidden="1" customHeight="1" x14ac:dyDescent="0.2">
      <c r="A268" s="33" t="s">
        <v>473</v>
      </c>
      <c r="B268" s="33" t="s">
        <v>659</v>
      </c>
      <c r="C268" s="28" t="s">
        <v>77</v>
      </c>
      <c r="D268" s="28" t="s">
        <v>108</v>
      </c>
      <c r="E268" s="35" t="s">
        <v>204</v>
      </c>
      <c r="F268" s="35" t="s">
        <v>52</v>
      </c>
      <c r="G268" s="35" t="s">
        <v>480</v>
      </c>
      <c r="H268" s="220">
        <v>42</v>
      </c>
      <c r="I268" s="33" t="s">
        <v>48</v>
      </c>
      <c r="J268" s="51">
        <v>585</v>
      </c>
      <c r="K268" s="52">
        <v>0</v>
      </c>
      <c r="L268" s="52">
        <v>15</v>
      </c>
      <c r="M268" s="52">
        <f t="shared" si="27"/>
        <v>15</v>
      </c>
      <c r="N268" s="34">
        <f t="shared" si="29"/>
        <v>8775</v>
      </c>
      <c r="O268" s="53">
        <v>28</v>
      </c>
      <c r="P268" s="53">
        <v>26</v>
      </c>
      <c r="Q268" s="71">
        <v>0.4</v>
      </c>
      <c r="R268" s="71">
        <f t="shared" si="28"/>
        <v>291.2</v>
      </c>
      <c r="S268" s="53">
        <v>300</v>
      </c>
      <c r="T268" s="34">
        <f>(M268*S268)</f>
        <v>4500</v>
      </c>
      <c r="U268" s="34">
        <f>N268+R268+T268</f>
        <v>13566.2</v>
      </c>
      <c r="V268" s="53">
        <f>M268*200</f>
        <v>3000</v>
      </c>
      <c r="W268" s="53">
        <v>1</v>
      </c>
      <c r="X268" s="53">
        <v>170</v>
      </c>
      <c r="Y268" s="52">
        <f t="shared" si="30"/>
        <v>170</v>
      </c>
      <c r="Z268" s="46">
        <v>0</v>
      </c>
      <c r="AA268" s="46"/>
      <c r="AB268" s="34">
        <f>V268+Y268+Z268</f>
        <v>3170</v>
      </c>
      <c r="AC268" s="34">
        <f>AB268+U268</f>
        <v>16736.2</v>
      </c>
      <c r="AD268" s="57" t="str">
        <f>A268</f>
        <v>648-PR</v>
      </c>
      <c r="AE268" s="74"/>
    </row>
    <row r="269" spans="1:31" s="31" customFormat="1" ht="35.5" hidden="1" customHeight="1" x14ac:dyDescent="0.2">
      <c r="A269" s="33" t="s">
        <v>473</v>
      </c>
      <c r="B269" s="33"/>
      <c r="C269" s="28" t="s">
        <v>77</v>
      </c>
      <c r="D269" s="28" t="s">
        <v>108</v>
      </c>
      <c r="E269" s="35" t="s">
        <v>204</v>
      </c>
      <c r="F269" s="35" t="s">
        <v>52</v>
      </c>
      <c r="G269" s="35" t="s">
        <v>491</v>
      </c>
      <c r="H269" s="220">
        <v>56</v>
      </c>
      <c r="I269" s="33" t="s">
        <v>48</v>
      </c>
      <c r="J269" s="51">
        <v>585</v>
      </c>
      <c r="K269" s="52">
        <v>18</v>
      </c>
      <c r="L269" s="52">
        <v>0</v>
      </c>
      <c r="M269" s="52">
        <f t="shared" si="27"/>
        <v>18</v>
      </c>
      <c r="N269" s="34">
        <f t="shared" si="29"/>
        <v>10530</v>
      </c>
      <c r="O269" s="53">
        <v>28</v>
      </c>
      <c r="P269" s="53">
        <v>26</v>
      </c>
      <c r="Q269" s="71">
        <v>0.4</v>
      </c>
      <c r="R269" s="71">
        <f t="shared" si="28"/>
        <v>291.2</v>
      </c>
      <c r="S269" s="53">
        <v>300</v>
      </c>
      <c r="T269" s="34">
        <f>(M269*S269)</f>
        <v>5400</v>
      </c>
      <c r="U269" s="34">
        <f>N269+R269+T269</f>
        <v>16221.2</v>
      </c>
      <c r="V269" s="53">
        <f>M269*200</f>
        <v>3600</v>
      </c>
      <c r="W269" s="53">
        <v>1</v>
      </c>
      <c r="X269" s="53">
        <v>170</v>
      </c>
      <c r="Y269" s="52">
        <f t="shared" si="30"/>
        <v>170</v>
      </c>
      <c r="Z269" s="46">
        <v>0</v>
      </c>
      <c r="AA269" s="46"/>
      <c r="AB269" s="34">
        <f>V269+Y269+Z269</f>
        <v>3770</v>
      </c>
      <c r="AC269" s="34">
        <f>AB269+U269</f>
        <v>19991.2</v>
      </c>
      <c r="AD269" s="57" t="str">
        <f>A269</f>
        <v>648-PR</v>
      </c>
      <c r="AE269" s="74"/>
    </row>
    <row r="270" spans="1:31" s="31" customFormat="1" ht="39" hidden="1" customHeight="1" x14ac:dyDescent="0.2">
      <c r="A270" s="178" t="s">
        <v>473</v>
      </c>
      <c r="B270" s="178" t="s">
        <v>748</v>
      </c>
      <c r="C270" s="179" t="s">
        <v>77</v>
      </c>
      <c r="D270" s="179" t="s">
        <v>108</v>
      </c>
      <c r="E270" s="180" t="s">
        <v>493</v>
      </c>
      <c r="F270" s="180" t="s">
        <v>52</v>
      </c>
      <c r="G270" s="180" t="s">
        <v>491</v>
      </c>
      <c r="H270" s="220">
        <v>56</v>
      </c>
      <c r="I270" s="33" t="s">
        <v>48</v>
      </c>
      <c r="J270" s="51">
        <v>585</v>
      </c>
      <c r="K270" s="52">
        <v>0</v>
      </c>
      <c r="L270" s="52">
        <v>0</v>
      </c>
      <c r="M270" s="52">
        <f t="shared" si="27"/>
        <v>0</v>
      </c>
      <c r="N270" s="34">
        <f t="shared" si="29"/>
        <v>0</v>
      </c>
      <c r="O270" s="53">
        <v>0</v>
      </c>
      <c r="P270" s="53">
        <v>10</v>
      </c>
      <c r="Q270" s="71">
        <v>0.4</v>
      </c>
      <c r="R270" s="71">
        <f t="shared" si="28"/>
        <v>0</v>
      </c>
      <c r="S270" s="53">
        <v>0</v>
      </c>
      <c r="T270" s="34">
        <f>(M270*S270)</f>
        <v>0</v>
      </c>
      <c r="U270" s="34">
        <f>N270+R270+T270</f>
        <v>0</v>
      </c>
      <c r="V270" s="53">
        <f>M270*200</f>
        <v>0</v>
      </c>
      <c r="W270" s="53">
        <v>0</v>
      </c>
      <c r="X270" s="53">
        <v>175</v>
      </c>
      <c r="Y270" s="52">
        <f t="shared" si="30"/>
        <v>0</v>
      </c>
      <c r="Z270" s="46">
        <v>0</v>
      </c>
      <c r="AA270" s="46"/>
      <c r="AB270" s="34">
        <f>V270+Y270+Z270</f>
        <v>0</v>
      </c>
      <c r="AC270" s="34">
        <f>AB270+U270</f>
        <v>0</v>
      </c>
      <c r="AD270" s="57" t="str">
        <f>A270</f>
        <v>648-PR</v>
      </c>
      <c r="AE270" s="74"/>
    </row>
    <row r="271" spans="1:31" s="31" customFormat="1" ht="50" hidden="1" customHeight="1" x14ac:dyDescent="0.2">
      <c r="A271" s="178" t="s">
        <v>473</v>
      </c>
      <c r="B271" s="178" t="s">
        <v>679</v>
      </c>
      <c r="C271" s="179" t="s">
        <v>77</v>
      </c>
      <c r="D271" s="179" t="s">
        <v>108</v>
      </c>
      <c r="E271" s="180" t="s">
        <v>368</v>
      </c>
      <c r="F271" s="180" t="s">
        <v>479</v>
      </c>
      <c r="G271" s="180" t="s">
        <v>491</v>
      </c>
      <c r="H271" s="220">
        <v>56</v>
      </c>
      <c r="I271" s="33" t="s">
        <v>48</v>
      </c>
      <c r="J271" s="51">
        <v>585</v>
      </c>
      <c r="K271" s="181">
        <v>20</v>
      </c>
      <c r="L271" s="181">
        <v>0</v>
      </c>
      <c r="M271" s="52">
        <f t="shared" si="27"/>
        <v>20</v>
      </c>
      <c r="N271" s="34">
        <f t="shared" si="29"/>
        <v>11700</v>
      </c>
      <c r="O271" s="53">
        <v>36</v>
      </c>
      <c r="P271" s="53">
        <v>68</v>
      </c>
      <c r="Q271" s="71">
        <v>0.4</v>
      </c>
      <c r="R271" s="71">
        <f t="shared" si="28"/>
        <v>979.2</v>
      </c>
      <c r="S271" s="53">
        <v>300</v>
      </c>
      <c r="T271" s="34">
        <f>(M271*S271)</f>
        <v>6000</v>
      </c>
      <c r="U271" s="34">
        <f>N271+R271+T271</f>
        <v>18679.2</v>
      </c>
      <c r="V271" s="53">
        <f>M271*200</f>
        <v>4000</v>
      </c>
      <c r="W271" s="53">
        <v>1</v>
      </c>
      <c r="X271" s="53">
        <v>200</v>
      </c>
      <c r="Y271" s="52">
        <f t="shared" si="30"/>
        <v>200</v>
      </c>
      <c r="Z271" s="46">
        <v>0</v>
      </c>
      <c r="AA271" s="46"/>
      <c r="AB271" s="34">
        <f>V271+Y271+Z271</f>
        <v>4200</v>
      </c>
      <c r="AC271" s="34">
        <f>AB271+U271</f>
        <v>22879.200000000001</v>
      </c>
      <c r="AD271" s="57" t="str">
        <f>A271</f>
        <v>648-PR</v>
      </c>
      <c r="AE271" s="74"/>
    </row>
    <row r="272" spans="1:31" s="31" customFormat="1" ht="39" hidden="1" customHeight="1" x14ac:dyDescent="0.2">
      <c r="A272" s="178" t="s">
        <v>473</v>
      </c>
      <c r="B272" s="178" t="s">
        <v>656</v>
      </c>
      <c r="C272" s="28" t="s">
        <v>77</v>
      </c>
      <c r="D272" s="28" t="s">
        <v>108</v>
      </c>
      <c r="E272" s="35" t="s">
        <v>438</v>
      </c>
      <c r="F272" s="180" t="s">
        <v>264</v>
      </c>
      <c r="G272" s="35" t="s">
        <v>480</v>
      </c>
      <c r="H272" s="220">
        <v>42</v>
      </c>
      <c r="I272" s="33" t="s">
        <v>335</v>
      </c>
      <c r="J272" s="51">
        <v>585</v>
      </c>
      <c r="K272" s="52">
        <v>17</v>
      </c>
      <c r="L272" s="52">
        <v>0</v>
      </c>
      <c r="M272" s="52">
        <f t="shared" si="27"/>
        <v>17</v>
      </c>
      <c r="N272" s="34">
        <f t="shared" si="29"/>
        <v>9945</v>
      </c>
      <c r="O272" s="53">
        <v>18</v>
      </c>
      <c r="P272" s="53">
        <v>15</v>
      </c>
      <c r="Q272" s="71">
        <v>0.4</v>
      </c>
      <c r="R272" s="71">
        <f t="shared" si="28"/>
        <v>108</v>
      </c>
      <c r="S272" s="53">
        <v>300</v>
      </c>
      <c r="T272" s="34">
        <f>(M272*S272)</f>
        <v>5100</v>
      </c>
      <c r="U272" s="34">
        <f>N272+R272+T272</f>
        <v>15153</v>
      </c>
      <c r="V272" s="53">
        <f>M272*200</f>
        <v>3400</v>
      </c>
      <c r="W272" s="53">
        <v>1</v>
      </c>
      <c r="X272" s="53">
        <v>250</v>
      </c>
      <c r="Y272" s="52">
        <f t="shared" si="30"/>
        <v>250</v>
      </c>
      <c r="Z272" s="46"/>
      <c r="AA272" s="46"/>
      <c r="AB272" s="34">
        <f>V272+Y272+Z272</f>
        <v>3650</v>
      </c>
      <c r="AC272" s="34">
        <f>AB272+U272</f>
        <v>18803</v>
      </c>
      <c r="AD272" s="57" t="str">
        <f>A272</f>
        <v>648-PR</v>
      </c>
      <c r="AE272" s="74"/>
    </row>
    <row r="273" spans="1:31" s="31" customFormat="1" ht="43" hidden="1" customHeight="1" x14ac:dyDescent="0.2">
      <c r="A273" s="178" t="s">
        <v>473</v>
      </c>
      <c r="B273" s="178" t="s">
        <v>753</v>
      </c>
      <c r="C273" s="179" t="s">
        <v>77</v>
      </c>
      <c r="D273" s="179" t="s">
        <v>108</v>
      </c>
      <c r="E273" s="180" t="s">
        <v>111</v>
      </c>
      <c r="F273" s="180" t="s">
        <v>754</v>
      </c>
      <c r="G273" s="180" t="s">
        <v>500</v>
      </c>
      <c r="H273" s="220">
        <v>56</v>
      </c>
      <c r="I273" s="33" t="s">
        <v>48</v>
      </c>
      <c r="J273" s="51">
        <v>585</v>
      </c>
      <c r="K273" s="52">
        <v>0</v>
      </c>
      <c r="L273" s="52">
        <v>20</v>
      </c>
      <c r="M273" s="52">
        <f t="shared" si="27"/>
        <v>20</v>
      </c>
      <c r="N273" s="34">
        <f t="shared" si="29"/>
        <v>11700</v>
      </c>
      <c r="O273" s="53">
        <v>28</v>
      </c>
      <c r="P273" s="53">
        <v>24</v>
      </c>
      <c r="Q273" s="71">
        <v>0.4</v>
      </c>
      <c r="R273" s="71">
        <f t="shared" si="28"/>
        <v>268.80000000000007</v>
      </c>
      <c r="S273" s="53">
        <v>100</v>
      </c>
      <c r="T273" s="34">
        <f>(M273*S273)</f>
        <v>2000</v>
      </c>
      <c r="U273" s="34">
        <f>N273+R273+T273</f>
        <v>13968.8</v>
      </c>
      <c r="V273" s="53">
        <f>M273*200</f>
        <v>4000</v>
      </c>
      <c r="W273" s="53">
        <v>1</v>
      </c>
      <c r="X273" s="53">
        <v>225</v>
      </c>
      <c r="Y273" s="52">
        <f t="shared" si="30"/>
        <v>225</v>
      </c>
      <c r="Z273" s="46"/>
      <c r="AA273" s="46"/>
      <c r="AB273" s="34">
        <f>V273+Y273+Z273</f>
        <v>4225</v>
      </c>
      <c r="AC273" s="34">
        <f>AB273+U273</f>
        <v>18193.8</v>
      </c>
      <c r="AD273" s="57" t="str">
        <f>A273</f>
        <v>648-PR</v>
      </c>
      <c r="AE273" s="74"/>
    </row>
    <row r="274" spans="1:31" s="36" customFormat="1" ht="30" hidden="1" customHeight="1" x14ac:dyDescent="0.2">
      <c r="A274" s="178" t="s">
        <v>473</v>
      </c>
      <c r="B274" s="178" t="s">
        <v>744</v>
      </c>
      <c r="C274" s="179" t="s">
        <v>77</v>
      </c>
      <c r="D274" s="179" t="s">
        <v>45</v>
      </c>
      <c r="E274" s="180" t="s">
        <v>261</v>
      </c>
      <c r="F274" s="180" t="s">
        <v>88</v>
      </c>
      <c r="G274" s="180" t="s">
        <v>89</v>
      </c>
      <c r="H274" s="220">
        <v>42</v>
      </c>
      <c r="I274" s="33" t="s">
        <v>172</v>
      </c>
      <c r="J274" s="51">
        <v>585</v>
      </c>
      <c r="K274" s="52">
        <v>0</v>
      </c>
      <c r="L274" s="52">
        <v>0</v>
      </c>
      <c r="M274" s="52">
        <f t="shared" si="27"/>
        <v>0</v>
      </c>
      <c r="N274" s="34">
        <f t="shared" si="29"/>
        <v>0</v>
      </c>
      <c r="O274" s="53">
        <v>0</v>
      </c>
      <c r="P274" s="53">
        <v>42</v>
      </c>
      <c r="Q274" s="71">
        <v>0.4</v>
      </c>
      <c r="R274" s="71">
        <f t="shared" si="28"/>
        <v>0</v>
      </c>
      <c r="S274" s="53">
        <v>0</v>
      </c>
      <c r="T274" s="34">
        <f>(M274*S274)</f>
        <v>0</v>
      </c>
      <c r="U274" s="34">
        <f>N274+R274+T274</f>
        <v>0</v>
      </c>
      <c r="V274" s="53">
        <f>M274*200</f>
        <v>0</v>
      </c>
      <c r="W274" s="53">
        <v>0</v>
      </c>
      <c r="X274" s="53">
        <v>363</v>
      </c>
      <c r="Y274" s="52">
        <f t="shared" si="30"/>
        <v>0</v>
      </c>
      <c r="Z274" s="46">
        <v>0</v>
      </c>
      <c r="AA274" s="46"/>
      <c r="AB274" s="34">
        <f>V274+Y274+Z274</f>
        <v>0</v>
      </c>
      <c r="AC274" s="34">
        <f>AB274+U274</f>
        <v>0</v>
      </c>
      <c r="AD274" s="57" t="str">
        <f>A274</f>
        <v>648-PR</v>
      </c>
      <c r="AE274" s="74"/>
    </row>
    <row r="275" spans="1:31" s="36" customFormat="1" ht="44" hidden="1" customHeight="1" x14ac:dyDescent="0.2">
      <c r="A275" s="178" t="s">
        <v>473</v>
      </c>
      <c r="B275" s="178" t="s">
        <v>711</v>
      </c>
      <c r="C275" s="179" t="s">
        <v>77</v>
      </c>
      <c r="D275" s="179" t="s">
        <v>45</v>
      </c>
      <c r="E275" s="180" t="s">
        <v>261</v>
      </c>
      <c r="F275" s="180" t="s">
        <v>498</v>
      </c>
      <c r="G275" s="180" t="s">
        <v>93</v>
      </c>
      <c r="H275" s="220">
        <v>42</v>
      </c>
      <c r="I275" s="33" t="s">
        <v>37</v>
      </c>
      <c r="J275" s="51">
        <v>1200</v>
      </c>
      <c r="K275" s="52">
        <v>18</v>
      </c>
      <c r="L275" s="181">
        <v>20</v>
      </c>
      <c r="M275" s="52">
        <f t="shared" si="27"/>
        <v>38</v>
      </c>
      <c r="N275" s="34">
        <f t="shared" si="29"/>
        <v>45600</v>
      </c>
      <c r="O275" s="53">
        <v>0</v>
      </c>
      <c r="P275" s="53">
        <v>42</v>
      </c>
      <c r="Q275" s="71">
        <v>0.4</v>
      </c>
      <c r="R275" s="71">
        <f t="shared" si="28"/>
        <v>0</v>
      </c>
      <c r="S275" s="53">
        <v>0</v>
      </c>
      <c r="T275" s="34">
        <f>(M275*S275)</f>
        <v>0</v>
      </c>
      <c r="U275" s="34">
        <f>N275+R275+T275</f>
        <v>45600</v>
      </c>
      <c r="V275" s="53">
        <f>M275*200</f>
        <v>7600</v>
      </c>
      <c r="W275" s="182">
        <v>28</v>
      </c>
      <c r="X275" s="53">
        <v>363</v>
      </c>
      <c r="Y275" s="52">
        <f t="shared" si="30"/>
        <v>10164</v>
      </c>
      <c r="Z275" s="46">
        <v>0</v>
      </c>
      <c r="AA275" s="46"/>
      <c r="AB275" s="34">
        <f>V275+Y275+Z275</f>
        <v>17764</v>
      </c>
      <c r="AC275" s="34">
        <f>AB275+U275</f>
        <v>63364</v>
      </c>
      <c r="AD275" s="57" t="str">
        <f>A275</f>
        <v>648-PR</v>
      </c>
      <c r="AE275" s="74"/>
    </row>
    <row r="276" spans="1:31" s="36" customFormat="1" ht="36" hidden="1" customHeight="1" x14ac:dyDescent="0.2">
      <c r="A276" s="178" t="s">
        <v>473</v>
      </c>
      <c r="B276" s="178" t="s">
        <v>683</v>
      </c>
      <c r="C276" s="179" t="s">
        <v>77</v>
      </c>
      <c r="D276" s="179" t="s">
        <v>45</v>
      </c>
      <c r="E276" s="180" t="s">
        <v>310</v>
      </c>
      <c r="F276" s="180" t="s">
        <v>499</v>
      </c>
      <c r="G276" s="180" t="s">
        <v>500</v>
      </c>
      <c r="H276" s="220">
        <v>56</v>
      </c>
      <c r="I276" s="33" t="s">
        <v>48</v>
      </c>
      <c r="J276" s="51">
        <v>585</v>
      </c>
      <c r="K276" s="181">
        <v>20</v>
      </c>
      <c r="L276" s="181">
        <v>0</v>
      </c>
      <c r="M276" s="52">
        <f t="shared" si="27"/>
        <v>20</v>
      </c>
      <c r="N276" s="34">
        <f t="shared" si="29"/>
        <v>11700</v>
      </c>
      <c r="O276" s="53">
        <v>36</v>
      </c>
      <c r="P276" s="53">
        <v>28</v>
      </c>
      <c r="Q276" s="71">
        <v>0.4</v>
      </c>
      <c r="R276" s="71">
        <f t="shared" si="28"/>
        <v>403.20000000000005</v>
      </c>
      <c r="S276" s="53">
        <v>100</v>
      </c>
      <c r="T276" s="34">
        <f>(M276*S276)</f>
        <v>2000</v>
      </c>
      <c r="U276" s="34">
        <f>N276+R276+T276</f>
        <v>14103.2</v>
      </c>
      <c r="V276" s="53">
        <f>M276*200</f>
        <v>4000</v>
      </c>
      <c r="W276" s="53">
        <v>1</v>
      </c>
      <c r="X276" s="53">
        <v>310</v>
      </c>
      <c r="Y276" s="52">
        <f t="shared" si="30"/>
        <v>310</v>
      </c>
      <c r="Z276" s="46">
        <v>0</v>
      </c>
      <c r="AA276" s="46"/>
      <c r="AB276" s="34">
        <f>V276+Y276+Z276</f>
        <v>4310</v>
      </c>
      <c r="AC276" s="34">
        <f>AB276+U276</f>
        <v>18413.2</v>
      </c>
      <c r="AD276" s="57" t="str">
        <f>A276</f>
        <v>648-PR</v>
      </c>
      <c r="AE276" s="74"/>
    </row>
    <row r="277" spans="1:31" s="31" customFormat="1" ht="42" hidden="1" customHeight="1" x14ac:dyDescent="0.2">
      <c r="A277" s="33" t="s">
        <v>473</v>
      </c>
      <c r="B277" s="33"/>
      <c r="C277" s="28" t="s">
        <v>77</v>
      </c>
      <c r="D277" s="28" t="s">
        <v>50</v>
      </c>
      <c r="E277" s="35" t="s">
        <v>373</v>
      </c>
      <c r="F277" s="35" t="s">
        <v>102</v>
      </c>
      <c r="G277" s="35" t="s">
        <v>89</v>
      </c>
      <c r="H277" s="220">
        <v>42</v>
      </c>
      <c r="I277" s="33" t="s">
        <v>172</v>
      </c>
      <c r="J277" s="51">
        <v>585</v>
      </c>
      <c r="K277" s="52">
        <v>17</v>
      </c>
      <c r="L277" s="52">
        <v>0</v>
      </c>
      <c r="M277" s="52">
        <f t="shared" si="27"/>
        <v>17</v>
      </c>
      <c r="N277" s="34">
        <f t="shared" si="29"/>
        <v>9945</v>
      </c>
      <c r="O277" s="53">
        <v>14</v>
      </c>
      <c r="P277" s="53">
        <v>30</v>
      </c>
      <c r="Q277" s="71">
        <v>0.4</v>
      </c>
      <c r="R277" s="71">
        <f t="shared" si="28"/>
        <v>168</v>
      </c>
      <c r="S277" s="53">
        <v>150</v>
      </c>
      <c r="T277" s="34">
        <f>(M277*S277)</f>
        <v>2550</v>
      </c>
      <c r="U277" s="34">
        <f>N277+R277+T277</f>
        <v>12663</v>
      </c>
      <c r="V277" s="53">
        <f>M277*200</f>
        <v>3400</v>
      </c>
      <c r="W277" s="53">
        <v>1</v>
      </c>
      <c r="X277" s="53">
        <v>310</v>
      </c>
      <c r="Y277" s="52">
        <f t="shared" si="30"/>
        <v>310</v>
      </c>
      <c r="Z277" s="46">
        <v>0</v>
      </c>
      <c r="AA277" s="46"/>
      <c r="AB277" s="34">
        <f>V277+Y277+Z277</f>
        <v>3710</v>
      </c>
      <c r="AC277" s="34">
        <f>AB277+U277</f>
        <v>16373</v>
      </c>
      <c r="AD277" s="57" t="str">
        <f>A277</f>
        <v>648-PR</v>
      </c>
      <c r="AE277" s="74"/>
    </row>
    <row r="278" spans="1:31" s="31" customFormat="1" ht="33.75" hidden="1" customHeight="1" x14ac:dyDescent="0.2">
      <c r="A278" s="33" t="s">
        <v>473</v>
      </c>
      <c r="B278" s="33"/>
      <c r="C278" s="28" t="s">
        <v>77</v>
      </c>
      <c r="D278" s="28" t="s">
        <v>50</v>
      </c>
      <c r="E278" s="35" t="s">
        <v>51</v>
      </c>
      <c r="F278" s="35" t="s">
        <v>52</v>
      </c>
      <c r="G278" s="35" t="s">
        <v>89</v>
      </c>
      <c r="H278" s="220">
        <v>42</v>
      </c>
      <c r="I278" s="33" t="s">
        <v>48</v>
      </c>
      <c r="J278" s="51">
        <v>585</v>
      </c>
      <c r="K278" s="52">
        <v>15</v>
      </c>
      <c r="L278" s="52">
        <v>0</v>
      </c>
      <c r="M278" s="52">
        <f t="shared" si="27"/>
        <v>15</v>
      </c>
      <c r="N278" s="34">
        <f t="shared" si="29"/>
        <v>8775</v>
      </c>
      <c r="O278" s="53">
        <v>14</v>
      </c>
      <c r="P278" s="53">
        <v>134</v>
      </c>
      <c r="Q278" s="71">
        <v>0.4</v>
      </c>
      <c r="R278" s="71">
        <f t="shared" si="28"/>
        <v>750.4</v>
      </c>
      <c r="S278" s="53">
        <v>150</v>
      </c>
      <c r="T278" s="34">
        <f>(M278*S278)</f>
        <v>2250</v>
      </c>
      <c r="U278" s="34">
        <f>N278+R278+T278</f>
        <v>11775.4</v>
      </c>
      <c r="V278" s="53">
        <f>M278*200</f>
        <v>3000</v>
      </c>
      <c r="W278" s="53">
        <v>1</v>
      </c>
      <c r="X278" s="53">
        <v>700</v>
      </c>
      <c r="Y278" s="52">
        <f t="shared" si="30"/>
        <v>700</v>
      </c>
      <c r="Z278" s="46">
        <v>0</v>
      </c>
      <c r="AA278" s="46"/>
      <c r="AB278" s="34">
        <f>V278+Y278+Z278</f>
        <v>3700</v>
      </c>
      <c r="AC278" s="34">
        <f>AB278+U278</f>
        <v>15475.4</v>
      </c>
      <c r="AD278" s="57" t="str">
        <f>A278</f>
        <v>648-PR</v>
      </c>
      <c r="AE278" s="74"/>
    </row>
    <row r="279" spans="1:31" s="31" customFormat="1" ht="37" hidden="1" customHeight="1" x14ac:dyDescent="0.2">
      <c r="A279" s="33" t="s">
        <v>473</v>
      </c>
      <c r="B279" s="33"/>
      <c r="C279" s="28" t="s">
        <v>77</v>
      </c>
      <c r="D279" s="28" t="s">
        <v>50</v>
      </c>
      <c r="E279" s="35" t="s">
        <v>51</v>
      </c>
      <c r="F279" s="35" t="s">
        <v>504</v>
      </c>
      <c r="G279" s="35" t="s">
        <v>474</v>
      </c>
      <c r="H279" s="220">
        <v>42</v>
      </c>
      <c r="I279" s="33" t="s">
        <v>48</v>
      </c>
      <c r="J279" s="51">
        <v>585</v>
      </c>
      <c r="K279" s="52">
        <v>0</v>
      </c>
      <c r="L279" s="52">
        <v>20</v>
      </c>
      <c r="M279" s="52">
        <f t="shared" si="27"/>
        <v>20</v>
      </c>
      <c r="N279" s="34">
        <f t="shared" si="29"/>
        <v>11700</v>
      </c>
      <c r="O279" s="53">
        <v>14</v>
      </c>
      <c r="P279" s="53">
        <v>134</v>
      </c>
      <c r="Q279" s="71">
        <v>0.4</v>
      </c>
      <c r="R279" s="71">
        <f t="shared" si="28"/>
        <v>750.4</v>
      </c>
      <c r="S279" s="53">
        <v>150</v>
      </c>
      <c r="T279" s="34">
        <f>(M279*S279)</f>
        <v>3000</v>
      </c>
      <c r="U279" s="34">
        <f>N279+R279+T279</f>
        <v>15450.4</v>
      </c>
      <c r="V279" s="53">
        <f>M279*200</f>
        <v>4000</v>
      </c>
      <c r="W279" s="53">
        <v>1</v>
      </c>
      <c r="X279" s="53">
        <v>700</v>
      </c>
      <c r="Y279" s="52">
        <f t="shared" si="30"/>
        <v>700</v>
      </c>
      <c r="Z279" s="46">
        <v>0</v>
      </c>
      <c r="AA279" s="46"/>
      <c r="AB279" s="34">
        <f>V279+Y279+Z279</f>
        <v>4700</v>
      </c>
      <c r="AC279" s="34">
        <f>AB279+U279</f>
        <v>20150.400000000001</v>
      </c>
      <c r="AD279" s="57" t="str">
        <f>A279</f>
        <v>648-PR</v>
      </c>
      <c r="AE279" s="74"/>
    </row>
    <row r="280" spans="1:31" s="31" customFormat="1" ht="43" hidden="1" customHeight="1" x14ac:dyDescent="0.2">
      <c r="A280" s="178" t="s">
        <v>473</v>
      </c>
      <c r="B280" s="178" t="s">
        <v>682</v>
      </c>
      <c r="C280" s="179" t="s">
        <v>77</v>
      </c>
      <c r="D280" s="179" t="s">
        <v>50</v>
      </c>
      <c r="E280" s="180" t="s">
        <v>165</v>
      </c>
      <c r="F280" s="180" t="s">
        <v>451</v>
      </c>
      <c r="G280" s="180" t="s">
        <v>452</v>
      </c>
      <c r="H280" s="220">
        <v>42</v>
      </c>
      <c r="I280" s="33" t="s">
        <v>172</v>
      </c>
      <c r="J280" s="51">
        <v>585</v>
      </c>
      <c r="K280" s="181">
        <v>0</v>
      </c>
      <c r="L280" s="181">
        <v>17</v>
      </c>
      <c r="M280" s="52">
        <f t="shared" si="27"/>
        <v>17</v>
      </c>
      <c r="N280" s="34">
        <f t="shared" si="29"/>
        <v>9945</v>
      </c>
      <c r="O280" s="53">
        <v>14</v>
      </c>
      <c r="P280" s="53">
        <v>46</v>
      </c>
      <c r="Q280" s="71">
        <v>0.4</v>
      </c>
      <c r="R280" s="71">
        <f t="shared" si="28"/>
        <v>257.60000000000002</v>
      </c>
      <c r="S280" s="53">
        <v>300</v>
      </c>
      <c r="T280" s="34">
        <f>(M280*S280)</f>
        <v>5100</v>
      </c>
      <c r="U280" s="34">
        <f>N280+R280+T280</f>
        <v>15302.6</v>
      </c>
      <c r="V280" s="53">
        <f>M280*200</f>
        <v>3400</v>
      </c>
      <c r="W280" s="53">
        <v>1</v>
      </c>
      <c r="X280" s="53">
        <v>385</v>
      </c>
      <c r="Y280" s="52">
        <f t="shared" si="30"/>
        <v>385</v>
      </c>
      <c r="Z280" s="46">
        <v>0</v>
      </c>
      <c r="AA280" s="46"/>
      <c r="AB280" s="34">
        <f>V280+Y280+Z280</f>
        <v>3785</v>
      </c>
      <c r="AC280" s="34">
        <f>AB280+U280</f>
        <v>19087.599999999999</v>
      </c>
      <c r="AD280" s="57" t="str">
        <f>A280</f>
        <v>648-PR</v>
      </c>
      <c r="AE280" s="74"/>
    </row>
    <row r="281" spans="1:31" s="31" customFormat="1" ht="32.25" hidden="1" customHeight="1" x14ac:dyDescent="0.2">
      <c r="A281" s="178" t="s">
        <v>473</v>
      </c>
      <c r="B281" s="178" t="s">
        <v>682</v>
      </c>
      <c r="C281" s="179" t="s">
        <v>77</v>
      </c>
      <c r="D281" s="179" t="s">
        <v>50</v>
      </c>
      <c r="E281" s="180" t="s">
        <v>165</v>
      </c>
      <c r="F281" s="180" t="s">
        <v>498</v>
      </c>
      <c r="G281" s="180" t="s">
        <v>507</v>
      </c>
      <c r="H281" s="220">
        <v>42</v>
      </c>
      <c r="I281" s="33" t="s">
        <v>172</v>
      </c>
      <c r="J281" s="51">
        <v>585</v>
      </c>
      <c r="K281" s="181">
        <v>0</v>
      </c>
      <c r="L281" s="181">
        <v>18</v>
      </c>
      <c r="M281" s="52">
        <f t="shared" si="27"/>
        <v>18</v>
      </c>
      <c r="N281" s="34">
        <f t="shared" si="29"/>
        <v>10530</v>
      </c>
      <c r="O281" s="53">
        <v>14</v>
      </c>
      <c r="P281" s="53">
        <v>46</v>
      </c>
      <c r="Q281" s="71">
        <v>0.4</v>
      </c>
      <c r="R281" s="71">
        <f t="shared" si="28"/>
        <v>257.60000000000002</v>
      </c>
      <c r="S281" s="53">
        <v>150</v>
      </c>
      <c r="T281" s="34">
        <f>(M281*S281)</f>
        <v>2700</v>
      </c>
      <c r="U281" s="34">
        <f>N281+R281+T281</f>
        <v>13487.6</v>
      </c>
      <c r="V281" s="53">
        <f>M281*200</f>
        <v>3600</v>
      </c>
      <c r="W281" s="53">
        <v>1</v>
      </c>
      <c r="X281" s="53">
        <v>385</v>
      </c>
      <c r="Y281" s="52">
        <f t="shared" si="30"/>
        <v>385</v>
      </c>
      <c r="Z281" s="46">
        <v>0</v>
      </c>
      <c r="AA281" s="46"/>
      <c r="AB281" s="34">
        <f>V281+Y281+Z281</f>
        <v>3985</v>
      </c>
      <c r="AC281" s="34">
        <f>AB281+U281</f>
        <v>17472.599999999999</v>
      </c>
      <c r="AD281" s="57" t="str">
        <f>A281</f>
        <v>648-PR</v>
      </c>
      <c r="AE281" s="74"/>
    </row>
    <row r="282" spans="1:31" s="31" customFormat="1" ht="38.25" hidden="1" customHeight="1" x14ac:dyDescent="0.2">
      <c r="A282" s="33" t="s">
        <v>473</v>
      </c>
      <c r="B282" s="33" t="s">
        <v>653</v>
      </c>
      <c r="C282" s="28" t="s">
        <v>77</v>
      </c>
      <c r="D282" s="28" t="s">
        <v>50</v>
      </c>
      <c r="E282" s="89" t="s">
        <v>509</v>
      </c>
      <c r="F282" s="35" t="s">
        <v>47</v>
      </c>
      <c r="G282" s="35" t="s">
        <v>91</v>
      </c>
      <c r="H282" s="220">
        <v>42</v>
      </c>
      <c r="I282" s="33" t="s">
        <v>48</v>
      </c>
      <c r="J282" s="51">
        <v>585</v>
      </c>
      <c r="K282" s="52">
        <v>0</v>
      </c>
      <c r="L282" s="52">
        <v>22</v>
      </c>
      <c r="M282" s="52">
        <f t="shared" si="27"/>
        <v>22</v>
      </c>
      <c r="N282" s="34">
        <f t="shared" si="29"/>
        <v>12870</v>
      </c>
      <c r="O282" s="53">
        <v>28</v>
      </c>
      <c r="P282" s="53">
        <v>120</v>
      </c>
      <c r="Q282" s="71">
        <v>0.4</v>
      </c>
      <c r="R282" s="71">
        <f t="shared" si="28"/>
        <v>1344</v>
      </c>
      <c r="S282" s="53">
        <v>150</v>
      </c>
      <c r="T282" s="34">
        <f>(M282*S282)</f>
        <v>3300</v>
      </c>
      <c r="U282" s="34">
        <f>N282+R282+T282</f>
        <v>17514</v>
      </c>
      <c r="V282" s="53">
        <f>M282*200</f>
        <v>4400</v>
      </c>
      <c r="W282" s="53">
        <v>1</v>
      </c>
      <c r="X282" s="53">
        <v>750</v>
      </c>
      <c r="Y282" s="52">
        <f t="shared" si="30"/>
        <v>750</v>
      </c>
      <c r="Z282" s="46">
        <v>0</v>
      </c>
      <c r="AA282" s="46"/>
      <c r="AB282" s="34">
        <f>V282+Y282+Z282</f>
        <v>5150</v>
      </c>
      <c r="AC282" s="34">
        <f>AB282+U282</f>
        <v>22664</v>
      </c>
      <c r="AD282" s="57" t="str">
        <f>A282</f>
        <v>648-PR</v>
      </c>
      <c r="AE282" s="74"/>
    </row>
    <row r="283" spans="1:31" s="31" customFormat="1" ht="40.5" hidden="1" customHeight="1" x14ac:dyDescent="0.2">
      <c r="A283" s="33" t="s">
        <v>511</v>
      </c>
      <c r="B283" s="33"/>
      <c r="C283" s="28" t="s">
        <v>77</v>
      </c>
      <c r="D283" s="28" t="s">
        <v>108</v>
      </c>
      <c r="E283" s="35" t="s">
        <v>495</v>
      </c>
      <c r="F283" s="35" t="s">
        <v>47</v>
      </c>
      <c r="G283" s="35" t="s">
        <v>91</v>
      </c>
      <c r="H283" s="220">
        <v>42</v>
      </c>
      <c r="I283" s="33" t="s">
        <v>48</v>
      </c>
      <c r="J283" s="51">
        <v>585</v>
      </c>
      <c r="K283" s="52">
        <v>16</v>
      </c>
      <c r="L283" s="52">
        <v>0</v>
      </c>
      <c r="M283" s="52">
        <f t="shared" si="27"/>
        <v>16</v>
      </c>
      <c r="N283" s="34">
        <f t="shared" si="29"/>
        <v>9360</v>
      </c>
      <c r="O283" s="53">
        <v>28</v>
      </c>
      <c r="P283" s="53">
        <v>13</v>
      </c>
      <c r="Q283" s="71">
        <v>0.4</v>
      </c>
      <c r="R283" s="71">
        <f t="shared" si="28"/>
        <v>145.6</v>
      </c>
      <c r="S283" s="53">
        <v>150</v>
      </c>
      <c r="T283" s="34">
        <f>(M283*S283)</f>
        <v>2400</v>
      </c>
      <c r="U283" s="34">
        <f>N283+R283+T283</f>
        <v>11905.6</v>
      </c>
      <c r="V283" s="53">
        <f>M283*200</f>
        <v>3200</v>
      </c>
      <c r="W283" s="53">
        <v>0</v>
      </c>
      <c r="X283" s="53">
        <v>0</v>
      </c>
      <c r="Y283" s="52">
        <f t="shared" si="30"/>
        <v>0</v>
      </c>
      <c r="Z283" s="46">
        <v>0</v>
      </c>
      <c r="AA283" s="46"/>
      <c r="AB283" s="34">
        <f>V283+Y283+Z283</f>
        <v>3200</v>
      </c>
      <c r="AC283" s="34">
        <f>AB283+U283</f>
        <v>15105.6</v>
      </c>
      <c r="AD283" s="57" t="str">
        <f>A283</f>
        <v>648-SH</v>
      </c>
      <c r="AE283" s="74"/>
    </row>
    <row r="284" spans="1:31" s="31" customFormat="1" ht="39.75" hidden="1" customHeight="1" x14ac:dyDescent="0.2">
      <c r="A284" s="33" t="s">
        <v>511</v>
      </c>
      <c r="B284" s="33"/>
      <c r="C284" s="28" t="s">
        <v>77</v>
      </c>
      <c r="D284" s="28" t="s">
        <v>108</v>
      </c>
      <c r="E284" s="35" t="s">
        <v>513</v>
      </c>
      <c r="F284" s="35" t="s">
        <v>47</v>
      </c>
      <c r="G284" s="35" t="s">
        <v>91</v>
      </c>
      <c r="H284" s="220">
        <v>42</v>
      </c>
      <c r="I284" s="33" t="s">
        <v>48</v>
      </c>
      <c r="J284" s="51">
        <v>585</v>
      </c>
      <c r="K284" s="52">
        <v>20</v>
      </c>
      <c r="L284" s="52">
        <v>0</v>
      </c>
      <c r="M284" s="52">
        <f t="shared" si="27"/>
        <v>20</v>
      </c>
      <c r="N284" s="34">
        <f t="shared" si="29"/>
        <v>11700</v>
      </c>
      <c r="O284" s="53">
        <v>28</v>
      </c>
      <c r="P284" s="53">
        <v>32</v>
      </c>
      <c r="Q284" s="71">
        <v>0.4</v>
      </c>
      <c r="R284" s="71">
        <f t="shared" si="28"/>
        <v>358.40000000000003</v>
      </c>
      <c r="S284" s="53">
        <v>150</v>
      </c>
      <c r="T284" s="34">
        <f>(M284*S284)</f>
        <v>3000</v>
      </c>
      <c r="U284" s="34">
        <f>N284+R284+T284</f>
        <v>15058.4</v>
      </c>
      <c r="V284" s="53">
        <f>M284*200</f>
        <v>4000</v>
      </c>
      <c r="W284" s="53">
        <v>0</v>
      </c>
      <c r="X284" s="53">
        <v>0</v>
      </c>
      <c r="Y284" s="52">
        <f t="shared" si="30"/>
        <v>0</v>
      </c>
      <c r="Z284" s="46">
        <v>0</v>
      </c>
      <c r="AA284" s="46"/>
      <c r="AB284" s="34">
        <f>V284+Y284+Z284</f>
        <v>4000</v>
      </c>
      <c r="AC284" s="34">
        <f>AB284+U284</f>
        <v>19058.400000000001</v>
      </c>
      <c r="AD284" s="57" t="str">
        <f>A284</f>
        <v>648-SH</v>
      </c>
      <c r="AE284" s="74"/>
    </row>
    <row r="285" spans="1:31" s="31" customFormat="1" ht="58" hidden="1" customHeight="1" x14ac:dyDescent="0.2">
      <c r="A285" s="33" t="s">
        <v>515</v>
      </c>
      <c r="B285" s="33"/>
      <c r="C285" s="28" t="s">
        <v>77</v>
      </c>
      <c r="D285" s="28" t="s">
        <v>103</v>
      </c>
      <c r="E285" s="35" t="s">
        <v>455</v>
      </c>
      <c r="F285" s="35" t="s">
        <v>516</v>
      </c>
      <c r="G285" s="35" t="s">
        <v>86</v>
      </c>
      <c r="H285" s="220">
        <v>56</v>
      </c>
      <c r="I285" s="33" t="s">
        <v>48</v>
      </c>
      <c r="J285" s="51">
        <v>585</v>
      </c>
      <c r="K285" s="52">
        <v>0</v>
      </c>
      <c r="L285" s="52">
        <v>15</v>
      </c>
      <c r="M285" s="52">
        <f t="shared" si="27"/>
        <v>15</v>
      </c>
      <c r="N285" s="34">
        <f t="shared" si="29"/>
        <v>8775</v>
      </c>
      <c r="O285" s="53">
        <v>28</v>
      </c>
      <c r="P285" s="53">
        <v>51</v>
      </c>
      <c r="Q285" s="71">
        <v>0.4</v>
      </c>
      <c r="R285" s="71">
        <f t="shared" si="28"/>
        <v>571.20000000000005</v>
      </c>
      <c r="S285" s="53">
        <v>300</v>
      </c>
      <c r="T285" s="34">
        <f>(M285*S285)</f>
        <v>4500</v>
      </c>
      <c r="U285" s="34">
        <f>N285+R285+T285</f>
        <v>13846.2</v>
      </c>
      <c r="V285" s="53">
        <f>M285*200</f>
        <v>3000</v>
      </c>
      <c r="W285" s="53">
        <v>1</v>
      </c>
      <c r="X285" s="53">
        <v>187</v>
      </c>
      <c r="Y285" s="52">
        <f t="shared" si="30"/>
        <v>187</v>
      </c>
      <c r="Z285" s="52">
        <v>0</v>
      </c>
      <c r="AA285" s="52"/>
      <c r="AB285" s="34">
        <f>V285+Y285+Z285</f>
        <v>3187</v>
      </c>
      <c r="AC285" s="34">
        <f>AB285+U285</f>
        <v>17033.2</v>
      </c>
      <c r="AD285" s="57" t="str">
        <f>A285</f>
        <v>651-PR</v>
      </c>
      <c r="AE285" s="74"/>
    </row>
    <row r="286" spans="1:31" s="31" customFormat="1" ht="39.75" hidden="1" customHeight="1" x14ac:dyDescent="0.2">
      <c r="A286" s="33" t="s">
        <v>515</v>
      </c>
      <c r="B286" s="33"/>
      <c r="C286" s="28" t="s">
        <v>77</v>
      </c>
      <c r="D286" s="28" t="s">
        <v>103</v>
      </c>
      <c r="E286" s="35" t="s">
        <v>406</v>
      </c>
      <c r="F286" s="35" t="s">
        <v>518</v>
      </c>
      <c r="G286" s="35" t="s">
        <v>86</v>
      </c>
      <c r="H286" s="220">
        <v>56</v>
      </c>
      <c r="I286" s="33" t="s">
        <v>48</v>
      </c>
      <c r="J286" s="51">
        <v>585</v>
      </c>
      <c r="K286" s="52">
        <v>15</v>
      </c>
      <c r="L286" s="52">
        <v>0</v>
      </c>
      <c r="M286" s="52">
        <f t="shared" si="27"/>
        <v>15</v>
      </c>
      <c r="N286" s="34">
        <f t="shared" si="29"/>
        <v>8775</v>
      </c>
      <c r="O286" s="53">
        <v>28</v>
      </c>
      <c r="P286" s="53">
        <v>12</v>
      </c>
      <c r="Q286" s="71">
        <v>0.4</v>
      </c>
      <c r="R286" s="71">
        <f t="shared" si="28"/>
        <v>134.40000000000003</v>
      </c>
      <c r="S286" s="53">
        <v>300</v>
      </c>
      <c r="T286" s="34">
        <f>(M286*S286)</f>
        <v>4500</v>
      </c>
      <c r="U286" s="34">
        <f>N286+R286+T286</f>
        <v>13409.4</v>
      </c>
      <c r="V286" s="53">
        <f>M286*200</f>
        <v>3000</v>
      </c>
      <c r="W286" s="53">
        <v>1</v>
      </c>
      <c r="X286" s="53">
        <v>148</v>
      </c>
      <c r="Y286" s="52">
        <f t="shared" si="30"/>
        <v>148</v>
      </c>
      <c r="Z286" s="52">
        <v>0</v>
      </c>
      <c r="AA286" s="52"/>
      <c r="AB286" s="34">
        <f>V286+Y286+Z286</f>
        <v>3148</v>
      </c>
      <c r="AC286" s="34">
        <f>AB286+U286</f>
        <v>16557.400000000001</v>
      </c>
      <c r="AD286" s="57" t="str">
        <f>A286</f>
        <v>651-PR</v>
      </c>
      <c r="AE286" s="74"/>
    </row>
    <row r="287" spans="1:31" s="31" customFormat="1" ht="53" hidden="1" customHeight="1" x14ac:dyDescent="0.2">
      <c r="A287" s="178" t="s">
        <v>515</v>
      </c>
      <c r="B287" s="178" t="s">
        <v>750</v>
      </c>
      <c r="C287" s="179" t="s">
        <v>77</v>
      </c>
      <c r="D287" s="179" t="s">
        <v>108</v>
      </c>
      <c r="E287" s="180" t="s">
        <v>210</v>
      </c>
      <c r="F287" s="180" t="s">
        <v>518</v>
      </c>
      <c r="G287" s="180" t="s">
        <v>86</v>
      </c>
      <c r="H287" s="220">
        <v>56</v>
      </c>
      <c r="I287" s="33" t="s">
        <v>48</v>
      </c>
      <c r="J287" s="51">
        <v>585</v>
      </c>
      <c r="K287" s="52">
        <v>0</v>
      </c>
      <c r="L287" s="52">
        <v>19</v>
      </c>
      <c r="M287" s="52">
        <f t="shared" si="27"/>
        <v>19</v>
      </c>
      <c r="N287" s="34">
        <f t="shared" si="29"/>
        <v>11115</v>
      </c>
      <c r="O287" s="53">
        <v>28</v>
      </c>
      <c r="P287" s="53">
        <v>47</v>
      </c>
      <c r="Q287" s="71">
        <v>0.4</v>
      </c>
      <c r="R287" s="71">
        <f t="shared" si="28"/>
        <v>526.4</v>
      </c>
      <c r="S287" s="53">
        <v>300</v>
      </c>
      <c r="T287" s="34">
        <f>(M287*S287)</f>
        <v>5700</v>
      </c>
      <c r="U287" s="34">
        <f>N287+R287+T287</f>
        <v>17341.400000000001</v>
      </c>
      <c r="V287" s="53">
        <f>M287*200</f>
        <v>3800</v>
      </c>
      <c r="W287" s="53">
        <v>1</v>
      </c>
      <c r="X287" s="53">
        <v>300</v>
      </c>
      <c r="Y287" s="52">
        <f t="shared" si="30"/>
        <v>300</v>
      </c>
      <c r="Z287" s="52">
        <v>0</v>
      </c>
      <c r="AA287" s="34">
        <v>3148</v>
      </c>
      <c r="AB287" s="34">
        <f>V287+Y287+Z287</f>
        <v>4100</v>
      </c>
      <c r="AC287" s="34">
        <f>AB287+U287</f>
        <v>21441.4</v>
      </c>
      <c r="AD287" s="57" t="s">
        <v>515</v>
      </c>
      <c r="AE287" s="74"/>
    </row>
    <row r="288" spans="1:31" s="31" customFormat="1" ht="38.25" hidden="1" customHeight="1" x14ac:dyDescent="0.2">
      <c r="A288" s="33" t="s">
        <v>515</v>
      </c>
      <c r="B288" s="33"/>
      <c r="C288" s="28" t="s">
        <v>77</v>
      </c>
      <c r="D288" s="28" t="s">
        <v>103</v>
      </c>
      <c r="E288" s="35" t="s">
        <v>406</v>
      </c>
      <c r="F288" s="35" t="s">
        <v>518</v>
      </c>
      <c r="G288" s="35" t="s">
        <v>86</v>
      </c>
      <c r="H288" s="220">
        <v>56</v>
      </c>
      <c r="I288" s="33" t="s">
        <v>48</v>
      </c>
      <c r="J288" s="51">
        <v>585</v>
      </c>
      <c r="K288" s="52">
        <v>0</v>
      </c>
      <c r="L288" s="52">
        <v>15</v>
      </c>
      <c r="M288" s="52">
        <f t="shared" si="27"/>
        <v>15</v>
      </c>
      <c r="N288" s="34">
        <f t="shared" si="29"/>
        <v>8775</v>
      </c>
      <c r="O288" s="53">
        <v>28</v>
      </c>
      <c r="P288" s="53">
        <v>12</v>
      </c>
      <c r="Q288" s="71">
        <v>0.4</v>
      </c>
      <c r="R288" s="71">
        <f t="shared" si="28"/>
        <v>134.40000000000003</v>
      </c>
      <c r="S288" s="53">
        <v>300</v>
      </c>
      <c r="T288" s="34">
        <f>(M288*S288)</f>
        <v>4500</v>
      </c>
      <c r="U288" s="34">
        <f>N288+R288+T288</f>
        <v>13409.4</v>
      </c>
      <c r="V288" s="53">
        <f>M288*200</f>
        <v>3000</v>
      </c>
      <c r="W288" s="53">
        <v>1</v>
      </c>
      <c r="X288" s="53">
        <v>148</v>
      </c>
      <c r="Y288" s="52">
        <f t="shared" si="30"/>
        <v>148</v>
      </c>
      <c r="Z288" s="52">
        <v>0</v>
      </c>
      <c r="AA288" s="52"/>
      <c r="AB288" s="34">
        <f>V288+Y288+Z288</f>
        <v>3148</v>
      </c>
      <c r="AC288" s="34">
        <f>AB288+U288</f>
        <v>16557.400000000001</v>
      </c>
      <c r="AD288" s="57" t="str">
        <f>A288</f>
        <v>651-PR</v>
      </c>
      <c r="AE288" s="74"/>
    </row>
    <row r="289" spans="1:31" s="31" customFormat="1" ht="51" hidden="1" customHeight="1" x14ac:dyDescent="0.2">
      <c r="A289" s="33" t="s">
        <v>515</v>
      </c>
      <c r="B289" s="33"/>
      <c r="C289" s="28" t="s">
        <v>77</v>
      </c>
      <c r="D289" s="28" t="s">
        <v>103</v>
      </c>
      <c r="E289" s="35" t="s">
        <v>192</v>
      </c>
      <c r="F289" s="35" t="s">
        <v>463</v>
      </c>
      <c r="G289" s="35" t="s">
        <v>86</v>
      </c>
      <c r="H289" s="220">
        <v>56</v>
      </c>
      <c r="I289" s="33" t="s">
        <v>48</v>
      </c>
      <c r="J289" s="51">
        <v>585</v>
      </c>
      <c r="K289" s="52">
        <v>15</v>
      </c>
      <c r="L289" s="52">
        <v>0</v>
      </c>
      <c r="M289" s="52">
        <f t="shared" si="27"/>
        <v>15</v>
      </c>
      <c r="N289" s="34">
        <f t="shared" si="29"/>
        <v>8775</v>
      </c>
      <c r="O289" s="53">
        <v>28</v>
      </c>
      <c r="P289" s="53">
        <v>20</v>
      </c>
      <c r="Q289" s="71">
        <v>0.4</v>
      </c>
      <c r="R289" s="71">
        <f t="shared" si="28"/>
        <v>224</v>
      </c>
      <c r="S289" s="53">
        <v>300</v>
      </c>
      <c r="T289" s="34">
        <f>(M289*S289)</f>
        <v>4500</v>
      </c>
      <c r="U289" s="34">
        <f>N289+R289+T289</f>
        <v>13499</v>
      </c>
      <c r="V289" s="53">
        <f>M289*200</f>
        <v>3000</v>
      </c>
      <c r="W289" s="53">
        <v>1</v>
      </c>
      <c r="X289" s="53">
        <v>165</v>
      </c>
      <c r="Y289" s="52">
        <f t="shared" si="30"/>
        <v>165</v>
      </c>
      <c r="Z289" s="52">
        <v>0</v>
      </c>
      <c r="AA289" s="52"/>
      <c r="AB289" s="34">
        <f>V289+Y289+Z289</f>
        <v>3165</v>
      </c>
      <c r="AC289" s="34">
        <f>AB289+U289</f>
        <v>16664</v>
      </c>
      <c r="AD289" s="57" t="str">
        <f>A289</f>
        <v>651-PR</v>
      </c>
      <c r="AE289" s="74"/>
    </row>
    <row r="290" spans="1:31" s="31" customFormat="1" ht="51" hidden="1" customHeight="1" x14ac:dyDescent="0.2">
      <c r="A290" s="178" t="s">
        <v>515</v>
      </c>
      <c r="B290" s="178" t="s">
        <v>749</v>
      </c>
      <c r="C290" s="179" t="s">
        <v>77</v>
      </c>
      <c r="D290" s="179" t="s">
        <v>108</v>
      </c>
      <c r="E290" s="180" t="s">
        <v>493</v>
      </c>
      <c r="F290" s="180" t="s">
        <v>220</v>
      </c>
      <c r="G290" s="180" t="s">
        <v>86</v>
      </c>
      <c r="H290" s="220">
        <v>56</v>
      </c>
      <c r="I290" s="33" t="s">
        <v>48</v>
      </c>
      <c r="J290" s="51">
        <v>585</v>
      </c>
      <c r="K290" s="52">
        <v>0</v>
      </c>
      <c r="L290" s="52">
        <v>15</v>
      </c>
      <c r="M290" s="52">
        <f t="shared" si="27"/>
        <v>15</v>
      </c>
      <c r="N290" s="34">
        <f t="shared" si="29"/>
        <v>8775</v>
      </c>
      <c r="O290" s="53">
        <v>28</v>
      </c>
      <c r="P290" s="53">
        <v>10</v>
      </c>
      <c r="Q290" s="71">
        <v>0.4</v>
      </c>
      <c r="R290" s="71">
        <f t="shared" si="28"/>
        <v>112</v>
      </c>
      <c r="S290" s="53">
        <v>300</v>
      </c>
      <c r="T290" s="34">
        <f>(M290*S290)</f>
        <v>4500</v>
      </c>
      <c r="U290" s="34">
        <f>N290+R290+T290</f>
        <v>13387</v>
      </c>
      <c r="V290" s="53">
        <f>M290*200</f>
        <v>3000</v>
      </c>
      <c r="W290" s="53">
        <v>1</v>
      </c>
      <c r="X290" s="53">
        <v>200</v>
      </c>
      <c r="Y290" s="52">
        <f t="shared" si="30"/>
        <v>200</v>
      </c>
      <c r="Z290" s="52">
        <v>0</v>
      </c>
      <c r="AA290" s="52"/>
      <c r="AB290" s="34">
        <f>V290+Y290+Z290</f>
        <v>3200</v>
      </c>
      <c r="AC290" s="34">
        <f>AB290+U290</f>
        <v>16587</v>
      </c>
      <c r="AD290" s="57" t="str">
        <f>A290</f>
        <v>651-PR</v>
      </c>
      <c r="AE290" s="74"/>
    </row>
    <row r="291" spans="1:31" s="31" customFormat="1" ht="45.75" hidden="1" customHeight="1" x14ac:dyDescent="0.2">
      <c r="A291" s="62" t="s">
        <v>515</v>
      </c>
      <c r="B291" s="62"/>
      <c r="C291" s="63" t="s">
        <v>77</v>
      </c>
      <c r="D291" s="63" t="s">
        <v>108</v>
      </c>
      <c r="E291" s="37" t="s">
        <v>111</v>
      </c>
      <c r="F291" s="37" t="s">
        <v>220</v>
      </c>
      <c r="G291" s="37" t="s">
        <v>521</v>
      </c>
      <c r="H291" s="245">
        <v>42</v>
      </c>
      <c r="I291" s="62" t="s">
        <v>48</v>
      </c>
      <c r="J291" s="39">
        <v>585</v>
      </c>
      <c r="K291" s="40">
        <v>0</v>
      </c>
      <c r="L291" s="40">
        <v>0</v>
      </c>
      <c r="M291" s="40">
        <f t="shared" si="27"/>
        <v>0</v>
      </c>
      <c r="N291" s="41">
        <f t="shared" si="29"/>
        <v>0</v>
      </c>
      <c r="O291" s="42">
        <v>0</v>
      </c>
      <c r="P291" s="42">
        <v>24</v>
      </c>
      <c r="Q291" s="67">
        <v>0.4</v>
      </c>
      <c r="R291" s="67">
        <f t="shared" si="28"/>
        <v>0</v>
      </c>
      <c r="S291" s="42">
        <v>0</v>
      </c>
      <c r="T291" s="41">
        <f>(M291*S291)</f>
        <v>0</v>
      </c>
      <c r="U291" s="41">
        <f>N291+R291+T291</f>
        <v>0</v>
      </c>
      <c r="V291" s="42">
        <f>M291*200</f>
        <v>0</v>
      </c>
      <c r="W291" s="42">
        <v>0</v>
      </c>
      <c r="X291" s="42">
        <v>225</v>
      </c>
      <c r="Y291" s="40">
        <f t="shared" si="30"/>
        <v>0</v>
      </c>
      <c r="Z291" s="40">
        <v>0</v>
      </c>
      <c r="AA291" s="52"/>
      <c r="AB291" s="41">
        <f>V291+Y291+Z291</f>
        <v>0</v>
      </c>
      <c r="AC291" s="41">
        <f>AB291+U291</f>
        <v>0</v>
      </c>
      <c r="AD291" s="49" t="str">
        <f>A291</f>
        <v>651-PR</v>
      </c>
      <c r="AE291" s="74"/>
    </row>
    <row r="292" spans="1:31" s="31" customFormat="1" ht="36" hidden="1" customHeight="1" x14ac:dyDescent="0.2">
      <c r="A292" s="178" t="s">
        <v>515</v>
      </c>
      <c r="B292" s="178" t="s">
        <v>752</v>
      </c>
      <c r="C292" s="179" t="s">
        <v>77</v>
      </c>
      <c r="D292" s="179" t="s">
        <v>108</v>
      </c>
      <c r="E292" s="180" t="s">
        <v>111</v>
      </c>
      <c r="F292" s="180" t="s">
        <v>518</v>
      </c>
      <c r="G292" s="180" t="s">
        <v>86</v>
      </c>
      <c r="H292" s="220">
        <v>56</v>
      </c>
      <c r="I292" s="33" t="s">
        <v>48</v>
      </c>
      <c r="J292" s="51">
        <v>585</v>
      </c>
      <c r="K292" s="52">
        <v>0</v>
      </c>
      <c r="L292" s="52">
        <v>0</v>
      </c>
      <c r="M292" s="52">
        <f t="shared" si="27"/>
        <v>0</v>
      </c>
      <c r="N292" s="34">
        <f t="shared" si="29"/>
        <v>0</v>
      </c>
      <c r="O292" s="53">
        <v>0</v>
      </c>
      <c r="P292" s="53">
        <v>24</v>
      </c>
      <c r="Q292" s="71">
        <v>0.4</v>
      </c>
      <c r="R292" s="71">
        <f t="shared" si="28"/>
        <v>0</v>
      </c>
      <c r="S292" s="53">
        <v>0</v>
      </c>
      <c r="T292" s="34">
        <f>(M292*S292)</f>
        <v>0</v>
      </c>
      <c r="U292" s="34">
        <f>N292+R292+T292</f>
        <v>0</v>
      </c>
      <c r="V292" s="53">
        <f>M292*200</f>
        <v>0</v>
      </c>
      <c r="W292" s="53">
        <v>0</v>
      </c>
      <c r="X292" s="53">
        <v>225</v>
      </c>
      <c r="Y292" s="52">
        <f t="shared" si="30"/>
        <v>0</v>
      </c>
      <c r="Z292" s="52">
        <v>0</v>
      </c>
      <c r="AA292" s="52"/>
      <c r="AB292" s="34">
        <f>V292+Y292+Z292</f>
        <v>0</v>
      </c>
      <c r="AC292" s="34">
        <f>AB292+U292</f>
        <v>0</v>
      </c>
      <c r="AD292" s="57" t="str">
        <f>A292</f>
        <v>651-PR</v>
      </c>
      <c r="AE292" s="74"/>
    </row>
    <row r="293" spans="1:31" s="31" customFormat="1" ht="23" hidden="1" customHeight="1" x14ac:dyDescent="0.2">
      <c r="A293" s="33" t="s">
        <v>515</v>
      </c>
      <c r="B293" s="33"/>
      <c r="C293" s="28" t="s">
        <v>77</v>
      </c>
      <c r="D293" s="28" t="s">
        <v>108</v>
      </c>
      <c r="E293" s="35" t="s">
        <v>298</v>
      </c>
      <c r="F293" s="35" t="s">
        <v>518</v>
      </c>
      <c r="G293" s="35" t="s">
        <v>86</v>
      </c>
      <c r="H293" s="220">
        <v>56</v>
      </c>
      <c r="I293" s="33" t="s">
        <v>48</v>
      </c>
      <c r="J293" s="51">
        <v>585</v>
      </c>
      <c r="K293" s="52">
        <v>15</v>
      </c>
      <c r="L293" s="52">
        <v>0</v>
      </c>
      <c r="M293" s="52">
        <f t="shared" si="27"/>
        <v>15</v>
      </c>
      <c r="N293" s="34">
        <f t="shared" si="29"/>
        <v>8775</v>
      </c>
      <c r="O293" s="53">
        <v>36</v>
      </c>
      <c r="P293" s="53">
        <v>16</v>
      </c>
      <c r="Q293" s="71">
        <v>0.4</v>
      </c>
      <c r="R293" s="71">
        <f t="shared" si="28"/>
        <v>230.4</v>
      </c>
      <c r="S293" s="53">
        <v>300</v>
      </c>
      <c r="T293" s="34">
        <f>(M293*S293)</f>
        <v>4500</v>
      </c>
      <c r="U293" s="34">
        <f>N293+R293+T293</f>
        <v>13505.4</v>
      </c>
      <c r="V293" s="53">
        <f>M293*200</f>
        <v>3000</v>
      </c>
      <c r="W293" s="53">
        <v>1</v>
      </c>
      <c r="X293" s="53">
        <v>225</v>
      </c>
      <c r="Y293" s="52">
        <f t="shared" si="30"/>
        <v>225</v>
      </c>
      <c r="Z293" s="52">
        <v>0</v>
      </c>
      <c r="AA293" s="52"/>
      <c r="AB293" s="34">
        <f>V293+Y293+Z293</f>
        <v>3225</v>
      </c>
      <c r="AC293" s="34">
        <f>AB293+U293</f>
        <v>16730.400000000001</v>
      </c>
      <c r="AD293" s="57" t="str">
        <f>A293</f>
        <v>651-PR</v>
      </c>
      <c r="AE293" s="74"/>
    </row>
    <row r="294" spans="1:31" s="31" customFormat="1" ht="39.75" hidden="1" customHeight="1" x14ac:dyDescent="0.2">
      <c r="A294" s="178" t="s">
        <v>515</v>
      </c>
      <c r="B294" s="178" t="s">
        <v>684</v>
      </c>
      <c r="C294" s="179" t="s">
        <v>77</v>
      </c>
      <c r="D294" s="179" t="s">
        <v>45</v>
      </c>
      <c r="E294" s="180" t="s">
        <v>261</v>
      </c>
      <c r="F294" s="180" t="s">
        <v>518</v>
      </c>
      <c r="G294" s="180" t="s">
        <v>86</v>
      </c>
      <c r="H294" s="220">
        <v>56</v>
      </c>
      <c r="I294" s="33" t="s">
        <v>48</v>
      </c>
      <c r="J294" s="51">
        <v>585</v>
      </c>
      <c r="K294" s="52">
        <v>20</v>
      </c>
      <c r="L294" s="52">
        <v>0</v>
      </c>
      <c r="M294" s="52">
        <f t="shared" si="27"/>
        <v>20</v>
      </c>
      <c r="N294" s="34">
        <f t="shared" si="29"/>
        <v>11700</v>
      </c>
      <c r="O294" s="53">
        <v>36</v>
      </c>
      <c r="P294" s="53">
        <v>42</v>
      </c>
      <c r="Q294" s="71">
        <v>0.4</v>
      </c>
      <c r="R294" s="71">
        <f t="shared" si="28"/>
        <v>604.80000000000007</v>
      </c>
      <c r="S294" s="53">
        <v>300</v>
      </c>
      <c r="T294" s="34">
        <f>(M294*S294)</f>
        <v>6000</v>
      </c>
      <c r="U294" s="34">
        <f>N294+R294+T294</f>
        <v>18304.8</v>
      </c>
      <c r="V294" s="53">
        <f>M294*200</f>
        <v>4000</v>
      </c>
      <c r="W294" s="53">
        <v>1</v>
      </c>
      <c r="X294" s="53">
        <v>363</v>
      </c>
      <c r="Y294" s="52">
        <f t="shared" si="30"/>
        <v>363</v>
      </c>
      <c r="Z294" s="46">
        <v>0</v>
      </c>
      <c r="AA294" s="46"/>
      <c r="AB294" s="34">
        <f>V294+Y294+Z294</f>
        <v>4363</v>
      </c>
      <c r="AC294" s="34">
        <f>AB294+U294</f>
        <v>22667.8</v>
      </c>
      <c r="AD294" s="57" t="str">
        <f>A294</f>
        <v>651-PR</v>
      </c>
      <c r="AE294" s="74"/>
    </row>
    <row r="295" spans="1:31" s="31" customFormat="1" ht="36" hidden="1" customHeight="1" x14ac:dyDescent="0.2">
      <c r="A295" s="178" t="s">
        <v>515</v>
      </c>
      <c r="B295" s="178" t="s">
        <v>747</v>
      </c>
      <c r="C295" s="179" t="s">
        <v>77</v>
      </c>
      <c r="D295" s="179" t="s">
        <v>50</v>
      </c>
      <c r="E295" s="180" t="s">
        <v>373</v>
      </c>
      <c r="F295" s="180" t="s">
        <v>220</v>
      </c>
      <c r="G295" s="180" t="s">
        <v>441</v>
      </c>
      <c r="H295" s="220">
        <v>56</v>
      </c>
      <c r="I295" s="33" t="s">
        <v>48</v>
      </c>
      <c r="J295" s="51">
        <v>585</v>
      </c>
      <c r="K295" s="181">
        <v>0</v>
      </c>
      <c r="L295" s="181">
        <v>25</v>
      </c>
      <c r="M295" s="52">
        <f t="shared" si="27"/>
        <v>25</v>
      </c>
      <c r="N295" s="34">
        <f t="shared" si="29"/>
        <v>14625</v>
      </c>
      <c r="O295" s="53">
        <v>28</v>
      </c>
      <c r="P295" s="53">
        <v>14</v>
      </c>
      <c r="Q295" s="71">
        <v>0.4</v>
      </c>
      <c r="R295" s="71">
        <f t="shared" si="28"/>
        <v>156.80000000000001</v>
      </c>
      <c r="S295" s="53">
        <v>150</v>
      </c>
      <c r="T295" s="34">
        <f>(M295*S295)</f>
        <v>3750</v>
      </c>
      <c r="U295" s="34">
        <f>N295+R295+T295</f>
        <v>18531.8</v>
      </c>
      <c r="V295" s="53">
        <f>M295*200</f>
        <v>5000</v>
      </c>
      <c r="W295" s="53">
        <v>1</v>
      </c>
      <c r="X295" s="53">
        <v>310</v>
      </c>
      <c r="Y295" s="52">
        <f t="shared" si="30"/>
        <v>310</v>
      </c>
      <c r="Z295" s="52">
        <v>0</v>
      </c>
      <c r="AA295" s="52"/>
      <c r="AB295" s="34">
        <f>V295+Y295+Z295</f>
        <v>5310</v>
      </c>
      <c r="AC295" s="34">
        <f>AB295+U295</f>
        <v>23841.8</v>
      </c>
      <c r="AD295" s="57" t="str">
        <f>A295</f>
        <v>651-PR</v>
      </c>
      <c r="AE295" s="74"/>
    </row>
    <row r="296" spans="1:31" s="31" customFormat="1" ht="50" hidden="1" customHeight="1" x14ac:dyDescent="0.2">
      <c r="A296" s="243" t="s">
        <v>718</v>
      </c>
      <c r="B296" s="243" t="s">
        <v>720</v>
      </c>
      <c r="C296" s="179" t="s">
        <v>77</v>
      </c>
      <c r="D296" s="179" t="s">
        <v>45</v>
      </c>
      <c r="E296" s="180" t="s">
        <v>153</v>
      </c>
      <c r="F296" s="180" t="s">
        <v>149</v>
      </c>
      <c r="G296" s="180" t="s">
        <v>382</v>
      </c>
      <c r="H296" s="246">
        <v>42</v>
      </c>
      <c r="I296" s="178" t="s">
        <v>48</v>
      </c>
      <c r="J296" s="183">
        <v>585</v>
      </c>
      <c r="K296" s="181">
        <v>0</v>
      </c>
      <c r="L296" s="181">
        <v>20</v>
      </c>
      <c r="M296" s="181">
        <f t="shared" ref="M296:M348" si="31">K296+L296</f>
        <v>20</v>
      </c>
      <c r="N296" s="55">
        <f t="shared" si="29"/>
        <v>11700</v>
      </c>
      <c r="O296" s="182">
        <v>28</v>
      </c>
      <c r="P296" s="182">
        <v>10</v>
      </c>
      <c r="Q296" s="184">
        <v>0.4</v>
      </c>
      <c r="R296" s="184">
        <f t="shared" si="28"/>
        <v>112</v>
      </c>
      <c r="S296" s="55">
        <v>300</v>
      </c>
      <c r="T296" s="55">
        <f>(M296*S296)</f>
        <v>6000</v>
      </c>
      <c r="U296" s="55">
        <f>N296+R296+T296</f>
        <v>17812</v>
      </c>
      <c r="V296" s="55">
        <f>M296*200</f>
        <v>4000</v>
      </c>
      <c r="W296" s="182">
        <v>1</v>
      </c>
      <c r="X296" s="55">
        <v>750</v>
      </c>
      <c r="Y296" s="181">
        <f t="shared" si="30"/>
        <v>750</v>
      </c>
      <c r="Z296" s="181">
        <v>0</v>
      </c>
      <c r="AA296" s="181"/>
      <c r="AB296" s="55">
        <f>V296+Y296+Z296</f>
        <v>4750</v>
      </c>
      <c r="AC296" s="55">
        <f>AB296+U296</f>
        <v>22562</v>
      </c>
      <c r="AD296" s="91" t="str">
        <f>A296</f>
        <v>652-A (New: KES-TECH)</v>
      </c>
      <c r="AE296" s="74"/>
    </row>
    <row r="297" spans="1:31" s="31" customFormat="1" ht="50" hidden="1" customHeight="1" x14ac:dyDescent="0.2">
      <c r="A297" s="243" t="s">
        <v>718</v>
      </c>
      <c r="B297" s="243" t="s">
        <v>729</v>
      </c>
      <c r="C297" s="179" t="s">
        <v>77</v>
      </c>
      <c r="D297" s="179" t="s">
        <v>108</v>
      </c>
      <c r="E297" s="180" t="s">
        <v>111</v>
      </c>
      <c r="F297" s="180" t="s">
        <v>722</v>
      </c>
      <c r="G297" s="180" t="s">
        <v>382</v>
      </c>
      <c r="H297" s="246">
        <v>42</v>
      </c>
      <c r="I297" s="178" t="s">
        <v>48</v>
      </c>
      <c r="J297" s="183">
        <v>585</v>
      </c>
      <c r="K297" s="181">
        <v>0</v>
      </c>
      <c r="L297" s="181">
        <v>20</v>
      </c>
      <c r="M297" s="181">
        <f t="shared" si="31"/>
        <v>20</v>
      </c>
      <c r="N297" s="55">
        <f t="shared" si="29"/>
        <v>11700</v>
      </c>
      <c r="O297" s="182">
        <v>28</v>
      </c>
      <c r="P297" s="182">
        <v>27</v>
      </c>
      <c r="Q297" s="184">
        <v>0.4</v>
      </c>
      <c r="R297" s="184">
        <f t="shared" si="28"/>
        <v>302.40000000000003</v>
      </c>
      <c r="S297" s="55">
        <v>300</v>
      </c>
      <c r="T297" s="55">
        <f>(M297*S297)</f>
        <v>6000</v>
      </c>
      <c r="U297" s="55">
        <f>N297+R297+T297</f>
        <v>18002.400000000001</v>
      </c>
      <c r="V297" s="55">
        <f>M297*200</f>
        <v>4000</v>
      </c>
      <c r="W297" s="182">
        <v>1</v>
      </c>
      <c r="X297" s="55">
        <v>175</v>
      </c>
      <c r="Y297" s="181">
        <f t="shared" si="30"/>
        <v>175</v>
      </c>
      <c r="Z297" s="181">
        <v>0</v>
      </c>
      <c r="AA297" s="181"/>
      <c r="AB297" s="55">
        <f>V297+Y297+Z297</f>
        <v>4175</v>
      </c>
      <c r="AC297" s="55">
        <f>AB297+U297</f>
        <v>22177.4</v>
      </c>
      <c r="AD297" s="91"/>
      <c r="AE297" s="74"/>
    </row>
    <row r="298" spans="1:31" s="31" customFormat="1" ht="50" hidden="1" customHeight="1" x14ac:dyDescent="0.2">
      <c r="A298" s="243" t="s">
        <v>718</v>
      </c>
      <c r="B298" s="243" t="s">
        <v>730</v>
      </c>
      <c r="C298" s="179" t="s">
        <v>77</v>
      </c>
      <c r="D298" s="179" t="s">
        <v>108</v>
      </c>
      <c r="E298" s="180" t="s">
        <v>368</v>
      </c>
      <c r="F298" s="180" t="s">
        <v>477</v>
      </c>
      <c r="G298" s="180" t="s">
        <v>91</v>
      </c>
      <c r="H298" s="246">
        <v>42</v>
      </c>
      <c r="I298" s="178" t="s">
        <v>48</v>
      </c>
      <c r="J298" s="183">
        <v>585</v>
      </c>
      <c r="K298" s="181">
        <v>0</v>
      </c>
      <c r="L298" s="181">
        <v>20</v>
      </c>
      <c r="M298" s="181">
        <f t="shared" si="31"/>
        <v>20</v>
      </c>
      <c r="N298" s="55">
        <f t="shared" si="29"/>
        <v>11700</v>
      </c>
      <c r="O298" s="182">
        <v>28</v>
      </c>
      <c r="P298" s="182">
        <v>68</v>
      </c>
      <c r="Q298" s="184">
        <v>0.4</v>
      </c>
      <c r="R298" s="184">
        <f t="shared" si="28"/>
        <v>761.60000000000014</v>
      </c>
      <c r="S298" s="55">
        <v>150</v>
      </c>
      <c r="T298" s="55">
        <f>(M298*S298)</f>
        <v>3000</v>
      </c>
      <c r="U298" s="55">
        <f>N298+R298+T298</f>
        <v>15461.6</v>
      </c>
      <c r="V298" s="55">
        <f>M298*200</f>
        <v>4000</v>
      </c>
      <c r="W298" s="182">
        <v>1</v>
      </c>
      <c r="X298" s="55">
        <v>313</v>
      </c>
      <c r="Y298" s="181">
        <f t="shared" si="30"/>
        <v>313</v>
      </c>
      <c r="Z298" s="181">
        <v>0</v>
      </c>
      <c r="AA298" s="181"/>
      <c r="AB298" s="55">
        <f>V298+Y298+Z298</f>
        <v>4313</v>
      </c>
      <c r="AC298" s="55">
        <f>AB298+U298</f>
        <v>19774.599999999999</v>
      </c>
      <c r="AD298" s="91"/>
      <c r="AE298" s="74"/>
    </row>
    <row r="299" spans="1:31" s="31" customFormat="1" ht="50" hidden="1" customHeight="1" x14ac:dyDescent="0.2">
      <c r="A299" s="243" t="s">
        <v>718</v>
      </c>
      <c r="B299" s="243" t="s">
        <v>731</v>
      </c>
      <c r="C299" s="179" t="s">
        <v>77</v>
      </c>
      <c r="D299" s="179" t="s">
        <v>108</v>
      </c>
      <c r="E299" s="180" t="s">
        <v>415</v>
      </c>
      <c r="F299" s="180" t="s">
        <v>477</v>
      </c>
      <c r="G299" s="180" t="s">
        <v>91</v>
      </c>
      <c r="H299" s="246">
        <v>42</v>
      </c>
      <c r="I299" s="178" t="s">
        <v>48</v>
      </c>
      <c r="J299" s="183">
        <v>585</v>
      </c>
      <c r="K299" s="181">
        <v>0</v>
      </c>
      <c r="L299" s="181">
        <v>20</v>
      </c>
      <c r="M299" s="181">
        <f t="shared" si="31"/>
        <v>20</v>
      </c>
      <c r="N299" s="55">
        <f t="shared" si="29"/>
        <v>11700</v>
      </c>
      <c r="O299" s="182">
        <v>28</v>
      </c>
      <c r="P299" s="182">
        <v>22</v>
      </c>
      <c r="Q299" s="184">
        <v>0.4</v>
      </c>
      <c r="R299" s="184">
        <f t="shared" si="28"/>
        <v>246.40000000000003</v>
      </c>
      <c r="S299" s="55">
        <v>150</v>
      </c>
      <c r="T299" s="55">
        <f>(M299*S299)</f>
        <v>3000</v>
      </c>
      <c r="U299" s="55">
        <f>N299+R299+T299</f>
        <v>14946.4</v>
      </c>
      <c r="V299" s="55">
        <f>M299*200</f>
        <v>4000</v>
      </c>
      <c r="W299" s="182">
        <v>1</v>
      </c>
      <c r="X299" s="55">
        <v>225</v>
      </c>
      <c r="Y299" s="181">
        <f t="shared" si="30"/>
        <v>225</v>
      </c>
      <c r="Z299" s="181">
        <v>0</v>
      </c>
      <c r="AA299" s="181"/>
      <c r="AB299" s="55">
        <f>V299+Y299+Z299</f>
        <v>4225</v>
      </c>
      <c r="AC299" s="55">
        <f>AB299+U299</f>
        <v>19171.400000000001</v>
      </c>
      <c r="AD299" s="91"/>
      <c r="AE299" s="74"/>
    </row>
    <row r="300" spans="1:31" s="31" customFormat="1" ht="50" hidden="1" customHeight="1" x14ac:dyDescent="0.2">
      <c r="A300" s="243" t="s">
        <v>718</v>
      </c>
      <c r="B300" s="243" t="s">
        <v>733</v>
      </c>
      <c r="C300" s="179" t="s">
        <v>77</v>
      </c>
      <c r="D300" s="179" t="s">
        <v>108</v>
      </c>
      <c r="E300" s="180" t="s">
        <v>298</v>
      </c>
      <c r="F300" s="180" t="s">
        <v>477</v>
      </c>
      <c r="G300" s="180" t="s">
        <v>91</v>
      </c>
      <c r="H300" s="246">
        <v>42</v>
      </c>
      <c r="I300" s="178" t="s">
        <v>48</v>
      </c>
      <c r="J300" s="183">
        <v>585</v>
      </c>
      <c r="K300" s="181">
        <v>0</v>
      </c>
      <c r="L300" s="181">
        <v>20</v>
      </c>
      <c r="M300" s="181">
        <f t="shared" si="31"/>
        <v>20</v>
      </c>
      <c r="N300" s="55">
        <f t="shared" si="29"/>
        <v>11700</v>
      </c>
      <c r="O300" s="182">
        <v>28</v>
      </c>
      <c r="P300" s="182">
        <v>16</v>
      </c>
      <c r="Q300" s="184">
        <v>0.4</v>
      </c>
      <c r="R300" s="184">
        <f t="shared" si="28"/>
        <v>179.20000000000002</v>
      </c>
      <c r="S300" s="55">
        <v>150</v>
      </c>
      <c r="T300" s="55">
        <f>(M300*S300)</f>
        <v>3000</v>
      </c>
      <c r="U300" s="55">
        <f>N300+R300+T300</f>
        <v>14879.2</v>
      </c>
      <c r="V300" s="55">
        <f>M300*200</f>
        <v>4000</v>
      </c>
      <c r="W300" s="182">
        <v>1</v>
      </c>
      <c r="X300" s="55">
        <v>225</v>
      </c>
      <c r="Y300" s="181">
        <f t="shared" si="30"/>
        <v>225</v>
      </c>
      <c r="Z300" s="181">
        <v>0</v>
      </c>
      <c r="AA300" s="181"/>
      <c r="AB300" s="55">
        <f>V300+Y300+Z300</f>
        <v>4225</v>
      </c>
      <c r="AC300" s="55">
        <f>AB300+U300</f>
        <v>19104.2</v>
      </c>
      <c r="AD300" s="91"/>
      <c r="AE300" s="74"/>
    </row>
    <row r="301" spans="1:31" s="31" customFormat="1" ht="50" hidden="1" customHeight="1" x14ac:dyDescent="0.2">
      <c r="A301" s="243" t="s">
        <v>718</v>
      </c>
      <c r="B301" s="243" t="s">
        <v>732</v>
      </c>
      <c r="C301" s="179" t="s">
        <v>77</v>
      </c>
      <c r="D301" s="179" t="s">
        <v>108</v>
      </c>
      <c r="E301" s="180" t="s">
        <v>210</v>
      </c>
      <c r="F301" s="180" t="s">
        <v>479</v>
      </c>
      <c r="G301" s="180" t="s">
        <v>480</v>
      </c>
      <c r="H301" s="246">
        <v>42</v>
      </c>
      <c r="I301" s="178" t="s">
        <v>48</v>
      </c>
      <c r="J301" s="183">
        <v>585</v>
      </c>
      <c r="K301" s="181">
        <v>0</v>
      </c>
      <c r="L301" s="181">
        <v>20</v>
      </c>
      <c r="M301" s="181">
        <f t="shared" si="31"/>
        <v>20</v>
      </c>
      <c r="N301" s="55">
        <f t="shared" si="29"/>
        <v>11700</v>
      </c>
      <c r="O301" s="182">
        <v>28</v>
      </c>
      <c r="P301" s="182">
        <v>78</v>
      </c>
      <c r="Q301" s="184">
        <v>0.4</v>
      </c>
      <c r="R301" s="184">
        <f t="shared" si="28"/>
        <v>873.60000000000014</v>
      </c>
      <c r="S301" s="55">
        <v>300</v>
      </c>
      <c r="T301" s="55">
        <f>(M301*S301)</f>
        <v>6000</v>
      </c>
      <c r="U301" s="55">
        <f>N301+R301+T301</f>
        <v>18573.599999999999</v>
      </c>
      <c r="V301" s="55">
        <f>M301*200</f>
        <v>4000</v>
      </c>
      <c r="W301" s="182">
        <v>1</v>
      </c>
      <c r="X301" s="55">
        <v>385</v>
      </c>
      <c r="Y301" s="181">
        <f t="shared" si="30"/>
        <v>385</v>
      </c>
      <c r="Z301" s="181">
        <v>0</v>
      </c>
      <c r="AA301" s="181"/>
      <c r="AB301" s="55">
        <f>V301+Y301+Z301</f>
        <v>4385</v>
      </c>
      <c r="AC301" s="55">
        <f>AB301+U301</f>
        <v>22958.6</v>
      </c>
      <c r="AD301" s="91"/>
      <c r="AE301" s="74"/>
    </row>
    <row r="302" spans="1:31" s="31" customFormat="1" ht="50" customHeight="1" x14ac:dyDescent="0.2">
      <c r="A302" s="243" t="s">
        <v>718</v>
      </c>
      <c r="B302" s="243" t="s">
        <v>724</v>
      </c>
      <c r="C302" s="179" t="s">
        <v>33</v>
      </c>
      <c r="D302" s="179" t="s">
        <v>34</v>
      </c>
      <c r="E302" s="180" t="s">
        <v>35</v>
      </c>
      <c r="F302" s="180" t="s">
        <v>85</v>
      </c>
      <c r="G302" s="180" t="s">
        <v>132</v>
      </c>
      <c r="H302" s="246">
        <v>45</v>
      </c>
      <c r="I302" s="178" t="s">
        <v>37</v>
      </c>
      <c r="J302" s="183">
        <v>1200</v>
      </c>
      <c r="K302" s="181">
        <v>0</v>
      </c>
      <c r="L302" s="181">
        <v>17</v>
      </c>
      <c r="M302" s="181">
        <f t="shared" si="31"/>
        <v>17</v>
      </c>
      <c r="N302" s="55">
        <f t="shared" si="29"/>
        <v>20400</v>
      </c>
      <c r="O302" s="182">
        <v>0</v>
      </c>
      <c r="P302" s="182">
        <v>0</v>
      </c>
      <c r="Q302" s="184">
        <v>0.4</v>
      </c>
      <c r="R302" s="184">
        <f t="shared" si="28"/>
        <v>0</v>
      </c>
      <c r="S302" s="55">
        <v>0</v>
      </c>
      <c r="T302" s="55">
        <f>(M302*S302)</f>
        <v>0</v>
      </c>
      <c r="U302" s="55">
        <f>N302+R302+T302</f>
        <v>20400</v>
      </c>
      <c r="V302" s="55">
        <f>M302*200</f>
        <v>3400</v>
      </c>
      <c r="W302" s="182">
        <v>14</v>
      </c>
      <c r="X302" s="55">
        <v>330</v>
      </c>
      <c r="Y302" s="181">
        <f t="shared" si="30"/>
        <v>4620</v>
      </c>
      <c r="Z302" s="181">
        <v>0</v>
      </c>
      <c r="AA302" s="181"/>
      <c r="AB302" s="55">
        <f>V302+Y302+Z302</f>
        <v>8020</v>
      </c>
      <c r="AC302" s="55">
        <f>AB302+U302</f>
        <v>28420</v>
      </c>
      <c r="AD302" s="91"/>
      <c r="AE302" s="74"/>
    </row>
    <row r="303" spans="1:31" s="31" customFormat="1" ht="50" customHeight="1" x14ac:dyDescent="0.2">
      <c r="A303" s="243" t="s">
        <v>718</v>
      </c>
      <c r="B303" s="243" t="s">
        <v>728</v>
      </c>
      <c r="C303" s="179" t="s">
        <v>33</v>
      </c>
      <c r="D303" s="179" t="s">
        <v>108</v>
      </c>
      <c r="E303" s="180" t="s">
        <v>125</v>
      </c>
      <c r="F303" s="180" t="s">
        <v>266</v>
      </c>
      <c r="G303" s="180" t="s">
        <v>267</v>
      </c>
      <c r="H303" s="246">
        <v>45</v>
      </c>
      <c r="I303" s="178" t="s">
        <v>37</v>
      </c>
      <c r="J303" s="183">
        <v>1200</v>
      </c>
      <c r="K303" s="181">
        <v>0</v>
      </c>
      <c r="L303" s="181">
        <v>17</v>
      </c>
      <c r="M303" s="181">
        <f t="shared" si="31"/>
        <v>17</v>
      </c>
      <c r="N303" s="55">
        <f t="shared" si="29"/>
        <v>20400</v>
      </c>
      <c r="O303" s="182">
        <v>0</v>
      </c>
      <c r="P303" s="182">
        <v>0</v>
      </c>
      <c r="Q303" s="184">
        <v>0.4</v>
      </c>
      <c r="R303" s="184">
        <f t="shared" si="28"/>
        <v>0</v>
      </c>
      <c r="S303" s="55">
        <v>0</v>
      </c>
      <c r="T303" s="55">
        <f>(M303*S303)</f>
        <v>0</v>
      </c>
      <c r="U303" s="55">
        <f>N303+R303+T303</f>
        <v>20400</v>
      </c>
      <c r="V303" s="55">
        <f>M303*200</f>
        <v>3400</v>
      </c>
      <c r="W303" s="182">
        <v>14</v>
      </c>
      <c r="X303" s="55">
        <v>980</v>
      </c>
      <c r="Y303" s="181">
        <f t="shared" si="30"/>
        <v>13720</v>
      </c>
      <c r="Z303" s="181">
        <v>0</v>
      </c>
      <c r="AA303" s="181"/>
      <c r="AB303" s="55">
        <f>V303+Y303+Z303</f>
        <v>17120</v>
      </c>
      <c r="AC303" s="55">
        <f>AB303+U303</f>
        <v>37520</v>
      </c>
      <c r="AD303" s="91"/>
      <c r="AE303" s="74"/>
    </row>
    <row r="304" spans="1:31" s="31" customFormat="1" ht="50" customHeight="1" x14ac:dyDescent="0.2">
      <c r="A304" s="243" t="s">
        <v>718</v>
      </c>
      <c r="B304" s="243" t="s">
        <v>725</v>
      </c>
      <c r="C304" s="179" t="s">
        <v>33</v>
      </c>
      <c r="D304" s="179" t="s">
        <v>45</v>
      </c>
      <c r="E304" s="180" t="s">
        <v>216</v>
      </c>
      <c r="F304" s="180" t="s">
        <v>78</v>
      </c>
      <c r="G304" s="180" t="s">
        <v>726</v>
      </c>
      <c r="H304" s="246">
        <v>45</v>
      </c>
      <c r="I304" s="178" t="s">
        <v>37</v>
      </c>
      <c r="J304" s="183">
        <v>1200</v>
      </c>
      <c r="K304" s="181">
        <v>0</v>
      </c>
      <c r="L304" s="181">
        <v>17</v>
      </c>
      <c r="M304" s="181">
        <f t="shared" si="31"/>
        <v>17</v>
      </c>
      <c r="N304" s="55">
        <f t="shared" si="29"/>
        <v>20400</v>
      </c>
      <c r="O304" s="182">
        <v>0</v>
      </c>
      <c r="P304" s="182">
        <v>0</v>
      </c>
      <c r="Q304" s="184">
        <v>0.4</v>
      </c>
      <c r="R304" s="184">
        <f t="shared" si="28"/>
        <v>0</v>
      </c>
      <c r="S304" s="55">
        <v>0</v>
      </c>
      <c r="T304" s="55">
        <f>(M304*S304)</f>
        <v>0</v>
      </c>
      <c r="U304" s="55">
        <f>N304+R304+T304</f>
        <v>20400</v>
      </c>
      <c r="V304" s="55">
        <f>M304*200</f>
        <v>3400</v>
      </c>
      <c r="W304" s="182">
        <v>12</v>
      </c>
      <c r="X304" s="55">
        <v>750</v>
      </c>
      <c r="Y304" s="181">
        <f t="shared" si="30"/>
        <v>9000</v>
      </c>
      <c r="Z304" s="181">
        <v>0</v>
      </c>
      <c r="AA304" s="181"/>
      <c r="AB304" s="55">
        <f>V304+Y304+Z304</f>
        <v>12400</v>
      </c>
      <c r="AC304" s="55">
        <f>AB304+U304</f>
        <v>32800</v>
      </c>
      <c r="AD304" s="91"/>
      <c r="AE304" s="74"/>
    </row>
    <row r="305" spans="1:31" s="31" customFormat="1" ht="50" customHeight="1" x14ac:dyDescent="0.2">
      <c r="A305" s="243" t="s">
        <v>718</v>
      </c>
      <c r="B305" s="243" t="s">
        <v>727</v>
      </c>
      <c r="C305" s="179" t="s">
        <v>33</v>
      </c>
      <c r="D305" s="179" t="s">
        <v>45</v>
      </c>
      <c r="E305" s="180" t="s">
        <v>65</v>
      </c>
      <c r="F305" s="180" t="s">
        <v>102</v>
      </c>
      <c r="G305" s="180" t="s">
        <v>258</v>
      </c>
      <c r="H305" s="246">
        <v>45</v>
      </c>
      <c r="I305" s="178" t="s">
        <v>37</v>
      </c>
      <c r="J305" s="183">
        <v>1200</v>
      </c>
      <c r="K305" s="181">
        <v>0</v>
      </c>
      <c r="L305" s="181">
        <v>20</v>
      </c>
      <c r="M305" s="181">
        <f t="shared" si="31"/>
        <v>20</v>
      </c>
      <c r="N305" s="55">
        <f t="shared" si="29"/>
        <v>24000</v>
      </c>
      <c r="O305" s="182">
        <v>0</v>
      </c>
      <c r="P305" s="182">
        <v>0</v>
      </c>
      <c r="Q305" s="184">
        <v>0.4</v>
      </c>
      <c r="R305" s="184">
        <f t="shared" si="28"/>
        <v>0</v>
      </c>
      <c r="S305" s="55">
        <v>0</v>
      </c>
      <c r="T305" s="55">
        <f>(M305*S305)</f>
        <v>0</v>
      </c>
      <c r="U305" s="55">
        <f>N305+R305+T305</f>
        <v>24000</v>
      </c>
      <c r="V305" s="55">
        <f>M305*200</f>
        <v>4000</v>
      </c>
      <c r="W305" s="182">
        <v>14</v>
      </c>
      <c r="X305" s="55">
        <v>550</v>
      </c>
      <c r="Y305" s="181">
        <f t="shared" si="30"/>
        <v>7700</v>
      </c>
      <c r="Z305" s="181">
        <v>0</v>
      </c>
      <c r="AA305" s="181"/>
      <c r="AB305" s="55">
        <f>V305+Y305+Z305</f>
        <v>11700</v>
      </c>
      <c r="AC305" s="55">
        <f>AB305+U305</f>
        <v>35700</v>
      </c>
      <c r="AD305" s="91"/>
      <c r="AE305" s="74"/>
    </row>
    <row r="306" spans="1:31" s="31" customFormat="1" ht="50" hidden="1" customHeight="1" x14ac:dyDescent="0.2">
      <c r="A306" s="243" t="s">
        <v>718</v>
      </c>
      <c r="B306" s="243" t="s">
        <v>723</v>
      </c>
      <c r="C306" s="179" t="s">
        <v>77</v>
      </c>
      <c r="D306" s="179" t="s">
        <v>45</v>
      </c>
      <c r="E306" s="180" t="s">
        <v>261</v>
      </c>
      <c r="F306" s="180" t="s">
        <v>722</v>
      </c>
      <c r="G306" s="180" t="s">
        <v>382</v>
      </c>
      <c r="H306" s="246">
        <v>42</v>
      </c>
      <c r="I306" s="178" t="s">
        <v>48</v>
      </c>
      <c r="J306" s="183">
        <v>585</v>
      </c>
      <c r="K306" s="181">
        <v>0</v>
      </c>
      <c r="L306" s="181">
        <v>22</v>
      </c>
      <c r="M306" s="181">
        <f t="shared" si="31"/>
        <v>22</v>
      </c>
      <c r="N306" s="55">
        <f t="shared" si="29"/>
        <v>12870</v>
      </c>
      <c r="O306" s="182">
        <v>28</v>
      </c>
      <c r="P306" s="182">
        <v>42</v>
      </c>
      <c r="Q306" s="184">
        <v>0.4</v>
      </c>
      <c r="R306" s="184">
        <f t="shared" si="28"/>
        <v>470.40000000000003</v>
      </c>
      <c r="S306" s="55">
        <v>300</v>
      </c>
      <c r="T306" s="55">
        <f>(M306*S306)</f>
        <v>6600</v>
      </c>
      <c r="U306" s="55">
        <f>N306+R306+T306</f>
        <v>19940.400000000001</v>
      </c>
      <c r="V306" s="55">
        <f>M306*200</f>
        <v>4400</v>
      </c>
      <c r="W306" s="182">
        <v>1</v>
      </c>
      <c r="X306" s="55">
        <v>363</v>
      </c>
      <c r="Y306" s="181">
        <f t="shared" si="30"/>
        <v>363</v>
      </c>
      <c r="Z306" s="181">
        <v>0</v>
      </c>
      <c r="AA306" s="181"/>
      <c r="AB306" s="55">
        <f>V306+Y306+Z306</f>
        <v>4763</v>
      </c>
      <c r="AC306" s="55">
        <f>AB306+U306</f>
        <v>24703.4</v>
      </c>
      <c r="AD306" s="91"/>
      <c r="AE306" s="74"/>
    </row>
    <row r="307" spans="1:31" s="31" customFormat="1" ht="50" hidden="1" customHeight="1" x14ac:dyDescent="0.2">
      <c r="A307" s="243" t="s">
        <v>718</v>
      </c>
      <c r="B307" s="243" t="s">
        <v>721</v>
      </c>
      <c r="C307" s="179" t="s">
        <v>77</v>
      </c>
      <c r="D307" s="179" t="s">
        <v>45</v>
      </c>
      <c r="E307" s="180" t="s">
        <v>148</v>
      </c>
      <c r="F307" s="180" t="s">
        <v>149</v>
      </c>
      <c r="G307" s="180" t="s">
        <v>382</v>
      </c>
      <c r="H307" s="246">
        <v>42</v>
      </c>
      <c r="I307" s="178" t="s">
        <v>48</v>
      </c>
      <c r="J307" s="183">
        <v>585</v>
      </c>
      <c r="K307" s="181">
        <v>0</v>
      </c>
      <c r="L307" s="181">
        <v>20</v>
      </c>
      <c r="M307" s="181">
        <f t="shared" si="31"/>
        <v>20</v>
      </c>
      <c r="N307" s="55">
        <f t="shared" si="29"/>
        <v>11700</v>
      </c>
      <c r="O307" s="182">
        <v>28</v>
      </c>
      <c r="P307" s="182">
        <v>10</v>
      </c>
      <c r="Q307" s="184">
        <v>0.4</v>
      </c>
      <c r="R307" s="184">
        <f t="shared" si="28"/>
        <v>112</v>
      </c>
      <c r="S307" s="55">
        <v>300</v>
      </c>
      <c r="T307" s="55">
        <f>(M307*S307)</f>
        <v>6000</v>
      </c>
      <c r="U307" s="55">
        <f>N307+R307+T307</f>
        <v>17812</v>
      </c>
      <c r="V307" s="55">
        <f>M307*200</f>
        <v>4000</v>
      </c>
      <c r="W307" s="182">
        <v>1</v>
      </c>
      <c r="X307" s="55">
        <v>750</v>
      </c>
      <c r="Y307" s="181">
        <f t="shared" si="30"/>
        <v>750</v>
      </c>
      <c r="Z307" s="181">
        <v>0</v>
      </c>
      <c r="AA307" s="181"/>
      <c r="AB307" s="55">
        <f>V307+Y307+Z307</f>
        <v>4750</v>
      </c>
      <c r="AC307" s="55">
        <f>AB307+U307</f>
        <v>22562</v>
      </c>
      <c r="AD307" s="91"/>
      <c r="AE307" s="74"/>
    </row>
    <row r="308" spans="1:31" s="31" customFormat="1" ht="39.75" hidden="1" customHeight="1" x14ac:dyDescent="0.2">
      <c r="A308" s="243" t="s">
        <v>527</v>
      </c>
      <c r="B308" s="243" t="s">
        <v>716</v>
      </c>
      <c r="C308" s="179" t="s">
        <v>77</v>
      </c>
      <c r="D308" s="179" t="s">
        <v>45</v>
      </c>
      <c r="E308" s="180" t="s">
        <v>313</v>
      </c>
      <c r="F308" s="180" t="s">
        <v>214</v>
      </c>
      <c r="G308" s="180" t="s">
        <v>734</v>
      </c>
      <c r="H308" s="246">
        <v>42</v>
      </c>
      <c r="I308" s="178" t="s">
        <v>48</v>
      </c>
      <c r="J308" s="183">
        <v>585</v>
      </c>
      <c r="K308" s="181">
        <v>0</v>
      </c>
      <c r="L308" s="181">
        <v>28</v>
      </c>
      <c r="M308" s="181">
        <f t="shared" si="31"/>
        <v>28</v>
      </c>
      <c r="N308" s="55">
        <f t="shared" si="29"/>
        <v>16380</v>
      </c>
      <c r="O308" s="182">
        <v>28</v>
      </c>
      <c r="P308" s="182">
        <v>56</v>
      </c>
      <c r="Q308" s="184">
        <v>0.4</v>
      </c>
      <c r="R308" s="184">
        <f t="shared" si="28"/>
        <v>627.20000000000005</v>
      </c>
      <c r="S308" s="55">
        <v>0</v>
      </c>
      <c r="T308" s="55">
        <f>(M308*S308)</f>
        <v>0</v>
      </c>
      <c r="U308" s="55">
        <f>N308+R308+T308</f>
        <v>17007.2</v>
      </c>
      <c r="V308" s="55">
        <f>M308*200</f>
        <v>5600</v>
      </c>
      <c r="W308" s="55">
        <v>1</v>
      </c>
      <c r="X308" s="55">
        <v>320</v>
      </c>
      <c r="Y308" s="181">
        <f t="shared" si="30"/>
        <v>320</v>
      </c>
      <c r="Z308" s="181">
        <v>0</v>
      </c>
      <c r="AA308" s="181"/>
      <c r="AB308" s="55">
        <f>V308+Y308+Z308</f>
        <v>5920</v>
      </c>
      <c r="AC308" s="55">
        <f>AB308+U308</f>
        <v>22927.200000000001</v>
      </c>
      <c r="AD308" s="91" t="str">
        <f>A308</f>
        <v>652-B</v>
      </c>
      <c r="AE308" s="74" t="s">
        <v>528</v>
      </c>
    </row>
    <row r="309" spans="1:31" s="31" customFormat="1" ht="42.75" customHeight="1" x14ac:dyDescent="0.2">
      <c r="A309" s="33" t="s">
        <v>527</v>
      </c>
      <c r="B309" s="33"/>
      <c r="C309" s="28" t="s">
        <v>33</v>
      </c>
      <c r="D309" s="28" t="s">
        <v>50</v>
      </c>
      <c r="E309" s="89" t="s">
        <v>35</v>
      </c>
      <c r="F309" s="35" t="s">
        <v>266</v>
      </c>
      <c r="G309" s="35" t="s">
        <v>267</v>
      </c>
      <c r="H309" s="220">
        <v>45</v>
      </c>
      <c r="I309" s="33" t="s">
        <v>37</v>
      </c>
      <c r="J309" s="51">
        <v>1200</v>
      </c>
      <c r="K309" s="52">
        <v>0</v>
      </c>
      <c r="L309" s="52">
        <v>0</v>
      </c>
      <c r="M309" s="52">
        <f t="shared" si="31"/>
        <v>0</v>
      </c>
      <c r="N309" s="34">
        <f t="shared" si="29"/>
        <v>0</v>
      </c>
      <c r="O309" s="53">
        <v>0</v>
      </c>
      <c r="P309" s="53">
        <v>0</v>
      </c>
      <c r="Q309" s="71">
        <v>0.4</v>
      </c>
      <c r="R309" s="71">
        <f t="shared" si="28"/>
        <v>0</v>
      </c>
      <c r="S309" s="34">
        <v>0</v>
      </c>
      <c r="T309" s="34">
        <f>(M309*S309)</f>
        <v>0</v>
      </c>
      <c r="U309" s="34">
        <f>N309+R309+T309</f>
        <v>0</v>
      </c>
      <c r="V309" s="34">
        <f>M309*200</f>
        <v>0</v>
      </c>
      <c r="W309" s="34">
        <v>0</v>
      </c>
      <c r="X309" s="34">
        <v>160</v>
      </c>
      <c r="Y309" s="52">
        <f t="shared" si="30"/>
        <v>0</v>
      </c>
      <c r="Z309" s="52">
        <v>0</v>
      </c>
      <c r="AA309" s="52"/>
      <c r="AB309" s="34">
        <f>V309+Y309+Z309</f>
        <v>0</v>
      </c>
      <c r="AC309" s="34">
        <f>AB309+U309</f>
        <v>0</v>
      </c>
      <c r="AD309" s="91" t="str">
        <f>A309</f>
        <v>652-B</v>
      </c>
      <c r="AE309" s="74"/>
    </row>
    <row r="310" spans="1:31" s="31" customFormat="1" ht="34.5" customHeight="1" x14ac:dyDescent="0.2">
      <c r="A310" s="178" t="s">
        <v>529</v>
      </c>
      <c r="B310" s="178" t="s">
        <v>765</v>
      </c>
      <c r="C310" s="88" t="s">
        <v>33</v>
      </c>
      <c r="D310" s="88" t="s">
        <v>108</v>
      </c>
      <c r="E310" s="89" t="s">
        <v>438</v>
      </c>
      <c r="F310" s="89" t="s">
        <v>264</v>
      </c>
      <c r="G310" s="89" t="s">
        <v>530</v>
      </c>
      <c r="H310" s="220">
        <v>45</v>
      </c>
      <c r="I310" s="90" t="s">
        <v>172</v>
      </c>
      <c r="J310" s="51">
        <v>585</v>
      </c>
      <c r="K310" s="52">
        <v>0</v>
      </c>
      <c r="L310" s="52">
        <v>0</v>
      </c>
      <c r="M310" s="52">
        <f t="shared" si="31"/>
        <v>0</v>
      </c>
      <c r="N310" s="34">
        <f t="shared" si="29"/>
        <v>0</v>
      </c>
      <c r="O310" s="53">
        <v>0</v>
      </c>
      <c r="P310" s="53">
        <v>116</v>
      </c>
      <c r="Q310" s="71">
        <v>0.4</v>
      </c>
      <c r="R310" s="71">
        <f t="shared" si="28"/>
        <v>0</v>
      </c>
      <c r="S310" s="53">
        <v>310</v>
      </c>
      <c r="T310" s="34">
        <f>(M310*S310)</f>
        <v>0</v>
      </c>
      <c r="U310" s="34">
        <f>N310+R310+T310</f>
        <v>0</v>
      </c>
      <c r="V310" s="53">
        <f>M310*200</f>
        <v>0</v>
      </c>
      <c r="W310" s="34">
        <v>0</v>
      </c>
      <c r="X310" s="34">
        <v>625</v>
      </c>
      <c r="Y310" s="52">
        <f t="shared" si="30"/>
        <v>0</v>
      </c>
      <c r="Z310" s="46">
        <v>0</v>
      </c>
      <c r="AA310" s="46"/>
      <c r="AB310" s="34">
        <f>V310+Y310+Z310</f>
        <v>0</v>
      </c>
      <c r="AC310" s="34">
        <f>AB310+U310</f>
        <v>0</v>
      </c>
      <c r="AD310" s="91" t="str">
        <f>A310</f>
        <v>652-PR</v>
      </c>
      <c r="AE310" s="74" t="s">
        <v>532</v>
      </c>
    </row>
    <row r="311" spans="1:31" s="31" customFormat="1" ht="37" customHeight="1" x14ac:dyDescent="0.2">
      <c r="A311" s="33" t="s">
        <v>529</v>
      </c>
      <c r="B311" s="33" t="s">
        <v>655</v>
      </c>
      <c r="C311" s="88" t="s">
        <v>33</v>
      </c>
      <c r="D311" s="88" t="s">
        <v>108</v>
      </c>
      <c r="E311" s="89" t="s">
        <v>438</v>
      </c>
      <c r="F311" s="89" t="s">
        <v>264</v>
      </c>
      <c r="G311" s="89" t="s">
        <v>530</v>
      </c>
      <c r="H311" s="220">
        <v>45</v>
      </c>
      <c r="I311" s="90" t="s">
        <v>172</v>
      </c>
      <c r="J311" s="51">
        <v>585</v>
      </c>
      <c r="K311" s="52">
        <v>0</v>
      </c>
      <c r="L311" s="52">
        <v>0</v>
      </c>
      <c r="M311" s="52">
        <f t="shared" si="31"/>
        <v>0</v>
      </c>
      <c r="N311" s="34">
        <f t="shared" si="29"/>
        <v>0</v>
      </c>
      <c r="O311" s="53">
        <v>0</v>
      </c>
      <c r="P311" s="53">
        <v>116</v>
      </c>
      <c r="Q311" s="71">
        <v>0.4</v>
      </c>
      <c r="R311" s="71">
        <f t="shared" si="28"/>
        <v>0</v>
      </c>
      <c r="S311" s="53">
        <v>0</v>
      </c>
      <c r="T311" s="34">
        <f>(M311*S311)</f>
        <v>0</v>
      </c>
      <c r="U311" s="34">
        <f>N311+R311+T311</f>
        <v>0</v>
      </c>
      <c r="V311" s="53">
        <f>M311*200</f>
        <v>0</v>
      </c>
      <c r="W311" s="34">
        <v>0</v>
      </c>
      <c r="X311" s="34">
        <v>625</v>
      </c>
      <c r="Y311" s="52">
        <f t="shared" si="30"/>
        <v>0</v>
      </c>
      <c r="Z311" s="46">
        <v>0</v>
      </c>
      <c r="AA311" s="46"/>
      <c r="AB311" s="34">
        <f>V311+Y311+Z311</f>
        <v>0</v>
      </c>
      <c r="AC311" s="34">
        <f>AB311+U311</f>
        <v>0</v>
      </c>
      <c r="AD311" s="91" t="str">
        <f>A311</f>
        <v>652-PR</v>
      </c>
      <c r="AE311" s="74" t="s">
        <v>532</v>
      </c>
    </row>
    <row r="312" spans="1:31" s="31" customFormat="1" ht="39.75" customHeight="1" x14ac:dyDescent="0.2">
      <c r="A312" s="33" t="s">
        <v>529</v>
      </c>
      <c r="B312" s="33"/>
      <c r="C312" s="88" t="s">
        <v>33</v>
      </c>
      <c r="D312" s="88" t="s">
        <v>108</v>
      </c>
      <c r="E312" s="89" t="s">
        <v>302</v>
      </c>
      <c r="F312" s="89" t="s">
        <v>533</v>
      </c>
      <c r="G312" s="35" t="s">
        <v>135</v>
      </c>
      <c r="H312" s="220">
        <v>45</v>
      </c>
      <c r="I312" s="90" t="s">
        <v>48</v>
      </c>
      <c r="J312" s="51">
        <v>585</v>
      </c>
      <c r="K312" s="52">
        <v>0</v>
      </c>
      <c r="L312" s="52">
        <v>17</v>
      </c>
      <c r="M312" s="52">
        <f t="shared" si="31"/>
        <v>17</v>
      </c>
      <c r="N312" s="34">
        <f t="shared" si="29"/>
        <v>9945</v>
      </c>
      <c r="O312" s="53">
        <v>28</v>
      </c>
      <c r="P312" s="53">
        <v>116</v>
      </c>
      <c r="Q312" s="71">
        <v>0.4</v>
      </c>
      <c r="R312" s="71">
        <f t="shared" si="28"/>
        <v>1299.2000000000003</v>
      </c>
      <c r="S312" s="53">
        <v>235</v>
      </c>
      <c r="T312" s="34">
        <f>(M312*S312)</f>
        <v>3995</v>
      </c>
      <c r="U312" s="34">
        <f>N312+R312+T312</f>
        <v>15239.2</v>
      </c>
      <c r="V312" s="53">
        <f>M312*200</f>
        <v>3400</v>
      </c>
      <c r="W312" s="34">
        <v>1</v>
      </c>
      <c r="X312" s="34">
        <v>459</v>
      </c>
      <c r="Y312" s="52">
        <f t="shared" si="30"/>
        <v>459</v>
      </c>
      <c r="Z312" s="46">
        <v>0</v>
      </c>
      <c r="AA312" s="46"/>
      <c r="AB312" s="34">
        <f>V312+Y312+Z312</f>
        <v>3859</v>
      </c>
      <c r="AC312" s="34">
        <f>AB312+U312</f>
        <v>19098.2</v>
      </c>
      <c r="AD312" s="91" t="str">
        <f>A312</f>
        <v>652-PR</v>
      </c>
      <c r="AE312" s="74"/>
    </row>
    <row r="313" spans="1:31" s="31" customFormat="1" ht="33" customHeight="1" x14ac:dyDescent="0.2">
      <c r="A313" s="33" t="s">
        <v>529</v>
      </c>
      <c r="B313" s="33" t="s">
        <v>32</v>
      </c>
      <c r="C313" s="28" t="s">
        <v>33</v>
      </c>
      <c r="D313" s="28" t="s">
        <v>45</v>
      </c>
      <c r="E313" s="35" t="s">
        <v>310</v>
      </c>
      <c r="F313" s="35" t="s">
        <v>535</v>
      </c>
      <c r="G313" s="35" t="s">
        <v>135</v>
      </c>
      <c r="H313" s="220">
        <v>45</v>
      </c>
      <c r="I313" s="33" t="s">
        <v>48</v>
      </c>
      <c r="J313" s="51">
        <v>585</v>
      </c>
      <c r="K313" s="52">
        <v>0</v>
      </c>
      <c r="L313" s="52">
        <v>17</v>
      </c>
      <c r="M313" s="52">
        <f t="shared" si="31"/>
        <v>17</v>
      </c>
      <c r="N313" s="34">
        <f t="shared" si="29"/>
        <v>9945</v>
      </c>
      <c r="O313" s="53">
        <v>14</v>
      </c>
      <c r="P313" s="53">
        <v>128</v>
      </c>
      <c r="Q313" s="71">
        <v>0.4</v>
      </c>
      <c r="R313" s="71">
        <f t="shared" si="28"/>
        <v>716.80000000000007</v>
      </c>
      <c r="S313" s="53">
        <v>235</v>
      </c>
      <c r="T313" s="34">
        <f>(M313*S313)</f>
        <v>3995</v>
      </c>
      <c r="U313" s="34">
        <f>N313+R313+T313</f>
        <v>14656.8</v>
      </c>
      <c r="V313" s="53">
        <f>M313*200</f>
        <v>3400</v>
      </c>
      <c r="W313" s="53">
        <v>1</v>
      </c>
      <c r="X313" s="53">
        <v>685</v>
      </c>
      <c r="Y313" s="52">
        <f t="shared" si="30"/>
        <v>685</v>
      </c>
      <c r="Z313" s="46">
        <v>0</v>
      </c>
      <c r="AA313" s="46"/>
      <c r="AB313" s="34">
        <f>V313+Y313+Z313</f>
        <v>4085</v>
      </c>
      <c r="AC313" s="34">
        <f>AB313+U313</f>
        <v>18741.8</v>
      </c>
      <c r="AD313" s="91" t="str">
        <f>A313</f>
        <v>652-PR</v>
      </c>
      <c r="AE313" s="74" t="s">
        <v>537</v>
      </c>
    </row>
    <row r="314" spans="1:31" s="31" customFormat="1" ht="33.75" customHeight="1" x14ac:dyDescent="0.2">
      <c r="A314" s="33" t="s">
        <v>529</v>
      </c>
      <c r="B314" s="33" t="s">
        <v>32</v>
      </c>
      <c r="C314" s="28" t="s">
        <v>33</v>
      </c>
      <c r="D314" s="28" t="s">
        <v>45</v>
      </c>
      <c r="E314" s="35" t="s">
        <v>310</v>
      </c>
      <c r="F314" s="35" t="s">
        <v>535</v>
      </c>
      <c r="G314" s="35" t="s">
        <v>135</v>
      </c>
      <c r="H314" s="220">
        <v>45</v>
      </c>
      <c r="I314" s="33" t="s">
        <v>48</v>
      </c>
      <c r="J314" s="51">
        <v>585</v>
      </c>
      <c r="K314" s="52">
        <v>17</v>
      </c>
      <c r="L314" s="52">
        <v>0</v>
      </c>
      <c r="M314" s="52">
        <f t="shared" si="31"/>
        <v>17</v>
      </c>
      <c r="N314" s="34">
        <f t="shared" si="29"/>
        <v>9945</v>
      </c>
      <c r="O314" s="53">
        <v>14</v>
      </c>
      <c r="P314" s="53">
        <v>128</v>
      </c>
      <c r="Q314" s="71">
        <v>0.4</v>
      </c>
      <c r="R314" s="71">
        <f t="shared" si="28"/>
        <v>716.80000000000007</v>
      </c>
      <c r="S314" s="53">
        <v>235</v>
      </c>
      <c r="T314" s="34">
        <f>(M314*S314)</f>
        <v>3995</v>
      </c>
      <c r="U314" s="34">
        <f>N314+R314+T314</f>
        <v>14656.8</v>
      </c>
      <c r="V314" s="53">
        <f>M314*200</f>
        <v>3400</v>
      </c>
      <c r="W314" s="53">
        <v>1</v>
      </c>
      <c r="X314" s="53">
        <v>685</v>
      </c>
      <c r="Y314" s="52">
        <f t="shared" si="30"/>
        <v>685</v>
      </c>
      <c r="Z314" s="46">
        <v>0</v>
      </c>
      <c r="AA314" s="46"/>
      <c r="AB314" s="34">
        <f>V314+Y314+Z314</f>
        <v>4085</v>
      </c>
      <c r="AC314" s="34">
        <f>AB314+U314</f>
        <v>18741.8</v>
      </c>
      <c r="AD314" s="91" t="str">
        <f>A314</f>
        <v>652-PR</v>
      </c>
      <c r="AE314" s="74"/>
    </row>
    <row r="315" spans="1:31" s="31" customFormat="1" ht="38.25" customHeight="1" x14ac:dyDescent="0.2">
      <c r="A315" s="33" t="s">
        <v>529</v>
      </c>
      <c r="B315" s="33" t="s">
        <v>596</v>
      </c>
      <c r="C315" s="28" t="s">
        <v>33</v>
      </c>
      <c r="D315" s="28" t="s">
        <v>45</v>
      </c>
      <c r="E315" s="35" t="s">
        <v>148</v>
      </c>
      <c r="F315" s="35" t="s">
        <v>52</v>
      </c>
      <c r="G315" s="35" t="s">
        <v>258</v>
      </c>
      <c r="H315" s="220">
        <v>45</v>
      </c>
      <c r="I315" s="33" t="s">
        <v>48</v>
      </c>
      <c r="J315" s="51">
        <v>585</v>
      </c>
      <c r="K315" s="52">
        <v>18</v>
      </c>
      <c r="L315" s="52">
        <v>0</v>
      </c>
      <c r="M315" s="52">
        <f t="shared" si="31"/>
        <v>18</v>
      </c>
      <c r="N315" s="34">
        <f t="shared" si="29"/>
        <v>10530</v>
      </c>
      <c r="O315" s="53">
        <v>28</v>
      </c>
      <c r="P315" s="53">
        <v>14</v>
      </c>
      <c r="Q315" s="71">
        <v>0.4</v>
      </c>
      <c r="R315" s="54">
        <f t="shared" si="28"/>
        <v>156.80000000000001</v>
      </c>
      <c r="S315" s="53">
        <v>385</v>
      </c>
      <c r="T315" s="34">
        <f>(M315*S315)</f>
        <v>6930</v>
      </c>
      <c r="U315" s="34">
        <f>N315+R315+T315</f>
        <v>17616.8</v>
      </c>
      <c r="V315" s="34">
        <f>M315*200</f>
        <v>3600</v>
      </c>
      <c r="W315" s="34">
        <v>1</v>
      </c>
      <c r="X315" s="34">
        <v>160</v>
      </c>
      <c r="Y315" s="52">
        <f t="shared" si="30"/>
        <v>160</v>
      </c>
      <c r="Z315" s="52">
        <v>0</v>
      </c>
      <c r="AA315" s="52"/>
      <c r="AB315" s="34">
        <f>V315+Y315+Z315</f>
        <v>3760</v>
      </c>
      <c r="AC315" s="34">
        <f>AB315+U315</f>
        <v>21376.799999999999</v>
      </c>
      <c r="AD315" s="91" t="str">
        <f>A315</f>
        <v>652-PR</v>
      </c>
      <c r="AE315" s="74"/>
    </row>
    <row r="316" spans="1:31" s="31" customFormat="1" ht="38.25" customHeight="1" x14ac:dyDescent="0.2">
      <c r="A316" s="33" t="s">
        <v>529</v>
      </c>
      <c r="B316" s="33"/>
      <c r="C316" s="28" t="s">
        <v>33</v>
      </c>
      <c r="D316" s="28" t="s">
        <v>45</v>
      </c>
      <c r="E316" s="35" t="s">
        <v>153</v>
      </c>
      <c r="F316" s="35" t="s">
        <v>52</v>
      </c>
      <c r="G316" s="35" t="s">
        <v>258</v>
      </c>
      <c r="H316" s="220">
        <v>45</v>
      </c>
      <c r="I316" s="33" t="s">
        <v>48</v>
      </c>
      <c r="J316" s="51">
        <v>585</v>
      </c>
      <c r="K316" s="52">
        <v>17</v>
      </c>
      <c r="L316" s="52">
        <v>0</v>
      </c>
      <c r="M316" s="52">
        <f t="shared" si="31"/>
        <v>17</v>
      </c>
      <c r="N316" s="34">
        <f t="shared" si="29"/>
        <v>9945</v>
      </c>
      <c r="O316" s="53">
        <v>28</v>
      </c>
      <c r="P316" s="53">
        <v>31</v>
      </c>
      <c r="Q316" s="71">
        <v>0.4</v>
      </c>
      <c r="R316" s="54">
        <f t="shared" si="28"/>
        <v>347.2</v>
      </c>
      <c r="S316" s="53">
        <v>385</v>
      </c>
      <c r="T316" s="34">
        <f>(M316*S316)</f>
        <v>6545</v>
      </c>
      <c r="U316" s="34">
        <f>N316+R316+T316</f>
        <v>16837.2</v>
      </c>
      <c r="V316" s="34">
        <f>M316*200</f>
        <v>3400</v>
      </c>
      <c r="W316" s="34">
        <v>1</v>
      </c>
      <c r="X316" s="34">
        <v>160</v>
      </c>
      <c r="Y316" s="52">
        <f t="shared" si="30"/>
        <v>160</v>
      </c>
      <c r="Z316" s="52">
        <v>0</v>
      </c>
      <c r="AA316" s="52"/>
      <c r="AB316" s="34">
        <f>V316+Y316+Z316</f>
        <v>3560</v>
      </c>
      <c r="AC316" s="34">
        <f>AB316+U316</f>
        <v>20397.2</v>
      </c>
      <c r="AD316" s="91" t="str">
        <f>A316</f>
        <v>652-PR</v>
      </c>
      <c r="AE316" s="74" t="s">
        <v>541</v>
      </c>
    </row>
    <row r="317" spans="1:31" s="31" customFormat="1" ht="40.5" customHeight="1" x14ac:dyDescent="0.2">
      <c r="A317" s="33" t="s">
        <v>529</v>
      </c>
      <c r="B317" s="33"/>
      <c r="C317" s="28" t="s">
        <v>33</v>
      </c>
      <c r="D317" s="28" t="s">
        <v>45</v>
      </c>
      <c r="E317" s="35" t="s">
        <v>156</v>
      </c>
      <c r="F317" s="35" t="s">
        <v>62</v>
      </c>
      <c r="G317" s="35" t="s">
        <v>258</v>
      </c>
      <c r="H317" s="220">
        <v>45</v>
      </c>
      <c r="I317" s="33" t="s">
        <v>172</v>
      </c>
      <c r="J317" s="51">
        <v>585</v>
      </c>
      <c r="K317" s="52">
        <v>0</v>
      </c>
      <c r="L317" s="52">
        <v>17</v>
      </c>
      <c r="M317" s="52">
        <f t="shared" si="31"/>
        <v>17</v>
      </c>
      <c r="N317" s="34">
        <f t="shared" si="29"/>
        <v>9945</v>
      </c>
      <c r="O317" s="53">
        <v>28</v>
      </c>
      <c r="P317" s="53">
        <v>8</v>
      </c>
      <c r="Q317" s="71">
        <v>0.4</v>
      </c>
      <c r="R317" s="71">
        <f t="shared" si="28"/>
        <v>89.600000000000009</v>
      </c>
      <c r="S317" s="53">
        <v>385</v>
      </c>
      <c r="T317" s="34">
        <f>(M317*S317)</f>
        <v>6545</v>
      </c>
      <c r="U317" s="34">
        <f>N317+R317+T317</f>
        <v>16579.599999999999</v>
      </c>
      <c r="V317" s="34">
        <f>M317*200</f>
        <v>3400</v>
      </c>
      <c r="W317" s="34">
        <v>1</v>
      </c>
      <c r="X317" s="34">
        <v>160</v>
      </c>
      <c r="Y317" s="52">
        <f t="shared" si="30"/>
        <v>160</v>
      </c>
      <c r="Z317" s="46">
        <v>0</v>
      </c>
      <c r="AA317" s="46"/>
      <c r="AB317" s="34">
        <f>V317+Y317+Z317</f>
        <v>3560</v>
      </c>
      <c r="AC317" s="34">
        <f>AB317+U317</f>
        <v>20139.599999999999</v>
      </c>
      <c r="AD317" s="91" t="str">
        <f>A317</f>
        <v>652-PR</v>
      </c>
      <c r="AE317" s="74"/>
    </row>
    <row r="318" spans="1:31" s="31" customFormat="1" ht="39" customHeight="1" x14ac:dyDescent="0.2">
      <c r="A318" s="33" t="s">
        <v>529</v>
      </c>
      <c r="B318" s="33" t="s">
        <v>605</v>
      </c>
      <c r="C318" s="28" t="s">
        <v>33</v>
      </c>
      <c r="D318" s="28" t="s">
        <v>50</v>
      </c>
      <c r="E318" s="35" t="s">
        <v>161</v>
      </c>
      <c r="F318" s="35" t="s">
        <v>134</v>
      </c>
      <c r="G318" s="35" t="s">
        <v>135</v>
      </c>
      <c r="H318" s="220">
        <v>45</v>
      </c>
      <c r="I318" s="33" t="s">
        <v>37</v>
      </c>
      <c r="J318" s="51">
        <v>1200</v>
      </c>
      <c r="K318" s="52">
        <v>0</v>
      </c>
      <c r="L318" s="52">
        <v>20</v>
      </c>
      <c r="M318" s="52">
        <f t="shared" si="31"/>
        <v>20</v>
      </c>
      <c r="N318" s="34">
        <f t="shared" si="29"/>
        <v>24000</v>
      </c>
      <c r="O318" s="53">
        <v>0</v>
      </c>
      <c r="P318" s="53">
        <v>0</v>
      </c>
      <c r="Q318" s="71">
        <v>0.4</v>
      </c>
      <c r="R318" s="71">
        <f t="shared" si="28"/>
        <v>0</v>
      </c>
      <c r="S318" s="53">
        <v>0</v>
      </c>
      <c r="T318" s="34">
        <f>(M318*S318)</f>
        <v>0</v>
      </c>
      <c r="U318" s="34">
        <f>N318+R318+T318</f>
        <v>24000</v>
      </c>
      <c r="V318" s="53">
        <f>M318*200</f>
        <v>4000</v>
      </c>
      <c r="W318" s="53">
        <v>21</v>
      </c>
      <c r="X318" s="53">
        <v>160</v>
      </c>
      <c r="Y318" s="52">
        <f t="shared" si="30"/>
        <v>3360</v>
      </c>
      <c r="Z318" s="46">
        <v>0</v>
      </c>
      <c r="AA318" s="46"/>
      <c r="AB318" s="34">
        <f>V318+Y318+Z318</f>
        <v>7360</v>
      </c>
      <c r="AC318" s="34">
        <f>AB318+U318</f>
        <v>31360</v>
      </c>
      <c r="AD318" s="91" t="str">
        <f>A318</f>
        <v>652-PR</v>
      </c>
      <c r="AE318" s="74"/>
    </row>
    <row r="319" spans="1:31" s="31" customFormat="1" ht="39" customHeight="1" x14ac:dyDescent="0.2">
      <c r="A319" s="33" t="s">
        <v>529</v>
      </c>
      <c r="B319" s="33" t="s">
        <v>606</v>
      </c>
      <c r="C319" s="28" t="s">
        <v>33</v>
      </c>
      <c r="D319" s="28" t="s">
        <v>50</v>
      </c>
      <c r="E319" s="35" t="s">
        <v>161</v>
      </c>
      <c r="F319" s="35" t="s">
        <v>134</v>
      </c>
      <c r="G319" s="35" t="s">
        <v>135</v>
      </c>
      <c r="H319" s="220">
        <v>45</v>
      </c>
      <c r="I319" s="33" t="s">
        <v>37</v>
      </c>
      <c r="J319" s="51">
        <v>1200</v>
      </c>
      <c r="K319" s="52">
        <v>17</v>
      </c>
      <c r="L319" s="52">
        <v>0</v>
      </c>
      <c r="M319" s="52">
        <f t="shared" si="31"/>
        <v>17</v>
      </c>
      <c r="N319" s="34">
        <f t="shared" si="29"/>
        <v>20400</v>
      </c>
      <c r="O319" s="53">
        <v>0</v>
      </c>
      <c r="P319" s="53">
        <v>0</v>
      </c>
      <c r="Q319" s="71">
        <v>0.4</v>
      </c>
      <c r="R319" s="71">
        <v>0</v>
      </c>
      <c r="S319" s="53">
        <v>0</v>
      </c>
      <c r="T319" s="34">
        <v>0</v>
      </c>
      <c r="U319" s="34">
        <f>N319+R319+T319</f>
        <v>20400</v>
      </c>
      <c r="V319" s="53">
        <f>M319*200</f>
        <v>3400</v>
      </c>
      <c r="W319" s="53">
        <v>21</v>
      </c>
      <c r="X319" s="53">
        <v>160</v>
      </c>
      <c r="Y319" s="52">
        <f t="shared" si="30"/>
        <v>3360</v>
      </c>
      <c r="Z319" s="46">
        <v>0</v>
      </c>
      <c r="AA319" s="34">
        <v>7360</v>
      </c>
      <c r="AB319" s="34">
        <f>V319+Y319+Z319</f>
        <v>6760</v>
      </c>
      <c r="AC319" s="34">
        <f>AB319+U319</f>
        <v>27160</v>
      </c>
      <c r="AD319" s="91" t="str">
        <f>A319</f>
        <v>652-PR</v>
      </c>
      <c r="AE319" s="74"/>
    </row>
    <row r="320" spans="1:31" s="31" customFormat="1" ht="42" customHeight="1" x14ac:dyDescent="0.2">
      <c r="A320" s="33" t="s">
        <v>529</v>
      </c>
      <c r="B320" s="33" t="s">
        <v>607</v>
      </c>
      <c r="C320" s="28" t="s">
        <v>33</v>
      </c>
      <c r="D320" s="28" t="s">
        <v>50</v>
      </c>
      <c r="E320" s="35" t="s">
        <v>161</v>
      </c>
      <c r="F320" s="35" t="s">
        <v>134</v>
      </c>
      <c r="G320" s="35" t="s">
        <v>267</v>
      </c>
      <c r="H320" s="220">
        <v>45</v>
      </c>
      <c r="I320" s="33" t="s">
        <v>37</v>
      </c>
      <c r="J320" s="51">
        <v>1200</v>
      </c>
      <c r="K320" s="52">
        <v>20</v>
      </c>
      <c r="L320" s="52">
        <v>0</v>
      </c>
      <c r="M320" s="52">
        <f t="shared" si="31"/>
        <v>20</v>
      </c>
      <c r="N320" s="34">
        <f t="shared" si="29"/>
        <v>24000</v>
      </c>
      <c r="O320" s="53">
        <v>0</v>
      </c>
      <c r="P320" s="53">
        <v>0</v>
      </c>
      <c r="Q320" s="71">
        <v>0.4</v>
      </c>
      <c r="R320" s="71">
        <f t="shared" si="28"/>
        <v>0</v>
      </c>
      <c r="S320" s="53">
        <v>0</v>
      </c>
      <c r="T320" s="34">
        <f>(M320*S320)</f>
        <v>0</v>
      </c>
      <c r="U320" s="34">
        <f>N320+R320+T320</f>
        <v>24000</v>
      </c>
      <c r="V320" s="53">
        <f>M320*200</f>
        <v>4000</v>
      </c>
      <c r="W320" s="53">
        <v>14</v>
      </c>
      <c r="X320" s="53">
        <v>160</v>
      </c>
      <c r="Y320" s="52">
        <f t="shared" si="30"/>
        <v>2240</v>
      </c>
      <c r="Z320" s="46">
        <v>0</v>
      </c>
      <c r="AA320" s="46"/>
      <c r="AB320" s="34">
        <f>V320+Y320+Z320</f>
        <v>6240</v>
      </c>
      <c r="AC320" s="34">
        <f>AB320+U320</f>
        <v>30240</v>
      </c>
      <c r="AD320" s="91" t="str">
        <f>A320</f>
        <v>652-PR</v>
      </c>
      <c r="AE320" s="74"/>
    </row>
    <row r="321" spans="1:31" s="31" customFormat="1" ht="41.25" customHeight="1" x14ac:dyDescent="0.2">
      <c r="A321" s="33" t="s">
        <v>529</v>
      </c>
      <c r="B321" s="33"/>
      <c r="C321" s="28" t="s">
        <v>33</v>
      </c>
      <c r="D321" s="28" t="s">
        <v>50</v>
      </c>
      <c r="E321" s="35" t="s">
        <v>161</v>
      </c>
      <c r="F321" s="35" t="s">
        <v>266</v>
      </c>
      <c r="G321" s="35" t="s">
        <v>267</v>
      </c>
      <c r="H321" s="220">
        <v>45</v>
      </c>
      <c r="I321" s="33" t="s">
        <v>37</v>
      </c>
      <c r="J321" s="51">
        <v>1200</v>
      </c>
      <c r="K321" s="52">
        <v>0</v>
      </c>
      <c r="L321" s="52">
        <v>15</v>
      </c>
      <c r="M321" s="52">
        <f t="shared" si="31"/>
        <v>15</v>
      </c>
      <c r="N321" s="34">
        <f t="shared" si="29"/>
        <v>18000</v>
      </c>
      <c r="O321" s="53">
        <v>0</v>
      </c>
      <c r="P321" s="53">
        <v>0</v>
      </c>
      <c r="Q321" s="71">
        <v>0.4</v>
      </c>
      <c r="R321" s="71">
        <f t="shared" si="28"/>
        <v>0</v>
      </c>
      <c r="S321" s="53">
        <v>0</v>
      </c>
      <c r="T321" s="34">
        <f>(M321*S321)</f>
        <v>0</v>
      </c>
      <c r="U321" s="34">
        <f>N321+R321+T321</f>
        <v>18000</v>
      </c>
      <c r="V321" s="53">
        <f>M321*200</f>
        <v>3000</v>
      </c>
      <c r="W321" s="53">
        <v>14</v>
      </c>
      <c r="X321" s="53">
        <v>160</v>
      </c>
      <c r="Y321" s="52">
        <f t="shared" si="30"/>
        <v>2240</v>
      </c>
      <c r="Z321" s="46">
        <v>0</v>
      </c>
      <c r="AA321" s="46"/>
      <c r="AB321" s="34">
        <f>V321+Y321+Z321</f>
        <v>5240</v>
      </c>
      <c r="AC321" s="34">
        <f>AB321+U321</f>
        <v>23240</v>
      </c>
      <c r="AD321" s="91" t="str">
        <f>A321</f>
        <v>652-PR</v>
      </c>
      <c r="AE321" s="74"/>
    </row>
    <row r="322" spans="1:31" s="31" customFormat="1" ht="34.5" customHeight="1" x14ac:dyDescent="0.2">
      <c r="A322" s="33" t="s">
        <v>529</v>
      </c>
      <c r="B322" s="33"/>
      <c r="C322" s="28" t="s">
        <v>33</v>
      </c>
      <c r="D322" s="28" t="s">
        <v>50</v>
      </c>
      <c r="E322" s="35" t="s">
        <v>385</v>
      </c>
      <c r="F322" s="35" t="s">
        <v>266</v>
      </c>
      <c r="G322" s="35" t="s">
        <v>267</v>
      </c>
      <c r="H322" s="220">
        <v>45</v>
      </c>
      <c r="I322" s="33" t="s">
        <v>37</v>
      </c>
      <c r="J322" s="51">
        <v>1200</v>
      </c>
      <c r="K322" s="52">
        <v>15</v>
      </c>
      <c r="L322" s="52">
        <v>0</v>
      </c>
      <c r="M322" s="52">
        <f t="shared" si="31"/>
        <v>15</v>
      </c>
      <c r="N322" s="34">
        <f t="shared" si="29"/>
        <v>18000</v>
      </c>
      <c r="O322" s="53">
        <v>0</v>
      </c>
      <c r="P322" s="53">
        <v>0</v>
      </c>
      <c r="Q322" s="71">
        <v>0.4</v>
      </c>
      <c r="R322" s="71">
        <f t="shared" si="28"/>
        <v>0</v>
      </c>
      <c r="S322" s="34">
        <v>0</v>
      </c>
      <c r="T322" s="34">
        <f>(M322*S322)</f>
        <v>0</v>
      </c>
      <c r="U322" s="34">
        <f>N322+R322+T322</f>
        <v>18000</v>
      </c>
      <c r="V322" s="34">
        <f>M322*200</f>
        <v>3000</v>
      </c>
      <c r="W322" s="34">
        <v>14</v>
      </c>
      <c r="X322" s="34">
        <v>160</v>
      </c>
      <c r="Y322" s="52">
        <f t="shared" si="30"/>
        <v>2240</v>
      </c>
      <c r="Z322" s="46">
        <v>0</v>
      </c>
      <c r="AA322" s="46"/>
      <c r="AB322" s="34">
        <f>V322+Y322+Z322</f>
        <v>5240</v>
      </c>
      <c r="AC322" s="34">
        <f>AB322+U322</f>
        <v>23240</v>
      </c>
      <c r="AD322" s="91" t="str">
        <f>A322</f>
        <v>652-PR</v>
      </c>
      <c r="AE322" s="74"/>
    </row>
    <row r="323" spans="1:31" s="31" customFormat="1" ht="50.25" customHeight="1" x14ac:dyDescent="0.2">
      <c r="A323" s="33" t="s">
        <v>529</v>
      </c>
      <c r="B323" s="33"/>
      <c r="C323" s="28" t="s">
        <v>33</v>
      </c>
      <c r="D323" s="28" t="s">
        <v>50</v>
      </c>
      <c r="E323" s="35" t="s">
        <v>385</v>
      </c>
      <c r="F323" s="35" t="s">
        <v>102</v>
      </c>
      <c r="G323" s="35" t="s">
        <v>258</v>
      </c>
      <c r="H323" s="220">
        <v>45</v>
      </c>
      <c r="I323" s="33" t="s">
        <v>172</v>
      </c>
      <c r="J323" s="51">
        <v>585</v>
      </c>
      <c r="K323" s="52">
        <v>0</v>
      </c>
      <c r="L323" s="52">
        <v>20</v>
      </c>
      <c r="M323" s="52">
        <f t="shared" si="31"/>
        <v>20</v>
      </c>
      <c r="N323" s="34">
        <f t="shared" si="29"/>
        <v>11700</v>
      </c>
      <c r="O323" s="53">
        <v>17</v>
      </c>
      <c r="P323" s="53">
        <v>10</v>
      </c>
      <c r="Q323" s="71">
        <v>0.4</v>
      </c>
      <c r="R323" s="71">
        <f t="shared" si="28"/>
        <v>68</v>
      </c>
      <c r="S323" s="53">
        <v>385</v>
      </c>
      <c r="T323" s="34">
        <f>(M323*S323)</f>
        <v>7700</v>
      </c>
      <c r="U323" s="34">
        <f>N323+R323+T323</f>
        <v>19468</v>
      </c>
      <c r="V323" s="53">
        <f>M323*200</f>
        <v>4000</v>
      </c>
      <c r="W323" s="53">
        <v>1</v>
      </c>
      <c r="X323" s="53">
        <v>160</v>
      </c>
      <c r="Y323" s="52">
        <f t="shared" si="30"/>
        <v>160</v>
      </c>
      <c r="Z323" s="46">
        <v>0</v>
      </c>
      <c r="AA323" s="46"/>
      <c r="AB323" s="34">
        <f>V323+Y323+Z323</f>
        <v>4160</v>
      </c>
      <c r="AC323" s="34">
        <f>AB323+U323</f>
        <v>23628</v>
      </c>
      <c r="AD323" s="91" t="str">
        <f>A323</f>
        <v>652-PR</v>
      </c>
      <c r="AE323" s="74"/>
    </row>
    <row r="324" spans="1:31" s="31" customFormat="1" ht="48" customHeight="1" x14ac:dyDescent="0.2">
      <c r="A324" s="33" t="s">
        <v>529</v>
      </c>
      <c r="B324" s="33"/>
      <c r="C324" s="28" t="s">
        <v>33</v>
      </c>
      <c r="D324" s="28" t="s">
        <v>50</v>
      </c>
      <c r="E324" s="89" t="s">
        <v>121</v>
      </c>
      <c r="F324" s="35" t="s">
        <v>102</v>
      </c>
      <c r="G324" s="35" t="s">
        <v>135</v>
      </c>
      <c r="H324" s="220">
        <v>45</v>
      </c>
      <c r="I324" s="33" t="s">
        <v>172</v>
      </c>
      <c r="J324" s="51">
        <v>585</v>
      </c>
      <c r="K324" s="52">
        <v>20</v>
      </c>
      <c r="L324" s="52">
        <v>0</v>
      </c>
      <c r="M324" s="52">
        <f t="shared" si="31"/>
        <v>20</v>
      </c>
      <c r="N324" s="34">
        <f t="shared" si="29"/>
        <v>11700</v>
      </c>
      <c r="O324" s="53">
        <v>14</v>
      </c>
      <c r="P324" s="53">
        <v>88</v>
      </c>
      <c r="Q324" s="71">
        <v>0.4</v>
      </c>
      <c r="R324" s="71">
        <f t="shared" si="28"/>
        <v>492.80000000000007</v>
      </c>
      <c r="S324" s="53">
        <v>235</v>
      </c>
      <c r="T324" s="34">
        <f>(M324*S324)</f>
        <v>4700</v>
      </c>
      <c r="U324" s="34">
        <f>N324+R324+T324</f>
        <v>16892.8</v>
      </c>
      <c r="V324" s="53">
        <f>M324*200</f>
        <v>4000</v>
      </c>
      <c r="W324" s="53">
        <v>1</v>
      </c>
      <c r="X324" s="53">
        <v>410</v>
      </c>
      <c r="Y324" s="52">
        <f t="shared" si="30"/>
        <v>410</v>
      </c>
      <c r="Z324" s="46">
        <v>0</v>
      </c>
      <c r="AA324" s="46"/>
      <c r="AB324" s="34">
        <f>V324+Y324+Z324</f>
        <v>4410</v>
      </c>
      <c r="AC324" s="34">
        <f>AB324+U324</f>
        <v>21302.799999999999</v>
      </c>
      <c r="AD324" s="91" t="str">
        <f>A324</f>
        <v>652-PR</v>
      </c>
      <c r="AE324" s="74" t="s">
        <v>544</v>
      </c>
    </row>
    <row r="325" spans="1:31" s="31" customFormat="1" ht="40.5" customHeight="1" x14ac:dyDescent="0.2">
      <c r="A325" s="33" t="s">
        <v>529</v>
      </c>
      <c r="B325" s="33" t="s">
        <v>290</v>
      </c>
      <c r="C325" s="28" t="s">
        <v>33</v>
      </c>
      <c r="D325" s="28" t="s">
        <v>34</v>
      </c>
      <c r="E325" s="35" t="s">
        <v>170</v>
      </c>
      <c r="F325" s="35" t="s">
        <v>134</v>
      </c>
      <c r="G325" s="35" t="s">
        <v>135</v>
      </c>
      <c r="H325" s="220">
        <v>45</v>
      </c>
      <c r="I325" s="33" t="s">
        <v>37</v>
      </c>
      <c r="J325" s="51">
        <v>1200</v>
      </c>
      <c r="K325" s="52">
        <v>0</v>
      </c>
      <c r="L325" s="52">
        <v>18</v>
      </c>
      <c r="M325" s="52">
        <f t="shared" si="31"/>
        <v>18</v>
      </c>
      <c r="N325" s="34">
        <f t="shared" si="29"/>
        <v>21600</v>
      </c>
      <c r="O325" s="53">
        <v>0</v>
      </c>
      <c r="P325" s="53">
        <v>0</v>
      </c>
      <c r="Q325" s="71">
        <v>0.4</v>
      </c>
      <c r="R325" s="71">
        <f t="shared" si="28"/>
        <v>0</v>
      </c>
      <c r="S325" s="53">
        <v>0</v>
      </c>
      <c r="T325" s="34">
        <f>(M325*S325)</f>
        <v>0</v>
      </c>
      <c r="U325" s="34">
        <f>N325+R325+T325</f>
        <v>21600</v>
      </c>
      <c r="V325" s="53">
        <f>M325*200</f>
        <v>3600</v>
      </c>
      <c r="W325" s="53">
        <v>9</v>
      </c>
      <c r="X325" s="53">
        <v>215</v>
      </c>
      <c r="Y325" s="52">
        <f t="shared" si="30"/>
        <v>1935</v>
      </c>
      <c r="Z325" s="46">
        <v>0</v>
      </c>
      <c r="AA325" s="46"/>
      <c r="AB325" s="34">
        <f>V325+Y325+Z325</f>
        <v>5535</v>
      </c>
      <c r="AC325" s="34">
        <f>AB325+U325</f>
        <v>27135</v>
      </c>
      <c r="AD325" s="91" t="str">
        <f>A325</f>
        <v>652-PR</v>
      </c>
      <c r="AE325" s="74"/>
    </row>
    <row r="326" spans="1:31" s="31" customFormat="1" ht="39.75" customHeight="1" x14ac:dyDescent="0.2">
      <c r="A326" s="33" t="s">
        <v>529</v>
      </c>
      <c r="B326" s="33"/>
      <c r="C326" s="28" t="s">
        <v>33</v>
      </c>
      <c r="D326" s="28" t="s">
        <v>34</v>
      </c>
      <c r="E326" s="35" t="s">
        <v>545</v>
      </c>
      <c r="F326" s="89" t="s">
        <v>52</v>
      </c>
      <c r="G326" s="89" t="s">
        <v>135</v>
      </c>
      <c r="H326" s="220">
        <v>45</v>
      </c>
      <c r="I326" s="90" t="s">
        <v>48</v>
      </c>
      <c r="J326" s="51">
        <v>585</v>
      </c>
      <c r="K326" s="52">
        <v>0</v>
      </c>
      <c r="L326" s="52">
        <v>17</v>
      </c>
      <c r="M326" s="52">
        <f t="shared" si="31"/>
        <v>17</v>
      </c>
      <c r="N326" s="34">
        <f t="shared" si="29"/>
        <v>9945</v>
      </c>
      <c r="O326" s="34">
        <v>28</v>
      </c>
      <c r="P326" s="34">
        <v>133</v>
      </c>
      <c r="Q326" s="54">
        <v>0.4</v>
      </c>
      <c r="R326" s="54">
        <f t="shared" si="28"/>
        <v>1489.6000000000001</v>
      </c>
      <c r="S326" s="34">
        <v>235</v>
      </c>
      <c r="T326" s="34">
        <f>(M326*S326)</f>
        <v>3995</v>
      </c>
      <c r="U326" s="34">
        <f>N326+R326+T326</f>
        <v>15429.6</v>
      </c>
      <c r="V326" s="34">
        <f>M326*200</f>
        <v>3400</v>
      </c>
      <c r="W326" s="34">
        <v>1</v>
      </c>
      <c r="X326" s="34">
        <v>660</v>
      </c>
      <c r="Y326" s="52">
        <f t="shared" si="30"/>
        <v>660</v>
      </c>
      <c r="Z326" s="52">
        <v>0</v>
      </c>
      <c r="AA326" s="52"/>
      <c r="AB326" s="34">
        <f>V326+Y326+Z326</f>
        <v>4060</v>
      </c>
      <c r="AC326" s="34">
        <f>AB326+U326</f>
        <v>19489.599999999999</v>
      </c>
      <c r="AD326" s="91" t="str">
        <f>A326</f>
        <v>652-PR</v>
      </c>
      <c r="AE326" s="74"/>
    </row>
    <row r="327" spans="1:31" s="31" customFormat="1" ht="40" customHeight="1" x14ac:dyDescent="0.2">
      <c r="A327" s="33" t="s">
        <v>529</v>
      </c>
      <c r="B327" s="33"/>
      <c r="C327" s="88" t="s">
        <v>33</v>
      </c>
      <c r="D327" s="88" t="s">
        <v>34</v>
      </c>
      <c r="E327" s="89" t="s">
        <v>35</v>
      </c>
      <c r="F327" s="35" t="s">
        <v>547</v>
      </c>
      <c r="G327" s="35" t="s">
        <v>530</v>
      </c>
      <c r="H327" s="220">
        <v>45</v>
      </c>
      <c r="I327" s="90" t="s">
        <v>37</v>
      </c>
      <c r="J327" s="51">
        <v>1200</v>
      </c>
      <c r="K327" s="52">
        <v>17</v>
      </c>
      <c r="L327" s="52">
        <v>0</v>
      </c>
      <c r="M327" s="52">
        <f t="shared" si="31"/>
        <v>17</v>
      </c>
      <c r="N327" s="34">
        <f t="shared" si="29"/>
        <v>20400</v>
      </c>
      <c r="O327" s="34">
        <v>0</v>
      </c>
      <c r="P327" s="34">
        <v>0</v>
      </c>
      <c r="Q327" s="54">
        <v>0.4</v>
      </c>
      <c r="R327" s="54">
        <f t="shared" si="28"/>
        <v>0</v>
      </c>
      <c r="S327" s="34">
        <v>0</v>
      </c>
      <c r="T327" s="34">
        <f>(M327*S327)</f>
        <v>0</v>
      </c>
      <c r="U327" s="34">
        <f>N327+R327+T327</f>
        <v>20400</v>
      </c>
      <c r="V327" s="34">
        <f>M327*200</f>
        <v>3400</v>
      </c>
      <c r="W327" s="34">
        <v>14</v>
      </c>
      <c r="X327" s="34">
        <v>330</v>
      </c>
      <c r="Y327" s="52">
        <f t="shared" si="30"/>
        <v>4620</v>
      </c>
      <c r="Z327" s="52">
        <v>0</v>
      </c>
      <c r="AA327" s="52"/>
      <c r="AB327" s="34">
        <f>V327+Y327+Z327</f>
        <v>8020</v>
      </c>
      <c r="AC327" s="34">
        <f>AB327+U327</f>
        <v>28420</v>
      </c>
      <c r="AD327" s="91" t="str">
        <f>A327</f>
        <v>652-PR</v>
      </c>
      <c r="AE327" s="74"/>
    </row>
    <row r="328" spans="1:31" s="31" customFormat="1" ht="41.25" customHeight="1" x14ac:dyDescent="0.2">
      <c r="A328" s="33" t="s">
        <v>529</v>
      </c>
      <c r="B328" s="33"/>
      <c r="C328" s="28" t="s">
        <v>33</v>
      </c>
      <c r="D328" s="28" t="s">
        <v>34</v>
      </c>
      <c r="E328" s="35" t="s">
        <v>548</v>
      </c>
      <c r="F328" s="89" t="s">
        <v>52</v>
      </c>
      <c r="G328" s="89" t="s">
        <v>258</v>
      </c>
      <c r="H328" s="220">
        <v>45</v>
      </c>
      <c r="I328" s="90" t="s">
        <v>48</v>
      </c>
      <c r="J328" s="51">
        <v>585</v>
      </c>
      <c r="K328" s="52">
        <v>17</v>
      </c>
      <c r="L328" s="52">
        <v>0</v>
      </c>
      <c r="M328" s="52">
        <f t="shared" si="31"/>
        <v>17</v>
      </c>
      <c r="N328" s="34">
        <f t="shared" si="29"/>
        <v>9945</v>
      </c>
      <c r="O328" s="34">
        <v>28</v>
      </c>
      <c r="P328" s="34">
        <v>88</v>
      </c>
      <c r="Q328" s="54">
        <v>0.4</v>
      </c>
      <c r="R328" s="54">
        <f t="shared" si="28"/>
        <v>985.60000000000014</v>
      </c>
      <c r="S328" s="34">
        <v>385</v>
      </c>
      <c r="T328" s="34">
        <f>(M328*S328)</f>
        <v>6545</v>
      </c>
      <c r="U328" s="34">
        <f>N328+R328+T328</f>
        <v>17475.599999999999</v>
      </c>
      <c r="V328" s="34">
        <f>M328*200</f>
        <v>3400</v>
      </c>
      <c r="W328" s="34">
        <v>1</v>
      </c>
      <c r="X328" s="34">
        <v>420</v>
      </c>
      <c r="Y328" s="52">
        <f t="shared" si="30"/>
        <v>420</v>
      </c>
      <c r="Z328" s="52">
        <v>0</v>
      </c>
      <c r="AA328" s="52"/>
      <c r="AB328" s="34">
        <f>V328+Y328+Z328</f>
        <v>3820</v>
      </c>
      <c r="AC328" s="34">
        <f>AB328+U328</f>
        <v>21295.599999999999</v>
      </c>
      <c r="AD328" s="91" t="str">
        <f>A328</f>
        <v>652-PR</v>
      </c>
      <c r="AE328" s="74"/>
    </row>
    <row r="329" spans="1:31" s="31" customFormat="1" ht="48.75" customHeight="1" x14ac:dyDescent="0.2">
      <c r="A329" s="33" t="s">
        <v>529</v>
      </c>
      <c r="B329" s="33"/>
      <c r="C329" s="88" t="s">
        <v>33</v>
      </c>
      <c r="D329" s="88" t="s">
        <v>34</v>
      </c>
      <c r="E329" s="89" t="s">
        <v>35</v>
      </c>
      <c r="F329" s="35" t="s">
        <v>140</v>
      </c>
      <c r="G329" s="35" t="s">
        <v>141</v>
      </c>
      <c r="H329" s="220">
        <v>45</v>
      </c>
      <c r="I329" s="90" t="s">
        <v>37</v>
      </c>
      <c r="J329" s="51">
        <v>1200</v>
      </c>
      <c r="K329" s="52">
        <v>0</v>
      </c>
      <c r="L329" s="52">
        <v>17</v>
      </c>
      <c r="M329" s="52">
        <f t="shared" si="31"/>
        <v>17</v>
      </c>
      <c r="N329" s="34">
        <f t="shared" si="29"/>
        <v>20400</v>
      </c>
      <c r="O329" s="53">
        <v>0</v>
      </c>
      <c r="P329" s="53">
        <v>188</v>
      </c>
      <c r="Q329" s="71">
        <v>0.4</v>
      </c>
      <c r="R329" s="71">
        <f t="shared" si="28"/>
        <v>0</v>
      </c>
      <c r="S329" s="53">
        <v>0</v>
      </c>
      <c r="T329" s="34">
        <f>(M329*S329)</f>
        <v>0</v>
      </c>
      <c r="U329" s="34">
        <f>N329+R329+T329</f>
        <v>20400</v>
      </c>
      <c r="V329" s="53">
        <f>M329*200</f>
        <v>3400</v>
      </c>
      <c r="W329" s="34">
        <v>14</v>
      </c>
      <c r="X329" s="34">
        <v>536</v>
      </c>
      <c r="Y329" s="52">
        <f t="shared" si="30"/>
        <v>7504</v>
      </c>
      <c r="Z329" s="46">
        <v>0</v>
      </c>
      <c r="AA329" s="46"/>
      <c r="AB329" s="34">
        <f>V329+Y329+Z329</f>
        <v>10904</v>
      </c>
      <c r="AC329" s="34">
        <f>AB329+U329</f>
        <v>31304</v>
      </c>
      <c r="AD329" s="91" t="str">
        <f>A329</f>
        <v>652-PR</v>
      </c>
      <c r="AE329" s="74"/>
    </row>
    <row r="330" spans="1:31" s="31" customFormat="1" ht="42" customHeight="1" x14ac:dyDescent="0.2">
      <c r="A330" s="33" t="s">
        <v>529</v>
      </c>
      <c r="B330" s="33"/>
      <c r="C330" s="88" t="s">
        <v>33</v>
      </c>
      <c r="D330" s="88" t="s">
        <v>34</v>
      </c>
      <c r="E330" s="89" t="s">
        <v>35</v>
      </c>
      <c r="F330" s="35" t="s">
        <v>550</v>
      </c>
      <c r="G330" s="35" t="s">
        <v>551</v>
      </c>
      <c r="H330" s="220">
        <v>45</v>
      </c>
      <c r="I330" s="90" t="s">
        <v>37</v>
      </c>
      <c r="J330" s="51">
        <v>1200</v>
      </c>
      <c r="K330" s="52">
        <v>0</v>
      </c>
      <c r="L330" s="52">
        <v>17</v>
      </c>
      <c r="M330" s="52">
        <f t="shared" si="31"/>
        <v>17</v>
      </c>
      <c r="N330" s="34">
        <f t="shared" si="29"/>
        <v>20400</v>
      </c>
      <c r="O330" s="53">
        <v>0</v>
      </c>
      <c r="P330" s="53">
        <v>0</v>
      </c>
      <c r="Q330" s="71">
        <v>0.4</v>
      </c>
      <c r="R330" s="71">
        <f t="shared" si="28"/>
        <v>0</v>
      </c>
      <c r="S330" s="53">
        <v>0</v>
      </c>
      <c r="T330" s="34">
        <f>(M330*S330)</f>
        <v>0</v>
      </c>
      <c r="U330" s="34">
        <f>N330+R330+T330</f>
        <v>20400</v>
      </c>
      <c r="V330" s="53">
        <f>M330*200</f>
        <v>3400</v>
      </c>
      <c r="W330" s="34">
        <v>14</v>
      </c>
      <c r="X330" s="34">
        <v>536</v>
      </c>
      <c r="Y330" s="52">
        <f t="shared" si="30"/>
        <v>7504</v>
      </c>
      <c r="Z330" s="46">
        <v>0</v>
      </c>
      <c r="AA330" s="46"/>
      <c r="AB330" s="34">
        <f>V330+Y330+Z330</f>
        <v>10904</v>
      </c>
      <c r="AC330" s="34">
        <f>AB330+U330</f>
        <v>31304</v>
      </c>
      <c r="AD330" s="91" t="str">
        <f>A330</f>
        <v>652-PR</v>
      </c>
      <c r="AE330" s="74"/>
    </row>
    <row r="331" spans="1:31" s="31" customFormat="1" ht="39" customHeight="1" x14ac:dyDescent="0.2">
      <c r="A331" s="33" t="s">
        <v>529</v>
      </c>
      <c r="B331" s="33"/>
      <c r="C331" s="28" t="s">
        <v>33</v>
      </c>
      <c r="D331" s="28" t="s">
        <v>34</v>
      </c>
      <c r="E331" s="89" t="s">
        <v>35</v>
      </c>
      <c r="F331" s="35" t="s">
        <v>52</v>
      </c>
      <c r="G331" s="35" t="s">
        <v>258</v>
      </c>
      <c r="H331" s="220">
        <v>45</v>
      </c>
      <c r="I331" s="33" t="s">
        <v>37</v>
      </c>
      <c r="J331" s="51">
        <v>1200</v>
      </c>
      <c r="K331" s="52">
        <v>0</v>
      </c>
      <c r="L331" s="52">
        <v>17</v>
      </c>
      <c r="M331" s="52">
        <f t="shared" si="31"/>
        <v>17</v>
      </c>
      <c r="N331" s="34">
        <f t="shared" ref="N331:N339" si="32">(J331*M331)</f>
        <v>20400</v>
      </c>
      <c r="O331" s="53">
        <v>0</v>
      </c>
      <c r="P331" s="53">
        <v>0</v>
      </c>
      <c r="Q331" s="71">
        <v>0.4</v>
      </c>
      <c r="R331" s="71">
        <f t="shared" si="28"/>
        <v>0</v>
      </c>
      <c r="S331" s="53">
        <v>0</v>
      </c>
      <c r="T331" s="34">
        <f>(M331*S331)</f>
        <v>0</v>
      </c>
      <c r="U331" s="34">
        <f>N331+R331+T331</f>
        <v>20400</v>
      </c>
      <c r="V331" s="53">
        <f>M331*200</f>
        <v>3400</v>
      </c>
      <c r="W331" s="53">
        <v>14</v>
      </c>
      <c r="X331" s="53">
        <v>536</v>
      </c>
      <c r="Y331" s="52">
        <f t="shared" ref="Y331:Y339" si="33">SUM(X331*W331)</f>
        <v>7504</v>
      </c>
      <c r="Z331" s="46">
        <v>0</v>
      </c>
      <c r="AA331" s="46"/>
      <c r="AB331" s="34">
        <f>V331+Y331+Z331</f>
        <v>10904</v>
      </c>
      <c r="AC331" s="34">
        <f>AB331+U331</f>
        <v>31304</v>
      </c>
      <c r="AD331" s="91" t="str">
        <f>A331</f>
        <v>652-PR</v>
      </c>
      <c r="AE331" s="74"/>
    </row>
    <row r="332" spans="1:31" s="31" customFormat="1" ht="38.25" hidden="1" customHeight="1" x14ac:dyDescent="0.2">
      <c r="A332" s="243" t="s">
        <v>554</v>
      </c>
      <c r="B332" s="243" t="s">
        <v>717</v>
      </c>
      <c r="C332" s="179" t="s">
        <v>77</v>
      </c>
      <c r="D332" s="179" t="s">
        <v>45</v>
      </c>
      <c r="E332" s="180" t="s">
        <v>313</v>
      </c>
      <c r="F332" s="180" t="s">
        <v>303</v>
      </c>
      <c r="G332" s="180" t="s">
        <v>639</v>
      </c>
      <c r="H332" s="246">
        <v>42</v>
      </c>
      <c r="I332" s="178" t="s">
        <v>48</v>
      </c>
      <c r="J332" s="183">
        <v>585</v>
      </c>
      <c r="K332" s="181">
        <v>0</v>
      </c>
      <c r="L332" s="181">
        <v>20</v>
      </c>
      <c r="M332" s="181">
        <f t="shared" si="31"/>
        <v>20</v>
      </c>
      <c r="N332" s="55">
        <f t="shared" si="32"/>
        <v>11700</v>
      </c>
      <c r="O332" s="182">
        <v>28</v>
      </c>
      <c r="P332" s="182">
        <v>56</v>
      </c>
      <c r="Q332" s="184">
        <v>0.4</v>
      </c>
      <c r="R332" s="184">
        <f t="shared" si="28"/>
        <v>627.20000000000005</v>
      </c>
      <c r="S332" s="182">
        <v>0</v>
      </c>
      <c r="T332" s="55">
        <f>(M332*S332)</f>
        <v>0</v>
      </c>
      <c r="U332" s="55">
        <f>N332+R332+T332</f>
        <v>12327.2</v>
      </c>
      <c r="V332" s="55">
        <f>M332*200</f>
        <v>4000</v>
      </c>
      <c r="W332" s="55">
        <v>1</v>
      </c>
      <c r="X332" s="55">
        <v>320</v>
      </c>
      <c r="Y332" s="181">
        <f t="shared" si="33"/>
        <v>320</v>
      </c>
      <c r="Z332" s="189">
        <v>0</v>
      </c>
      <c r="AA332" s="189"/>
      <c r="AB332" s="55">
        <f>V332+Y332+Z332</f>
        <v>4320</v>
      </c>
      <c r="AC332" s="55">
        <f>AB332+U332</f>
        <v>16647.2</v>
      </c>
      <c r="AD332" s="91" t="str">
        <f>A332</f>
        <v>654-A</v>
      </c>
      <c r="AE332" s="74"/>
    </row>
    <row r="333" spans="1:31" s="31" customFormat="1" ht="38.25" hidden="1" customHeight="1" x14ac:dyDescent="0.2">
      <c r="A333" s="243"/>
      <c r="B333" s="243" t="s">
        <v>738</v>
      </c>
      <c r="C333" s="179" t="s">
        <v>77</v>
      </c>
      <c r="D333" s="179" t="s">
        <v>108</v>
      </c>
      <c r="E333" s="180" t="s">
        <v>380</v>
      </c>
      <c r="F333" s="180" t="s">
        <v>722</v>
      </c>
      <c r="G333" s="180" t="s">
        <v>382</v>
      </c>
      <c r="H333" s="246">
        <v>42</v>
      </c>
      <c r="I333" s="178" t="s">
        <v>48</v>
      </c>
      <c r="J333" s="183">
        <v>585</v>
      </c>
      <c r="K333" s="181">
        <v>0</v>
      </c>
      <c r="L333" s="181">
        <v>20</v>
      </c>
      <c r="M333" s="181">
        <f t="shared" si="31"/>
        <v>20</v>
      </c>
      <c r="N333" s="55">
        <f t="shared" si="32"/>
        <v>11700</v>
      </c>
      <c r="O333" s="182">
        <v>28</v>
      </c>
      <c r="P333" s="182">
        <v>78</v>
      </c>
      <c r="Q333" s="184">
        <v>0.4</v>
      </c>
      <c r="R333" s="184">
        <f t="shared" ref="R333:R338" si="34">SUM(P333*Q333*O333)</f>
        <v>873.60000000000014</v>
      </c>
      <c r="S333" s="182">
        <v>300</v>
      </c>
      <c r="T333" s="55">
        <f>(M333*S333)</f>
        <v>6000</v>
      </c>
      <c r="U333" s="55">
        <f>N333+R333+T333</f>
        <v>18573.599999999999</v>
      </c>
      <c r="V333" s="55">
        <f>M333*200</f>
        <v>4000</v>
      </c>
      <c r="W333" s="55">
        <v>1</v>
      </c>
      <c r="X333" s="55">
        <v>385</v>
      </c>
      <c r="Y333" s="181">
        <f t="shared" si="33"/>
        <v>385</v>
      </c>
      <c r="Z333" s="189">
        <v>0</v>
      </c>
      <c r="AA333" s="189"/>
      <c r="AB333" s="55">
        <f>V333+Y333+Z333</f>
        <v>4385</v>
      </c>
      <c r="AC333" s="55">
        <f>AB333+U333</f>
        <v>22958.6</v>
      </c>
      <c r="AD333" s="91"/>
      <c r="AE333" s="74"/>
    </row>
    <row r="334" spans="1:31" s="31" customFormat="1" ht="38.25" hidden="1" customHeight="1" x14ac:dyDescent="0.2">
      <c r="A334" s="243"/>
      <c r="B334" s="243" t="s">
        <v>735</v>
      </c>
      <c r="C334" s="179" t="s">
        <v>77</v>
      </c>
      <c r="D334" s="179" t="s">
        <v>50</v>
      </c>
      <c r="E334" s="180" t="s">
        <v>51</v>
      </c>
      <c r="F334" s="180" t="s">
        <v>386</v>
      </c>
      <c r="G334" s="180" t="s">
        <v>382</v>
      </c>
      <c r="H334" s="246">
        <v>42</v>
      </c>
      <c r="I334" s="178" t="s">
        <v>48</v>
      </c>
      <c r="J334" s="183">
        <v>585</v>
      </c>
      <c r="K334" s="181">
        <v>0</v>
      </c>
      <c r="L334" s="181">
        <v>25</v>
      </c>
      <c r="M334" s="181">
        <f t="shared" si="31"/>
        <v>25</v>
      </c>
      <c r="N334" s="55">
        <f t="shared" si="32"/>
        <v>14625</v>
      </c>
      <c r="O334" s="182">
        <v>28</v>
      </c>
      <c r="P334" s="182">
        <v>10</v>
      </c>
      <c r="Q334" s="184">
        <v>0.4</v>
      </c>
      <c r="R334" s="184">
        <f t="shared" si="34"/>
        <v>112</v>
      </c>
      <c r="S334" s="182">
        <v>300</v>
      </c>
      <c r="T334" s="55">
        <f>(M334*S334)</f>
        <v>7500</v>
      </c>
      <c r="U334" s="55">
        <f>N334+R334+T334</f>
        <v>22237</v>
      </c>
      <c r="V334" s="55">
        <f>M334*200</f>
        <v>5000</v>
      </c>
      <c r="W334" s="55">
        <v>1</v>
      </c>
      <c r="X334" s="55">
        <v>700</v>
      </c>
      <c r="Y334" s="181">
        <f t="shared" si="33"/>
        <v>700</v>
      </c>
      <c r="Z334" s="189">
        <v>0</v>
      </c>
      <c r="AA334" s="189"/>
      <c r="AB334" s="55">
        <f>V334+Y334+Z334</f>
        <v>5700</v>
      </c>
      <c r="AC334" s="55">
        <f>AB334+U334</f>
        <v>27937</v>
      </c>
      <c r="AD334" s="91"/>
      <c r="AE334" s="74"/>
    </row>
    <row r="335" spans="1:31" s="31" customFormat="1" ht="38.25" customHeight="1" x14ac:dyDescent="0.2">
      <c r="A335" s="243"/>
      <c r="B335" s="243" t="s">
        <v>745</v>
      </c>
      <c r="C335" s="179" t="s">
        <v>33</v>
      </c>
      <c r="D335" s="179" t="s">
        <v>50</v>
      </c>
      <c r="E335" s="180" t="s">
        <v>51</v>
      </c>
      <c r="F335" s="180" t="s">
        <v>386</v>
      </c>
      <c r="G335" s="180" t="s">
        <v>746</v>
      </c>
      <c r="H335" s="246">
        <v>42</v>
      </c>
      <c r="I335" s="178" t="s">
        <v>48</v>
      </c>
      <c r="J335" s="183">
        <v>585</v>
      </c>
      <c r="K335" s="181">
        <v>0</v>
      </c>
      <c r="L335" s="181">
        <v>0</v>
      </c>
      <c r="M335" s="181">
        <f t="shared" si="31"/>
        <v>0</v>
      </c>
      <c r="N335" s="55">
        <f t="shared" si="32"/>
        <v>0</v>
      </c>
      <c r="O335" s="182">
        <v>0</v>
      </c>
      <c r="P335" s="182">
        <v>10</v>
      </c>
      <c r="Q335" s="184">
        <v>0.4</v>
      </c>
      <c r="R335" s="184">
        <f t="shared" si="34"/>
        <v>0</v>
      </c>
      <c r="S335" s="182">
        <v>0</v>
      </c>
      <c r="T335" s="55">
        <f>(M335*S335)</f>
        <v>0</v>
      </c>
      <c r="U335" s="55">
        <f>N335+R335+T335</f>
        <v>0</v>
      </c>
      <c r="V335" s="55">
        <f>M335*200</f>
        <v>0</v>
      </c>
      <c r="W335" s="55">
        <v>72</v>
      </c>
      <c r="X335" s="55">
        <v>291.66000000000003</v>
      </c>
      <c r="Y335" s="181">
        <f t="shared" si="33"/>
        <v>20999.52</v>
      </c>
      <c r="Z335" s="189">
        <v>0</v>
      </c>
      <c r="AA335" s="189"/>
      <c r="AB335" s="55">
        <f>V335+Y335+Z335</f>
        <v>20999.52</v>
      </c>
      <c r="AC335" s="55">
        <f>AB335+U335</f>
        <v>20999.52</v>
      </c>
      <c r="AD335" s="91"/>
      <c r="AE335" s="74"/>
    </row>
    <row r="336" spans="1:31" s="31" customFormat="1" ht="38.25" hidden="1" customHeight="1" x14ac:dyDescent="0.2">
      <c r="A336" s="243"/>
      <c r="B336" s="243" t="s">
        <v>739</v>
      </c>
      <c r="C336" s="179" t="s">
        <v>77</v>
      </c>
      <c r="D336" s="179" t="s">
        <v>108</v>
      </c>
      <c r="E336" s="180" t="s">
        <v>513</v>
      </c>
      <c r="F336" s="180" t="s">
        <v>52</v>
      </c>
      <c r="G336" s="180" t="s">
        <v>491</v>
      </c>
      <c r="H336" s="246">
        <v>56</v>
      </c>
      <c r="I336" s="178" t="s">
        <v>48</v>
      </c>
      <c r="J336" s="183">
        <v>585</v>
      </c>
      <c r="K336" s="181">
        <v>0</v>
      </c>
      <c r="L336" s="181">
        <v>20</v>
      </c>
      <c r="M336" s="181">
        <f t="shared" si="31"/>
        <v>20</v>
      </c>
      <c r="N336" s="55">
        <f t="shared" si="32"/>
        <v>11700</v>
      </c>
      <c r="O336" s="182">
        <v>36</v>
      </c>
      <c r="P336" s="182">
        <v>32</v>
      </c>
      <c r="Q336" s="184">
        <v>0.4</v>
      </c>
      <c r="R336" s="184">
        <f t="shared" si="34"/>
        <v>460.8</v>
      </c>
      <c r="S336" s="182">
        <v>300</v>
      </c>
      <c r="T336" s="55">
        <f>(M336*S336)</f>
        <v>6000</v>
      </c>
      <c r="U336" s="55">
        <f>N336+R336+T336</f>
        <v>18160.8</v>
      </c>
      <c r="V336" s="55">
        <f>M336*200</f>
        <v>4000</v>
      </c>
      <c r="W336" s="55">
        <v>1</v>
      </c>
      <c r="X336" s="55">
        <v>300</v>
      </c>
      <c r="Y336" s="181">
        <f t="shared" si="33"/>
        <v>300</v>
      </c>
      <c r="Z336" s="189">
        <v>0</v>
      </c>
      <c r="AA336" s="189"/>
      <c r="AB336" s="55">
        <f>V336+Y336+Z336</f>
        <v>4300</v>
      </c>
      <c r="AC336" s="55">
        <f>AB336+U336</f>
        <v>22460.799999999999</v>
      </c>
      <c r="AD336" s="91"/>
      <c r="AE336" s="74"/>
    </row>
    <row r="337" spans="1:31" s="31" customFormat="1" ht="38.25" hidden="1" customHeight="1" x14ac:dyDescent="0.2">
      <c r="A337" s="243"/>
      <c r="B337" s="243" t="s">
        <v>737</v>
      </c>
      <c r="C337" s="179" t="s">
        <v>77</v>
      </c>
      <c r="D337" s="179" t="s">
        <v>108</v>
      </c>
      <c r="E337" s="180" t="s">
        <v>438</v>
      </c>
      <c r="F337" s="180" t="s">
        <v>736</v>
      </c>
      <c r="G337" s="180" t="s">
        <v>197</v>
      </c>
      <c r="H337" s="246">
        <v>42</v>
      </c>
      <c r="I337" s="178" t="s">
        <v>172</v>
      </c>
      <c r="J337" s="183">
        <v>585</v>
      </c>
      <c r="K337" s="181">
        <v>0</v>
      </c>
      <c r="L337" s="181">
        <v>15</v>
      </c>
      <c r="M337" s="181">
        <f t="shared" si="31"/>
        <v>15</v>
      </c>
      <c r="N337" s="55">
        <f t="shared" si="32"/>
        <v>8775</v>
      </c>
      <c r="O337" s="182">
        <v>18</v>
      </c>
      <c r="P337" s="182">
        <v>15</v>
      </c>
      <c r="Q337" s="184">
        <v>0.4</v>
      </c>
      <c r="R337" s="184">
        <f t="shared" si="34"/>
        <v>108</v>
      </c>
      <c r="S337" s="182">
        <v>0</v>
      </c>
      <c r="T337" s="55">
        <f>(M337*S337)</f>
        <v>0</v>
      </c>
      <c r="U337" s="55">
        <f>N337+R337+T337</f>
        <v>8883</v>
      </c>
      <c r="V337" s="55">
        <f>M337*200</f>
        <v>3000</v>
      </c>
      <c r="W337" s="55">
        <v>1</v>
      </c>
      <c r="X337" s="55">
        <v>250</v>
      </c>
      <c r="Y337" s="181">
        <f t="shared" si="33"/>
        <v>250</v>
      </c>
      <c r="Z337" s="189">
        <v>0</v>
      </c>
      <c r="AA337" s="189"/>
      <c r="AB337" s="55">
        <f>V337+Y337+Z337</f>
        <v>3250</v>
      </c>
      <c r="AC337" s="55">
        <f>AB337+U337</f>
        <v>12133</v>
      </c>
      <c r="AD337" s="91"/>
      <c r="AE337" s="74"/>
    </row>
    <row r="338" spans="1:31" s="31" customFormat="1" ht="38.25" hidden="1" customHeight="1" x14ac:dyDescent="0.2">
      <c r="A338" s="243"/>
      <c r="B338" s="243" t="s">
        <v>735</v>
      </c>
      <c r="C338" s="179" t="s">
        <v>77</v>
      </c>
      <c r="D338" s="179" t="s">
        <v>50</v>
      </c>
      <c r="E338" s="180" t="s">
        <v>51</v>
      </c>
      <c r="F338" s="180" t="s">
        <v>736</v>
      </c>
      <c r="G338" s="180" t="s">
        <v>639</v>
      </c>
      <c r="H338" s="246">
        <v>42</v>
      </c>
      <c r="I338" s="178" t="s">
        <v>48</v>
      </c>
      <c r="J338" s="183">
        <v>585</v>
      </c>
      <c r="K338" s="181">
        <v>0</v>
      </c>
      <c r="L338" s="181">
        <v>26</v>
      </c>
      <c r="M338" s="181">
        <f t="shared" si="31"/>
        <v>26</v>
      </c>
      <c r="N338" s="55">
        <f t="shared" si="32"/>
        <v>15210</v>
      </c>
      <c r="O338" s="182">
        <v>28</v>
      </c>
      <c r="P338" s="182">
        <v>10</v>
      </c>
      <c r="Q338" s="184">
        <v>0.4</v>
      </c>
      <c r="R338" s="184">
        <f t="shared" si="34"/>
        <v>112</v>
      </c>
      <c r="S338" s="182">
        <v>0</v>
      </c>
      <c r="T338" s="55">
        <f>(M338*S338)</f>
        <v>0</v>
      </c>
      <c r="U338" s="55">
        <f>N338+R338+T338</f>
        <v>15322</v>
      </c>
      <c r="V338" s="55">
        <f>M338*200</f>
        <v>5200</v>
      </c>
      <c r="W338" s="55">
        <v>1</v>
      </c>
      <c r="X338" s="55">
        <v>700</v>
      </c>
      <c r="Y338" s="181">
        <f t="shared" si="33"/>
        <v>700</v>
      </c>
      <c r="Z338" s="189">
        <v>0</v>
      </c>
      <c r="AA338" s="189"/>
      <c r="AB338" s="55">
        <f>V338+Y338+Z338</f>
        <v>5900</v>
      </c>
      <c r="AC338" s="55">
        <f>AB338+U338</f>
        <v>21222</v>
      </c>
      <c r="AD338" s="91"/>
      <c r="AE338" s="74"/>
    </row>
    <row r="339" spans="1:31" s="114" customFormat="1" ht="51" customHeight="1" x14ac:dyDescent="0.2">
      <c r="A339" s="33" t="s">
        <v>552</v>
      </c>
      <c r="B339" s="33"/>
      <c r="C339" s="88" t="s">
        <v>33</v>
      </c>
      <c r="D339" s="88" t="s">
        <v>45</v>
      </c>
      <c r="E339" s="89" t="s">
        <v>35</v>
      </c>
      <c r="F339" s="35" t="s">
        <v>102</v>
      </c>
      <c r="G339" s="35" t="s">
        <v>258</v>
      </c>
      <c r="H339" s="220">
        <v>45</v>
      </c>
      <c r="I339" s="90" t="s">
        <v>37</v>
      </c>
      <c r="J339" s="51">
        <v>1200</v>
      </c>
      <c r="K339" s="52">
        <v>0</v>
      </c>
      <c r="L339" s="52">
        <v>18</v>
      </c>
      <c r="M339" s="52">
        <f t="shared" si="31"/>
        <v>18</v>
      </c>
      <c r="N339" s="34">
        <f t="shared" si="32"/>
        <v>21600</v>
      </c>
      <c r="O339" s="53">
        <v>0</v>
      </c>
      <c r="P339" s="53">
        <v>0</v>
      </c>
      <c r="Q339" s="71">
        <v>0.4</v>
      </c>
      <c r="R339" s="71">
        <v>0</v>
      </c>
      <c r="S339" s="53">
        <v>0</v>
      </c>
      <c r="T339" s="34">
        <f>(M339*S339)</f>
        <v>0</v>
      </c>
      <c r="U339" s="34">
        <f>N339+R339+T339</f>
        <v>21600</v>
      </c>
      <c r="V339" s="34">
        <f>M339*200</f>
        <v>3600</v>
      </c>
      <c r="W339" s="34">
        <v>3</v>
      </c>
      <c r="X339" s="34">
        <v>504</v>
      </c>
      <c r="Y339" s="52">
        <f t="shared" si="33"/>
        <v>1512</v>
      </c>
      <c r="Z339" s="46">
        <v>0</v>
      </c>
      <c r="AA339" s="46"/>
      <c r="AB339" s="34">
        <f>V339+Y339+Z339</f>
        <v>5112</v>
      </c>
      <c r="AC339" s="34">
        <f>AB339+U339</f>
        <v>26712</v>
      </c>
      <c r="AD339" s="91" t="str">
        <f>A339</f>
        <v>653-D</v>
      </c>
      <c r="AE339" s="88"/>
    </row>
    <row r="340" spans="1:31" s="31" customFormat="1" ht="39" customHeight="1" x14ac:dyDescent="0.2">
      <c r="A340" s="33" t="s">
        <v>552</v>
      </c>
      <c r="B340" s="33"/>
      <c r="C340" s="88" t="s">
        <v>33</v>
      </c>
      <c r="D340" s="88" t="s">
        <v>112</v>
      </c>
      <c r="E340" s="35" t="s">
        <v>112</v>
      </c>
      <c r="F340" s="35" t="s">
        <v>112</v>
      </c>
      <c r="G340" s="35" t="s">
        <v>114</v>
      </c>
      <c r="H340" s="220" t="s">
        <v>112</v>
      </c>
      <c r="I340" s="90" t="s">
        <v>112</v>
      </c>
      <c r="J340" s="51">
        <v>0</v>
      </c>
      <c r="K340" s="52">
        <v>0</v>
      </c>
      <c r="L340" s="52">
        <v>0</v>
      </c>
      <c r="M340" s="52">
        <f t="shared" si="31"/>
        <v>0</v>
      </c>
      <c r="N340" s="34">
        <v>0</v>
      </c>
      <c r="O340" s="53">
        <v>0</v>
      </c>
      <c r="P340" s="53">
        <v>0</v>
      </c>
      <c r="Q340" s="71">
        <v>0</v>
      </c>
      <c r="R340" s="71">
        <v>0</v>
      </c>
      <c r="S340" s="53">
        <v>0</v>
      </c>
      <c r="T340" s="34">
        <v>0</v>
      </c>
      <c r="U340" s="34">
        <f>N340+R340+T340</f>
        <v>0</v>
      </c>
      <c r="V340" s="34">
        <f>M340*200</f>
        <v>0</v>
      </c>
      <c r="W340" s="34">
        <v>0</v>
      </c>
      <c r="X340" s="34">
        <v>0</v>
      </c>
      <c r="Y340" s="52">
        <v>0</v>
      </c>
      <c r="Z340" s="46">
        <v>0</v>
      </c>
      <c r="AA340" s="46"/>
      <c r="AB340" s="34">
        <v>0</v>
      </c>
      <c r="AC340" s="34">
        <f>AB340+U340</f>
        <v>0</v>
      </c>
      <c r="AD340" s="91" t="str">
        <f>A340</f>
        <v>653-D</v>
      </c>
      <c r="AE340" s="74"/>
    </row>
    <row r="341" spans="1:31" s="31" customFormat="1" ht="30.75" customHeight="1" x14ac:dyDescent="0.2">
      <c r="A341" s="33" t="s">
        <v>552</v>
      </c>
      <c r="B341" s="33"/>
      <c r="C341" s="88" t="s">
        <v>33</v>
      </c>
      <c r="D341" s="88" t="s">
        <v>112</v>
      </c>
      <c r="E341" s="35" t="s">
        <v>112</v>
      </c>
      <c r="F341" s="35" t="s">
        <v>112</v>
      </c>
      <c r="G341" s="35" t="s">
        <v>116</v>
      </c>
      <c r="H341" s="220" t="s">
        <v>112</v>
      </c>
      <c r="I341" s="90" t="s">
        <v>112</v>
      </c>
      <c r="J341" s="51">
        <v>0</v>
      </c>
      <c r="K341" s="52">
        <v>0</v>
      </c>
      <c r="L341" s="52">
        <v>0</v>
      </c>
      <c r="M341" s="52">
        <f t="shared" si="31"/>
        <v>0</v>
      </c>
      <c r="N341" s="34">
        <v>0</v>
      </c>
      <c r="O341" s="53">
        <v>0</v>
      </c>
      <c r="P341" s="53">
        <v>0</v>
      </c>
      <c r="Q341" s="71">
        <v>0</v>
      </c>
      <c r="R341" s="71">
        <v>0</v>
      </c>
      <c r="S341" s="53">
        <v>0</v>
      </c>
      <c r="T341" s="34">
        <v>0</v>
      </c>
      <c r="U341" s="34">
        <f>N341+R341+T341</f>
        <v>0</v>
      </c>
      <c r="V341" s="34">
        <f>M341*200</f>
        <v>0</v>
      </c>
      <c r="W341" s="34">
        <v>0</v>
      </c>
      <c r="X341" s="34">
        <v>0</v>
      </c>
      <c r="Y341" s="52">
        <v>0</v>
      </c>
      <c r="Z341" s="46">
        <v>0</v>
      </c>
      <c r="AA341" s="46"/>
      <c r="AB341" s="34">
        <v>0</v>
      </c>
      <c r="AC341" s="34">
        <f>AB341+U341</f>
        <v>0</v>
      </c>
      <c r="AD341" s="91" t="str">
        <f>A341</f>
        <v>653-D</v>
      </c>
      <c r="AE341" s="74"/>
    </row>
    <row r="342" spans="1:31" s="31" customFormat="1" ht="36" customHeight="1" x14ac:dyDescent="0.2">
      <c r="A342" s="33" t="s">
        <v>552</v>
      </c>
      <c r="B342" s="33"/>
      <c r="C342" s="88" t="s">
        <v>33</v>
      </c>
      <c r="D342" s="88" t="s">
        <v>34</v>
      </c>
      <c r="E342" s="89" t="s">
        <v>35</v>
      </c>
      <c r="F342" s="89" t="s">
        <v>553</v>
      </c>
      <c r="G342" s="35" t="s">
        <v>269</v>
      </c>
      <c r="H342" s="220">
        <v>45</v>
      </c>
      <c r="I342" s="90" t="s">
        <v>37</v>
      </c>
      <c r="J342" s="51">
        <v>1200</v>
      </c>
      <c r="K342" s="52">
        <v>18</v>
      </c>
      <c r="L342" s="52">
        <v>0</v>
      </c>
      <c r="M342" s="52">
        <f t="shared" si="31"/>
        <v>18</v>
      </c>
      <c r="N342" s="34">
        <f t="shared" ref="N342:N348" si="35">(J342*M342)</f>
        <v>21600</v>
      </c>
      <c r="O342" s="53">
        <v>0</v>
      </c>
      <c r="P342" s="53">
        <v>0</v>
      </c>
      <c r="Q342" s="71">
        <v>0</v>
      </c>
      <c r="R342" s="71">
        <v>0</v>
      </c>
      <c r="S342" s="53">
        <v>0</v>
      </c>
      <c r="T342" s="34">
        <f>(M342*S342)</f>
        <v>0</v>
      </c>
      <c r="U342" s="34">
        <f>N342+R342+T342</f>
        <v>21600</v>
      </c>
      <c r="V342" s="34">
        <f>M342*200</f>
        <v>3600</v>
      </c>
      <c r="W342" s="34">
        <v>15</v>
      </c>
      <c r="X342" s="34">
        <v>247</v>
      </c>
      <c r="Y342" s="52">
        <f t="shared" ref="Y342:Y352" si="36">SUM(X342*W342)</f>
        <v>3705</v>
      </c>
      <c r="Z342" s="46">
        <v>0</v>
      </c>
      <c r="AA342" s="46"/>
      <c r="AB342" s="34">
        <f>V342+Y342+Z342</f>
        <v>7305</v>
      </c>
      <c r="AC342" s="34">
        <f>AB342+U342</f>
        <v>28905</v>
      </c>
      <c r="AD342" s="91" t="str">
        <f>A342</f>
        <v>653-D</v>
      </c>
      <c r="AE342" s="74"/>
    </row>
    <row r="343" spans="1:31" s="31" customFormat="1" ht="45" customHeight="1" x14ac:dyDescent="0.2">
      <c r="A343" s="33" t="s">
        <v>554</v>
      </c>
      <c r="B343" s="33" t="s">
        <v>555</v>
      </c>
      <c r="C343" s="88" t="s">
        <v>33</v>
      </c>
      <c r="D343" s="88" t="s">
        <v>45</v>
      </c>
      <c r="E343" s="35" t="s">
        <v>153</v>
      </c>
      <c r="F343" s="35" t="s">
        <v>266</v>
      </c>
      <c r="G343" s="35" t="s">
        <v>267</v>
      </c>
      <c r="H343" s="220">
        <v>45</v>
      </c>
      <c r="I343" s="90" t="s">
        <v>37</v>
      </c>
      <c r="J343" s="51">
        <v>1200</v>
      </c>
      <c r="K343" s="52">
        <v>0</v>
      </c>
      <c r="L343" s="52">
        <v>0</v>
      </c>
      <c r="M343" s="52">
        <f t="shared" si="31"/>
        <v>0</v>
      </c>
      <c r="N343" s="34">
        <f t="shared" si="35"/>
        <v>0</v>
      </c>
      <c r="O343" s="53">
        <v>0</v>
      </c>
      <c r="P343" s="53">
        <v>0</v>
      </c>
      <c r="Q343" s="71">
        <v>0.4</v>
      </c>
      <c r="R343" s="71">
        <f>SUM(P343*Q343*O343)</f>
        <v>0</v>
      </c>
      <c r="S343" s="53">
        <v>0</v>
      </c>
      <c r="T343" s="34">
        <f>(M343*S343)</f>
        <v>0</v>
      </c>
      <c r="U343" s="34">
        <f>N343+R343+T343</f>
        <v>0</v>
      </c>
      <c r="V343" s="34">
        <f>M343*200</f>
        <v>0</v>
      </c>
      <c r="W343" s="34">
        <v>0</v>
      </c>
      <c r="X343" s="34">
        <v>1</v>
      </c>
      <c r="Y343" s="52">
        <f t="shared" si="36"/>
        <v>0</v>
      </c>
      <c r="Z343" s="46">
        <v>0</v>
      </c>
      <c r="AA343" s="46" t="s">
        <v>556</v>
      </c>
      <c r="AB343" s="34">
        <f>V343+Y343+Z343</f>
        <v>0</v>
      </c>
      <c r="AC343" s="34">
        <f>AB343+U343</f>
        <v>0</v>
      </c>
      <c r="AD343" s="91" t="str">
        <f>A343</f>
        <v>654-A</v>
      </c>
      <c r="AE343" s="74"/>
    </row>
    <row r="344" spans="1:31" s="31" customFormat="1" ht="39.75" customHeight="1" x14ac:dyDescent="0.2">
      <c r="A344" s="33" t="s">
        <v>554</v>
      </c>
      <c r="B344" s="33" t="s">
        <v>555</v>
      </c>
      <c r="C344" s="28" t="s">
        <v>33</v>
      </c>
      <c r="D344" s="28" t="s">
        <v>45</v>
      </c>
      <c r="E344" s="35" t="s">
        <v>153</v>
      </c>
      <c r="F344" s="35" t="s">
        <v>85</v>
      </c>
      <c r="G344" s="35" t="s">
        <v>132</v>
      </c>
      <c r="H344" s="220">
        <v>45</v>
      </c>
      <c r="I344" s="33" t="s">
        <v>37</v>
      </c>
      <c r="J344" s="51">
        <v>1200</v>
      </c>
      <c r="K344" s="52">
        <v>0</v>
      </c>
      <c r="L344" s="52">
        <v>0</v>
      </c>
      <c r="M344" s="52">
        <f t="shared" si="31"/>
        <v>0</v>
      </c>
      <c r="N344" s="34">
        <f t="shared" si="35"/>
        <v>0</v>
      </c>
      <c r="O344" s="53">
        <v>0</v>
      </c>
      <c r="P344" s="53">
        <v>0</v>
      </c>
      <c r="Q344" s="71">
        <v>0.4</v>
      </c>
      <c r="R344" s="71">
        <f>SUM(P344*Q344*O344)</f>
        <v>0</v>
      </c>
      <c r="S344" s="53">
        <v>0</v>
      </c>
      <c r="T344" s="34">
        <f>(M344*S344)</f>
        <v>0</v>
      </c>
      <c r="U344" s="34">
        <f>N344+R344+T344</f>
        <v>0</v>
      </c>
      <c r="V344" s="34">
        <f>M344*200</f>
        <v>0</v>
      </c>
      <c r="W344" s="34">
        <v>0</v>
      </c>
      <c r="X344" s="34">
        <v>149</v>
      </c>
      <c r="Y344" s="52">
        <f t="shared" si="36"/>
        <v>0</v>
      </c>
      <c r="Z344" s="46">
        <v>0</v>
      </c>
      <c r="AA344" s="46" t="s">
        <v>556</v>
      </c>
      <c r="AB344" s="34">
        <f>V344+Y344+Z344</f>
        <v>0</v>
      </c>
      <c r="AC344" s="34">
        <f>AB344+U344</f>
        <v>0</v>
      </c>
      <c r="AD344" s="91" t="str">
        <f>A344</f>
        <v>654-A</v>
      </c>
      <c r="AE344" s="74"/>
    </row>
    <row r="345" spans="1:31" s="31" customFormat="1" ht="41.25" customHeight="1" x14ac:dyDescent="0.2">
      <c r="A345" s="33" t="s">
        <v>554</v>
      </c>
      <c r="B345" s="33" t="s">
        <v>555</v>
      </c>
      <c r="C345" s="28" t="s">
        <v>33</v>
      </c>
      <c r="D345" s="28" t="s">
        <v>45</v>
      </c>
      <c r="E345" s="35" t="s">
        <v>313</v>
      </c>
      <c r="F345" s="35" t="s">
        <v>264</v>
      </c>
      <c r="G345" s="35" t="s">
        <v>530</v>
      </c>
      <c r="H345" s="220">
        <v>45</v>
      </c>
      <c r="I345" s="33" t="s">
        <v>37</v>
      </c>
      <c r="J345" s="51">
        <v>1200</v>
      </c>
      <c r="K345" s="52">
        <v>0</v>
      </c>
      <c r="L345" s="52">
        <v>0</v>
      </c>
      <c r="M345" s="52">
        <f t="shared" si="31"/>
        <v>0</v>
      </c>
      <c r="N345" s="34">
        <f t="shared" si="35"/>
        <v>0</v>
      </c>
      <c r="O345" s="53">
        <v>0</v>
      </c>
      <c r="P345" s="53">
        <v>114</v>
      </c>
      <c r="Q345" s="71">
        <v>0.4</v>
      </c>
      <c r="R345" s="71">
        <f>SUM(P345*Q345*O345)</f>
        <v>0</v>
      </c>
      <c r="S345" s="53">
        <v>0</v>
      </c>
      <c r="T345" s="34">
        <f>(M345*S345)</f>
        <v>0</v>
      </c>
      <c r="U345" s="34">
        <f>N345+R345+T345</f>
        <v>0</v>
      </c>
      <c r="V345" s="34">
        <f>M345*200</f>
        <v>0</v>
      </c>
      <c r="W345" s="34">
        <v>0</v>
      </c>
      <c r="X345" s="34">
        <v>501</v>
      </c>
      <c r="Y345" s="52">
        <f t="shared" si="36"/>
        <v>0</v>
      </c>
      <c r="Z345" s="46">
        <v>0</v>
      </c>
      <c r="AA345" s="46"/>
      <c r="AB345" s="34">
        <f>V345+Y345+Z345</f>
        <v>0</v>
      </c>
      <c r="AC345" s="34">
        <f>AB345+U345</f>
        <v>0</v>
      </c>
      <c r="AD345" s="91" t="str">
        <f>A345</f>
        <v>654-A</v>
      </c>
      <c r="AE345" s="74"/>
    </row>
    <row r="346" spans="1:31" s="31" customFormat="1" ht="45" hidden="1" customHeight="1" x14ac:dyDescent="0.2">
      <c r="A346" s="33" t="s">
        <v>558</v>
      </c>
      <c r="B346" s="33" t="s">
        <v>555</v>
      </c>
      <c r="C346" s="28" t="s">
        <v>44</v>
      </c>
      <c r="D346" s="28" t="s">
        <v>45</v>
      </c>
      <c r="E346" s="35" t="s">
        <v>65</v>
      </c>
      <c r="F346" s="35" t="s">
        <v>559</v>
      </c>
      <c r="G346" s="35" t="s">
        <v>60</v>
      </c>
      <c r="H346" s="220">
        <v>45</v>
      </c>
      <c r="I346" s="33" t="s">
        <v>172</v>
      </c>
      <c r="J346" s="51">
        <v>585</v>
      </c>
      <c r="K346" s="52">
        <v>0</v>
      </c>
      <c r="L346" s="52">
        <v>0</v>
      </c>
      <c r="M346" s="52">
        <f t="shared" si="31"/>
        <v>0</v>
      </c>
      <c r="N346" s="34">
        <f t="shared" si="35"/>
        <v>0</v>
      </c>
      <c r="O346" s="53">
        <v>0</v>
      </c>
      <c r="P346" s="53">
        <v>140</v>
      </c>
      <c r="Q346" s="54">
        <v>0.4</v>
      </c>
      <c r="R346" s="71">
        <f>SUM(P346*Q346*O346)</f>
        <v>0</v>
      </c>
      <c r="S346" s="34">
        <v>0</v>
      </c>
      <c r="T346" s="34">
        <f>(M346*S346)</f>
        <v>0</v>
      </c>
      <c r="U346" s="34">
        <f>N346+R346+T346</f>
        <v>0</v>
      </c>
      <c r="V346" s="34">
        <f>M346*200</f>
        <v>0</v>
      </c>
      <c r="W346" s="34">
        <v>0</v>
      </c>
      <c r="X346" s="34">
        <v>670</v>
      </c>
      <c r="Y346" s="52">
        <f t="shared" si="36"/>
        <v>0</v>
      </c>
      <c r="Z346" s="46">
        <v>0</v>
      </c>
      <c r="AA346" s="46" t="s">
        <v>556</v>
      </c>
      <c r="AB346" s="34">
        <f>V346+Y346+Z346</f>
        <v>0</v>
      </c>
      <c r="AC346" s="34">
        <f>AB346+U346</f>
        <v>0</v>
      </c>
      <c r="AD346" s="57" t="str">
        <f>A346</f>
        <v>655-A</v>
      </c>
      <c r="AE346" s="74"/>
    </row>
    <row r="347" spans="1:31" s="31" customFormat="1" ht="47.25" hidden="1" customHeight="1" x14ac:dyDescent="0.2">
      <c r="A347" s="33" t="s">
        <v>561</v>
      </c>
      <c r="B347" s="33" t="s">
        <v>555</v>
      </c>
      <c r="C347" s="88" t="s">
        <v>77</v>
      </c>
      <c r="D347" s="88" t="s">
        <v>45</v>
      </c>
      <c r="E347" s="35" t="s">
        <v>313</v>
      </c>
      <c r="F347" s="35" t="s">
        <v>389</v>
      </c>
      <c r="G347" s="35" t="s">
        <v>382</v>
      </c>
      <c r="H347" s="220">
        <v>42</v>
      </c>
      <c r="I347" s="90" t="s">
        <v>37</v>
      </c>
      <c r="J347" s="51">
        <v>1200</v>
      </c>
      <c r="K347" s="52">
        <v>0</v>
      </c>
      <c r="L347" s="52">
        <v>0</v>
      </c>
      <c r="M347" s="52">
        <f t="shared" si="31"/>
        <v>0</v>
      </c>
      <c r="N347" s="34">
        <f t="shared" si="35"/>
        <v>0</v>
      </c>
      <c r="O347" s="53">
        <v>0</v>
      </c>
      <c r="P347" s="53">
        <v>0</v>
      </c>
      <c r="Q347" s="54">
        <v>0.4</v>
      </c>
      <c r="R347" s="71">
        <f>SUM(P347*Q347*O347)</f>
        <v>0</v>
      </c>
      <c r="S347" s="53">
        <v>0</v>
      </c>
      <c r="T347" s="34">
        <f>(M347*S347)</f>
        <v>0</v>
      </c>
      <c r="U347" s="34">
        <f>N347+R347+T347</f>
        <v>0</v>
      </c>
      <c r="V347" s="34">
        <f>M347*200</f>
        <v>0</v>
      </c>
      <c r="W347" s="34">
        <v>0</v>
      </c>
      <c r="X347" s="34">
        <v>220</v>
      </c>
      <c r="Y347" s="52">
        <f t="shared" si="36"/>
        <v>0</v>
      </c>
      <c r="Z347" s="46">
        <v>0</v>
      </c>
      <c r="AA347" s="46" t="s">
        <v>562</v>
      </c>
      <c r="AB347" s="34">
        <f>V347+Y347+Z347</f>
        <v>0</v>
      </c>
      <c r="AC347" s="34">
        <f>AB347+U347</f>
        <v>0</v>
      </c>
      <c r="AD347" s="57" t="str">
        <f>A347</f>
        <v>656-A</v>
      </c>
      <c r="AE347" s="74"/>
    </row>
    <row r="348" spans="1:31" s="31" customFormat="1" ht="66" hidden="1" customHeight="1" x14ac:dyDescent="0.2">
      <c r="A348" s="74" t="s">
        <v>712</v>
      </c>
      <c r="B348" s="33" t="s">
        <v>713</v>
      </c>
      <c r="C348" s="28" t="s">
        <v>77</v>
      </c>
      <c r="D348" s="28" t="s">
        <v>108</v>
      </c>
      <c r="E348" s="35" t="s">
        <v>104</v>
      </c>
      <c r="F348" s="99" t="s">
        <v>714</v>
      </c>
      <c r="G348" s="35" t="s">
        <v>715</v>
      </c>
      <c r="H348" s="248">
        <v>42</v>
      </c>
      <c r="I348" s="74" t="s">
        <v>37</v>
      </c>
      <c r="J348" s="100">
        <v>753</v>
      </c>
      <c r="K348" s="100">
        <v>0</v>
      </c>
      <c r="L348" s="100">
        <v>20</v>
      </c>
      <c r="M348" s="52">
        <f t="shared" si="31"/>
        <v>20</v>
      </c>
      <c r="N348" s="34">
        <f t="shared" si="35"/>
        <v>15060</v>
      </c>
      <c r="O348" s="53">
        <v>0</v>
      </c>
      <c r="P348" s="53">
        <v>153</v>
      </c>
      <c r="Q348" s="71">
        <v>0</v>
      </c>
      <c r="R348" s="71">
        <f>SUM(O348*P348)</f>
        <v>0</v>
      </c>
      <c r="S348" s="53">
        <v>0</v>
      </c>
      <c r="T348" s="34">
        <f>(M348*S348)</f>
        <v>0</v>
      </c>
      <c r="U348" s="34">
        <f>N348+R348+T348</f>
        <v>15060</v>
      </c>
      <c r="V348" s="53">
        <f>M348*200</f>
        <v>4000</v>
      </c>
      <c r="W348" s="53">
        <v>560</v>
      </c>
      <c r="X348" s="53">
        <v>3.35</v>
      </c>
      <c r="Y348" s="52">
        <f t="shared" si="36"/>
        <v>1876</v>
      </c>
      <c r="Z348" s="46">
        <v>6160</v>
      </c>
      <c r="AA348" s="46"/>
      <c r="AB348" s="34">
        <f>V348+Y348+Z348</f>
        <v>12036</v>
      </c>
      <c r="AC348" s="34">
        <f>AB348+U348</f>
        <v>27096</v>
      </c>
      <c r="AD348" s="57" t="str">
        <f>A348</f>
        <v>657-P</v>
      </c>
      <c r="AE348" s="74"/>
    </row>
    <row r="349" spans="1:31" s="31" customFormat="1" ht="48" hidden="1" customHeight="1" x14ac:dyDescent="0.2">
      <c r="A349" s="74" t="s">
        <v>564</v>
      </c>
      <c r="B349" s="74"/>
      <c r="C349" s="28" t="s">
        <v>77</v>
      </c>
      <c r="D349" s="28" t="s">
        <v>103</v>
      </c>
      <c r="E349" s="35" t="s">
        <v>565</v>
      </c>
      <c r="F349" s="28" t="s">
        <v>80</v>
      </c>
      <c r="G349" s="99" t="s">
        <v>81</v>
      </c>
      <c r="H349" s="248">
        <v>42</v>
      </c>
      <c r="I349" s="74" t="s">
        <v>37</v>
      </c>
      <c r="J349" s="100">
        <v>753</v>
      </c>
      <c r="K349" s="100">
        <v>15</v>
      </c>
      <c r="L349" s="100">
        <v>0</v>
      </c>
      <c r="M349" s="52">
        <f>K349+L349</f>
        <v>15</v>
      </c>
      <c r="N349" s="34">
        <f>(J349*M349)</f>
        <v>11295</v>
      </c>
      <c r="O349" s="53">
        <f>SUM(36*M349)</f>
        <v>540</v>
      </c>
      <c r="P349" s="53">
        <v>3.35</v>
      </c>
      <c r="Q349" s="71">
        <v>0</v>
      </c>
      <c r="R349" s="71">
        <f>SUM(O349*P349)</f>
        <v>1809</v>
      </c>
      <c r="S349" s="53">
        <v>0</v>
      </c>
      <c r="T349" s="34">
        <f>(M349*S349)</f>
        <v>0</v>
      </c>
      <c r="U349" s="34">
        <f>N349+R349+T349</f>
        <v>13104</v>
      </c>
      <c r="V349" s="53">
        <f>M349*200</f>
        <v>3000</v>
      </c>
      <c r="W349" s="53">
        <v>0</v>
      </c>
      <c r="X349" s="53">
        <v>0</v>
      </c>
      <c r="Y349" s="52">
        <f t="shared" si="36"/>
        <v>0</v>
      </c>
      <c r="Z349" s="46">
        <v>6160</v>
      </c>
      <c r="AA349" s="46"/>
      <c r="AB349" s="34">
        <f>V349+Y349+Z349</f>
        <v>9160</v>
      </c>
      <c r="AC349" s="34">
        <f>AB349+U349</f>
        <v>22264</v>
      </c>
      <c r="AD349" s="57" t="str">
        <f>A349</f>
        <v>661-D</v>
      </c>
      <c r="AE349" s="74"/>
    </row>
    <row r="350" spans="1:31" s="31" customFormat="1" ht="40.25" hidden="1" customHeight="1" x14ac:dyDescent="0.2">
      <c r="A350" s="186" t="s">
        <v>564</v>
      </c>
      <c r="B350" s="186" t="s">
        <v>686</v>
      </c>
      <c r="C350" s="179" t="s">
        <v>77</v>
      </c>
      <c r="D350" s="179" t="s">
        <v>103</v>
      </c>
      <c r="E350" s="180" t="s">
        <v>565</v>
      </c>
      <c r="F350" s="179" t="s">
        <v>567</v>
      </c>
      <c r="G350" s="193" t="s">
        <v>568</v>
      </c>
      <c r="H350" s="248">
        <v>42</v>
      </c>
      <c r="I350" s="186" t="s">
        <v>172</v>
      </c>
      <c r="J350" s="236">
        <v>585</v>
      </c>
      <c r="K350" s="100">
        <v>0</v>
      </c>
      <c r="L350" s="236">
        <v>21</v>
      </c>
      <c r="M350" s="52">
        <f>K350+L350</f>
        <v>21</v>
      </c>
      <c r="N350" s="34">
        <f>(J350*M350)</f>
        <v>12285</v>
      </c>
      <c r="O350" s="182">
        <v>18</v>
      </c>
      <c r="P350" s="182">
        <v>53</v>
      </c>
      <c r="Q350" s="184">
        <v>0.4</v>
      </c>
      <c r="R350" s="184">
        <f>SUM(O350*P350*Q350)</f>
        <v>381.6</v>
      </c>
      <c r="S350" s="53">
        <v>0</v>
      </c>
      <c r="T350" s="34">
        <f>(M350*S350)</f>
        <v>0</v>
      </c>
      <c r="U350" s="34">
        <f>N350+R350+T350</f>
        <v>12666.6</v>
      </c>
      <c r="V350" s="53">
        <f>M350*200</f>
        <v>4200</v>
      </c>
      <c r="W350" s="182">
        <v>1</v>
      </c>
      <c r="X350" s="182">
        <v>300</v>
      </c>
      <c r="Y350" s="181">
        <f t="shared" si="36"/>
        <v>300</v>
      </c>
      <c r="Z350" s="46">
        <v>6160</v>
      </c>
      <c r="AA350" s="46"/>
      <c r="AB350" s="34">
        <f>V350+Y350+Z350</f>
        <v>10660</v>
      </c>
      <c r="AC350" s="34">
        <f>AB350+U350</f>
        <v>23326.6</v>
      </c>
      <c r="AD350" s="57" t="str">
        <f>A350</f>
        <v>661-D</v>
      </c>
      <c r="AE350" s="74"/>
    </row>
    <row r="351" spans="1:31" s="31" customFormat="1" ht="40.25" hidden="1" customHeight="1" x14ac:dyDescent="0.2">
      <c r="A351" s="186" t="s">
        <v>564</v>
      </c>
      <c r="B351" s="186" t="s">
        <v>697</v>
      </c>
      <c r="C351" s="179" t="s">
        <v>77</v>
      </c>
      <c r="D351" s="179" t="s">
        <v>103</v>
      </c>
      <c r="E351" s="180" t="s">
        <v>565</v>
      </c>
      <c r="F351" s="179" t="s">
        <v>567</v>
      </c>
      <c r="G351" s="193" t="s">
        <v>568</v>
      </c>
      <c r="H351" s="248">
        <v>42</v>
      </c>
      <c r="I351" s="186" t="s">
        <v>172</v>
      </c>
      <c r="J351" s="236">
        <v>585</v>
      </c>
      <c r="K351" s="100">
        <v>0</v>
      </c>
      <c r="L351" s="236">
        <v>24</v>
      </c>
      <c r="M351" s="52">
        <f>K351+L351</f>
        <v>24</v>
      </c>
      <c r="N351" s="34">
        <f>(J351*M351)</f>
        <v>14040</v>
      </c>
      <c r="O351" s="182">
        <v>14</v>
      </c>
      <c r="P351" s="182">
        <v>27</v>
      </c>
      <c r="Q351" s="184">
        <v>0.4</v>
      </c>
      <c r="R351" s="184">
        <f>SUM(O351*P351*Q351)</f>
        <v>151.20000000000002</v>
      </c>
      <c r="S351" s="53">
        <v>0</v>
      </c>
      <c r="T351" s="34">
        <f>(M351*S351)</f>
        <v>0</v>
      </c>
      <c r="U351" s="34">
        <f>N351+R351+T351</f>
        <v>14191.2</v>
      </c>
      <c r="V351" s="53">
        <f>M351*200</f>
        <v>4800</v>
      </c>
      <c r="W351" s="182">
        <v>1</v>
      </c>
      <c r="X351" s="182">
        <v>225</v>
      </c>
      <c r="Y351" s="181">
        <f t="shared" si="36"/>
        <v>225</v>
      </c>
      <c r="Z351" s="46">
        <v>6160</v>
      </c>
      <c r="AA351" s="46"/>
      <c r="AB351" s="34">
        <f>V351+Y351+Z351</f>
        <v>11185</v>
      </c>
      <c r="AC351" s="34">
        <f>AB351+U351</f>
        <v>25376.2</v>
      </c>
      <c r="AD351" s="57" t="str">
        <f>A351</f>
        <v>661-D</v>
      </c>
      <c r="AE351" s="74"/>
    </row>
    <row r="352" spans="1:31" s="31" customFormat="1" ht="59" hidden="1" customHeight="1" x14ac:dyDescent="0.2">
      <c r="A352" s="186" t="s">
        <v>564</v>
      </c>
      <c r="B352" s="186" t="s">
        <v>698</v>
      </c>
      <c r="C352" s="179" t="s">
        <v>77</v>
      </c>
      <c r="D352" s="179" t="s">
        <v>108</v>
      </c>
      <c r="E352" s="180" t="s">
        <v>211</v>
      </c>
      <c r="F352" s="179" t="s">
        <v>690</v>
      </c>
      <c r="G352" s="193" t="s">
        <v>691</v>
      </c>
      <c r="H352" s="248">
        <v>42</v>
      </c>
      <c r="I352" s="74" t="s">
        <v>37</v>
      </c>
      <c r="J352" s="236">
        <v>1200</v>
      </c>
      <c r="K352" s="236">
        <v>0</v>
      </c>
      <c r="L352" s="236">
        <v>15</v>
      </c>
      <c r="M352" s="52">
        <f>K352+L352</f>
        <v>15</v>
      </c>
      <c r="N352" s="34">
        <f>(J352*M352)</f>
        <v>18000</v>
      </c>
      <c r="O352" s="182">
        <v>432</v>
      </c>
      <c r="P352" s="182">
        <v>3.35</v>
      </c>
      <c r="Q352" s="184">
        <v>0</v>
      </c>
      <c r="R352" s="184">
        <f>SUM(O352*P352)</f>
        <v>1447.2</v>
      </c>
      <c r="S352" s="53">
        <v>0</v>
      </c>
      <c r="T352" s="34">
        <f>(M352*S352)</f>
        <v>0</v>
      </c>
      <c r="U352" s="34">
        <f>N352+R352+T352</f>
        <v>19447.2</v>
      </c>
      <c r="V352" s="53">
        <f>M352*200</f>
        <v>3000</v>
      </c>
      <c r="W352" s="53">
        <v>0</v>
      </c>
      <c r="X352" s="53">
        <v>0</v>
      </c>
      <c r="Y352" s="52">
        <f t="shared" si="36"/>
        <v>0</v>
      </c>
      <c r="Z352" s="46">
        <v>6160</v>
      </c>
      <c r="AA352" s="46"/>
      <c r="AB352" s="34">
        <f>V352+Y352+Z352</f>
        <v>9160</v>
      </c>
      <c r="AC352" s="34">
        <f>AB352+U352</f>
        <v>28607.200000000001</v>
      </c>
      <c r="AD352" s="57" t="str">
        <f>A352</f>
        <v>661-D</v>
      </c>
      <c r="AE352" s="74"/>
    </row>
    <row r="353" spans="1:31" s="31" customFormat="1" ht="34.5" hidden="1" customHeight="1" x14ac:dyDescent="0.2">
      <c r="A353" s="74" t="s">
        <v>564</v>
      </c>
      <c r="B353" s="74" t="s">
        <v>569</v>
      </c>
      <c r="C353" s="28" t="s">
        <v>77</v>
      </c>
      <c r="D353" s="28" t="s">
        <v>112</v>
      </c>
      <c r="E353" s="35" t="s">
        <v>109</v>
      </c>
      <c r="F353" s="28" t="s">
        <v>38</v>
      </c>
      <c r="G353" s="35" t="s">
        <v>114</v>
      </c>
      <c r="H353" s="248">
        <v>0</v>
      </c>
      <c r="I353" s="74">
        <v>0</v>
      </c>
      <c r="J353" s="100">
        <v>0</v>
      </c>
      <c r="K353" s="100">
        <v>0</v>
      </c>
      <c r="L353" s="100">
        <v>0</v>
      </c>
      <c r="M353" s="52">
        <v>0</v>
      </c>
      <c r="N353" s="34">
        <v>0</v>
      </c>
      <c r="O353" s="53">
        <v>0</v>
      </c>
      <c r="P353" s="53">
        <v>0</v>
      </c>
      <c r="Q353" s="71">
        <v>0</v>
      </c>
      <c r="R353" s="71">
        <f>SUM(P353*Q353*O353)</f>
        <v>0</v>
      </c>
      <c r="S353" s="53">
        <v>0</v>
      </c>
      <c r="T353" s="34">
        <v>0</v>
      </c>
      <c r="U353" s="34">
        <f>N353+R353+T353</f>
        <v>0</v>
      </c>
      <c r="V353" s="53">
        <v>0</v>
      </c>
      <c r="W353" s="53">
        <v>0</v>
      </c>
      <c r="X353" s="53">
        <v>0</v>
      </c>
      <c r="Y353" s="52">
        <v>0</v>
      </c>
      <c r="Z353" s="46">
        <v>0</v>
      </c>
      <c r="AA353" s="46"/>
      <c r="AB353" s="34">
        <v>0</v>
      </c>
      <c r="AC353" s="34">
        <f>AB353+U353</f>
        <v>0</v>
      </c>
      <c r="AD353" s="57" t="str">
        <f>A353</f>
        <v>661-D</v>
      </c>
      <c r="AE353" s="74"/>
    </row>
    <row r="354" spans="1:31" s="31" customFormat="1" ht="31.5" hidden="1" customHeight="1" x14ac:dyDescent="0.2">
      <c r="A354" s="74" t="s">
        <v>564</v>
      </c>
      <c r="B354" s="74" t="s">
        <v>569</v>
      </c>
      <c r="C354" s="28" t="s">
        <v>77</v>
      </c>
      <c r="D354" s="28" t="s">
        <v>112</v>
      </c>
      <c r="E354" s="35" t="s">
        <v>109</v>
      </c>
      <c r="F354" s="28" t="s">
        <v>38</v>
      </c>
      <c r="G354" s="35" t="s">
        <v>116</v>
      </c>
      <c r="H354" s="248">
        <v>0</v>
      </c>
      <c r="I354" s="74">
        <v>0</v>
      </c>
      <c r="J354" s="100">
        <v>0</v>
      </c>
      <c r="K354" s="100">
        <v>0</v>
      </c>
      <c r="L354" s="100">
        <v>0</v>
      </c>
      <c r="M354" s="52">
        <v>0</v>
      </c>
      <c r="N354" s="81">
        <v>0</v>
      </c>
      <c r="O354" s="82">
        <v>0</v>
      </c>
      <c r="P354" s="53">
        <v>0</v>
      </c>
      <c r="Q354" s="83">
        <v>0</v>
      </c>
      <c r="R354" s="71">
        <f>SUM(P354*Q354*O354)</f>
        <v>0</v>
      </c>
      <c r="S354" s="53">
        <v>0</v>
      </c>
      <c r="T354" s="34">
        <v>0</v>
      </c>
      <c r="U354" s="34">
        <f>N354+R354+T354</f>
        <v>0</v>
      </c>
      <c r="V354" s="53">
        <v>0</v>
      </c>
      <c r="W354" s="53">
        <v>0</v>
      </c>
      <c r="X354" s="53">
        <v>0</v>
      </c>
      <c r="Y354" s="52">
        <v>0</v>
      </c>
      <c r="Z354" s="46">
        <v>0</v>
      </c>
      <c r="AA354" s="46"/>
      <c r="AB354" s="34">
        <v>0</v>
      </c>
      <c r="AC354" s="34">
        <f>AB354+U354</f>
        <v>0</v>
      </c>
      <c r="AD354" s="57" t="str">
        <f>A354</f>
        <v>661-D</v>
      </c>
      <c r="AE354" s="74"/>
    </row>
    <row r="355" spans="1:31" s="31" customFormat="1" ht="48" hidden="1" customHeight="1" x14ac:dyDescent="0.2">
      <c r="A355" s="74" t="s">
        <v>570</v>
      </c>
      <c r="B355" s="74"/>
      <c r="C355" s="28" t="s">
        <v>77</v>
      </c>
      <c r="D355" s="28" t="s">
        <v>103</v>
      </c>
      <c r="E355" s="35" t="s">
        <v>565</v>
      </c>
      <c r="F355" s="28" t="s">
        <v>80</v>
      </c>
      <c r="G355" s="99" t="s">
        <v>81</v>
      </c>
      <c r="H355" s="248">
        <v>42</v>
      </c>
      <c r="I355" s="74" t="s">
        <v>37</v>
      </c>
      <c r="J355" s="100">
        <v>753</v>
      </c>
      <c r="K355" s="100">
        <v>3</v>
      </c>
      <c r="L355" s="100">
        <v>0</v>
      </c>
      <c r="M355" s="52">
        <f>K355+L355</f>
        <v>3</v>
      </c>
      <c r="N355" s="81">
        <f t="shared" ref="N355:N366" si="37">(J355*M355)</f>
        <v>2259</v>
      </c>
      <c r="O355" s="53">
        <f>SUM(36*M355)</f>
        <v>108</v>
      </c>
      <c r="P355" s="53">
        <v>3.35</v>
      </c>
      <c r="Q355" s="71">
        <v>0</v>
      </c>
      <c r="R355" s="71">
        <f>SUM(O355*P355)</f>
        <v>361.8</v>
      </c>
      <c r="S355" s="53">
        <v>0</v>
      </c>
      <c r="T355" s="34">
        <f>(M355*S355)</f>
        <v>0</v>
      </c>
      <c r="U355" s="34">
        <f>N355+R355+T355</f>
        <v>2620.8000000000002</v>
      </c>
      <c r="V355" s="53">
        <f>M355*200</f>
        <v>600</v>
      </c>
      <c r="W355" s="53">
        <v>0</v>
      </c>
      <c r="X355" s="53">
        <v>0</v>
      </c>
      <c r="Y355" s="52">
        <f t="shared" ref="Y355:Y366" si="38">SUM(X355*W355)</f>
        <v>0</v>
      </c>
      <c r="Z355" s="46">
        <v>0</v>
      </c>
      <c r="AA355" s="46"/>
      <c r="AB355" s="34">
        <f>V355+Y355+Z355</f>
        <v>600</v>
      </c>
      <c r="AC355" s="34">
        <f>AB355+U355</f>
        <v>3220.8</v>
      </c>
      <c r="AD355" s="57" t="s">
        <v>570</v>
      </c>
      <c r="AE355" s="74"/>
    </row>
    <row r="356" spans="1:31" s="31" customFormat="1" ht="27.75" hidden="1" customHeight="1" x14ac:dyDescent="0.2">
      <c r="A356" s="186" t="s">
        <v>570</v>
      </c>
      <c r="B356" s="186" t="s">
        <v>687</v>
      </c>
      <c r="C356" s="179" t="s">
        <v>77</v>
      </c>
      <c r="D356" s="179" t="s">
        <v>103</v>
      </c>
      <c r="E356" s="180" t="s">
        <v>565</v>
      </c>
      <c r="F356" s="179" t="s">
        <v>567</v>
      </c>
      <c r="G356" s="193" t="s">
        <v>568</v>
      </c>
      <c r="H356" s="248">
        <v>42</v>
      </c>
      <c r="I356" s="186" t="s">
        <v>37</v>
      </c>
      <c r="J356" s="236">
        <v>585</v>
      </c>
      <c r="K356" s="100">
        <v>0</v>
      </c>
      <c r="L356" s="100">
        <v>3</v>
      </c>
      <c r="M356" s="52">
        <f>K356+L356</f>
        <v>3</v>
      </c>
      <c r="N356" s="34">
        <f t="shared" si="37"/>
        <v>1755</v>
      </c>
      <c r="O356" s="53">
        <f>SUM(36*M356)</f>
        <v>108</v>
      </c>
      <c r="P356" s="53">
        <v>3.35</v>
      </c>
      <c r="Q356" s="71">
        <v>0</v>
      </c>
      <c r="R356" s="71">
        <f>SUM(O356*P356)</f>
        <v>361.8</v>
      </c>
      <c r="S356" s="53">
        <v>0</v>
      </c>
      <c r="T356" s="34">
        <f>(M356*S356)</f>
        <v>0</v>
      </c>
      <c r="U356" s="34">
        <f>N356+R356+T356</f>
        <v>2116.8000000000002</v>
      </c>
      <c r="V356" s="53">
        <f>M356*200</f>
        <v>600</v>
      </c>
      <c r="W356" s="53">
        <v>0</v>
      </c>
      <c r="X356" s="53">
        <v>0</v>
      </c>
      <c r="Y356" s="52">
        <f t="shared" si="38"/>
        <v>0</v>
      </c>
      <c r="Z356" s="46">
        <v>0</v>
      </c>
      <c r="AA356" s="46"/>
      <c r="AB356" s="34">
        <f>V356+Y356+Z356</f>
        <v>600</v>
      </c>
      <c r="AC356" s="34">
        <f>AB356+U356</f>
        <v>2716.8</v>
      </c>
      <c r="AD356" s="57"/>
      <c r="AE356" s="74"/>
    </row>
    <row r="357" spans="1:31" s="31" customFormat="1" ht="37.5" hidden="1" customHeight="1" x14ac:dyDescent="0.2">
      <c r="A357" s="186" t="s">
        <v>570</v>
      </c>
      <c r="B357" s="186" t="s">
        <v>689</v>
      </c>
      <c r="C357" s="179" t="s">
        <v>77</v>
      </c>
      <c r="D357" s="179" t="s">
        <v>108</v>
      </c>
      <c r="E357" s="180" t="s">
        <v>211</v>
      </c>
      <c r="F357" s="179" t="s">
        <v>690</v>
      </c>
      <c r="G357" s="193" t="s">
        <v>691</v>
      </c>
      <c r="H357" s="248">
        <v>42</v>
      </c>
      <c r="I357" s="74" t="s">
        <v>37</v>
      </c>
      <c r="J357" s="100">
        <v>1200</v>
      </c>
      <c r="K357" s="100">
        <v>0</v>
      </c>
      <c r="L357" s="100">
        <v>3</v>
      </c>
      <c r="M357" s="52">
        <f>K357+L357</f>
        <v>3</v>
      </c>
      <c r="N357" s="34">
        <f t="shared" si="37"/>
        <v>3600</v>
      </c>
      <c r="O357" s="53">
        <f>SUM(36*M357)</f>
        <v>108</v>
      </c>
      <c r="P357" s="53">
        <v>3.35</v>
      </c>
      <c r="Q357" s="71">
        <v>0</v>
      </c>
      <c r="R357" s="71">
        <f>SUM(O357*P357)</f>
        <v>361.8</v>
      </c>
      <c r="S357" s="53">
        <v>0</v>
      </c>
      <c r="T357" s="34">
        <f>(M357*S357)</f>
        <v>0</v>
      </c>
      <c r="U357" s="34">
        <f>N357+R357+T357</f>
        <v>3961.8</v>
      </c>
      <c r="V357" s="53">
        <f>M357*200</f>
        <v>600</v>
      </c>
      <c r="W357" s="53">
        <v>0</v>
      </c>
      <c r="X357" s="53">
        <v>0</v>
      </c>
      <c r="Y357" s="52">
        <f t="shared" si="38"/>
        <v>0</v>
      </c>
      <c r="Z357" s="46">
        <v>0</v>
      </c>
      <c r="AA357" s="46"/>
      <c r="AB357" s="34">
        <f>V357+Y357+Z357</f>
        <v>600</v>
      </c>
      <c r="AC357" s="34">
        <f>AB357+U357</f>
        <v>4561.8</v>
      </c>
      <c r="AD357" s="57" t="s">
        <v>570</v>
      </c>
      <c r="AE357" s="74"/>
    </row>
    <row r="358" spans="1:31" s="31" customFormat="1" ht="35.25" hidden="1" customHeight="1" x14ac:dyDescent="0.2">
      <c r="A358" s="186" t="s">
        <v>570</v>
      </c>
      <c r="B358" s="186" t="s">
        <v>682</v>
      </c>
      <c r="C358" s="179" t="s">
        <v>77</v>
      </c>
      <c r="D358" s="179" t="s">
        <v>108</v>
      </c>
      <c r="E358" s="180" t="s">
        <v>211</v>
      </c>
      <c r="F358" s="180" t="s">
        <v>572</v>
      </c>
      <c r="G358" s="180" t="s">
        <v>688</v>
      </c>
      <c r="H358" s="248">
        <v>42</v>
      </c>
      <c r="I358" s="74" t="s">
        <v>37</v>
      </c>
      <c r="J358" s="100">
        <v>753</v>
      </c>
      <c r="K358" s="236">
        <v>0</v>
      </c>
      <c r="L358" s="236">
        <v>2</v>
      </c>
      <c r="M358" s="52">
        <f>K358+L358</f>
        <v>2</v>
      </c>
      <c r="N358" s="34">
        <f t="shared" si="37"/>
        <v>1506</v>
      </c>
      <c r="O358" s="53">
        <f>SUM(36*M358)</f>
        <v>72</v>
      </c>
      <c r="P358" s="53">
        <v>3.35</v>
      </c>
      <c r="Q358" s="71">
        <v>0</v>
      </c>
      <c r="R358" s="71">
        <f>SUM(O358*P358)</f>
        <v>241.20000000000002</v>
      </c>
      <c r="S358" s="53">
        <v>0</v>
      </c>
      <c r="T358" s="34">
        <f>(M358*S358)</f>
        <v>0</v>
      </c>
      <c r="U358" s="34">
        <f>N358+R358+T358</f>
        <v>1747.2</v>
      </c>
      <c r="V358" s="53">
        <f>M358*200</f>
        <v>400</v>
      </c>
      <c r="W358" s="53">
        <v>0</v>
      </c>
      <c r="X358" s="53">
        <v>0</v>
      </c>
      <c r="Y358" s="52">
        <f t="shared" si="38"/>
        <v>0</v>
      </c>
      <c r="Z358" s="46">
        <v>0</v>
      </c>
      <c r="AA358" s="46"/>
      <c r="AB358" s="34">
        <f>V358+Y358+Z358</f>
        <v>400</v>
      </c>
      <c r="AC358" s="34">
        <f>AB358+U358</f>
        <v>2147.1999999999998</v>
      </c>
      <c r="AD358" s="57" t="s">
        <v>570</v>
      </c>
      <c r="AE358" s="74"/>
    </row>
    <row r="359" spans="1:31" s="31" customFormat="1" ht="30.75" hidden="1" customHeight="1" x14ac:dyDescent="0.2">
      <c r="A359" s="74" t="s">
        <v>570</v>
      </c>
      <c r="B359" s="74" t="s">
        <v>573</v>
      </c>
      <c r="C359" s="28" t="s">
        <v>77</v>
      </c>
      <c r="D359" s="28" t="s">
        <v>112</v>
      </c>
      <c r="E359" s="35" t="s">
        <v>112</v>
      </c>
      <c r="F359" s="35" t="s">
        <v>112</v>
      </c>
      <c r="G359" s="35" t="s">
        <v>114</v>
      </c>
      <c r="H359" s="248" t="s">
        <v>112</v>
      </c>
      <c r="I359" s="74" t="s">
        <v>112</v>
      </c>
      <c r="J359" s="100">
        <v>0</v>
      </c>
      <c r="K359" s="100">
        <v>0</v>
      </c>
      <c r="L359" s="100">
        <v>0</v>
      </c>
      <c r="M359" s="52">
        <v>0</v>
      </c>
      <c r="N359" s="34">
        <f t="shared" si="37"/>
        <v>0</v>
      </c>
      <c r="O359" s="53">
        <v>0</v>
      </c>
      <c r="P359" s="53">
        <v>0</v>
      </c>
      <c r="Q359" s="71">
        <v>0</v>
      </c>
      <c r="R359" s="71">
        <v>0</v>
      </c>
      <c r="S359" s="53">
        <v>0</v>
      </c>
      <c r="T359" s="34">
        <v>0</v>
      </c>
      <c r="U359" s="34">
        <f>N359+R359+T359</f>
        <v>0</v>
      </c>
      <c r="V359" s="53">
        <f>M359*200</f>
        <v>0</v>
      </c>
      <c r="W359" s="53">
        <v>0</v>
      </c>
      <c r="X359" s="53">
        <v>0</v>
      </c>
      <c r="Y359" s="52">
        <f t="shared" si="38"/>
        <v>0</v>
      </c>
      <c r="Z359" s="46">
        <v>0</v>
      </c>
      <c r="AA359" s="46"/>
      <c r="AB359" s="34">
        <v>0</v>
      </c>
      <c r="AC359" s="34">
        <f>AB359+U359</f>
        <v>0</v>
      </c>
      <c r="AD359" s="57" t="s">
        <v>570</v>
      </c>
      <c r="AE359" s="74"/>
    </row>
    <row r="360" spans="1:31" s="31" customFormat="1" ht="36" hidden="1" customHeight="1" x14ac:dyDescent="0.2">
      <c r="A360" s="74" t="s">
        <v>570</v>
      </c>
      <c r="B360" s="74" t="s">
        <v>573</v>
      </c>
      <c r="C360" s="28" t="s">
        <v>77</v>
      </c>
      <c r="D360" s="28" t="s">
        <v>112</v>
      </c>
      <c r="E360" s="35" t="s">
        <v>112</v>
      </c>
      <c r="F360" s="35" t="s">
        <v>112</v>
      </c>
      <c r="G360" s="35" t="s">
        <v>116</v>
      </c>
      <c r="H360" s="248" t="s">
        <v>112</v>
      </c>
      <c r="I360" s="74" t="s">
        <v>112</v>
      </c>
      <c r="J360" s="100">
        <v>0</v>
      </c>
      <c r="K360" s="100">
        <v>0</v>
      </c>
      <c r="L360" s="100">
        <v>0</v>
      </c>
      <c r="M360" s="52">
        <v>0</v>
      </c>
      <c r="N360" s="34">
        <f t="shared" si="37"/>
        <v>0</v>
      </c>
      <c r="O360" s="53">
        <v>0</v>
      </c>
      <c r="P360" s="53">
        <v>0</v>
      </c>
      <c r="Q360" s="71">
        <v>0</v>
      </c>
      <c r="R360" s="71">
        <v>0</v>
      </c>
      <c r="S360" s="53">
        <v>0</v>
      </c>
      <c r="T360" s="34">
        <v>0</v>
      </c>
      <c r="U360" s="34">
        <f>N360+R360+T360</f>
        <v>0</v>
      </c>
      <c r="V360" s="53">
        <f>M360*200</f>
        <v>0</v>
      </c>
      <c r="W360" s="53">
        <v>0</v>
      </c>
      <c r="X360" s="53">
        <v>0</v>
      </c>
      <c r="Y360" s="52">
        <f t="shared" si="38"/>
        <v>0</v>
      </c>
      <c r="Z360" s="46">
        <v>0</v>
      </c>
      <c r="AA360" s="46"/>
      <c r="AB360" s="34">
        <v>0</v>
      </c>
      <c r="AC360" s="34">
        <f>AB360+U360</f>
        <v>0</v>
      </c>
      <c r="AD360" s="57" t="s">
        <v>570</v>
      </c>
      <c r="AE360" s="74"/>
    </row>
    <row r="361" spans="1:31" s="31" customFormat="1" ht="45" hidden="1" customHeight="1" x14ac:dyDescent="0.2">
      <c r="A361" s="186" t="s">
        <v>574</v>
      </c>
      <c r="B361" s="186" t="s">
        <v>682</v>
      </c>
      <c r="C361" s="179" t="s">
        <v>77</v>
      </c>
      <c r="D361" s="179" t="s">
        <v>108</v>
      </c>
      <c r="E361" s="180" t="s">
        <v>104</v>
      </c>
      <c r="F361" s="180" t="s">
        <v>572</v>
      </c>
      <c r="G361" s="180" t="s">
        <v>688</v>
      </c>
      <c r="H361" s="248">
        <v>42</v>
      </c>
      <c r="I361" s="74" t="s">
        <v>37</v>
      </c>
      <c r="J361" s="100">
        <v>753</v>
      </c>
      <c r="K361" s="236">
        <v>0</v>
      </c>
      <c r="L361" s="236">
        <v>16</v>
      </c>
      <c r="M361" s="52">
        <f>K361+L361</f>
        <v>16</v>
      </c>
      <c r="N361" s="81">
        <f t="shared" si="37"/>
        <v>12048</v>
      </c>
      <c r="O361" s="53">
        <v>576</v>
      </c>
      <c r="P361" s="53">
        <v>3.35</v>
      </c>
      <c r="Q361" s="71">
        <v>0</v>
      </c>
      <c r="R361" s="71">
        <f>SUM(O361*P361)</f>
        <v>1929.6000000000001</v>
      </c>
      <c r="S361" s="53">
        <v>0</v>
      </c>
      <c r="T361" s="34">
        <v>0</v>
      </c>
      <c r="U361" s="34">
        <f>N361+R361+T361</f>
        <v>13977.6</v>
      </c>
      <c r="V361" s="53">
        <f>M361*200</f>
        <v>3200</v>
      </c>
      <c r="W361" s="53">
        <v>0</v>
      </c>
      <c r="X361" s="53">
        <v>0</v>
      </c>
      <c r="Y361" s="52">
        <f t="shared" si="38"/>
        <v>0</v>
      </c>
      <c r="Z361" s="46">
        <v>6160</v>
      </c>
      <c r="AA361" s="46" t="s">
        <v>576</v>
      </c>
      <c r="AB361" s="34">
        <f>V361+Y361+Z361</f>
        <v>9360</v>
      </c>
      <c r="AC361" s="34">
        <f>AB361+U361</f>
        <v>23337.599999999999</v>
      </c>
      <c r="AD361" s="57" t="s">
        <v>577</v>
      </c>
      <c r="AE361" s="74"/>
    </row>
    <row r="362" spans="1:31" s="31" customFormat="1" ht="36" hidden="1" customHeight="1" x14ac:dyDescent="0.2">
      <c r="A362" s="74" t="s">
        <v>574</v>
      </c>
      <c r="B362" s="74"/>
      <c r="C362" s="28" t="s">
        <v>77</v>
      </c>
      <c r="D362" s="28" t="s">
        <v>108</v>
      </c>
      <c r="E362" s="35" t="s">
        <v>104</v>
      </c>
      <c r="F362" s="35" t="s">
        <v>102</v>
      </c>
      <c r="G362" s="99" t="s">
        <v>89</v>
      </c>
      <c r="H362" s="248">
        <v>42</v>
      </c>
      <c r="I362" s="74" t="s">
        <v>37</v>
      </c>
      <c r="J362" s="100">
        <v>1200</v>
      </c>
      <c r="K362" s="100">
        <v>0</v>
      </c>
      <c r="L362" s="100">
        <v>18</v>
      </c>
      <c r="M362" s="52">
        <f>K362+L362</f>
        <v>18</v>
      </c>
      <c r="N362" s="34">
        <f t="shared" si="37"/>
        <v>21600</v>
      </c>
      <c r="O362" s="53">
        <f>SUM(36*M362)</f>
        <v>648</v>
      </c>
      <c r="P362" s="53">
        <v>3.35</v>
      </c>
      <c r="Q362" s="71">
        <v>0</v>
      </c>
      <c r="R362" s="71">
        <f>SUM(O362*P362)</f>
        <v>2170.8000000000002</v>
      </c>
      <c r="S362" s="53">
        <v>0</v>
      </c>
      <c r="T362" s="34">
        <v>0</v>
      </c>
      <c r="U362" s="34">
        <f>N362+R362+T362</f>
        <v>23770.799999999999</v>
      </c>
      <c r="V362" s="53">
        <f>M362*200</f>
        <v>3600</v>
      </c>
      <c r="W362" s="53">
        <v>0</v>
      </c>
      <c r="X362" s="53">
        <v>0</v>
      </c>
      <c r="Y362" s="52">
        <f t="shared" si="38"/>
        <v>0</v>
      </c>
      <c r="Z362" s="46">
        <v>6160</v>
      </c>
      <c r="AA362" s="46" t="s">
        <v>576</v>
      </c>
      <c r="AB362" s="34">
        <f>V362+Y362+Z362</f>
        <v>9760</v>
      </c>
      <c r="AC362" s="34">
        <f>AB362+U362</f>
        <v>33530.800000000003</v>
      </c>
      <c r="AD362" s="57" t="s">
        <v>577</v>
      </c>
      <c r="AE362" s="74"/>
    </row>
    <row r="363" spans="1:31" s="31" customFormat="1" ht="36" hidden="1" customHeight="1" x14ac:dyDescent="0.2">
      <c r="A363" s="74" t="s">
        <v>574</v>
      </c>
      <c r="B363" s="74"/>
      <c r="C363" s="28" t="s">
        <v>77</v>
      </c>
      <c r="D363" s="28" t="s">
        <v>108</v>
      </c>
      <c r="E363" s="35" t="s">
        <v>104</v>
      </c>
      <c r="F363" s="35" t="s">
        <v>578</v>
      </c>
      <c r="G363" s="35" t="s">
        <v>491</v>
      </c>
      <c r="H363" s="248">
        <v>56</v>
      </c>
      <c r="I363" s="74" t="s">
        <v>37</v>
      </c>
      <c r="J363" s="100">
        <v>1200</v>
      </c>
      <c r="K363" s="100">
        <v>0</v>
      </c>
      <c r="L363" s="100">
        <v>18</v>
      </c>
      <c r="M363" s="52">
        <f>K363+L363</f>
        <v>18</v>
      </c>
      <c r="N363" s="34">
        <f t="shared" si="37"/>
        <v>21600</v>
      </c>
      <c r="O363" s="53">
        <f>SUM(36*M363)</f>
        <v>648</v>
      </c>
      <c r="P363" s="53">
        <v>3.35</v>
      </c>
      <c r="Q363" s="71">
        <v>0</v>
      </c>
      <c r="R363" s="71">
        <f>SUM(O363*P363)</f>
        <v>2170.8000000000002</v>
      </c>
      <c r="S363" s="53">
        <v>0</v>
      </c>
      <c r="T363" s="34">
        <v>0</v>
      </c>
      <c r="U363" s="34">
        <f>N363+R363+T363</f>
        <v>23770.799999999999</v>
      </c>
      <c r="V363" s="53">
        <f>M363*200</f>
        <v>3600</v>
      </c>
      <c r="W363" s="53">
        <v>0</v>
      </c>
      <c r="X363" s="53">
        <v>0</v>
      </c>
      <c r="Y363" s="52">
        <f t="shared" si="38"/>
        <v>0</v>
      </c>
      <c r="Z363" s="46">
        <v>0</v>
      </c>
      <c r="AA363" s="46" t="s">
        <v>579</v>
      </c>
      <c r="AB363" s="34">
        <f>V363+Y363+Z363</f>
        <v>3600</v>
      </c>
      <c r="AC363" s="34">
        <f>AB363+U363</f>
        <v>27370.799999999999</v>
      </c>
      <c r="AD363" s="57" t="s">
        <v>577</v>
      </c>
      <c r="AE363" s="74"/>
    </row>
    <row r="364" spans="1:31" s="31" customFormat="1" ht="29.25" hidden="1" customHeight="1" x14ac:dyDescent="0.2">
      <c r="A364" s="74" t="s">
        <v>574</v>
      </c>
      <c r="B364" s="74" t="s">
        <v>569</v>
      </c>
      <c r="C364" s="28" t="s">
        <v>77</v>
      </c>
      <c r="D364" s="28" t="s">
        <v>112</v>
      </c>
      <c r="E364" s="35" t="s">
        <v>112</v>
      </c>
      <c r="F364" s="35" t="s">
        <v>112</v>
      </c>
      <c r="G364" s="35" t="s">
        <v>114</v>
      </c>
      <c r="H364" s="248" t="s">
        <v>112</v>
      </c>
      <c r="I364" s="74" t="s">
        <v>112</v>
      </c>
      <c r="J364" s="100">
        <v>0</v>
      </c>
      <c r="K364" s="100">
        <v>0</v>
      </c>
      <c r="L364" s="100">
        <v>0</v>
      </c>
      <c r="M364" s="52">
        <v>0</v>
      </c>
      <c r="N364" s="81">
        <f t="shared" si="37"/>
        <v>0</v>
      </c>
      <c r="O364" s="82">
        <v>0</v>
      </c>
      <c r="P364" s="82">
        <v>0</v>
      </c>
      <c r="Q364" s="71">
        <v>0</v>
      </c>
      <c r="R364" s="83">
        <v>0</v>
      </c>
      <c r="S364" s="53">
        <v>0</v>
      </c>
      <c r="T364" s="34">
        <v>0</v>
      </c>
      <c r="U364" s="34">
        <f>N364+R364+T364</f>
        <v>0</v>
      </c>
      <c r="V364" s="53">
        <f>M364*200</f>
        <v>0</v>
      </c>
      <c r="W364" s="53">
        <v>0</v>
      </c>
      <c r="X364" s="53">
        <v>0</v>
      </c>
      <c r="Y364" s="52">
        <f t="shared" si="38"/>
        <v>0</v>
      </c>
      <c r="Z364" s="46">
        <v>0</v>
      </c>
      <c r="AA364" s="46"/>
      <c r="AB364" s="34">
        <v>0</v>
      </c>
      <c r="AC364" s="34">
        <f>AB364+U364</f>
        <v>0</v>
      </c>
      <c r="AD364" s="57" t="s">
        <v>577</v>
      </c>
      <c r="AE364" s="74"/>
    </row>
    <row r="365" spans="1:31" s="31" customFormat="1" ht="25" hidden="1" x14ac:dyDescent="0.2">
      <c r="A365" s="74" t="s">
        <v>574</v>
      </c>
      <c r="B365" s="74" t="s">
        <v>569</v>
      </c>
      <c r="C365" s="28" t="s">
        <v>77</v>
      </c>
      <c r="D365" s="28" t="s">
        <v>112</v>
      </c>
      <c r="E365" s="35" t="s">
        <v>112</v>
      </c>
      <c r="F365" s="35" t="s">
        <v>112</v>
      </c>
      <c r="G365" s="35" t="s">
        <v>116</v>
      </c>
      <c r="H365" s="248" t="s">
        <v>112</v>
      </c>
      <c r="I365" s="74" t="s">
        <v>112</v>
      </c>
      <c r="J365" s="100">
        <v>0</v>
      </c>
      <c r="K365" s="100">
        <v>0</v>
      </c>
      <c r="L365" s="100">
        <v>0</v>
      </c>
      <c r="M365" s="52">
        <v>0</v>
      </c>
      <c r="N365" s="81">
        <f t="shared" si="37"/>
        <v>0</v>
      </c>
      <c r="O365" s="82">
        <v>0</v>
      </c>
      <c r="P365" s="82">
        <v>0</v>
      </c>
      <c r="Q365" s="71">
        <v>0</v>
      </c>
      <c r="R365" s="83">
        <v>0</v>
      </c>
      <c r="S365" s="53">
        <v>0</v>
      </c>
      <c r="T365" s="34">
        <v>0</v>
      </c>
      <c r="U365" s="34">
        <f>N365+R365+T365</f>
        <v>0</v>
      </c>
      <c r="V365" s="53">
        <f>M365*200</f>
        <v>0</v>
      </c>
      <c r="W365" s="53">
        <v>0</v>
      </c>
      <c r="X365" s="53">
        <v>0</v>
      </c>
      <c r="Y365" s="52">
        <f t="shared" si="38"/>
        <v>0</v>
      </c>
      <c r="Z365" s="46">
        <v>0</v>
      </c>
      <c r="AA365" s="46"/>
      <c r="AB365" s="34">
        <v>0</v>
      </c>
      <c r="AC365" s="34">
        <f>AB365+U365</f>
        <v>0</v>
      </c>
      <c r="AD365" s="57" t="s">
        <v>577</v>
      </c>
      <c r="AE365" s="74"/>
    </row>
    <row r="366" spans="1:31" s="31" customFormat="1" ht="43" hidden="1" customHeight="1" x14ac:dyDescent="0.2">
      <c r="A366" s="74" t="s">
        <v>580</v>
      </c>
      <c r="B366" s="74"/>
      <c r="C366" s="28" t="s">
        <v>77</v>
      </c>
      <c r="D366" s="28" t="s">
        <v>103</v>
      </c>
      <c r="E366" s="35" t="s">
        <v>565</v>
      </c>
      <c r="F366" s="35" t="s">
        <v>581</v>
      </c>
      <c r="G366" s="99" t="s">
        <v>474</v>
      </c>
      <c r="H366" s="248">
        <v>42</v>
      </c>
      <c r="I366" s="74" t="s">
        <v>37</v>
      </c>
      <c r="J366" s="100">
        <v>1200</v>
      </c>
      <c r="K366" s="100">
        <v>0</v>
      </c>
      <c r="L366" s="100">
        <v>18</v>
      </c>
      <c r="M366" s="52">
        <f>K366+L366</f>
        <v>18</v>
      </c>
      <c r="N366" s="81">
        <f t="shared" si="37"/>
        <v>21600</v>
      </c>
      <c r="O366" s="53">
        <f>SUM(36*M366)</f>
        <v>648</v>
      </c>
      <c r="P366" s="53">
        <v>3.35</v>
      </c>
      <c r="Q366" s="71">
        <v>0</v>
      </c>
      <c r="R366" s="71">
        <f>SUM(O366*P366)</f>
        <v>2170.8000000000002</v>
      </c>
      <c r="S366" s="53">
        <v>0</v>
      </c>
      <c r="T366" s="34">
        <f>(M366*S366)</f>
        <v>0</v>
      </c>
      <c r="U366" s="34">
        <f>N366+R366+T366</f>
        <v>23770.799999999999</v>
      </c>
      <c r="V366" s="53">
        <f>M366*200</f>
        <v>3600</v>
      </c>
      <c r="W366" s="53">
        <v>0</v>
      </c>
      <c r="X366" s="53">
        <v>0</v>
      </c>
      <c r="Y366" s="52">
        <f t="shared" si="38"/>
        <v>0</v>
      </c>
      <c r="Z366" s="46">
        <v>6160</v>
      </c>
      <c r="AA366" s="46"/>
      <c r="AB366" s="34">
        <f>V366+Y366+Z366</f>
        <v>9760</v>
      </c>
      <c r="AC366" s="34">
        <f>AB366+U366</f>
        <v>33530.800000000003</v>
      </c>
      <c r="AD366" s="57" t="s">
        <v>582</v>
      </c>
      <c r="AE366" s="74" t="s">
        <v>583</v>
      </c>
    </row>
    <row r="367" spans="1:31" s="31" customFormat="1" ht="35.25" hidden="1" customHeight="1" x14ac:dyDescent="0.2">
      <c r="A367" s="74" t="s">
        <v>580</v>
      </c>
      <c r="B367" s="74" t="s">
        <v>569</v>
      </c>
      <c r="C367" s="28" t="s">
        <v>77</v>
      </c>
      <c r="D367" s="28" t="s">
        <v>112</v>
      </c>
      <c r="E367" s="35" t="s">
        <v>112</v>
      </c>
      <c r="F367" s="35" t="s">
        <v>112</v>
      </c>
      <c r="G367" s="35" t="s">
        <v>114</v>
      </c>
      <c r="H367" s="248" t="s">
        <v>112</v>
      </c>
      <c r="I367" s="74" t="s">
        <v>112</v>
      </c>
      <c r="J367" s="100">
        <v>0</v>
      </c>
      <c r="K367" s="100">
        <v>0</v>
      </c>
      <c r="L367" s="100">
        <v>0</v>
      </c>
      <c r="M367" s="52">
        <v>0</v>
      </c>
      <c r="N367" s="81">
        <v>0</v>
      </c>
      <c r="O367" s="82">
        <v>0</v>
      </c>
      <c r="P367" s="53">
        <v>0</v>
      </c>
      <c r="Q367" s="71">
        <v>0</v>
      </c>
      <c r="R367" s="71">
        <v>0</v>
      </c>
      <c r="S367" s="34">
        <v>0</v>
      </c>
      <c r="T367" s="34">
        <v>0</v>
      </c>
      <c r="U367" s="34">
        <f>N367+R367+T367</f>
        <v>0</v>
      </c>
      <c r="V367" s="53">
        <v>0</v>
      </c>
      <c r="W367" s="53">
        <v>0</v>
      </c>
      <c r="X367" s="52">
        <v>0</v>
      </c>
      <c r="Y367" s="46">
        <v>0</v>
      </c>
      <c r="Z367" s="34">
        <v>0</v>
      </c>
      <c r="AA367" s="34"/>
      <c r="AB367" s="34">
        <f>V367+Y367+Z367</f>
        <v>0</v>
      </c>
      <c r="AC367" s="34">
        <f>AB367+U367</f>
        <v>0</v>
      </c>
      <c r="AD367" s="57" t="s">
        <v>582</v>
      </c>
      <c r="AE367" s="74"/>
    </row>
    <row r="368" spans="1:31" s="31" customFormat="1" ht="36" hidden="1" customHeight="1" x14ac:dyDescent="0.2">
      <c r="A368" s="74" t="s">
        <v>580</v>
      </c>
      <c r="B368" s="74" t="s">
        <v>569</v>
      </c>
      <c r="C368" s="28" t="s">
        <v>77</v>
      </c>
      <c r="D368" s="28" t="s">
        <v>112</v>
      </c>
      <c r="E368" s="35" t="s">
        <v>112</v>
      </c>
      <c r="F368" s="35" t="s">
        <v>112</v>
      </c>
      <c r="G368" s="35" t="s">
        <v>116</v>
      </c>
      <c r="H368" s="248" t="s">
        <v>112</v>
      </c>
      <c r="I368" s="74" t="s">
        <v>112</v>
      </c>
      <c r="J368" s="100">
        <v>0</v>
      </c>
      <c r="K368" s="100">
        <v>0</v>
      </c>
      <c r="L368" s="100">
        <v>0</v>
      </c>
      <c r="M368" s="52">
        <v>0</v>
      </c>
      <c r="N368" s="34">
        <v>0</v>
      </c>
      <c r="O368" s="53">
        <v>0</v>
      </c>
      <c r="P368" s="53">
        <v>0</v>
      </c>
      <c r="Q368" s="71">
        <v>0</v>
      </c>
      <c r="R368" s="71">
        <v>0</v>
      </c>
      <c r="S368" s="53">
        <v>0</v>
      </c>
      <c r="T368" s="34">
        <v>0</v>
      </c>
      <c r="U368" s="34">
        <f>N368+R368+T368</f>
        <v>0</v>
      </c>
      <c r="V368" s="53">
        <v>0</v>
      </c>
      <c r="W368" s="53">
        <v>0</v>
      </c>
      <c r="X368" s="53">
        <v>0</v>
      </c>
      <c r="Y368" s="52">
        <v>0</v>
      </c>
      <c r="Z368" s="46">
        <v>0</v>
      </c>
      <c r="AA368" s="46"/>
      <c r="AB368" s="34">
        <v>0</v>
      </c>
      <c r="AC368" s="34">
        <f>AB368+U368</f>
        <v>0</v>
      </c>
      <c r="AD368" s="57" t="s">
        <v>582</v>
      </c>
      <c r="AE368" s="74"/>
    </row>
    <row r="369" spans="1:33" s="31" customFormat="1" ht="34" hidden="1" customHeight="1" x14ac:dyDescent="0.2">
      <c r="A369" s="74" t="s">
        <v>584</v>
      </c>
      <c r="B369" s="74"/>
      <c r="C369" s="28" t="s">
        <v>77</v>
      </c>
      <c r="D369" s="28" t="s">
        <v>103</v>
      </c>
      <c r="E369" s="35" t="s">
        <v>565</v>
      </c>
      <c r="F369" s="35" t="s">
        <v>581</v>
      </c>
      <c r="G369" s="99" t="s">
        <v>474</v>
      </c>
      <c r="H369" s="248">
        <v>42</v>
      </c>
      <c r="I369" s="74" t="s">
        <v>37</v>
      </c>
      <c r="J369" s="100">
        <v>1200</v>
      </c>
      <c r="K369" s="100">
        <v>0</v>
      </c>
      <c r="L369" s="100">
        <v>4</v>
      </c>
      <c r="M369" s="52">
        <f>K369+L369</f>
        <v>4</v>
      </c>
      <c r="N369" s="81">
        <f>(J369*M369)</f>
        <v>4800</v>
      </c>
      <c r="O369" s="53">
        <f>SUM(36*M369)</f>
        <v>144</v>
      </c>
      <c r="P369" s="53">
        <v>3.35</v>
      </c>
      <c r="Q369" s="71">
        <v>0</v>
      </c>
      <c r="R369" s="71">
        <f>SUM(O369*P369)</f>
        <v>482.40000000000003</v>
      </c>
      <c r="S369" s="53">
        <v>0</v>
      </c>
      <c r="T369" s="34">
        <v>0</v>
      </c>
      <c r="U369" s="34">
        <f>N369+R369+T369</f>
        <v>5282.4</v>
      </c>
      <c r="V369" s="53">
        <f>M369*200</f>
        <v>800</v>
      </c>
      <c r="W369" s="53">
        <v>0</v>
      </c>
      <c r="X369" s="53">
        <v>0</v>
      </c>
      <c r="Y369" s="52">
        <f>SUM(X369*W369)</f>
        <v>0</v>
      </c>
      <c r="Z369" s="46">
        <v>0</v>
      </c>
      <c r="AA369" s="46"/>
      <c r="AB369" s="34">
        <f>V369+Y369+Z369</f>
        <v>800</v>
      </c>
      <c r="AC369" s="34">
        <f>AB369+U369</f>
        <v>6082.4</v>
      </c>
      <c r="AD369" s="57" t="s">
        <v>584</v>
      </c>
      <c r="AE369" s="74"/>
    </row>
    <row r="370" spans="1:33" ht="32.25" hidden="1" customHeight="1" x14ac:dyDescent="0.25">
      <c r="A370" s="136"/>
      <c r="B370" s="136"/>
      <c r="C370" s="137"/>
      <c r="D370" s="137"/>
      <c r="E370" s="138"/>
      <c r="F370" s="139"/>
      <c r="G370" s="138" t="s">
        <v>585</v>
      </c>
      <c r="H370" s="250"/>
      <c r="I370" s="137"/>
      <c r="J370" s="140"/>
      <c r="K370" s="140">
        <f t="shared" ref="K370:AC370" si="39">SUM(K2:K369)</f>
        <v>1627</v>
      </c>
      <c r="L370" s="140">
        <f t="shared" si="39"/>
        <v>2987</v>
      </c>
      <c r="M370" s="141">
        <f t="shared" si="39"/>
        <v>4614</v>
      </c>
      <c r="N370" s="140">
        <f t="shared" si="39"/>
        <v>3382884</v>
      </c>
      <c r="O370" s="140">
        <f t="shared" si="39"/>
        <v>8596</v>
      </c>
      <c r="P370" s="140">
        <f t="shared" si="39"/>
        <v>13626.850000000004</v>
      </c>
      <c r="Q370" s="140">
        <f t="shared" si="39"/>
        <v>102.80000000000038</v>
      </c>
      <c r="R370" s="140">
        <f t="shared" si="39"/>
        <v>154510.59999999995</v>
      </c>
      <c r="S370" s="140">
        <f t="shared" si="39"/>
        <v>22779</v>
      </c>
      <c r="T370" s="140">
        <f t="shared" si="39"/>
        <v>751642</v>
      </c>
      <c r="U370" s="142">
        <f t="shared" si="39"/>
        <v>4289036.6000000015</v>
      </c>
      <c r="V370" s="140">
        <f t="shared" si="39"/>
        <v>967400</v>
      </c>
      <c r="W370" s="140">
        <f t="shared" si="39"/>
        <v>1655</v>
      </c>
      <c r="X370" s="140">
        <f t="shared" si="39"/>
        <v>88110.010000000009</v>
      </c>
      <c r="Y370" s="140">
        <f t="shared" si="39"/>
        <v>757224.52</v>
      </c>
      <c r="Z370" s="140">
        <f t="shared" si="39"/>
        <v>97459</v>
      </c>
      <c r="AA370" s="140">
        <f t="shared" si="39"/>
        <v>40738</v>
      </c>
      <c r="AB370" s="142">
        <f t="shared" si="39"/>
        <v>1822083.52</v>
      </c>
      <c r="AC370" s="140">
        <f t="shared" si="39"/>
        <v>6111120.120000002</v>
      </c>
      <c r="AD370" s="144"/>
      <c r="AE370" s="74"/>
      <c r="AG370" s="145" t="s">
        <v>32</v>
      </c>
    </row>
    <row r="371" spans="1:33" s="31" customFormat="1" ht="52.5" hidden="1" customHeight="1" x14ac:dyDescent="0.2">
      <c r="A371" s="146"/>
      <c r="B371" s="146"/>
      <c r="C371" s="147"/>
      <c r="D371" s="147"/>
      <c r="E371" s="148"/>
      <c r="F371" s="149"/>
      <c r="G371" s="148"/>
      <c r="H371" s="251"/>
      <c r="I371" s="147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1"/>
      <c r="W371" s="151"/>
      <c r="X371" s="151"/>
      <c r="Y371" s="151"/>
      <c r="Z371" s="151"/>
      <c r="AA371" s="151"/>
      <c r="AB371" s="151"/>
      <c r="AC371" s="151"/>
      <c r="AD371" s="144"/>
      <c r="AE371" s="152"/>
    </row>
    <row r="372" spans="1:33" s="31" customFormat="1" ht="24" hidden="1" customHeight="1" x14ac:dyDescent="0.2">
      <c r="A372" s="146"/>
      <c r="B372" s="146"/>
      <c r="C372" s="147"/>
      <c r="D372" s="147"/>
      <c r="E372" s="148"/>
      <c r="F372" s="149"/>
      <c r="G372" s="148"/>
      <c r="H372" s="251"/>
      <c r="I372" s="147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257" t="s">
        <v>586</v>
      </c>
      <c r="W372" s="257"/>
      <c r="X372" s="257"/>
      <c r="Y372" s="257"/>
      <c r="Z372" s="257"/>
      <c r="AA372" s="257"/>
      <c r="AB372" s="257"/>
      <c r="AC372" s="258"/>
      <c r="AD372" s="144"/>
      <c r="AE372" s="152"/>
    </row>
    <row r="373" spans="1:33" ht="21" hidden="1" customHeight="1" x14ac:dyDescent="0.2">
      <c r="A373" s="152"/>
      <c r="B373" s="152"/>
      <c r="C373" s="108"/>
      <c r="D373" s="108"/>
      <c r="E373" s="108"/>
      <c r="F373" s="153"/>
      <c r="G373" s="108"/>
      <c r="H373" s="252"/>
      <c r="I373" s="108"/>
      <c r="J373" s="108"/>
      <c r="K373" s="108"/>
      <c r="L373" s="108"/>
      <c r="M373" s="98"/>
      <c r="N373" s="61"/>
      <c r="O373" s="108"/>
      <c r="P373" s="109"/>
      <c r="Q373" s="154"/>
      <c r="R373" s="155"/>
      <c r="S373" s="108"/>
      <c r="T373" s="108"/>
      <c r="U373" s="157"/>
      <c r="V373" s="255" t="s">
        <v>587</v>
      </c>
      <c r="W373" s="256"/>
      <c r="X373" s="256"/>
      <c r="Y373" s="256"/>
      <c r="Z373" s="256"/>
      <c r="AA373" s="256"/>
      <c r="AB373" s="256"/>
      <c r="AC373" s="256"/>
      <c r="AD373" s="158"/>
      <c r="AE373" s="159"/>
    </row>
    <row r="374" spans="1:33" ht="21.75" hidden="1" customHeight="1" x14ac:dyDescent="0.2">
      <c r="A374" s="152"/>
      <c r="B374" s="152"/>
      <c r="C374" s="108"/>
      <c r="D374" s="108"/>
      <c r="E374" s="108"/>
      <c r="F374" s="153"/>
      <c r="G374" s="108"/>
      <c r="H374" s="252"/>
      <c r="I374" s="108"/>
      <c r="J374" s="108"/>
      <c r="K374" s="108"/>
      <c r="L374" s="108"/>
      <c r="M374" s="98"/>
      <c r="N374" s="112"/>
      <c r="O374" s="108"/>
      <c r="P374" s="109"/>
      <c r="Q374" s="154"/>
      <c r="R374" s="58"/>
      <c r="S374" s="108"/>
      <c r="T374" s="157"/>
      <c r="U374" s="157"/>
      <c r="V374" s="255" t="s">
        <v>588</v>
      </c>
      <c r="W374" s="256"/>
      <c r="X374" s="256"/>
      <c r="Y374" s="256"/>
      <c r="Z374" s="256"/>
      <c r="AA374" s="256"/>
      <c r="AB374" s="256"/>
      <c r="AC374" s="256"/>
      <c r="AD374" s="158"/>
      <c r="AE374" s="159"/>
    </row>
    <row r="375" spans="1:33" ht="21" hidden="1" customHeight="1" x14ac:dyDescent="0.2">
      <c r="A375" s="152"/>
      <c r="B375" s="152"/>
      <c r="C375" s="108"/>
      <c r="D375" s="108"/>
      <c r="E375" s="108"/>
      <c r="F375" s="153"/>
      <c r="G375" s="108"/>
      <c r="H375" s="252"/>
      <c r="I375" s="108"/>
      <c r="J375" s="108"/>
      <c r="K375" s="108"/>
      <c r="L375" s="108"/>
      <c r="M375" s="98"/>
      <c r="N375" s="61"/>
      <c r="O375" s="108"/>
      <c r="P375" s="109"/>
      <c r="Q375" s="154"/>
      <c r="R375" s="160"/>
      <c r="S375" s="108"/>
      <c r="T375" s="157"/>
      <c r="U375" s="157"/>
      <c r="V375" s="255" t="s">
        <v>589</v>
      </c>
      <c r="W375" s="256"/>
      <c r="X375" s="256"/>
      <c r="Y375" s="256"/>
      <c r="Z375" s="256"/>
      <c r="AA375" s="256"/>
      <c r="AB375" s="256"/>
      <c r="AC375" s="256"/>
      <c r="AD375" s="158"/>
      <c r="AE375" s="159"/>
    </row>
    <row r="376" spans="1:33" ht="22.5" hidden="1" customHeight="1" x14ac:dyDescent="0.2">
      <c r="A376" s="152"/>
      <c r="B376" s="152"/>
      <c r="C376" s="108"/>
      <c r="D376" s="108"/>
      <c r="E376" s="108"/>
      <c r="F376" s="153"/>
      <c r="G376" s="108"/>
      <c r="H376" s="252"/>
      <c r="I376" s="108"/>
      <c r="J376" s="108"/>
      <c r="K376" s="108"/>
      <c r="L376" s="108"/>
      <c r="M376" s="32"/>
      <c r="N376" s="108"/>
      <c r="O376" s="108"/>
      <c r="P376" s="109"/>
      <c r="Q376" s="154"/>
      <c r="R376" s="154"/>
      <c r="S376" s="108"/>
      <c r="T376" s="157"/>
      <c r="U376" s="157"/>
      <c r="V376" s="255" t="s">
        <v>590</v>
      </c>
      <c r="W376" s="256"/>
      <c r="X376" s="256"/>
      <c r="Y376" s="256"/>
      <c r="Z376" s="256"/>
      <c r="AA376" s="256"/>
      <c r="AB376" s="256"/>
      <c r="AC376" s="256"/>
      <c r="AD376" s="158"/>
      <c r="AE376" s="161" t="s">
        <v>32</v>
      </c>
    </row>
    <row r="377" spans="1:33" ht="21.75" hidden="1" customHeight="1" x14ac:dyDescent="0.2">
      <c r="A377" s="152"/>
      <c r="B377" s="152"/>
      <c r="C377" s="108"/>
      <c r="D377" s="108"/>
      <c r="E377" s="108"/>
      <c r="F377" s="153"/>
      <c r="G377" s="108"/>
      <c r="H377" s="252"/>
      <c r="I377" s="108"/>
      <c r="J377" s="108"/>
      <c r="K377" s="108"/>
      <c r="L377" s="108"/>
      <c r="M377" s="32"/>
      <c r="N377" s="108"/>
      <c r="O377" s="108"/>
      <c r="P377" s="109"/>
      <c r="Q377" s="154"/>
      <c r="R377" s="154"/>
      <c r="S377" s="108"/>
      <c r="T377" s="157"/>
      <c r="U377" s="157"/>
      <c r="V377" s="255" t="s">
        <v>591</v>
      </c>
      <c r="W377" s="256"/>
      <c r="X377" s="256"/>
      <c r="Y377" s="256"/>
      <c r="Z377" s="256"/>
      <c r="AA377" s="256"/>
      <c r="AB377" s="256"/>
      <c r="AC377" s="256"/>
      <c r="AD377" s="162" t="s">
        <v>32</v>
      </c>
      <c r="AE377" s="159"/>
    </row>
    <row r="378" spans="1:33" ht="20.25" hidden="1" customHeight="1" x14ac:dyDescent="0.2">
      <c r="A378" s="152"/>
      <c r="B378" s="152"/>
      <c r="C378" s="108"/>
      <c r="D378" s="108"/>
      <c r="E378" s="108"/>
      <c r="F378" s="153"/>
      <c r="G378" s="108"/>
      <c r="H378" s="252"/>
      <c r="I378" s="108"/>
      <c r="J378" s="108"/>
      <c r="K378" s="108"/>
      <c r="L378" s="108"/>
      <c r="M378" s="32"/>
      <c r="N378" s="108"/>
      <c r="O378" s="108"/>
      <c r="P378" s="109"/>
      <c r="Q378" s="154"/>
      <c r="R378" s="154"/>
      <c r="S378" s="108"/>
      <c r="T378" s="157"/>
      <c r="U378" s="157"/>
      <c r="V378" s="255" t="s">
        <v>592</v>
      </c>
      <c r="W378" s="256"/>
      <c r="X378" s="256"/>
      <c r="Y378" s="256"/>
      <c r="Z378" s="256"/>
      <c r="AA378" s="256"/>
      <c r="AB378" s="256"/>
      <c r="AC378" s="256"/>
      <c r="AD378" s="158"/>
      <c r="AE378" s="159"/>
    </row>
    <row r="379" spans="1:33" ht="24.75" hidden="1" customHeight="1" x14ac:dyDescent="0.2">
      <c r="A379" s="152"/>
      <c r="B379" s="152"/>
      <c r="C379" s="108"/>
      <c r="D379" s="108"/>
      <c r="E379" s="108"/>
      <c r="F379" s="153"/>
      <c r="G379" s="108"/>
      <c r="H379" s="252"/>
      <c r="I379" s="108"/>
      <c r="J379" s="108"/>
      <c r="K379" s="108"/>
      <c r="L379" s="108"/>
      <c r="M379" s="32"/>
      <c r="N379" s="108"/>
      <c r="O379" s="108"/>
      <c r="P379" s="109"/>
      <c r="Q379" s="154"/>
      <c r="R379" s="154"/>
      <c r="S379" s="108"/>
      <c r="T379" s="157"/>
      <c r="U379" s="157"/>
      <c r="V379" s="255" t="s">
        <v>593</v>
      </c>
      <c r="W379" s="256"/>
      <c r="X379" s="256"/>
      <c r="Y379" s="256"/>
      <c r="Z379" s="256"/>
      <c r="AA379" s="256"/>
      <c r="AB379" s="256"/>
      <c r="AC379" s="256"/>
      <c r="AD379" s="158"/>
      <c r="AE379" s="159"/>
    </row>
    <row r="380" spans="1:33" ht="17" hidden="1" customHeight="1" x14ac:dyDescent="0.2">
      <c r="A380" s="152"/>
      <c r="B380" s="152"/>
      <c r="C380" s="108"/>
      <c r="D380" s="108"/>
      <c r="E380" s="108"/>
      <c r="F380" s="153"/>
      <c r="G380" s="108"/>
      <c r="H380" s="252"/>
      <c r="I380" s="108"/>
      <c r="J380" s="108"/>
      <c r="K380" s="108"/>
      <c r="L380" s="108"/>
      <c r="M380" s="32"/>
      <c r="N380" s="108"/>
      <c r="O380" s="108"/>
      <c r="P380" s="109"/>
      <c r="Q380" s="154"/>
      <c r="R380" s="154"/>
      <c r="S380" s="108"/>
      <c r="T380" s="157"/>
      <c r="U380" s="157"/>
      <c r="V380" s="255" t="s">
        <v>594</v>
      </c>
      <c r="W380" s="256"/>
      <c r="X380" s="256"/>
      <c r="Y380" s="256"/>
      <c r="Z380" s="256"/>
      <c r="AA380" s="256"/>
      <c r="AB380" s="256"/>
      <c r="AC380" s="256"/>
      <c r="AD380" s="158"/>
      <c r="AE380" s="159"/>
    </row>
    <row r="381" spans="1:33" ht="17" x14ac:dyDescent="0.2">
      <c r="A381" s="264" t="s">
        <v>768</v>
      </c>
      <c r="B381" s="264"/>
      <c r="C381" s="265"/>
      <c r="D381" s="265"/>
      <c r="E381" s="265"/>
      <c r="F381" s="266"/>
      <c r="G381" s="265"/>
      <c r="H381" s="267"/>
      <c r="I381" s="265"/>
      <c r="J381" s="265"/>
      <c r="K381" s="265"/>
      <c r="L381" s="265"/>
      <c r="M381" s="265"/>
      <c r="N381" s="265"/>
      <c r="O381" s="265"/>
      <c r="P381" s="268"/>
      <c r="Q381" s="269"/>
      <c r="R381" s="269"/>
      <c r="S381" s="265"/>
      <c r="T381" s="265"/>
      <c r="U381" s="270">
        <v>1915272</v>
      </c>
      <c r="V381" s="108"/>
      <c r="W381" s="108"/>
      <c r="X381" s="32"/>
      <c r="Y381" s="108"/>
      <c r="Z381" s="108"/>
      <c r="AB381" s="108"/>
      <c r="AC381" s="108"/>
      <c r="AD381" s="158"/>
      <c r="AE381" s="159"/>
      <c r="AF381" s="108"/>
      <c r="AG381" s="108"/>
    </row>
    <row r="382" spans="1:33" x14ac:dyDescent="0.2">
      <c r="A382" s="152"/>
      <c r="B382" s="152"/>
      <c r="C382" s="108"/>
      <c r="D382" s="108"/>
      <c r="E382" s="108"/>
      <c r="F382" s="153"/>
      <c r="G382" s="108"/>
      <c r="H382" s="252"/>
      <c r="I382" s="108"/>
      <c r="J382" s="108"/>
      <c r="K382" s="108"/>
      <c r="L382" s="108"/>
      <c r="M382" s="32"/>
      <c r="N382" s="108"/>
      <c r="O382" s="108"/>
      <c r="P382" s="109"/>
      <c r="Q382" s="154"/>
      <c r="R382" s="154"/>
      <c r="S382" s="108"/>
      <c r="T382" s="108"/>
      <c r="U382" s="108"/>
      <c r="V382" s="108"/>
      <c r="W382" s="108"/>
      <c r="X382" s="32"/>
      <c r="Y382" s="108"/>
      <c r="Z382" s="108"/>
      <c r="AB382" s="108"/>
      <c r="AC382" s="108"/>
      <c r="AD382" s="158"/>
      <c r="AE382" s="159"/>
      <c r="AF382" s="108"/>
      <c r="AG382" s="108"/>
    </row>
    <row r="383" spans="1:33" x14ac:dyDescent="0.2">
      <c r="A383" s="152"/>
      <c r="B383" s="152"/>
      <c r="C383" s="108"/>
      <c r="D383" s="108"/>
      <c r="E383" s="108"/>
      <c r="F383" s="153"/>
      <c r="G383" s="108"/>
      <c r="H383" s="252"/>
      <c r="I383" s="108"/>
      <c r="J383" s="108"/>
      <c r="K383" s="108"/>
      <c r="L383" s="108"/>
      <c r="M383" s="32"/>
      <c r="N383" s="108"/>
      <c r="O383" s="108"/>
      <c r="P383" s="109"/>
      <c r="Q383" s="154"/>
      <c r="R383" s="154"/>
      <c r="S383" s="108"/>
      <c r="T383" s="108"/>
      <c r="U383" s="108"/>
      <c r="V383" s="108"/>
      <c r="W383" s="108"/>
      <c r="X383" s="32"/>
      <c r="Y383" s="108"/>
      <c r="Z383" s="108"/>
      <c r="AB383" s="108"/>
      <c r="AC383" s="108"/>
      <c r="AD383" s="158"/>
      <c r="AE383" s="159"/>
      <c r="AF383" s="108"/>
      <c r="AG383" s="108"/>
    </row>
    <row r="384" spans="1:33" x14ac:dyDescent="0.2">
      <c r="A384" s="152"/>
      <c r="B384" s="152"/>
      <c r="C384" s="108"/>
      <c r="D384" s="108"/>
      <c r="E384" s="108"/>
      <c r="F384" s="153"/>
      <c r="G384" s="108"/>
      <c r="H384" s="252"/>
      <c r="I384" s="108"/>
      <c r="J384" s="108"/>
      <c r="K384" s="108"/>
      <c r="L384" s="108"/>
      <c r="M384" s="32"/>
      <c r="N384" s="108"/>
      <c r="O384" s="108"/>
      <c r="P384" s="109"/>
      <c r="Q384" s="154"/>
      <c r="R384" s="154"/>
      <c r="S384" s="108"/>
      <c r="T384" s="108"/>
      <c r="U384" s="108"/>
      <c r="V384" s="108"/>
      <c r="W384" s="108"/>
      <c r="X384" s="32"/>
      <c r="Y384" s="108"/>
      <c r="Z384" s="108"/>
      <c r="AB384" s="108"/>
      <c r="AC384" s="108"/>
      <c r="AD384" s="158"/>
      <c r="AE384" s="159"/>
      <c r="AF384" s="108"/>
      <c r="AG384" s="108"/>
    </row>
    <row r="385" spans="1:33" x14ac:dyDescent="0.2">
      <c r="A385" s="152"/>
      <c r="B385" s="152"/>
      <c r="C385" s="108"/>
      <c r="D385" s="108"/>
      <c r="E385" s="108"/>
      <c r="F385" s="153"/>
      <c r="G385" s="108"/>
      <c r="H385" s="252"/>
      <c r="I385" s="108"/>
      <c r="J385" s="108"/>
      <c r="K385" s="108"/>
      <c r="L385" s="108"/>
      <c r="M385" s="32"/>
      <c r="N385" s="108"/>
      <c r="O385" s="108"/>
      <c r="P385" s="109"/>
      <c r="Q385" s="154"/>
      <c r="R385" s="154"/>
      <c r="S385" s="108"/>
      <c r="T385" s="108"/>
      <c r="U385" s="108"/>
      <c r="V385" s="108"/>
      <c r="W385" s="108"/>
      <c r="X385" s="32"/>
      <c r="Y385" s="108"/>
      <c r="Z385" s="108"/>
      <c r="AB385" s="108"/>
      <c r="AC385" s="108"/>
      <c r="AD385" s="158"/>
      <c r="AE385" s="159"/>
      <c r="AF385" s="108"/>
      <c r="AG385" s="108"/>
    </row>
    <row r="386" spans="1:33" x14ac:dyDescent="0.2">
      <c r="A386" s="152"/>
      <c r="B386" s="152"/>
      <c r="C386" s="108"/>
      <c r="D386" s="108"/>
      <c r="E386" s="108"/>
      <c r="F386" s="153"/>
      <c r="G386" s="108"/>
      <c r="H386" s="252"/>
      <c r="I386" s="108"/>
      <c r="J386" s="108"/>
      <c r="K386" s="108"/>
      <c r="L386" s="108"/>
      <c r="M386" s="32"/>
      <c r="N386" s="108"/>
      <c r="O386" s="108"/>
      <c r="P386" s="109"/>
      <c r="Q386" s="154"/>
      <c r="R386" s="154"/>
      <c r="S386" s="108"/>
      <c r="T386" s="108"/>
      <c r="U386" s="108"/>
      <c r="V386" s="108"/>
      <c r="W386" s="108"/>
      <c r="X386" s="32"/>
      <c r="Y386" s="108"/>
      <c r="Z386" s="108"/>
      <c r="AB386" s="108"/>
      <c r="AC386" s="108"/>
      <c r="AD386" s="158"/>
      <c r="AE386" s="159"/>
      <c r="AF386" s="108"/>
      <c r="AG386" s="108"/>
    </row>
    <row r="387" spans="1:33" x14ac:dyDescent="0.2">
      <c r="A387" s="152"/>
      <c r="B387" s="152"/>
      <c r="C387" s="108"/>
      <c r="D387" s="108"/>
      <c r="E387" s="108"/>
      <c r="F387" s="153"/>
      <c r="G387" s="108"/>
      <c r="H387" s="252"/>
      <c r="I387" s="108"/>
      <c r="J387" s="108"/>
      <c r="K387" s="108"/>
      <c r="L387" s="108"/>
      <c r="M387" s="32"/>
      <c r="N387" s="108"/>
      <c r="O387" s="108"/>
      <c r="P387" s="109"/>
      <c r="Q387" s="154"/>
      <c r="R387" s="154"/>
      <c r="S387" s="108"/>
      <c r="T387" s="108"/>
      <c r="U387" s="108"/>
      <c r="V387" s="108"/>
      <c r="W387" s="108"/>
      <c r="X387" s="32"/>
      <c r="Y387" s="108"/>
      <c r="Z387" s="108"/>
      <c r="AB387" s="108"/>
      <c r="AC387" s="108"/>
      <c r="AD387" s="158"/>
      <c r="AE387" s="159"/>
      <c r="AF387" s="108"/>
      <c r="AG387" s="108"/>
    </row>
    <row r="388" spans="1:33" x14ac:dyDescent="0.2">
      <c r="A388" s="152"/>
      <c r="B388" s="152"/>
      <c r="C388" s="108"/>
      <c r="D388" s="108"/>
      <c r="E388" s="108"/>
      <c r="F388" s="153"/>
      <c r="G388" s="108"/>
      <c r="H388" s="252"/>
      <c r="I388" s="108"/>
      <c r="J388" s="108"/>
      <c r="K388" s="108"/>
      <c r="L388" s="108"/>
      <c r="M388" s="32"/>
      <c r="N388" s="108"/>
      <c r="O388" s="108"/>
      <c r="P388" s="109"/>
      <c r="Q388" s="154"/>
      <c r="R388" s="154"/>
      <c r="S388" s="108"/>
      <c r="T388" s="108"/>
      <c r="U388" s="108"/>
      <c r="V388" s="108"/>
      <c r="W388" s="108"/>
      <c r="X388" s="32"/>
      <c r="Y388" s="108"/>
      <c r="Z388" s="108"/>
      <c r="AB388" s="108"/>
      <c r="AC388" s="108"/>
      <c r="AD388" s="158"/>
      <c r="AE388" s="159"/>
      <c r="AF388" s="108"/>
      <c r="AG388" s="108"/>
    </row>
    <row r="389" spans="1:33" x14ac:dyDescent="0.2">
      <c r="A389" s="152"/>
      <c r="B389" s="152"/>
      <c r="C389" s="108"/>
      <c r="D389" s="108"/>
      <c r="E389" s="108"/>
      <c r="F389" s="153"/>
      <c r="G389" s="108"/>
      <c r="H389" s="252"/>
      <c r="I389" s="108"/>
      <c r="J389" s="108"/>
      <c r="K389" s="108"/>
      <c r="L389" s="108"/>
      <c r="M389" s="32"/>
      <c r="N389" s="108"/>
      <c r="O389" s="108"/>
      <c r="P389" s="109"/>
      <c r="Q389" s="154"/>
      <c r="R389" s="154"/>
      <c r="S389" s="108"/>
      <c r="T389" s="108"/>
      <c r="U389" s="108"/>
      <c r="V389" s="108"/>
      <c r="W389" s="108"/>
      <c r="X389" s="32"/>
      <c r="Y389" s="108"/>
      <c r="Z389" s="108"/>
      <c r="AB389" s="108"/>
      <c r="AC389" s="108"/>
      <c r="AD389" s="158"/>
      <c r="AE389" s="159"/>
      <c r="AF389" s="108"/>
      <c r="AG389" s="108"/>
    </row>
    <row r="390" spans="1:33" x14ac:dyDescent="0.2">
      <c r="A390" s="152"/>
      <c r="B390" s="152"/>
      <c r="C390" s="108"/>
      <c r="D390" s="108"/>
      <c r="E390" s="108"/>
      <c r="F390" s="153"/>
      <c r="G390" s="108"/>
      <c r="H390" s="252"/>
      <c r="I390" s="108"/>
      <c r="J390" s="108"/>
      <c r="K390" s="108"/>
      <c r="L390" s="108"/>
      <c r="M390" s="32"/>
      <c r="N390" s="108"/>
      <c r="O390" s="108"/>
      <c r="P390" s="109"/>
      <c r="Q390" s="154"/>
      <c r="R390" s="154"/>
      <c r="S390" s="108"/>
      <c r="T390" s="108"/>
      <c r="U390" s="108"/>
      <c r="V390" s="108"/>
      <c r="W390" s="108"/>
      <c r="X390" s="32"/>
      <c r="Y390" s="108"/>
      <c r="Z390" s="108"/>
      <c r="AB390" s="108"/>
      <c r="AC390" s="108"/>
      <c r="AD390" s="158"/>
      <c r="AE390" s="159"/>
      <c r="AF390" s="108"/>
      <c r="AG390" s="108"/>
    </row>
    <row r="391" spans="1:33" x14ac:dyDescent="0.2">
      <c r="A391" s="152"/>
      <c r="B391" s="152"/>
      <c r="C391" s="108"/>
      <c r="D391" s="108"/>
      <c r="E391" s="108"/>
      <c r="F391" s="153"/>
      <c r="G391" s="108"/>
      <c r="H391" s="252"/>
      <c r="I391" s="108"/>
      <c r="J391" s="108"/>
      <c r="K391" s="108"/>
      <c r="L391" s="108"/>
      <c r="M391" s="32"/>
      <c r="N391" s="108"/>
      <c r="O391" s="108"/>
      <c r="P391" s="109"/>
      <c r="Q391" s="154"/>
      <c r="R391" s="154"/>
      <c r="S391" s="108"/>
      <c r="T391" s="108"/>
      <c r="U391" s="108"/>
      <c r="V391" s="108"/>
      <c r="W391" s="108"/>
      <c r="X391" s="32"/>
      <c r="Y391" s="108"/>
      <c r="Z391" s="108"/>
      <c r="AB391" s="108"/>
      <c r="AC391" s="108"/>
      <c r="AD391" s="158"/>
      <c r="AE391" s="159"/>
      <c r="AF391" s="108"/>
      <c r="AG391" s="108"/>
    </row>
    <row r="392" spans="1:33" x14ac:dyDescent="0.2">
      <c r="A392" s="152"/>
      <c r="B392" s="152"/>
      <c r="C392" s="108"/>
      <c r="D392" s="108"/>
      <c r="E392" s="108"/>
      <c r="F392" s="153"/>
      <c r="G392" s="108"/>
      <c r="H392" s="252"/>
      <c r="I392" s="108"/>
      <c r="J392" s="108"/>
      <c r="K392" s="108"/>
      <c r="L392" s="108"/>
      <c r="M392" s="32"/>
      <c r="N392" s="108"/>
      <c r="O392" s="108"/>
      <c r="P392" s="109"/>
      <c r="Q392" s="154"/>
      <c r="R392" s="154"/>
      <c r="S392" s="108"/>
      <c r="T392" s="108"/>
      <c r="U392" s="108"/>
      <c r="V392" s="108"/>
      <c r="W392" s="108"/>
      <c r="X392" s="32"/>
      <c r="Y392" s="108"/>
      <c r="Z392" s="108"/>
      <c r="AB392" s="108"/>
      <c r="AC392" s="108"/>
      <c r="AD392" s="158"/>
      <c r="AE392" s="159"/>
      <c r="AF392" s="108"/>
      <c r="AG392" s="108"/>
    </row>
    <row r="393" spans="1:33" x14ac:dyDescent="0.2">
      <c r="A393" s="152"/>
      <c r="B393" s="152"/>
      <c r="C393" s="108"/>
      <c r="D393" s="108"/>
      <c r="E393" s="108"/>
      <c r="F393" s="153"/>
      <c r="G393" s="108"/>
      <c r="H393" s="252"/>
      <c r="I393" s="108"/>
      <c r="J393" s="108"/>
      <c r="K393" s="108"/>
      <c r="L393" s="108"/>
      <c r="M393" s="32"/>
      <c r="N393" s="108"/>
      <c r="O393" s="108"/>
      <c r="P393" s="109"/>
      <c r="Q393" s="154"/>
      <c r="R393" s="154"/>
      <c r="S393" s="108"/>
      <c r="T393" s="108"/>
      <c r="U393" s="108"/>
      <c r="V393" s="108"/>
      <c r="W393" s="108"/>
      <c r="X393" s="32"/>
      <c r="Y393" s="108"/>
      <c r="Z393" s="108"/>
      <c r="AB393" s="108"/>
      <c r="AC393" s="108"/>
      <c r="AD393" s="158"/>
      <c r="AE393" s="159"/>
      <c r="AF393" s="108"/>
      <c r="AG393" s="108"/>
    </row>
    <row r="394" spans="1:33" x14ac:dyDescent="0.2">
      <c r="A394" s="152"/>
      <c r="B394" s="152"/>
      <c r="C394" s="108"/>
      <c r="D394" s="108"/>
      <c r="E394" s="108"/>
      <c r="F394" s="153"/>
      <c r="G394" s="108"/>
      <c r="H394" s="252"/>
      <c r="I394" s="108"/>
      <c r="J394" s="108"/>
      <c r="K394" s="108"/>
      <c r="L394" s="108"/>
      <c r="M394" s="32"/>
      <c r="N394" s="108"/>
      <c r="O394" s="108"/>
      <c r="P394" s="109"/>
      <c r="Q394" s="154"/>
      <c r="R394" s="154"/>
      <c r="S394" s="108"/>
      <c r="T394" s="108"/>
      <c r="U394" s="108"/>
      <c r="V394" s="108"/>
      <c r="W394" s="108"/>
      <c r="X394" s="32"/>
      <c r="Y394" s="108"/>
      <c r="Z394" s="108"/>
      <c r="AB394" s="108"/>
      <c r="AC394" s="108"/>
      <c r="AD394" s="158"/>
      <c r="AE394" s="159"/>
      <c r="AF394" s="108"/>
      <c r="AG394" s="108"/>
    </row>
    <row r="395" spans="1:33" x14ac:dyDescent="0.2">
      <c r="A395" s="152"/>
      <c r="B395" s="152"/>
      <c r="C395" s="108"/>
      <c r="D395" s="108"/>
      <c r="E395" s="108"/>
      <c r="F395" s="153"/>
      <c r="G395" s="108"/>
      <c r="H395" s="252"/>
      <c r="I395" s="108"/>
      <c r="J395" s="108"/>
      <c r="K395" s="108"/>
      <c r="L395" s="108"/>
      <c r="M395" s="32"/>
      <c r="N395" s="108"/>
      <c r="O395" s="108"/>
      <c r="P395" s="109"/>
      <c r="Q395" s="154"/>
      <c r="R395" s="154"/>
      <c r="S395" s="108"/>
      <c r="T395" s="108"/>
      <c r="U395" s="108"/>
      <c r="V395" s="108"/>
      <c r="W395" s="108"/>
      <c r="X395" s="32"/>
      <c r="Y395" s="108"/>
      <c r="Z395" s="108"/>
      <c r="AB395" s="108"/>
      <c r="AC395" s="108"/>
      <c r="AD395" s="158"/>
      <c r="AE395" s="159"/>
      <c r="AF395" s="108"/>
      <c r="AG395" s="108"/>
    </row>
    <row r="396" spans="1:33" x14ac:dyDescent="0.2">
      <c r="A396" s="152"/>
      <c r="B396" s="152"/>
      <c r="C396" s="108"/>
      <c r="D396" s="108"/>
      <c r="E396" s="108"/>
      <c r="F396" s="153"/>
      <c r="G396" s="108"/>
      <c r="H396" s="252"/>
      <c r="I396" s="108"/>
      <c r="J396" s="108"/>
      <c r="K396" s="108"/>
      <c r="L396" s="108"/>
      <c r="M396" s="32"/>
      <c r="N396" s="108"/>
      <c r="O396" s="108"/>
      <c r="P396" s="109"/>
      <c r="Q396" s="154"/>
      <c r="R396" s="154"/>
      <c r="S396" s="108"/>
      <c r="T396" s="108"/>
      <c r="U396" s="108"/>
      <c r="V396" s="108"/>
      <c r="W396" s="108"/>
      <c r="X396" s="32"/>
      <c r="Y396" s="108"/>
      <c r="Z396" s="108"/>
      <c r="AB396" s="108"/>
      <c r="AC396" s="108"/>
      <c r="AD396" s="158"/>
      <c r="AE396" s="159"/>
      <c r="AF396" s="108"/>
      <c r="AG396" s="108"/>
    </row>
    <row r="397" spans="1:33" x14ac:dyDescent="0.2">
      <c r="A397" s="152"/>
      <c r="B397" s="152"/>
      <c r="C397" s="108"/>
      <c r="D397" s="108"/>
      <c r="E397" s="108"/>
      <c r="F397" s="153"/>
      <c r="G397" s="108"/>
      <c r="H397" s="252"/>
      <c r="I397" s="108"/>
      <c r="J397" s="108"/>
      <c r="K397" s="108"/>
      <c r="L397" s="108"/>
      <c r="M397" s="32"/>
      <c r="N397" s="108"/>
      <c r="O397" s="108"/>
      <c r="P397" s="109"/>
      <c r="Q397" s="154"/>
      <c r="R397" s="154"/>
      <c r="S397" s="108"/>
      <c r="T397" s="108"/>
      <c r="U397" s="108"/>
      <c r="V397" s="108"/>
      <c r="W397" s="108"/>
      <c r="X397" s="32"/>
      <c r="Y397" s="108"/>
      <c r="Z397" s="108"/>
      <c r="AB397" s="108"/>
      <c r="AC397" s="108"/>
      <c r="AD397" s="158"/>
      <c r="AE397" s="159"/>
      <c r="AF397" s="108"/>
      <c r="AG397" s="108"/>
    </row>
    <row r="398" spans="1:33" x14ac:dyDescent="0.2">
      <c r="A398" s="152"/>
      <c r="B398" s="152"/>
      <c r="C398" s="108"/>
      <c r="D398" s="108"/>
      <c r="E398" s="108"/>
      <c r="F398" s="153"/>
      <c r="G398" s="108"/>
      <c r="H398" s="252"/>
      <c r="I398" s="108"/>
      <c r="J398" s="108"/>
      <c r="K398" s="108"/>
      <c r="L398" s="108"/>
      <c r="M398" s="32"/>
      <c r="N398" s="108"/>
      <c r="O398" s="108"/>
      <c r="P398" s="109"/>
      <c r="Q398" s="154"/>
      <c r="R398" s="154"/>
      <c r="S398" s="108"/>
      <c r="T398" s="108"/>
      <c r="U398" s="108"/>
      <c r="V398" s="108"/>
      <c r="W398" s="108"/>
      <c r="X398" s="32"/>
      <c r="Y398" s="108"/>
      <c r="Z398" s="108"/>
      <c r="AB398" s="108"/>
      <c r="AC398" s="108"/>
      <c r="AD398" s="158"/>
      <c r="AE398" s="159"/>
      <c r="AF398" s="108"/>
      <c r="AG398" s="108"/>
    </row>
    <row r="399" spans="1:33" x14ac:dyDescent="0.2">
      <c r="A399" s="152"/>
      <c r="B399" s="152"/>
      <c r="C399" s="108"/>
      <c r="D399" s="108"/>
      <c r="E399" s="108"/>
      <c r="F399" s="153"/>
      <c r="G399" s="108"/>
      <c r="H399" s="252"/>
      <c r="I399" s="108"/>
      <c r="J399" s="108"/>
      <c r="K399" s="108"/>
      <c r="L399" s="108"/>
      <c r="M399" s="32"/>
      <c r="N399" s="108"/>
      <c r="O399" s="108"/>
      <c r="P399" s="109"/>
      <c r="Q399" s="154"/>
      <c r="R399" s="154"/>
      <c r="S399" s="108"/>
      <c r="T399" s="108"/>
      <c r="U399" s="108"/>
      <c r="V399" s="108"/>
      <c r="W399" s="108"/>
      <c r="X399" s="32"/>
      <c r="Y399" s="108"/>
      <c r="Z399" s="108"/>
      <c r="AB399" s="108"/>
      <c r="AC399" s="108"/>
      <c r="AD399" s="158"/>
      <c r="AE399" s="159"/>
      <c r="AF399" s="108"/>
      <c r="AG399" s="108"/>
    </row>
    <row r="400" spans="1:33" x14ac:dyDescent="0.2">
      <c r="A400" s="152"/>
      <c r="B400" s="152"/>
      <c r="C400" s="108"/>
      <c r="D400" s="108"/>
      <c r="E400" s="108"/>
      <c r="F400" s="153"/>
      <c r="G400" s="108"/>
      <c r="H400" s="252"/>
      <c r="I400" s="108"/>
      <c r="J400" s="108"/>
      <c r="K400" s="108"/>
      <c r="L400" s="108"/>
      <c r="M400" s="32"/>
      <c r="N400" s="108"/>
      <c r="O400" s="108"/>
      <c r="P400" s="109"/>
      <c r="Q400" s="154"/>
      <c r="R400" s="154"/>
      <c r="S400" s="108"/>
      <c r="T400" s="108"/>
      <c r="U400" s="108"/>
      <c r="V400" s="108"/>
      <c r="W400" s="108"/>
      <c r="X400" s="32"/>
      <c r="Y400" s="108"/>
      <c r="Z400" s="108"/>
      <c r="AB400" s="108"/>
      <c r="AC400" s="108"/>
      <c r="AD400" s="158"/>
      <c r="AE400" s="159"/>
      <c r="AF400" s="108"/>
      <c r="AG400" s="108"/>
    </row>
    <row r="401" spans="1:33" x14ac:dyDescent="0.2">
      <c r="A401" s="152"/>
      <c r="B401" s="152"/>
      <c r="C401" s="108"/>
      <c r="D401" s="108"/>
      <c r="E401" s="108"/>
      <c r="F401" s="153"/>
      <c r="G401" s="108"/>
      <c r="H401" s="252"/>
      <c r="I401" s="108"/>
      <c r="J401" s="108"/>
      <c r="K401" s="108"/>
      <c r="L401" s="108"/>
      <c r="M401" s="32"/>
      <c r="N401" s="108"/>
      <c r="O401" s="108"/>
      <c r="P401" s="109"/>
      <c r="Q401" s="154"/>
      <c r="R401" s="154"/>
      <c r="S401" s="108"/>
      <c r="T401" s="108"/>
      <c r="U401" s="108"/>
      <c r="V401" s="108"/>
      <c r="W401" s="108"/>
      <c r="X401" s="32"/>
      <c r="Y401" s="108"/>
      <c r="Z401" s="108"/>
      <c r="AB401" s="108"/>
      <c r="AC401" s="108"/>
      <c r="AD401" s="158"/>
      <c r="AE401" s="159"/>
      <c r="AF401" s="108"/>
      <c r="AG401" s="108"/>
    </row>
    <row r="402" spans="1:33" x14ac:dyDescent="0.2">
      <c r="A402" s="152"/>
      <c r="B402" s="152"/>
      <c r="C402" s="108"/>
      <c r="D402" s="108"/>
      <c r="E402" s="108"/>
      <c r="F402" s="153"/>
      <c r="G402" s="108"/>
      <c r="H402" s="252"/>
      <c r="I402" s="108"/>
      <c r="J402" s="108"/>
      <c r="K402" s="108"/>
      <c r="L402" s="108"/>
      <c r="M402" s="32"/>
      <c r="N402" s="108"/>
      <c r="O402" s="108"/>
      <c r="P402" s="109"/>
      <c r="Q402" s="154"/>
      <c r="R402" s="154"/>
      <c r="S402" s="108"/>
      <c r="T402" s="108"/>
      <c r="U402" s="108"/>
      <c r="V402" s="108"/>
      <c r="W402" s="108"/>
      <c r="X402" s="32"/>
      <c r="Y402" s="108"/>
      <c r="Z402" s="108"/>
      <c r="AB402" s="108"/>
      <c r="AC402" s="108"/>
      <c r="AD402" s="158"/>
      <c r="AE402" s="159"/>
      <c r="AF402" s="108"/>
      <c r="AG402" s="108"/>
    </row>
    <row r="403" spans="1:33" x14ac:dyDescent="0.2">
      <c r="A403" s="152"/>
      <c r="B403" s="152"/>
      <c r="C403" s="108"/>
      <c r="D403" s="108"/>
      <c r="E403" s="108"/>
      <c r="F403" s="153"/>
      <c r="G403" s="108"/>
      <c r="H403" s="252"/>
      <c r="I403" s="108"/>
      <c r="J403" s="108"/>
      <c r="K403" s="108"/>
      <c r="L403" s="108"/>
      <c r="M403" s="32"/>
      <c r="N403" s="108"/>
      <c r="O403" s="108"/>
      <c r="P403" s="109"/>
      <c r="Q403" s="154"/>
      <c r="R403" s="154"/>
      <c r="S403" s="108"/>
      <c r="T403" s="108"/>
      <c r="U403" s="108"/>
      <c r="V403" s="108"/>
      <c r="W403" s="108"/>
      <c r="X403" s="32"/>
      <c r="Y403" s="108"/>
      <c r="Z403" s="108"/>
      <c r="AB403" s="108"/>
      <c r="AC403" s="108"/>
      <c r="AD403" s="158"/>
      <c r="AE403" s="159"/>
      <c r="AF403" s="108"/>
      <c r="AG403" s="108"/>
    </row>
    <row r="404" spans="1:33" x14ac:dyDescent="0.2">
      <c r="A404" s="152"/>
      <c r="B404" s="152"/>
      <c r="C404" s="108"/>
      <c r="D404" s="108"/>
      <c r="E404" s="108"/>
      <c r="F404" s="153"/>
      <c r="G404" s="108"/>
      <c r="H404" s="252"/>
      <c r="I404" s="108"/>
      <c r="J404" s="108"/>
      <c r="K404" s="108"/>
      <c r="L404" s="108"/>
      <c r="M404" s="32"/>
      <c r="N404" s="108"/>
      <c r="O404" s="108"/>
      <c r="P404" s="109"/>
      <c r="Q404" s="154"/>
      <c r="R404" s="154"/>
      <c r="S404" s="108"/>
      <c r="T404" s="108"/>
      <c r="U404" s="108"/>
      <c r="V404" s="108"/>
      <c r="W404" s="108"/>
      <c r="X404" s="32"/>
      <c r="Y404" s="108"/>
      <c r="Z404" s="108"/>
      <c r="AB404" s="108"/>
      <c r="AC404" s="108"/>
      <c r="AD404" s="158"/>
      <c r="AE404" s="159"/>
      <c r="AF404" s="108"/>
      <c r="AG404" s="108"/>
    </row>
    <row r="405" spans="1:33" x14ac:dyDescent="0.2">
      <c r="A405" s="152"/>
      <c r="B405" s="152"/>
      <c r="C405" s="108"/>
      <c r="D405" s="108"/>
      <c r="E405" s="108"/>
      <c r="F405" s="153"/>
      <c r="G405" s="108"/>
      <c r="H405" s="252"/>
      <c r="I405" s="108"/>
      <c r="J405" s="108"/>
      <c r="K405" s="108"/>
      <c r="L405" s="108"/>
      <c r="M405" s="32"/>
      <c r="N405" s="108"/>
      <c r="O405" s="108"/>
      <c r="P405" s="109"/>
      <c r="Q405" s="154"/>
      <c r="R405" s="154"/>
      <c r="S405" s="108"/>
      <c r="T405" s="108"/>
      <c r="U405" s="108"/>
      <c r="V405" s="108"/>
      <c r="W405" s="108"/>
      <c r="X405" s="32"/>
      <c r="Y405" s="108"/>
      <c r="Z405" s="108"/>
      <c r="AB405" s="108"/>
      <c r="AC405" s="108"/>
      <c r="AD405" s="158"/>
      <c r="AE405" s="159"/>
      <c r="AF405" s="108"/>
      <c r="AG405" s="108"/>
    </row>
    <row r="406" spans="1:33" x14ac:dyDescent="0.2">
      <c r="A406" s="152"/>
      <c r="B406" s="152"/>
      <c r="C406" s="108"/>
      <c r="D406" s="108"/>
      <c r="E406" s="108"/>
      <c r="F406" s="153"/>
      <c r="G406" s="108"/>
      <c r="H406" s="252"/>
      <c r="I406" s="108"/>
      <c r="J406" s="108"/>
      <c r="K406" s="108"/>
      <c r="L406" s="108"/>
      <c r="M406" s="32"/>
      <c r="N406" s="108"/>
      <c r="O406" s="108"/>
      <c r="P406" s="109"/>
      <c r="Q406" s="154"/>
      <c r="R406" s="154"/>
      <c r="S406" s="108"/>
      <c r="T406" s="108"/>
      <c r="U406" s="108"/>
      <c r="V406" s="108"/>
      <c r="W406" s="108"/>
      <c r="X406" s="32"/>
      <c r="Y406" s="108"/>
      <c r="Z406" s="108"/>
      <c r="AB406" s="108"/>
      <c r="AC406" s="108"/>
      <c r="AD406" s="158"/>
      <c r="AE406" s="159"/>
      <c r="AF406" s="108"/>
      <c r="AG406" s="108"/>
    </row>
    <row r="407" spans="1:33" x14ac:dyDescent="0.2">
      <c r="A407" s="152"/>
      <c r="B407" s="152"/>
      <c r="C407" s="108"/>
      <c r="D407" s="108"/>
      <c r="E407" s="108"/>
      <c r="F407" s="153"/>
      <c r="G407" s="108"/>
      <c r="H407" s="252"/>
      <c r="I407" s="108"/>
      <c r="J407" s="108"/>
      <c r="K407" s="108"/>
      <c r="L407" s="108"/>
      <c r="M407" s="32"/>
      <c r="N407" s="108"/>
      <c r="O407" s="108"/>
      <c r="P407" s="109"/>
      <c r="Q407" s="154"/>
      <c r="R407" s="154"/>
      <c r="S407" s="108"/>
      <c r="T407" s="108"/>
      <c r="U407" s="108"/>
      <c r="V407" s="108"/>
      <c r="W407" s="108"/>
      <c r="X407" s="32"/>
      <c r="Y407" s="108"/>
      <c r="Z407" s="108"/>
      <c r="AB407" s="108"/>
      <c r="AC407" s="108"/>
      <c r="AD407" s="158"/>
      <c r="AE407" s="159"/>
      <c r="AF407" s="108"/>
      <c r="AG407" s="108"/>
    </row>
    <row r="408" spans="1:33" x14ac:dyDescent="0.2">
      <c r="A408" s="152"/>
      <c r="B408" s="152"/>
      <c r="C408" s="108"/>
      <c r="D408" s="108"/>
      <c r="E408" s="108"/>
      <c r="F408" s="153"/>
      <c r="G408" s="108"/>
      <c r="H408" s="252"/>
      <c r="I408" s="108"/>
      <c r="J408" s="108"/>
      <c r="K408" s="108"/>
      <c r="L408" s="108"/>
      <c r="M408" s="32"/>
      <c r="N408" s="108"/>
      <c r="O408" s="108"/>
      <c r="P408" s="109"/>
      <c r="Q408" s="154"/>
      <c r="R408" s="154"/>
      <c r="S408" s="108"/>
      <c r="T408" s="108"/>
      <c r="U408" s="108"/>
      <c r="V408" s="108"/>
      <c r="W408" s="108"/>
      <c r="X408" s="32"/>
      <c r="Y408" s="108"/>
      <c r="Z408" s="108"/>
      <c r="AB408" s="108"/>
      <c r="AC408" s="108"/>
      <c r="AD408" s="158"/>
      <c r="AE408" s="159"/>
      <c r="AF408" s="108"/>
      <c r="AG408" s="108"/>
    </row>
    <row r="409" spans="1:33" x14ac:dyDescent="0.2">
      <c r="A409" s="152"/>
      <c r="B409" s="152"/>
      <c r="C409" s="108"/>
      <c r="D409" s="108"/>
      <c r="E409" s="108"/>
      <c r="F409" s="153"/>
      <c r="G409" s="108"/>
      <c r="H409" s="252"/>
      <c r="I409" s="108"/>
      <c r="J409" s="108"/>
      <c r="K409" s="108"/>
      <c r="L409" s="108"/>
      <c r="M409" s="32"/>
      <c r="N409" s="108"/>
      <c r="O409" s="108"/>
      <c r="P409" s="109"/>
      <c r="Q409" s="154"/>
      <c r="R409" s="154"/>
      <c r="S409" s="108"/>
      <c r="T409" s="108"/>
      <c r="U409" s="108"/>
      <c r="V409" s="108"/>
      <c r="W409" s="108"/>
      <c r="X409" s="32"/>
      <c r="Y409" s="108"/>
      <c r="Z409" s="108"/>
      <c r="AB409" s="108"/>
      <c r="AC409" s="108"/>
      <c r="AD409" s="158"/>
      <c r="AE409" s="159"/>
      <c r="AF409" s="108"/>
      <c r="AG409" s="108"/>
    </row>
    <row r="410" spans="1:33" x14ac:dyDescent="0.2">
      <c r="A410" s="152"/>
      <c r="B410" s="152"/>
      <c r="C410" s="108"/>
      <c r="D410" s="108"/>
      <c r="E410" s="108"/>
      <c r="F410" s="153"/>
      <c r="G410" s="108"/>
      <c r="H410" s="252"/>
      <c r="I410" s="108"/>
      <c r="J410" s="108"/>
      <c r="K410" s="108"/>
      <c r="L410" s="108"/>
      <c r="M410" s="32"/>
      <c r="N410" s="108"/>
      <c r="O410" s="108"/>
      <c r="P410" s="109"/>
      <c r="Q410" s="154"/>
      <c r="R410" s="154"/>
      <c r="S410" s="108"/>
      <c r="T410" s="108"/>
      <c r="U410" s="108"/>
      <c r="V410" s="108"/>
      <c r="W410" s="108"/>
      <c r="X410" s="32"/>
      <c r="Y410" s="108"/>
      <c r="Z410" s="108"/>
      <c r="AB410" s="108"/>
      <c r="AC410" s="108"/>
      <c r="AD410" s="158"/>
      <c r="AE410" s="159"/>
      <c r="AF410" s="108"/>
      <c r="AG410" s="108"/>
    </row>
    <row r="411" spans="1:33" x14ac:dyDescent="0.2">
      <c r="A411" s="152"/>
      <c r="B411" s="152"/>
      <c r="C411" s="108"/>
      <c r="D411" s="108"/>
      <c r="E411" s="108"/>
      <c r="F411" s="153"/>
      <c r="G411" s="108"/>
      <c r="H411" s="252"/>
      <c r="I411" s="108"/>
      <c r="J411" s="108"/>
      <c r="K411" s="108"/>
      <c r="L411" s="108"/>
      <c r="M411" s="32"/>
      <c r="N411" s="108"/>
      <c r="O411" s="108"/>
      <c r="P411" s="109"/>
      <c r="Q411" s="154"/>
      <c r="R411" s="154"/>
      <c r="S411" s="108"/>
      <c r="T411" s="108"/>
      <c r="U411" s="108"/>
      <c r="V411" s="108"/>
      <c r="W411" s="108"/>
      <c r="X411" s="32"/>
      <c r="Y411" s="108"/>
      <c r="Z411" s="108"/>
      <c r="AB411" s="108"/>
      <c r="AC411" s="108"/>
      <c r="AD411" s="158"/>
      <c r="AE411" s="159"/>
      <c r="AF411" s="108"/>
      <c r="AG411" s="108"/>
    </row>
    <row r="412" spans="1:33" x14ac:dyDescent="0.2">
      <c r="A412" s="152"/>
      <c r="B412" s="152"/>
      <c r="C412" s="108"/>
      <c r="D412" s="108"/>
      <c r="E412" s="108"/>
      <c r="F412" s="153"/>
      <c r="G412" s="108"/>
      <c r="H412" s="252"/>
      <c r="I412" s="108"/>
      <c r="J412" s="108"/>
      <c r="K412" s="108"/>
      <c r="L412" s="108"/>
      <c r="M412" s="32"/>
      <c r="N412" s="108"/>
      <c r="O412" s="108"/>
      <c r="P412" s="109"/>
      <c r="Q412" s="154"/>
      <c r="R412" s="154"/>
      <c r="S412" s="108"/>
      <c r="T412" s="108"/>
      <c r="U412" s="108"/>
      <c r="V412" s="108"/>
      <c r="W412" s="108"/>
      <c r="X412" s="32"/>
      <c r="Y412" s="108"/>
      <c r="Z412" s="108"/>
      <c r="AB412" s="108"/>
      <c r="AC412" s="108"/>
      <c r="AD412" s="158"/>
      <c r="AE412" s="159"/>
      <c r="AF412" s="108"/>
      <c r="AG412" s="108"/>
    </row>
    <row r="413" spans="1:33" x14ac:dyDescent="0.2">
      <c r="A413" s="152"/>
      <c r="B413" s="152"/>
      <c r="C413" s="108"/>
      <c r="D413" s="108"/>
      <c r="E413" s="108"/>
      <c r="F413" s="153"/>
      <c r="G413" s="108"/>
      <c r="H413" s="252"/>
      <c r="I413" s="108"/>
      <c r="J413" s="108"/>
      <c r="K413" s="108"/>
      <c r="L413" s="108"/>
      <c r="M413" s="32"/>
      <c r="N413" s="108"/>
      <c r="O413" s="108"/>
      <c r="P413" s="109"/>
      <c r="Q413" s="154"/>
      <c r="R413" s="154"/>
      <c r="S413" s="108"/>
      <c r="T413" s="108"/>
      <c r="U413" s="108"/>
      <c r="V413" s="108"/>
      <c r="W413" s="108"/>
      <c r="X413" s="32"/>
      <c r="Y413" s="108"/>
      <c r="Z413" s="108"/>
      <c r="AB413" s="108"/>
      <c r="AC413" s="108"/>
      <c r="AD413" s="158"/>
      <c r="AE413" s="159"/>
      <c r="AF413" s="108"/>
      <c r="AG413" s="108"/>
    </row>
    <row r="414" spans="1:33" x14ac:dyDescent="0.2">
      <c r="A414" s="152"/>
      <c r="B414" s="152"/>
      <c r="C414" s="108"/>
      <c r="D414" s="108"/>
      <c r="E414" s="108"/>
      <c r="F414" s="153"/>
      <c r="G414" s="108"/>
      <c r="H414" s="252"/>
      <c r="I414" s="108"/>
      <c r="J414" s="108"/>
      <c r="K414" s="108"/>
      <c r="L414" s="108"/>
      <c r="M414" s="32"/>
      <c r="N414" s="108"/>
      <c r="O414" s="108"/>
      <c r="P414" s="109"/>
      <c r="Q414" s="154"/>
      <c r="R414" s="154"/>
      <c r="S414" s="108"/>
      <c r="T414" s="108"/>
      <c r="U414" s="108"/>
      <c r="V414" s="108"/>
      <c r="W414" s="108"/>
      <c r="X414" s="32"/>
      <c r="Y414" s="108"/>
      <c r="Z414" s="108"/>
      <c r="AB414" s="108"/>
      <c r="AC414" s="108"/>
      <c r="AD414" s="158"/>
      <c r="AE414" s="159"/>
      <c r="AF414" s="108"/>
      <c r="AG414" s="108"/>
    </row>
    <row r="415" spans="1:33" x14ac:dyDescent="0.2">
      <c r="A415" s="152"/>
      <c r="B415" s="152"/>
      <c r="C415" s="108"/>
      <c r="D415" s="108"/>
      <c r="E415" s="108"/>
      <c r="F415" s="153"/>
      <c r="G415" s="108"/>
      <c r="H415" s="252"/>
      <c r="I415" s="108"/>
      <c r="J415" s="108"/>
      <c r="K415" s="108"/>
      <c r="L415" s="108"/>
      <c r="M415" s="32"/>
      <c r="N415" s="108"/>
      <c r="O415" s="108"/>
      <c r="P415" s="109"/>
      <c r="Q415" s="154"/>
      <c r="R415" s="154"/>
      <c r="S415" s="108"/>
      <c r="T415" s="108"/>
      <c r="U415" s="108"/>
      <c r="V415" s="108"/>
      <c r="W415" s="108"/>
      <c r="X415" s="32"/>
      <c r="Y415" s="108"/>
      <c r="Z415" s="108"/>
      <c r="AB415" s="108"/>
      <c r="AC415" s="108"/>
      <c r="AD415" s="158"/>
      <c r="AE415" s="159"/>
      <c r="AF415" s="108"/>
      <c r="AG415" s="108"/>
    </row>
    <row r="416" spans="1:33" x14ac:dyDescent="0.2">
      <c r="A416" s="152"/>
      <c r="B416" s="152"/>
      <c r="C416" s="108"/>
      <c r="D416" s="108"/>
      <c r="E416" s="108"/>
      <c r="F416" s="153"/>
      <c r="G416" s="108"/>
      <c r="H416" s="252"/>
      <c r="I416" s="108"/>
      <c r="J416" s="108"/>
      <c r="K416" s="108"/>
      <c r="L416" s="108"/>
      <c r="M416" s="32"/>
      <c r="N416" s="108"/>
      <c r="O416" s="108"/>
      <c r="P416" s="109"/>
      <c r="Q416" s="154"/>
      <c r="R416" s="154"/>
      <c r="S416" s="108"/>
      <c r="T416" s="108"/>
      <c r="U416" s="108"/>
      <c r="V416" s="108"/>
      <c r="W416" s="108"/>
      <c r="X416" s="32"/>
      <c r="Y416" s="108"/>
      <c r="Z416" s="108"/>
      <c r="AB416" s="108"/>
      <c r="AC416" s="108"/>
      <c r="AD416" s="158"/>
      <c r="AE416" s="159"/>
      <c r="AF416" s="108"/>
      <c r="AG416" s="108"/>
    </row>
    <row r="417" spans="1:33" x14ac:dyDescent="0.2">
      <c r="A417" s="152"/>
      <c r="B417" s="152"/>
      <c r="C417" s="108"/>
      <c r="D417" s="108"/>
      <c r="E417" s="108"/>
      <c r="F417" s="153"/>
      <c r="G417" s="108"/>
      <c r="H417" s="252"/>
      <c r="I417" s="108"/>
      <c r="J417" s="108"/>
      <c r="K417" s="108"/>
      <c r="L417" s="108"/>
      <c r="M417" s="32"/>
      <c r="N417" s="108"/>
      <c r="O417" s="108"/>
      <c r="P417" s="109"/>
      <c r="Q417" s="154"/>
      <c r="R417" s="154"/>
      <c r="S417" s="108"/>
      <c r="T417" s="108"/>
      <c r="U417" s="108"/>
      <c r="V417" s="108"/>
      <c r="W417" s="108"/>
      <c r="X417" s="32"/>
      <c r="Y417" s="108"/>
      <c r="Z417" s="108"/>
      <c r="AB417" s="108"/>
      <c r="AC417" s="108"/>
      <c r="AD417" s="158"/>
      <c r="AE417" s="159"/>
      <c r="AF417" s="108"/>
      <c r="AG417" s="108"/>
    </row>
    <row r="418" spans="1:33" x14ac:dyDescent="0.2">
      <c r="A418" s="152"/>
      <c r="B418" s="152"/>
      <c r="C418" s="108"/>
      <c r="D418" s="108"/>
      <c r="E418" s="108"/>
      <c r="F418" s="153"/>
      <c r="G418" s="108"/>
      <c r="H418" s="252"/>
      <c r="I418" s="108"/>
      <c r="J418" s="108"/>
      <c r="K418" s="108"/>
      <c r="L418" s="108"/>
      <c r="M418" s="32"/>
      <c r="N418" s="108"/>
      <c r="O418" s="108"/>
      <c r="P418" s="109"/>
      <c r="Q418" s="154"/>
      <c r="R418" s="154"/>
      <c r="S418" s="108"/>
      <c r="T418" s="108"/>
      <c r="U418" s="108"/>
      <c r="V418" s="108"/>
      <c r="W418" s="108"/>
      <c r="X418" s="32"/>
      <c r="Y418" s="108"/>
      <c r="Z418" s="108"/>
      <c r="AB418" s="108"/>
      <c r="AC418" s="108"/>
      <c r="AD418" s="158"/>
      <c r="AE418" s="159"/>
      <c r="AF418" s="108"/>
      <c r="AG418" s="108"/>
    </row>
    <row r="419" spans="1:33" x14ac:dyDescent="0.2">
      <c r="A419" s="152"/>
      <c r="B419" s="152"/>
      <c r="C419" s="108"/>
      <c r="D419" s="108"/>
      <c r="E419" s="108"/>
      <c r="F419" s="153"/>
      <c r="G419" s="108"/>
      <c r="H419" s="252"/>
      <c r="I419" s="108"/>
      <c r="J419" s="108"/>
      <c r="K419" s="108"/>
      <c r="L419" s="108"/>
      <c r="M419" s="32"/>
      <c r="N419" s="108"/>
      <c r="O419" s="108"/>
      <c r="P419" s="109"/>
      <c r="Q419" s="154"/>
      <c r="R419" s="154"/>
      <c r="S419" s="108"/>
      <c r="T419" s="108"/>
      <c r="U419" s="108"/>
      <c r="V419" s="108"/>
      <c r="W419" s="108"/>
      <c r="X419" s="32"/>
      <c r="Y419" s="108"/>
      <c r="Z419" s="108"/>
      <c r="AB419" s="108"/>
      <c r="AC419" s="108"/>
      <c r="AD419" s="158"/>
      <c r="AE419" s="159"/>
      <c r="AF419" s="108"/>
      <c r="AG419" s="108"/>
    </row>
    <row r="420" spans="1:33" x14ac:dyDescent="0.2">
      <c r="A420" s="152"/>
      <c r="B420" s="152"/>
      <c r="C420" s="108"/>
      <c r="D420" s="108"/>
      <c r="E420" s="108"/>
      <c r="F420" s="153"/>
      <c r="G420" s="108"/>
      <c r="H420" s="252"/>
      <c r="I420" s="108"/>
      <c r="J420" s="108"/>
      <c r="K420" s="108"/>
      <c r="L420" s="108"/>
      <c r="M420" s="32"/>
      <c r="N420" s="108"/>
      <c r="O420" s="108"/>
      <c r="P420" s="109"/>
      <c r="Q420" s="154"/>
      <c r="R420" s="154"/>
      <c r="S420" s="108"/>
      <c r="T420" s="108"/>
      <c r="U420" s="108"/>
      <c r="V420" s="108"/>
      <c r="W420" s="108"/>
      <c r="X420" s="32"/>
      <c r="Y420" s="108"/>
      <c r="Z420" s="108"/>
      <c r="AB420" s="108"/>
      <c r="AC420" s="108"/>
      <c r="AD420" s="158"/>
      <c r="AE420" s="159"/>
      <c r="AF420" s="108"/>
      <c r="AG420" s="108"/>
    </row>
    <row r="421" spans="1:33" x14ac:dyDescent="0.2">
      <c r="A421" s="152"/>
      <c r="B421" s="152"/>
      <c r="C421" s="108"/>
      <c r="D421" s="108"/>
      <c r="E421" s="108"/>
      <c r="F421" s="153"/>
      <c r="G421" s="108"/>
      <c r="H421" s="252"/>
      <c r="I421" s="108"/>
      <c r="J421" s="108"/>
      <c r="K421" s="108"/>
      <c r="L421" s="108"/>
      <c r="M421" s="32"/>
      <c r="N421" s="108"/>
      <c r="O421" s="108"/>
      <c r="P421" s="109"/>
      <c r="Q421" s="154"/>
      <c r="R421" s="154"/>
      <c r="S421" s="108"/>
      <c r="T421" s="108"/>
      <c r="U421" s="108"/>
      <c r="V421" s="108"/>
      <c r="W421" s="108"/>
      <c r="X421" s="32"/>
      <c r="Y421" s="108"/>
      <c r="Z421" s="108"/>
      <c r="AB421" s="108"/>
      <c r="AC421" s="108"/>
      <c r="AD421" s="158"/>
      <c r="AE421" s="159"/>
      <c r="AF421" s="108"/>
      <c r="AG421" s="108"/>
    </row>
    <row r="422" spans="1:33" x14ac:dyDescent="0.2">
      <c r="A422" s="152"/>
      <c r="B422" s="152"/>
      <c r="C422" s="108"/>
      <c r="D422" s="108"/>
      <c r="E422" s="108"/>
      <c r="F422" s="153"/>
      <c r="G422" s="108"/>
      <c r="H422" s="252"/>
      <c r="I422" s="108"/>
      <c r="J422" s="108"/>
      <c r="K422" s="108"/>
      <c r="L422" s="108"/>
      <c r="M422" s="32"/>
      <c r="N422" s="108"/>
      <c r="O422" s="108"/>
      <c r="P422" s="109"/>
      <c r="Q422" s="154"/>
      <c r="R422" s="154"/>
      <c r="S422" s="108"/>
      <c r="T422" s="108"/>
      <c r="U422" s="108"/>
      <c r="V422" s="108"/>
      <c r="W422" s="108"/>
      <c r="X422" s="32"/>
      <c r="Y422" s="108"/>
      <c r="Z422" s="108"/>
      <c r="AB422" s="108"/>
      <c r="AC422" s="108"/>
      <c r="AD422" s="158"/>
      <c r="AE422" s="159"/>
      <c r="AF422" s="108"/>
      <c r="AG422" s="108"/>
    </row>
    <row r="423" spans="1:33" x14ac:dyDescent="0.2">
      <c r="A423" s="152"/>
      <c r="B423" s="152"/>
      <c r="C423" s="108"/>
      <c r="D423" s="108"/>
      <c r="E423" s="108"/>
      <c r="F423" s="153"/>
      <c r="G423" s="108"/>
      <c r="H423" s="252"/>
      <c r="I423" s="108"/>
      <c r="J423" s="108"/>
      <c r="K423" s="108"/>
      <c r="L423" s="108"/>
      <c r="M423" s="32"/>
      <c r="N423" s="108"/>
      <c r="O423" s="108"/>
      <c r="P423" s="109"/>
      <c r="Q423" s="154"/>
      <c r="R423" s="154"/>
      <c r="S423" s="108"/>
      <c r="T423" s="108"/>
      <c r="U423" s="108"/>
      <c r="V423" s="108"/>
      <c r="W423" s="108"/>
      <c r="X423" s="32"/>
      <c r="Y423" s="108"/>
      <c r="Z423" s="108"/>
      <c r="AB423" s="108"/>
      <c r="AC423" s="108"/>
      <c r="AD423" s="158"/>
      <c r="AE423" s="159"/>
      <c r="AF423" s="108"/>
      <c r="AG423" s="108"/>
    </row>
    <row r="424" spans="1:33" x14ac:dyDescent="0.2">
      <c r="A424" s="152"/>
      <c r="B424" s="152"/>
      <c r="C424" s="108"/>
      <c r="D424" s="108"/>
      <c r="E424" s="108"/>
      <c r="F424" s="153"/>
      <c r="G424" s="108"/>
      <c r="H424" s="252"/>
      <c r="I424" s="108"/>
      <c r="J424" s="108"/>
      <c r="K424" s="108"/>
      <c r="L424" s="108"/>
      <c r="M424" s="32"/>
      <c r="N424" s="108"/>
      <c r="O424" s="108"/>
      <c r="P424" s="109"/>
      <c r="Q424" s="154"/>
      <c r="R424" s="154"/>
      <c r="S424" s="108"/>
      <c r="T424" s="108"/>
      <c r="U424" s="108"/>
      <c r="V424" s="108"/>
      <c r="W424" s="108"/>
      <c r="X424" s="32"/>
      <c r="Y424" s="108"/>
      <c r="Z424" s="108"/>
      <c r="AB424" s="108"/>
      <c r="AC424" s="108"/>
      <c r="AD424" s="158"/>
      <c r="AE424" s="159"/>
      <c r="AF424" s="108"/>
      <c r="AG424" s="108"/>
    </row>
    <row r="425" spans="1:33" x14ac:dyDescent="0.2">
      <c r="A425" s="152"/>
      <c r="B425" s="152"/>
      <c r="C425" s="108"/>
      <c r="D425" s="108"/>
      <c r="E425" s="108"/>
      <c r="F425" s="153"/>
      <c r="G425" s="108"/>
      <c r="H425" s="252"/>
      <c r="I425" s="108"/>
      <c r="J425" s="108"/>
      <c r="K425" s="108"/>
      <c r="L425" s="108"/>
      <c r="M425" s="32"/>
      <c r="N425" s="108"/>
      <c r="O425" s="108"/>
      <c r="P425" s="109"/>
      <c r="Q425" s="154"/>
      <c r="R425" s="154"/>
      <c r="S425" s="108"/>
      <c r="T425" s="108"/>
      <c r="U425" s="108"/>
      <c r="V425" s="108"/>
      <c r="W425" s="108"/>
      <c r="X425" s="32"/>
      <c r="Y425" s="108"/>
      <c r="Z425" s="108"/>
      <c r="AB425" s="108"/>
      <c r="AC425" s="108"/>
      <c r="AD425" s="158"/>
      <c r="AE425" s="159"/>
      <c r="AF425" s="108"/>
      <c r="AG425" s="108"/>
    </row>
    <row r="426" spans="1:33" x14ac:dyDescent="0.2">
      <c r="A426" s="152"/>
      <c r="B426" s="152"/>
      <c r="C426" s="108"/>
      <c r="D426" s="108"/>
      <c r="E426" s="108"/>
      <c r="F426" s="153"/>
      <c r="G426" s="108"/>
      <c r="H426" s="252"/>
      <c r="I426" s="108"/>
      <c r="J426" s="108"/>
      <c r="K426" s="108"/>
      <c r="L426" s="108"/>
      <c r="M426" s="32"/>
      <c r="N426" s="108"/>
      <c r="O426" s="108"/>
      <c r="P426" s="109"/>
      <c r="Q426" s="154"/>
      <c r="R426" s="154"/>
      <c r="S426" s="108"/>
      <c r="T426" s="108"/>
      <c r="U426" s="108"/>
      <c r="V426" s="108"/>
      <c r="W426" s="108"/>
      <c r="X426" s="32"/>
      <c r="Y426" s="108"/>
      <c r="Z426" s="108"/>
      <c r="AB426" s="108"/>
      <c r="AC426" s="108"/>
      <c r="AD426" s="158"/>
      <c r="AE426" s="159"/>
      <c r="AF426" s="108"/>
      <c r="AG426" s="108"/>
    </row>
    <row r="427" spans="1:33" x14ac:dyDescent="0.2">
      <c r="A427" s="152"/>
      <c r="B427" s="152"/>
      <c r="C427" s="108"/>
      <c r="D427" s="108"/>
      <c r="E427" s="108"/>
      <c r="F427" s="153"/>
      <c r="G427" s="108"/>
      <c r="H427" s="252"/>
      <c r="I427" s="108"/>
      <c r="J427" s="108"/>
      <c r="K427" s="108"/>
      <c r="L427" s="108"/>
      <c r="M427" s="32"/>
      <c r="N427" s="108"/>
      <c r="O427" s="108"/>
      <c r="P427" s="109"/>
      <c r="Q427" s="154"/>
      <c r="R427" s="154"/>
      <c r="S427" s="108"/>
      <c r="T427" s="108"/>
      <c r="U427" s="108"/>
      <c r="V427" s="108"/>
      <c r="W427" s="108"/>
      <c r="X427" s="32"/>
      <c r="Y427" s="108"/>
      <c r="Z427" s="108"/>
      <c r="AB427" s="108"/>
      <c r="AC427" s="108"/>
      <c r="AD427" s="158"/>
      <c r="AE427" s="159"/>
      <c r="AF427" s="108"/>
      <c r="AG427" s="108"/>
    </row>
    <row r="428" spans="1:33" x14ac:dyDescent="0.2">
      <c r="A428" s="152"/>
      <c r="B428" s="152"/>
      <c r="C428" s="108"/>
      <c r="D428" s="108"/>
      <c r="E428" s="108"/>
      <c r="F428" s="153"/>
      <c r="G428" s="108"/>
      <c r="H428" s="252"/>
      <c r="I428" s="108"/>
      <c r="J428" s="108"/>
      <c r="K428" s="108"/>
      <c r="L428" s="108"/>
      <c r="M428" s="32"/>
      <c r="N428" s="108"/>
      <c r="O428" s="108"/>
      <c r="P428" s="109"/>
      <c r="Q428" s="154"/>
      <c r="R428" s="154"/>
      <c r="S428" s="108"/>
      <c r="T428" s="108"/>
      <c r="U428" s="108"/>
      <c r="V428" s="108"/>
      <c r="W428" s="108"/>
      <c r="X428" s="32"/>
      <c r="Y428" s="108"/>
      <c r="Z428" s="108"/>
      <c r="AB428" s="108"/>
      <c r="AC428" s="108"/>
      <c r="AD428" s="158"/>
      <c r="AE428" s="159"/>
      <c r="AF428" s="108"/>
      <c r="AG428" s="108"/>
    </row>
    <row r="429" spans="1:33" x14ac:dyDescent="0.2">
      <c r="A429" s="152"/>
      <c r="B429" s="152"/>
      <c r="C429" s="108"/>
      <c r="D429" s="108"/>
      <c r="E429" s="108"/>
      <c r="F429" s="153"/>
      <c r="G429" s="108"/>
      <c r="H429" s="252"/>
      <c r="I429" s="108"/>
      <c r="J429" s="108"/>
      <c r="K429" s="108"/>
      <c r="L429" s="108"/>
      <c r="M429" s="32"/>
      <c r="N429" s="108"/>
      <c r="O429" s="108"/>
      <c r="P429" s="109"/>
      <c r="Q429" s="154"/>
      <c r="R429" s="154"/>
      <c r="S429" s="108"/>
      <c r="T429" s="108"/>
      <c r="U429" s="108"/>
      <c r="V429" s="108"/>
      <c r="W429" s="108"/>
      <c r="X429" s="32"/>
      <c r="Y429" s="108"/>
      <c r="Z429" s="108"/>
      <c r="AB429" s="108"/>
      <c r="AC429" s="108"/>
      <c r="AD429" s="158"/>
      <c r="AE429" s="159"/>
      <c r="AF429" s="108"/>
      <c r="AG429" s="108"/>
    </row>
    <row r="430" spans="1:33" x14ac:dyDescent="0.2">
      <c r="A430" s="152"/>
      <c r="B430" s="152"/>
      <c r="C430" s="108"/>
      <c r="D430" s="108"/>
      <c r="E430" s="108"/>
      <c r="F430" s="153"/>
      <c r="G430" s="108"/>
      <c r="H430" s="252"/>
      <c r="I430" s="108"/>
      <c r="J430" s="108"/>
      <c r="K430" s="108"/>
      <c r="L430" s="108"/>
      <c r="M430" s="32"/>
      <c r="N430" s="108"/>
      <c r="O430" s="108"/>
      <c r="P430" s="109"/>
      <c r="Q430" s="154"/>
      <c r="R430" s="154"/>
      <c r="S430" s="108"/>
      <c r="T430" s="108"/>
      <c r="U430" s="108"/>
      <c r="V430" s="108"/>
      <c r="W430" s="108"/>
      <c r="X430" s="32"/>
      <c r="Y430" s="108"/>
      <c r="Z430" s="108"/>
      <c r="AB430" s="108"/>
      <c r="AC430" s="108"/>
      <c r="AD430" s="158"/>
      <c r="AG430" s="108"/>
    </row>
    <row r="431" spans="1:33" x14ac:dyDescent="0.2">
      <c r="A431" s="152"/>
      <c r="B431" s="152"/>
      <c r="C431" s="108"/>
      <c r="D431" s="108"/>
      <c r="E431" s="108"/>
      <c r="F431" s="153"/>
      <c r="G431" s="108"/>
      <c r="H431" s="252"/>
      <c r="I431" s="108"/>
      <c r="J431" s="108"/>
      <c r="K431" s="108"/>
      <c r="L431" s="108"/>
      <c r="M431" s="32"/>
      <c r="N431" s="108"/>
      <c r="O431" s="108"/>
      <c r="P431" s="109"/>
      <c r="Q431" s="154"/>
      <c r="R431" s="154"/>
      <c r="S431" s="108"/>
      <c r="T431" s="108"/>
      <c r="U431" s="108"/>
      <c r="V431" s="108"/>
      <c r="W431" s="108"/>
      <c r="X431" s="32"/>
      <c r="Y431" s="108"/>
      <c r="Z431" s="108"/>
      <c r="AB431" s="108"/>
      <c r="AC431" s="108"/>
      <c r="AD431" s="158"/>
      <c r="AG431" s="108"/>
    </row>
    <row r="432" spans="1:33" x14ac:dyDescent="0.2">
      <c r="A432" s="152"/>
      <c r="B432" s="152"/>
      <c r="C432" s="108"/>
      <c r="D432" s="108"/>
      <c r="E432" s="108"/>
      <c r="F432" s="153"/>
      <c r="G432" s="108"/>
      <c r="H432" s="252"/>
      <c r="I432" s="108"/>
      <c r="J432" s="108"/>
      <c r="K432" s="108"/>
      <c r="L432" s="108"/>
      <c r="M432" s="32"/>
      <c r="N432" s="108"/>
      <c r="O432" s="108"/>
      <c r="P432" s="109"/>
      <c r="Q432" s="154"/>
      <c r="R432" s="154"/>
      <c r="S432" s="108"/>
      <c r="T432" s="108"/>
      <c r="U432" s="108"/>
      <c r="V432" s="108"/>
      <c r="W432" s="108"/>
      <c r="X432" s="32"/>
      <c r="Y432" s="108"/>
      <c r="Z432" s="108"/>
      <c r="AB432" s="108"/>
      <c r="AC432" s="108"/>
      <c r="AD432" s="158"/>
      <c r="AG432" s="108"/>
    </row>
    <row r="433" spans="1:33" x14ac:dyDescent="0.2">
      <c r="A433" s="152"/>
      <c r="B433" s="152"/>
      <c r="C433" s="108"/>
      <c r="D433" s="108"/>
      <c r="E433" s="108"/>
      <c r="F433" s="153"/>
      <c r="G433" s="108"/>
      <c r="H433" s="252"/>
      <c r="I433" s="108"/>
      <c r="J433" s="108"/>
      <c r="K433" s="108"/>
      <c r="L433" s="108"/>
      <c r="M433" s="32"/>
      <c r="N433" s="108"/>
      <c r="O433" s="108"/>
      <c r="P433" s="109"/>
      <c r="Q433" s="154"/>
      <c r="R433" s="154"/>
      <c r="S433" s="108"/>
      <c r="T433" s="108"/>
      <c r="U433" s="108"/>
      <c r="V433" s="108"/>
      <c r="W433" s="108"/>
      <c r="X433" s="32"/>
      <c r="Y433" s="108"/>
      <c r="Z433" s="108"/>
      <c r="AB433" s="108"/>
      <c r="AC433" s="108"/>
      <c r="AD433" s="158"/>
      <c r="AG433" s="108"/>
    </row>
    <row r="434" spans="1:33" x14ac:dyDescent="0.2">
      <c r="A434" s="152"/>
      <c r="B434" s="152"/>
      <c r="C434" s="108"/>
      <c r="D434" s="108"/>
      <c r="E434" s="108"/>
      <c r="F434" s="153"/>
      <c r="G434" s="108"/>
      <c r="H434" s="252"/>
      <c r="I434" s="108"/>
      <c r="J434" s="108"/>
      <c r="K434" s="108"/>
      <c r="L434" s="108"/>
      <c r="M434" s="32"/>
      <c r="N434" s="108"/>
      <c r="O434" s="108"/>
      <c r="P434" s="109"/>
      <c r="Q434" s="154"/>
      <c r="R434" s="154"/>
      <c r="S434" s="108"/>
      <c r="T434" s="108"/>
      <c r="U434" s="108"/>
      <c r="V434" s="108"/>
      <c r="W434" s="108"/>
      <c r="X434" s="32"/>
      <c r="Y434" s="108"/>
      <c r="Z434" s="108"/>
      <c r="AB434" s="108"/>
      <c r="AC434" s="108"/>
      <c r="AD434" s="158"/>
      <c r="AG434" s="108"/>
    </row>
    <row r="435" spans="1:33" x14ac:dyDescent="0.2">
      <c r="A435" s="152"/>
      <c r="B435" s="152"/>
      <c r="C435" s="108"/>
      <c r="D435" s="108"/>
      <c r="E435" s="108"/>
      <c r="F435" s="153"/>
      <c r="G435" s="108"/>
      <c r="H435" s="252"/>
      <c r="I435" s="108"/>
      <c r="J435" s="108"/>
      <c r="K435" s="108"/>
      <c r="L435" s="108"/>
      <c r="M435" s="32"/>
      <c r="N435" s="108"/>
      <c r="O435" s="108"/>
      <c r="P435" s="109"/>
      <c r="Q435" s="154"/>
      <c r="R435" s="154"/>
      <c r="S435" s="108"/>
      <c r="T435" s="108"/>
      <c r="U435" s="108"/>
      <c r="V435" s="108"/>
      <c r="W435" s="108"/>
      <c r="X435" s="32"/>
      <c r="Y435" s="108"/>
      <c r="Z435" s="108"/>
      <c r="AB435" s="108"/>
      <c r="AC435" s="108"/>
      <c r="AD435" s="158"/>
      <c r="AG435" s="108"/>
    </row>
    <row r="436" spans="1:33" x14ac:dyDescent="0.2">
      <c r="A436" s="152"/>
      <c r="B436" s="152"/>
      <c r="C436" s="108"/>
      <c r="D436" s="108"/>
      <c r="E436" s="108"/>
      <c r="F436" s="153"/>
      <c r="G436" s="108"/>
      <c r="H436" s="252"/>
      <c r="I436" s="108"/>
      <c r="J436" s="108"/>
      <c r="K436" s="108"/>
      <c r="L436" s="108"/>
      <c r="M436" s="32"/>
      <c r="N436" s="108"/>
      <c r="O436" s="108"/>
      <c r="P436" s="109"/>
      <c r="Q436" s="154"/>
      <c r="R436" s="154"/>
      <c r="S436" s="108"/>
      <c r="T436" s="108"/>
      <c r="U436" s="108"/>
      <c r="V436" s="108"/>
      <c r="W436" s="108"/>
      <c r="X436" s="32"/>
      <c r="Y436" s="108"/>
      <c r="Z436" s="108"/>
      <c r="AB436" s="108"/>
      <c r="AC436" s="108"/>
      <c r="AD436" s="158"/>
      <c r="AG436" s="108"/>
    </row>
    <row r="437" spans="1:33" x14ac:dyDescent="0.2">
      <c r="A437" s="152"/>
      <c r="B437" s="152"/>
      <c r="C437" s="108"/>
      <c r="D437" s="108"/>
      <c r="E437" s="108"/>
      <c r="F437" s="153"/>
      <c r="G437" s="108"/>
      <c r="H437" s="252"/>
      <c r="I437" s="108"/>
      <c r="J437" s="108"/>
      <c r="K437" s="108"/>
      <c r="L437" s="108"/>
      <c r="M437" s="32"/>
      <c r="N437" s="108"/>
      <c r="O437" s="108"/>
      <c r="P437" s="109"/>
      <c r="Q437" s="154"/>
      <c r="R437" s="154"/>
      <c r="S437" s="108"/>
      <c r="T437" s="108"/>
      <c r="U437" s="108"/>
      <c r="V437" s="108"/>
      <c r="W437" s="108"/>
      <c r="X437" s="32"/>
      <c r="Y437" s="108"/>
      <c r="Z437" s="108"/>
      <c r="AB437" s="108"/>
      <c r="AC437" s="108"/>
      <c r="AD437" s="158"/>
      <c r="AG437" s="108"/>
    </row>
    <row r="438" spans="1:33" x14ac:dyDescent="0.2">
      <c r="A438" s="152"/>
      <c r="B438" s="152"/>
      <c r="C438" s="108"/>
      <c r="D438" s="108"/>
      <c r="E438" s="108"/>
      <c r="F438" s="153"/>
      <c r="G438" s="108"/>
      <c r="H438" s="252"/>
      <c r="I438" s="108"/>
      <c r="J438" s="108"/>
      <c r="K438" s="108"/>
      <c r="L438" s="108"/>
      <c r="M438" s="32"/>
      <c r="N438" s="108"/>
      <c r="O438" s="108"/>
      <c r="P438" s="109"/>
      <c r="Q438" s="154"/>
      <c r="R438" s="154"/>
      <c r="S438" s="108"/>
      <c r="T438" s="108"/>
      <c r="U438" s="108"/>
      <c r="V438" s="108"/>
      <c r="W438" s="108"/>
      <c r="X438" s="32"/>
      <c r="Y438" s="108"/>
      <c r="Z438" s="108"/>
      <c r="AB438" s="108"/>
      <c r="AC438" s="108"/>
      <c r="AD438" s="158"/>
      <c r="AG438" s="108"/>
    </row>
    <row r="439" spans="1:33" x14ac:dyDescent="0.2">
      <c r="A439" s="163"/>
      <c r="B439" s="163"/>
      <c r="AG439" s="108"/>
    </row>
  </sheetData>
  <autoFilter ref="A1:AG380" xr:uid="{424857E9-74D1-8442-98FC-47422B5DCD2D}">
    <filterColumn colId="2">
      <filters>
        <filter val="FLE"/>
      </filters>
    </filterColumn>
  </autoFilter>
  <mergeCells count="9">
    <mergeCell ref="V378:AC378"/>
    <mergeCell ref="V379:AC379"/>
    <mergeCell ref="V380:AC380"/>
    <mergeCell ref="V372:AC372"/>
    <mergeCell ref="V373:AC373"/>
    <mergeCell ref="V374:AC374"/>
    <mergeCell ref="V375:AC375"/>
    <mergeCell ref="V376:AC376"/>
    <mergeCell ref="V377:AC377"/>
  </mergeCells>
  <conditionalFormatting sqref="A7 A56 A149 A174 A178 A191 A320:B372 C372:V372 A57:AD148 AD372 A1:AD6 C7:AD7 A8:AD55 C56:AD56 C149:AD149 A150:AD173 C174:AD174 A175:AD177 C178:AD178 A179:AD190 C191:AD191 A192:AD319 C320:AD371 A373:AD1048576">
    <cfRule type="cellIs" dxfId="98" priority="3" operator="equal">
      <formula>3495</formula>
    </cfRule>
  </conditionalFormatting>
  <conditionalFormatting sqref="F1 F15 F48:F49">
    <cfRule type="containsText" dxfId="97" priority="11" operator="containsText" text="3">
      <formula>NOT(ISERROR(SEARCH("3",#REF!)))</formula>
    </cfRule>
  </conditionalFormatting>
  <conditionalFormatting sqref="F1:F12 F14:F182 F184:F1048576">
    <cfRule type="cellIs" dxfId="96" priority="9" operator="equal">
      <formula>3</formula>
    </cfRule>
  </conditionalFormatting>
  <conditionalFormatting sqref="F1:F12 F184:F361">
    <cfRule type="containsText" dxfId="95" priority="10" operator="containsText" text="3&#10;COURSE&#10;CODE">
      <formula>NOT(ISERROR(SEARCH("3
COURSE
CODE",#REF!)))</formula>
    </cfRule>
  </conditionalFormatting>
  <conditionalFormatting sqref="F14:F72">
    <cfRule type="containsText" dxfId="94" priority="8" operator="containsText" text="3&#10;COURSE&#10;CODE">
      <formula>NOT(ISERROR(SEARCH("3
COURSE
CODE",#REF!)))</formula>
    </cfRule>
  </conditionalFormatting>
  <conditionalFormatting sqref="F74:F182">
    <cfRule type="containsText" dxfId="93" priority="7" operator="containsText" text="3&#10;COURSE&#10;CODE">
      <formula>NOT(ISERROR(SEARCH("3
COURSE
CODE",#REF!)))</formula>
    </cfRule>
  </conditionalFormatting>
  <conditionalFormatting sqref="F363:F1048576">
    <cfRule type="containsText" dxfId="92" priority="2" operator="containsText" text="3&#10;COURSE&#10;CODE">
      <formula>NOT(ISERROR(SEARCH("3
COURSE
CODE",#REF!)))</formula>
    </cfRule>
  </conditionalFormatting>
  <conditionalFormatting sqref="G178:G182 F183:G183 G185">
    <cfRule type="cellIs" dxfId="91" priority="5" operator="equal">
      <formula>3</formula>
    </cfRule>
  </conditionalFormatting>
  <conditionalFormatting sqref="G178:G182 F183:G183">
    <cfRule type="containsText" dxfId="90" priority="4" operator="containsText" text="3&#10;COURSE&#10;CODE">
      <formula>NOT(ISERROR(SEARCH("3
COURSE
CODE",#REF!)))</formula>
    </cfRule>
  </conditionalFormatting>
  <conditionalFormatting sqref="G185">
    <cfRule type="containsText" dxfId="89" priority="6" operator="containsText" text="3&#10;COURSE&#10;CODE">
      <formula>NOT(ISERROR(SEARCH("3
COURSE
CODE",#REF!)))</formula>
    </cfRule>
  </conditionalFormatting>
  <conditionalFormatting sqref="AG370">
    <cfRule type="cellIs" dxfId="88" priority="1" operator="equal">
      <formula>3495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57E9-74D1-8442-98FC-47422B5DCD2D}">
  <sheetPr filterMode="1"/>
  <dimension ref="A1:AG439"/>
  <sheetViews>
    <sheetView zoomScale="140" zoomScaleNormal="140" workbookViewId="0">
      <pane ySplit="1" topLeftCell="A14" activePane="bottomLeft" state="frozen"/>
      <selection pane="bottomLeft" activeCell="A381" sqref="A381:U381"/>
    </sheetView>
  </sheetViews>
  <sheetFormatPr baseColWidth="10" defaultColWidth="9.1640625" defaultRowHeight="16" x14ac:dyDescent="0.2"/>
  <cols>
    <col min="1" max="1" width="7.1640625" style="177" customWidth="1"/>
    <col min="2" max="2" width="25" style="177" customWidth="1"/>
    <col min="3" max="3" width="3.5" customWidth="1"/>
    <col min="4" max="4" width="5" customWidth="1"/>
    <col min="5" max="5" width="6.6640625" customWidth="1"/>
    <col min="6" max="6" width="6.1640625" style="171" customWidth="1"/>
    <col min="7" max="7" width="12.33203125" customWidth="1"/>
    <col min="8" max="8" width="5.33203125" style="254" customWidth="1"/>
    <col min="9" max="9" width="4.83203125" customWidth="1"/>
    <col min="10" max="10" width="5.33203125" customWidth="1"/>
    <col min="11" max="11" width="5.83203125" customWidth="1"/>
    <col min="12" max="12" width="4.6640625" customWidth="1"/>
    <col min="13" max="13" width="7.1640625" style="31" customWidth="1"/>
    <col min="14" max="14" width="8.1640625" customWidth="1"/>
    <col min="15" max="15" width="4.83203125" customWidth="1"/>
    <col min="16" max="16" width="6.1640625" style="172" customWidth="1"/>
    <col min="17" max="17" width="5.83203125" style="173" customWidth="1"/>
    <col min="18" max="18" width="8.1640625" style="173" customWidth="1"/>
    <col min="19" max="19" width="5.5" customWidth="1"/>
    <col min="20" max="20" width="6.6640625" customWidth="1"/>
    <col min="21" max="21" width="13.6640625" customWidth="1"/>
    <col min="22" max="22" width="6.83203125" customWidth="1"/>
    <col min="23" max="23" width="4.6640625" customWidth="1"/>
    <col min="24" max="24" width="9.33203125" style="31" customWidth="1"/>
    <col min="25" max="25" width="8.5" customWidth="1"/>
    <col min="26" max="26" width="6.83203125" customWidth="1"/>
    <col min="27" max="27" width="14" style="31" hidden="1" customWidth="1"/>
    <col min="28" max="28" width="8.6640625" customWidth="1"/>
    <col min="29" max="29" width="8.5" customWidth="1"/>
    <col min="30" max="30" width="7.6640625" style="176" customWidth="1"/>
    <col min="31" max="31" width="29" style="170" customWidth="1"/>
    <col min="32" max="32" width="9" customWidth="1"/>
    <col min="33" max="33" width="19.1640625" customWidth="1"/>
  </cols>
  <sheetData>
    <row r="1" spans="1:33" ht="72.75" customHeight="1" thickBot="1" x14ac:dyDescent="0.25">
      <c r="A1" s="1" t="s">
        <v>766</v>
      </c>
      <c r="B1" s="2" t="s">
        <v>661</v>
      </c>
      <c r="C1" s="3" t="s">
        <v>0</v>
      </c>
      <c r="D1" s="3" t="s">
        <v>1</v>
      </c>
      <c r="E1" s="4" t="s">
        <v>2</v>
      </c>
      <c r="F1" s="4" t="s">
        <v>3</v>
      </c>
      <c r="G1" s="4" t="s">
        <v>4</v>
      </c>
      <c r="H1" s="259" t="s">
        <v>767</v>
      </c>
      <c r="I1" s="5" t="s">
        <v>5</v>
      </c>
      <c r="J1" s="6" t="s">
        <v>6</v>
      </c>
      <c r="K1" s="7" t="s">
        <v>7</v>
      </c>
      <c r="L1" s="7" t="s">
        <v>8</v>
      </c>
      <c r="M1" s="8" t="s">
        <v>9</v>
      </c>
      <c r="N1" s="9" t="s">
        <v>10</v>
      </c>
      <c r="O1" s="10" t="s">
        <v>11</v>
      </c>
      <c r="P1" s="11" t="s">
        <v>12</v>
      </c>
      <c r="Q1" s="12" t="s">
        <v>13</v>
      </c>
      <c r="R1" s="13" t="s">
        <v>14</v>
      </c>
      <c r="S1" s="14" t="s">
        <v>16</v>
      </c>
      <c r="T1" s="15" t="s">
        <v>17</v>
      </c>
      <c r="U1" s="16" t="s">
        <v>18</v>
      </c>
      <c r="V1" s="17" t="s">
        <v>19</v>
      </c>
      <c r="W1" s="10" t="s">
        <v>20</v>
      </c>
      <c r="X1" s="10" t="s">
        <v>21</v>
      </c>
      <c r="Y1" s="18" t="s">
        <v>22</v>
      </c>
      <c r="Z1" s="19" t="s">
        <v>23</v>
      </c>
      <c r="AA1" s="20" t="s">
        <v>24</v>
      </c>
      <c r="AB1" s="21" t="s">
        <v>25</v>
      </c>
      <c r="AC1" s="22" t="s">
        <v>26</v>
      </c>
      <c r="AD1" s="24" t="s">
        <v>29</v>
      </c>
      <c r="AE1" s="25" t="s">
        <v>30</v>
      </c>
      <c r="AF1" s="26"/>
      <c r="AG1" s="27"/>
    </row>
    <row r="2" spans="1:33" s="31" customFormat="1" ht="81" hidden="1" customHeight="1" x14ac:dyDescent="0.2">
      <c r="A2" s="179" t="s">
        <v>31</v>
      </c>
      <c r="B2" s="179" t="s">
        <v>709</v>
      </c>
      <c r="C2" s="179" t="s">
        <v>33</v>
      </c>
      <c r="D2" s="179" t="s">
        <v>34</v>
      </c>
      <c r="E2" s="179" t="s">
        <v>35</v>
      </c>
      <c r="F2" s="179" t="s">
        <v>692</v>
      </c>
      <c r="G2" s="179" t="s">
        <v>36</v>
      </c>
      <c r="H2" s="220">
        <v>45</v>
      </c>
      <c r="I2" s="28" t="s">
        <v>37</v>
      </c>
      <c r="J2" s="30">
        <v>753</v>
      </c>
      <c r="K2" s="29">
        <v>18</v>
      </c>
      <c r="L2" s="29">
        <v>0</v>
      </c>
      <c r="M2" s="29">
        <f>K2+L2</f>
        <v>18</v>
      </c>
      <c r="N2" s="30">
        <f>(J2*M2)</f>
        <v>13554</v>
      </c>
      <c r="O2" s="30">
        <v>0</v>
      </c>
      <c r="P2" s="30">
        <v>0</v>
      </c>
      <c r="Q2" s="28">
        <v>0.4</v>
      </c>
      <c r="R2" s="28">
        <f>SUM(P2*Q2*O2)</f>
        <v>0</v>
      </c>
      <c r="S2" s="30">
        <v>0</v>
      </c>
      <c r="T2" s="30">
        <f>(M2*S2)</f>
        <v>0</v>
      </c>
      <c r="U2" s="30">
        <f>N2+R2+T2</f>
        <v>13554</v>
      </c>
      <c r="V2" s="30">
        <f>M2*200</f>
        <v>3600</v>
      </c>
      <c r="W2" s="30">
        <v>1</v>
      </c>
      <c r="X2" s="30">
        <v>4980</v>
      </c>
      <c r="Y2" s="29">
        <f>SUM(X2*W2)</f>
        <v>4980</v>
      </c>
      <c r="Z2" s="29">
        <v>0</v>
      </c>
      <c r="AA2" s="195"/>
      <c r="AB2" s="30">
        <f>V2+Y2+Z2</f>
        <v>8580</v>
      </c>
      <c r="AC2" s="56">
        <f>AB2+U2</f>
        <v>22134</v>
      </c>
      <c r="AD2" s="197" t="str">
        <f>A2</f>
        <v>601-P</v>
      </c>
      <c r="AE2" s="74" t="s">
        <v>39</v>
      </c>
    </row>
    <row r="3" spans="1:33" s="31" customFormat="1" ht="83" hidden="1" customHeight="1" x14ac:dyDescent="0.2">
      <c r="A3" s="28" t="s">
        <v>31</v>
      </c>
      <c r="B3" s="28" t="s">
        <v>40</v>
      </c>
      <c r="C3" s="28" t="s">
        <v>33</v>
      </c>
      <c r="D3" s="28" t="s">
        <v>34</v>
      </c>
      <c r="E3" s="28" t="s">
        <v>35</v>
      </c>
      <c r="F3" s="28" t="s">
        <v>38</v>
      </c>
      <c r="G3" s="28" t="s">
        <v>41</v>
      </c>
      <c r="H3" s="220">
        <v>0</v>
      </c>
      <c r="I3" s="28" t="s">
        <v>38</v>
      </c>
      <c r="J3" s="30">
        <v>0</v>
      </c>
      <c r="K3" s="29">
        <v>0</v>
      </c>
      <c r="L3" s="29">
        <v>0</v>
      </c>
      <c r="M3" s="29">
        <v>0</v>
      </c>
      <c r="N3" s="30">
        <v>0</v>
      </c>
      <c r="O3" s="30">
        <v>0</v>
      </c>
      <c r="P3" s="30">
        <v>0</v>
      </c>
      <c r="Q3" s="28">
        <v>0</v>
      </c>
      <c r="R3" s="28">
        <v>0</v>
      </c>
      <c r="S3" s="30"/>
      <c r="T3" s="30">
        <v>4095</v>
      </c>
      <c r="U3" s="30">
        <f>N3+R3+T3</f>
        <v>4095</v>
      </c>
      <c r="V3" s="30"/>
      <c r="W3" s="30"/>
      <c r="X3" s="30"/>
      <c r="Y3" s="29"/>
      <c r="Z3" s="29"/>
      <c r="AA3" s="195"/>
      <c r="AB3" s="30">
        <f>V3+Y3+Z3</f>
        <v>0</v>
      </c>
      <c r="AC3" s="56">
        <f>AB3+U3</f>
        <v>4095</v>
      </c>
      <c r="AD3" s="197" t="str">
        <f>A3</f>
        <v>601-P</v>
      </c>
      <c r="AE3" s="74"/>
    </row>
    <row r="4" spans="1:33" s="31" customFormat="1" ht="70" customHeight="1" x14ac:dyDescent="0.2">
      <c r="A4" s="33" t="s">
        <v>42</v>
      </c>
      <c r="B4" s="33" t="s">
        <v>632</v>
      </c>
      <c r="C4" s="28" t="s">
        <v>44</v>
      </c>
      <c r="D4" s="28" t="s">
        <v>45</v>
      </c>
      <c r="E4" s="35" t="s">
        <v>46</v>
      </c>
      <c r="F4" s="35" t="s">
        <v>47</v>
      </c>
      <c r="G4" s="35" t="s">
        <v>631</v>
      </c>
      <c r="H4" s="220">
        <v>42</v>
      </c>
      <c r="I4" s="33" t="s">
        <v>48</v>
      </c>
      <c r="J4" s="51">
        <v>585</v>
      </c>
      <c r="K4" s="52">
        <v>16</v>
      </c>
      <c r="L4" s="52">
        <v>0</v>
      </c>
      <c r="M4" s="52">
        <f t="shared" ref="M4:M15" si="0">K4+L4</f>
        <v>16</v>
      </c>
      <c r="N4" s="34">
        <f t="shared" ref="N4:N15" si="1">(J4*M4)</f>
        <v>9360</v>
      </c>
      <c r="O4" s="53">
        <v>28</v>
      </c>
      <c r="P4" s="53">
        <v>98</v>
      </c>
      <c r="Q4" s="54">
        <v>0.4</v>
      </c>
      <c r="R4" s="71">
        <f t="shared" ref="R4:R15" si="2">SUM(P4*Q4*O4)</f>
        <v>1097.6000000000001</v>
      </c>
      <c r="S4" s="53">
        <v>200</v>
      </c>
      <c r="T4" s="34">
        <f>(M4*S4)</f>
        <v>3200</v>
      </c>
      <c r="U4" s="34">
        <f>N4+R4+T4</f>
        <v>13657.6</v>
      </c>
      <c r="V4" s="34">
        <f>M4*200</f>
        <v>3200</v>
      </c>
      <c r="W4" s="34">
        <v>1</v>
      </c>
      <c r="X4" s="34">
        <v>450</v>
      </c>
      <c r="Y4" s="52">
        <f t="shared" ref="Y4:Y15" si="3">SUM(X4*W4)</f>
        <v>450</v>
      </c>
      <c r="Z4" s="46">
        <v>0</v>
      </c>
      <c r="AA4" s="46"/>
      <c r="AB4" s="34">
        <f>V4+Y4+Z4</f>
        <v>3650</v>
      </c>
      <c r="AC4" s="56">
        <f>AB4+U4</f>
        <v>17307.599999999999</v>
      </c>
      <c r="AD4" s="57" t="str">
        <f>A4</f>
        <v>603-A</v>
      </c>
      <c r="AE4" s="74"/>
    </row>
    <row r="5" spans="1:33" s="36" customFormat="1" ht="79" customHeight="1" x14ac:dyDescent="0.2">
      <c r="A5" s="178" t="s">
        <v>42</v>
      </c>
      <c r="B5" s="178" t="s">
        <v>708</v>
      </c>
      <c r="C5" s="179" t="s">
        <v>44</v>
      </c>
      <c r="D5" s="179" t="s">
        <v>50</v>
      </c>
      <c r="E5" s="180" t="s">
        <v>51</v>
      </c>
      <c r="F5" s="180" t="s">
        <v>52</v>
      </c>
      <c r="G5" s="180" t="s">
        <v>628</v>
      </c>
      <c r="H5" s="220">
        <v>42</v>
      </c>
      <c r="I5" s="33" t="s">
        <v>48</v>
      </c>
      <c r="J5" s="51">
        <v>585</v>
      </c>
      <c r="K5" s="52">
        <v>0</v>
      </c>
      <c r="L5" s="52">
        <v>20</v>
      </c>
      <c r="M5" s="52">
        <f t="shared" si="0"/>
        <v>20</v>
      </c>
      <c r="N5" s="34">
        <f t="shared" si="1"/>
        <v>11700</v>
      </c>
      <c r="O5" s="182">
        <v>33</v>
      </c>
      <c r="P5" s="53">
        <v>138</v>
      </c>
      <c r="Q5" s="54">
        <v>0.4</v>
      </c>
      <c r="R5" s="71">
        <f t="shared" si="2"/>
        <v>1821.6000000000001</v>
      </c>
      <c r="S5" s="53">
        <v>200</v>
      </c>
      <c r="T5" s="34">
        <f>(M5*S5)</f>
        <v>4000</v>
      </c>
      <c r="U5" s="34">
        <f>N5+R5+T5</f>
        <v>17521.599999999999</v>
      </c>
      <c r="V5" s="34">
        <f>M5*200</f>
        <v>4000</v>
      </c>
      <c r="W5" s="34">
        <v>1</v>
      </c>
      <c r="X5" s="34">
        <v>500</v>
      </c>
      <c r="Y5" s="52">
        <f t="shared" si="3"/>
        <v>500</v>
      </c>
      <c r="Z5" s="46">
        <v>0</v>
      </c>
      <c r="AA5" s="46"/>
      <c r="AB5" s="34">
        <f>V5+Y5+Z5</f>
        <v>4500</v>
      </c>
      <c r="AC5" s="56">
        <f>AB5+U5</f>
        <v>22021.599999999999</v>
      </c>
      <c r="AD5" s="57" t="str">
        <f>A5</f>
        <v>603-A</v>
      </c>
      <c r="AE5" s="74"/>
    </row>
    <row r="6" spans="1:33" s="36" customFormat="1" ht="58" customHeight="1" x14ac:dyDescent="0.2">
      <c r="A6" s="62" t="s">
        <v>54</v>
      </c>
      <c r="B6" s="33" t="s">
        <v>32</v>
      </c>
      <c r="C6" s="37" t="s">
        <v>44</v>
      </c>
      <c r="D6" s="37" t="s">
        <v>45</v>
      </c>
      <c r="E6" s="37" t="s">
        <v>46</v>
      </c>
      <c r="F6" s="37" t="s">
        <v>55</v>
      </c>
      <c r="G6" s="37" t="s">
        <v>56</v>
      </c>
      <c r="H6" s="245">
        <v>45</v>
      </c>
      <c r="I6" s="38" t="s">
        <v>48</v>
      </c>
      <c r="J6" s="39">
        <v>585</v>
      </c>
      <c r="K6" s="40">
        <v>0</v>
      </c>
      <c r="L6" s="40">
        <v>0</v>
      </c>
      <c r="M6" s="40">
        <f t="shared" si="0"/>
        <v>0</v>
      </c>
      <c r="N6" s="41">
        <f t="shared" si="1"/>
        <v>0</v>
      </c>
      <c r="O6" s="42">
        <v>0</v>
      </c>
      <c r="P6" s="42">
        <v>98</v>
      </c>
      <c r="Q6" s="43">
        <v>0.4</v>
      </c>
      <c r="R6" s="43">
        <f t="shared" si="2"/>
        <v>0</v>
      </c>
      <c r="S6" s="41">
        <v>200</v>
      </c>
      <c r="T6" s="41">
        <f>(M6*S6)</f>
        <v>0</v>
      </c>
      <c r="U6" s="41">
        <f>N6+R6+T6</f>
        <v>0</v>
      </c>
      <c r="V6" s="41">
        <f>M6*200</f>
        <v>0</v>
      </c>
      <c r="W6" s="41">
        <v>0</v>
      </c>
      <c r="X6" s="41">
        <v>550</v>
      </c>
      <c r="Y6" s="40">
        <f t="shared" si="3"/>
        <v>0</v>
      </c>
      <c r="Z6" s="45">
        <v>0</v>
      </c>
      <c r="AA6" s="46"/>
      <c r="AB6" s="41">
        <f>V6+Y6+Z6</f>
        <v>0</v>
      </c>
      <c r="AC6" s="47">
        <f>AB6+U6</f>
        <v>0</v>
      </c>
      <c r="AD6" s="49" t="str">
        <f>A6</f>
        <v>603-PR</v>
      </c>
      <c r="AE6" s="74" t="s">
        <v>58</v>
      </c>
    </row>
    <row r="7" spans="1:33" s="36" customFormat="1" ht="103" customHeight="1" x14ac:dyDescent="0.2">
      <c r="A7" s="33" t="s">
        <v>54</v>
      </c>
      <c r="B7" s="74" t="s">
        <v>625</v>
      </c>
      <c r="C7" s="37" t="s">
        <v>44</v>
      </c>
      <c r="D7" s="37" t="s">
        <v>45</v>
      </c>
      <c r="E7" s="37" t="s">
        <v>46</v>
      </c>
      <c r="F7" s="37" t="s">
        <v>55</v>
      </c>
      <c r="G7" s="37" t="s">
        <v>60</v>
      </c>
      <c r="H7" s="245">
        <v>45</v>
      </c>
      <c r="I7" s="38" t="s">
        <v>48</v>
      </c>
      <c r="J7" s="39">
        <v>585</v>
      </c>
      <c r="K7" s="40">
        <v>0</v>
      </c>
      <c r="L7" s="40">
        <v>0</v>
      </c>
      <c r="M7" s="40">
        <f t="shared" si="0"/>
        <v>0</v>
      </c>
      <c r="N7" s="41">
        <f t="shared" si="1"/>
        <v>0</v>
      </c>
      <c r="O7" s="42">
        <v>0</v>
      </c>
      <c r="P7" s="42">
        <v>98</v>
      </c>
      <c r="Q7" s="43">
        <v>0.4</v>
      </c>
      <c r="R7" s="43">
        <f t="shared" si="2"/>
        <v>0</v>
      </c>
      <c r="S7" s="41">
        <v>0</v>
      </c>
      <c r="T7" s="41">
        <f>(M7*S7)</f>
        <v>0</v>
      </c>
      <c r="U7" s="41">
        <f>N7+R7+T7</f>
        <v>0</v>
      </c>
      <c r="V7" s="41">
        <f>M7*200</f>
        <v>0</v>
      </c>
      <c r="W7" s="41">
        <v>0</v>
      </c>
      <c r="X7" s="41">
        <v>450</v>
      </c>
      <c r="Y7" s="40">
        <f>SUM(X8*W7)</f>
        <v>0</v>
      </c>
      <c r="Z7" s="45">
        <v>0</v>
      </c>
      <c r="AA7" s="46"/>
      <c r="AB7" s="41">
        <f>V7+Y7+Z7</f>
        <v>0</v>
      </c>
      <c r="AC7" s="47">
        <f>AB7+U7</f>
        <v>0</v>
      </c>
      <c r="AD7" s="49" t="str">
        <f>A7</f>
        <v>603-PR</v>
      </c>
      <c r="AE7" s="74" t="s">
        <v>59</v>
      </c>
    </row>
    <row r="8" spans="1:33" s="31" customFormat="1" ht="54" customHeight="1" x14ac:dyDescent="0.2">
      <c r="A8" s="178" t="s">
        <v>54</v>
      </c>
      <c r="B8" s="178" t="s">
        <v>702</v>
      </c>
      <c r="C8" s="180" t="s">
        <v>44</v>
      </c>
      <c r="D8" s="180" t="s">
        <v>45</v>
      </c>
      <c r="E8" s="180" t="s">
        <v>46</v>
      </c>
      <c r="F8" s="180" t="s">
        <v>61</v>
      </c>
      <c r="G8" s="180" t="s">
        <v>624</v>
      </c>
      <c r="H8" s="220">
        <v>45</v>
      </c>
      <c r="I8" s="200" t="s">
        <v>48</v>
      </c>
      <c r="J8" s="51">
        <v>585</v>
      </c>
      <c r="K8" s="181">
        <v>17</v>
      </c>
      <c r="L8" s="52">
        <v>0</v>
      </c>
      <c r="M8" s="52">
        <f t="shared" si="0"/>
        <v>17</v>
      </c>
      <c r="N8" s="34">
        <f t="shared" si="1"/>
        <v>9945</v>
      </c>
      <c r="O8" s="182">
        <v>33</v>
      </c>
      <c r="P8" s="182">
        <v>78</v>
      </c>
      <c r="Q8" s="54">
        <v>0.4</v>
      </c>
      <c r="R8" s="54">
        <f t="shared" si="2"/>
        <v>1029.6000000000001</v>
      </c>
      <c r="S8" s="34">
        <v>200</v>
      </c>
      <c r="T8" s="34">
        <f>(M8*S8)</f>
        <v>3400</v>
      </c>
      <c r="U8" s="34">
        <f>N8+R8+T8</f>
        <v>14374.6</v>
      </c>
      <c r="V8" s="34">
        <f>M8*200</f>
        <v>3400</v>
      </c>
      <c r="W8" s="34">
        <v>1</v>
      </c>
      <c r="X8" s="34">
        <v>450</v>
      </c>
      <c r="Y8" s="52">
        <f>SUM(X9*W8)</f>
        <v>450</v>
      </c>
      <c r="Z8" s="46">
        <v>0</v>
      </c>
      <c r="AA8" s="46"/>
      <c r="AB8" s="34">
        <f>V8+Y8+Z8</f>
        <v>3850</v>
      </c>
      <c r="AC8" s="56">
        <f>AB8+U8</f>
        <v>18224.599999999999</v>
      </c>
      <c r="AD8" s="57" t="str">
        <f>A8</f>
        <v>603-PR</v>
      </c>
      <c r="AE8" s="74"/>
    </row>
    <row r="9" spans="1:33" s="31" customFormat="1" ht="44.25" customHeight="1" x14ac:dyDescent="0.2">
      <c r="A9" s="178" t="s">
        <v>54</v>
      </c>
      <c r="B9" s="178" t="s">
        <v>629</v>
      </c>
      <c r="C9" s="180" t="s">
        <v>44</v>
      </c>
      <c r="D9" s="180" t="s">
        <v>45</v>
      </c>
      <c r="E9" s="180" t="s">
        <v>46</v>
      </c>
      <c r="F9" s="180" t="s">
        <v>62</v>
      </c>
      <c r="G9" s="180" t="s">
        <v>628</v>
      </c>
      <c r="H9" s="220">
        <v>45</v>
      </c>
      <c r="I9" s="200" t="s">
        <v>48</v>
      </c>
      <c r="J9" s="51">
        <v>585</v>
      </c>
      <c r="K9" s="52">
        <v>0</v>
      </c>
      <c r="L9" s="52">
        <v>21</v>
      </c>
      <c r="M9" s="52">
        <f t="shared" si="0"/>
        <v>21</v>
      </c>
      <c r="N9" s="34">
        <f t="shared" si="1"/>
        <v>12285</v>
      </c>
      <c r="O9" s="182">
        <v>33</v>
      </c>
      <c r="P9" s="182">
        <v>138</v>
      </c>
      <c r="Q9" s="54">
        <v>0.4</v>
      </c>
      <c r="R9" s="54">
        <f t="shared" si="2"/>
        <v>1821.6000000000001</v>
      </c>
      <c r="S9" s="34">
        <v>100</v>
      </c>
      <c r="T9" s="34">
        <f>(M9*S9)</f>
        <v>2100</v>
      </c>
      <c r="U9" s="34">
        <f>N9+R9+T9</f>
        <v>16206.6</v>
      </c>
      <c r="V9" s="34">
        <f>M9*200</f>
        <v>4200</v>
      </c>
      <c r="W9" s="34">
        <v>1</v>
      </c>
      <c r="X9" s="34">
        <v>450</v>
      </c>
      <c r="Y9" s="52">
        <f t="shared" si="3"/>
        <v>450</v>
      </c>
      <c r="Z9" s="46">
        <v>0</v>
      </c>
      <c r="AA9" s="46"/>
      <c r="AB9" s="34">
        <f>V9+Y9+Z9</f>
        <v>4650</v>
      </c>
      <c r="AC9" s="56">
        <f>AB9+U9</f>
        <v>20856.599999999999</v>
      </c>
      <c r="AD9" s="57" t="str">
        <f>A9</f>
        <v>603-PR</v>
      </c>
      <c r="AE9" s="74" t="s">
        <v>64</v>
      </c>
    </row>
    <row r="10" spans="1:33" s="31" customFormat="1" ht="75" customHeight="1" x14ac:dyDescent="0.2">
      <c r="A10" s="178" t="s">
        <v>54</v>
      </c>
      <c r="B10" s="178" t="s">
        <v>706</v>
      </c>
      <c r="C10" s="179" t="s">
        <v>44</v>
      </c>
      <c r="D10" s="179" t="s">
        <v>45</v>
      </c>
      <c r="E10" s="180" t="s">
        <v>65</v>
      </c>
      <c r="F10" s="180" t="s">
        <v>61</v>
      </c>
      <c r="G10" s="180" t="s">
        <v>624</v>
      </c>
      <c r="H10" s="220">
        <v>42</v>
      </c>
      <c r="I10" s="33" t="s">
        <v>48</v>
      </c>
      <c r="J10" s="51">
        <v>585</v>
      </c>
      <c r="K10" s="52">
        <v>22</v>
      </c>
      <c r="L10" s="52">
        <v>0</v>
      </c>
      <c r="M10" s="52">
        <f t="shared" si="0"/>
        <v>22</v>
      </c>
      <c r="N10" s="34">
        <f t="shared" si="1"/>
        <v>12870</v>
      </c>
      <c r="O10" s="53">
        <v>38</v>
      </c>
      <c r="P10" s="53">
        <v>140</v>
      </c>
      <c r="Q10" s="54">
        <v>0.4</v>
      </c>
      <c r="R10" s="71">
        <f t="shared" si="2"/>
        <v>2128</v>
      </c>
      <c r="S10" s="182">
        <v>200</v>
      </c>
      <c r="T10" s="55">
        <f>(M10*S10)</f>
        <v>4400</v>
      </c>
      <c r="U10" s="34">
        <f>N10+R10+T10</f>
        <v>19398</v>
      </c>
      <c r="V10" s="34">
        <f>M10*200</f>
        <v>4400</v>
      </c>
      <c r="W10" s="34">
        <v>1</v>
      </c>
      <c r="X10" s="34">
        <v>600</v>
      </c>
      <c r="Y10" s="52">
        <f t="shared" si="3"/>
        <v>600</v>
      </c>
      <c r="Z10" s="46">
        <v>0</v>
      </c>
      <c r="AA10" s="46"/>
      <c r="AB10" s="34">
        <f>V10+Y10+Z10</f>
        <v>5000</v>
      </c>
      <c r="AC10" s="56">
        <f>AB10+U10</f>
        <v>24398</v>
      </c>
      <c r="AD10" s="57" t="str">
        <f>A10</f>
        <v>603-PR</v>
      </c>
      <c r="AE10" s="74"/>
    </row>
    <row r="11" spans="1:33" s="31" customFormat="1" ht="75" customHeight="1" x14ac:dyDescent="0.2">
      <c r="A11" s="178" t="s">
        <v>54</v>
      </c>
      <c r="B11" s="178" t="s">
        <v>701</v>
      </c>
      <c r="C11" s="179" t="s">
        <v>44</v>
      </c>
      <c r="D11" s="179" t="s">
        <v>45</v>
      </c>
      <c r="E11" s="180" t="s">
        <v>65</v>
      </c>
      <c r="F11" s="180" t="s">
        <v>202</v>
      </c>
      <c r="G11" s="180" t="s">
        <v>626</v>
      </c>
      <c r="H11" s="220">
        <v>42</v>
      </c>
      <c r="I11" s="33" t="s">
        <v>48</v>
      </c>
      <c r="J11" s="51">
        <v>585</v>
      </c>
      <c r="K11" s="181">
        <v>25</v>
      </c>
      <c r="L11" s="52">
        <v>0</v>
      </c>
      <c r="M11" s="52">
        <f t="shared" si="0"/>
        <v>25</v>
      </c>
      <c r="N11" s="34">
        <f t="shared" si="1"/>
        <v>14625</v>
      </c>
      <c r="O11" s="53">
        <v>38</v>
      </c>
      <c r="P11" s="53">
        <v>140</v>
      </c>
      <c r="Q11" s="54">
        <v>0.4</v>
      </c>
      <c r="R11" s="71">
        <f t="shared" si="2"/>
        <v>2128</v>
      </c>
      <c r="S11" s="53">
        <v>0</v>
      </c>
      <c r="T11" s="34">
        <f>(M11*S11)</f>
        <v>0</v>
      </c>
      <c r="U11" s="34">
        <f>N11+R11+T11</f>
        <v>16753</v>
      </c>
      <c r="V11" s="34">
        <f>M11*200</f>
        <v>5000</v>
      </c>
      <c r="W11" s="34">
        <v>1</v>
      </c>
      <c r="X11" s="34">
        <v>600</v>
      </c>
      <c r="Y11" s="52">
        <f t="shared" si="3"/>
        <v>600</v>
      </c>
      <c r="Z11" s="46">
        <v>0</v>
      </c>
      <c r="AA11" s="46"/>
      <c r="AB11" s="34">
        <f>V11+Y11+Z11</f>
        <v>5600</v>
      </c>
      <c r="AC11" s="56">
        <f>AB11+U11</f>
        <v>22353</v>
      </c>
      <c r="AD11" s="57" t="str">
        <f>A11</f>
        <v>603-PR</v>
      </c>
      <c r="AE11" s="74"/>
    </row>
    <row r="12" spans="1:33" s="31" customFormat="1" ht="121" customHeight="1" x14ac:dyDescent="0.2">
      <c r="A12" s="178" t="s">
        <v>54</v>
      </c>
      <c r="B12" s="178" t="s">
        <v>705</v>
      </c>
      <c r="C12" s="179" t="s">
        <v>44</v>
      </c>
      <c r="D12" s="179" t="s">
        <v>45</v>
      </c>
      <c r="E12" s="180" t="s">
        <v>65</v>
      </c>
      <c r="F12" s="180" t="s">
        <v>67</v>
      </c>
      <c r="G12" s="180" t="s">
        <v>624</v>
      </c>
      <c r="H12" s="220">
        <v>42</v>
      </c>
      <c r="I12" s="33" t="s">
        <v>48</v>
      </c>
      <c r="J12" s="51">
        <v>585</v>
      </c>
      <c r="K12" s="52">
        <v>0</v>
      </c>
      <c r="L12" s="52">
        <v>20</v>
      </c>
      <c r="M12" s="52">
        <f t="shared" si="0"/>
        <v>20</v>
      </c>
      <c r="N12" s="34">
        <f t="shared" si="1"/>
        <v>11700</v>
      </c>
      <c r="O12" s="53">
        <v>46</v>
      </c>
      <c r="P12" s="53">
        <v>140</v>
      </c>
      <c r="Q12" s="54">
        <v>0.4</v>
      </c>
      <c r="R12" s="71">
        <f t="shared" si="2"/>
        <v>2576</v>
      </c>
      <c r="S12" s="182">
        <v>200</v>
      </c>
      <c r="T12" s="55">
        <f>(M12*S12)</f>
        <v>4000</v>
      </c>
      <c r="U12" s="34">
        <f>N12+R12+T12</f>
        <v>18276</v>
      </c>
      <c r="V12" s="34">
        <f>M12*200</f>
        <v>4000</v>
      </c>
      <c r="W12" s="34">
        <v>1</v>
      </c>
      <c r="X12" s="34">
        <v>600</v>
      </c>
      <c r="Y12" s="52">
        <f t="shared" si="3"/>
        <v>600</v>
      </c>
      <c r="Z12" s="46">
        <v>0</v>
      </c>
      <c r="AA12" s="46"/>
      <c r="AB12" s="34">
        <f>V12+Y12+Z12</f>
        <v>4600</v>
      </c>
      <c r="AC12" s="56">
        <f>AB12+U12</f>
        <v>22876</v>
      </c>
      <c r="AD12" s="57" t="str">
        <f>A12</f>
        <v>603-PR</v>
      </c>
      <c r="AE12" s="74"/>
    </row>
    <row r="13" spans="1:33" s="31" customFormat="1" ht="63" customHeight="1" x14ac:dyDescent="0.2">
      <c r="A13" s="178" t="s">
        <v>54</v>
      </c>
      <c r="B13" s="178" t="s">
        <v>707</v>
      </c>
      <c r="C13" s="179" t="s">
        <v>44</v>
      </c>
      <c r="D13" s="179" t="s">
        <v>45</v>
      </c>
      <c r="E13" s="180" t="s">
        <v>703</v>
      </c>
      <c r="F13" s="194" t="s">
        <v>214</v>
      </c>
      <c r="G13" s="180" t="s">
        <v>626</v>
      </c>
      <c r="H13" s="246">
        <v>42</v>
      </c>
      <c r="I13" s="178" t="s">
        <v>48</v>
      </c>
      <c r="J13" s="183">
        <v>585</v>
      </c>
      <c r="K13" s="181">
        <v>0</v>
      </c>
      <c r="L13" s="181">
        <v>28</v>
      </c>
      <c r="M13" s="181">
        <f t="shared" si="0"/>
        <v>28</v>
      </c>
      <c r="N13" s="55">
        <f t="shared" si="1"/>
        <v>16380</v>
      </c>
      <c r="O13" s="182">
        <v>33</v>
      </c>
      <c r="P13" s="182">
        <v>76</v>
      </c>
      <c r="Q13" s="184">
        <v>0.4</v>
      </c>
      <c r="R13" s="185">
        <f t="shared" si="2"/>
        <v>1003.2</v>
      </c>
      <c r="S13" s="182">
        <v>50</v>
      </c>
      <c r="T13" s="55">
        <f>(M13*S13)</f>
        <v>1400</v>
      </c>
      <c r="U13" s="55">
        <f>N13+R13+T13</f>
        <v>18783.2</v>
      </c>
      <c r="V13" s="55">
        <f>M13*200</f>
        <v>5600</v>
      </c>
      <c r="W13" s="55">
        <v>1</v>
      </c>
      <c r="X13" s="55">
        <v>550</v>
      </c>
      <c r="Y13" s="181">
        <f t="shared" si="3"/>
        <v>550</v>
      </c>
      <c r="Z13" s="189">
        <v>0</v>
      </c>
      <c r="AA13" s="189"/>
      <c r="AB13" s="55">
        <f>V13+Y13+Z13</f>
        <v>6150</v>
      </c>
      <c r="AC13" s="192">
        <f>AB13+U13</f>
        <v>24933.200000000001</v>
      </c>
      <c r="AD13" s="57" t="str">
        <f>A13</f>
        <v>603-PR</v>
      </c>
      <c r="AE13" s="74"/>
    </row>
    <row r="14" spans="1:33" s="31" customFormat="1" ht="116" customHeight="1" x14ac:dyDescent="0.2">
      <c r="A14" s="178" t="s">
        <v>54</v>
      </c>
      <c r="B14" s="178" t="s">
        <v>710</v>
      </c>
      <c r="C14" s="179" t="s">
        <v>44</v>
      </c>
      <c r="D14" s="179" t="s">
        <v>50</v>
      </c>
      <c r="E14" s="180" t="s">
        <v>51</v>
      </c>
      <c r="F14" s="180" t="s">
        <v>71</v>
      </c>
      <c r="G14" s="180" t="s">
        <v>633</v>
      </c>
      <c r="H14" s="220">
        <v>45</v>
      </c>
      <c r="I14" s="33" t="s">
        <v>48</v>
      </c>
      <c r="J14" s="51">
        <v>585</v>
      </c>
      <c r="K14" s="181">
        <v>0</v>
      </c>
      <c r="L14" s="181">
        <v>0</v>
      </c>
      <c r="M14" s="52">
        <f t="shared" si="0"/>
        <v>0</v>
      </c>
      <c r="N14" s="34">
        <f t="shared" si="1"/>
        <v>0</v>
      </c>
      <c r="O14" s="53">
        <v>0</v>
      </c>
      <c r="P14" s="53">
        <v>138</v>
      </c>
      <c r="Q14" s="54">
        <v>0.4</v>
      </c>
      <c r="R14" s="71">
        <f t="shared" si="2"/>
        <v>0</v>
      </c>
      <c r="S14" s="53">
        <v>75</v>
      </c>
      <c r="T14" s="34">
        <f>(M14*S14)</f>
        <v>0</v>
      </c>
      <c r="U14" s="34">
        <f>N14+R14+T14</f>
        <v>0</v>
      </c>
      <c r="V14" s="34">
        <f>M14*200</f>
        <v>0</v>
      </c>
      <c r="W14" s="34">
        <v>0</v>
      </c>
      <c r="X14" s="34">
        <v>500</v>
      </c>
      <c r="Y14" s="52">
        <f t="shared" si="3"/>
        <v>0</v>
      </c>
      <c r="Z14" s="46">
        <v>0</v>
      </c>
      <c r="AA14" s="46"/>
      <c r="AB14" s="34">
        <f>V14+Y14+Z14</f>
        <v>0</v>
      </c>
      <c r="AC14" s="56">
        <f>AB14+U14</f>
        <v>0</v>
      </c>
      <c r="AD14" s="57" t="str">
        <f>A14</f>
        <v>603-PR</v>
      </c>
      <c r="AE14" s="74"/>
    </row>
    <row r="15" spans="1:33" s="31" customFormat="1" ht="76" customHeight="1" x14ac:dyDescent="0.2">
      <c r="A15" s="178" t="s">
        <v>73</v>
      </c>
      <c r="B15" s="178" t="s">
        <v>704</v>
      </c>
      <c r="C15" s="179" t="s">
        <v>44</v>
      </c>
      <c r="D15" s="179" t="s">
        <v>50</v>
      </c>
      <c r="E15" s="180" t="s">
        <v>51</v>
      </c>
      <c r="F15" s="241" t="s">
        <v>52</v>
      </c>
      <c r="G15" s="180" t="s">
        <v>628</v>
      </c>
      <c r="H15" s="246">
        <v>42</v>
      </c>
      <c r="I15" s="178" t="s">
        <v>48</v>
      </c>
      <c r="J15" s="183">
        <v>585</v>
      </c>
      <c r="K15" s="181">
        <v>25</v>
      </c>
      <c r="L15" s="181">
        <v>0</v>
      </c>
      <c r="M15" s="181">
        <f t="shared" si="0"/>
        <v>25</v>
      </c>
      <c r="N15" s="55">
        <f t="shared" si="1"/>
        <v>14625</v>
      </c>
      <c r="O15" s="182">
        <v>33</v>
      </c>
      <c r="P15" s="182">
        <v>138</v>
      </c>
      <c r="Q15" s="185">
        <v>0.4</v>
      </c>
      <c r="R15" s="184">
        <f t="shared" si="2"/>
        <v>1821.6000000000001</v>
      </c>
      <c r="S15" s="182">
        <v>200</v>
      </c>
      <c r="T15" s="55">
        <f>(M15*S15)</f>
        <v>5000</v>
      </c>
      <c r="U15" s="55">
        <f>N15+R15+T15</f>
        <v>21446.6</v>
      </c>
      <c r="V15" s="55">
        <f>M15*200</f>
        <v>5000</v>
      </c>
      <c r="W15" s="55">
        <v>1</v>
      </c>
      <c r="X15" s="55">
        <v>500</v>
      </c>
      <c r="Y15" s="181">
        <f t="shared" si="3"/>
        <v>500</v>
      </c>
      <c r="Z15" s="189">
        <v>0</v>
      </c>
      <c r="AA15" s="189"/>
      <c r="AB15" s="55">
        <f>V15+Y15+Z15</f>
        <v>5500</v>
      </c>
      <c r="AC15" s="192">
        <f>AB15+U15</f>
        <v>26946.6</v>
      </c>
      <c r="AD15" s="57" t="str">
        <f>A15</f>
        <v>604-PR</v>
      </c>
      <c r="AE15" s="74" t="s">
        <v>75</v>
      </c>
    </row>
    <row r="16" spans="1:33" s="31" customFormat="1" ht="68" hidden="1" customHeight="1" x14ac:dyDescent="0.2">
      <c r="A16" s="178" t="s">
        <v>76</v>
      </c>
      <c r="B16" s="178" t="s">
        <v>665</v>
      </c>
      <c r="C16" s="233" t="s">
        <v>77</v>
      </c>
      <c r="D16" s="234">
        <v>0</v>
      </c>
      <c r="E16" s="234">
        <v>0</v>
      </c>
      <c r="F16" s="235" t="s">
        <v>78</v>
      </c>
      <c r="G16" s="235" t="s">
        <v>79</v>
      </c>
      <c r="H16" s="220">
        <v>42</v>
      </c>
      <c r="I16" s="33" t="s">
        <v>37</v>
      </c>
      <c r="J16" s="70">
        <v>753</v>
      </c>
      <c r="K16" s="52">
        <v>0</v>
      </c>
      <c r="L16" s="52">
        <v>0</v>
      </c>
      <c r="M16" s="52">
        <v>0</v>
      </c>
      <c r="N16" s="61">
        <f>SUM(D16+E16)*J16</f>
        <v>0</v>
      </c>
      <c r="O16" s="53">
        <v>0</v>
      </c>
      <c r="P16" s="53">
        <v>0</v>
      </c>
      <c r="Q16" s="71">
        <v>0</v>
      </c>
      <c r="R16" s="71">
        <f>SUM(M16*135)</f>
        <v>0</v>
      </c>
      <c r="S16" s="53">
        <v>0</v>
      </c>
      <c r="T16" s="34">
        <f>(M16*S16)</f>
        <v>0</v>
      </c>
      <c r="U16" s="34">
        <f>N16+R16+T16</f>
        <v>0</v>
      </c>
      <c r="V16" s="34">
        <v>0</v>
      </c>
      <c r="W16" s="34">
        <v>0</v>
      </c>
      <c r="X16" s="34">
        <v>0</v>
      </c>
      <c r="Y16" s="52">
        <v>0</v>
      </c>
      <c r="Z16" s="46">
        <v>0</v>
      </c>
      <c r="AA16" s="46"/>
      <c r="AB16" s="34">
        <v>0</v>
      </c>
      <c r="AC16" s="56">
        <f>AB16+U16</f>
        <v>0</v>
      </c>
      <c r="AD16" s="57" t="str">
        <f>A16</f>
        <v>605-PR</v>
      </c>
      <c r="AE16" s="74"/>
    </row>
    <row r="17" spans="1:31" s="31" customFormat="1" ht="68" hidden="1" customHeight="1" x14ac:dyDescent="0.2">
      <c r="A17" s="178" t="s">
        <v>76</v>
      </c>
      <c r="B17" s="178" t="s">
        <v>666</v>
      </c>
      <c r="C17" s="179" t="s">
        <v>77</v>
      </c>
      <c r="D17" s="232">
        <v>0</v>
      </c>
      <c r="E17" s="232">
        <v>15</v>
      </c>
      <c r="F17" s="180" t="s">
        <v>667</v>
      </c>
      <c r="G17" s="180" t="s">
        <v>668</v>
      </c>
      <c r="H17" s="220">
        <v>42</v>
      </c>
      <c r="I17" s="33" t="s">
        <v>37</v>
      </c>
      <c r="J17" s="70">
        <v>753</v>
      </c>
      <c r="K17" s="52">
        <v>0</v>
      </c>
      <c r="L17" s="52">
        <v>0</v>
      </c>
      <c r="M17" s="52">
        <v>0</v>
      </c>
      <c r="N17" s="61">
        <f>SUM(D17+E17)*J17</f>
        <v>11295</v>
      </c>
      <c r="O17" s="53">
        <v>0</v>
      </c>
      <c r="P17" s="53">
        <v>0</v>
      </c>
      <c r="Q17" s="71">
        <v>0</v>
      </c>
      <c r="R17" s="71">
        <f>SUM(M17*135)</f>
        <v>0</v>
      </c>
      <c r="S17" s="53">
        <v>0</v>
      </c>
      <c r="T17" s="34">
        <f>(M17*S17)</f>
        <v>0</v>
      </c>
      <c r="U17" s="34">
        <f>N17+R17+T17</f>
        <v>11295</v>
      </c>
      <c r="V17" s="34">
        <v>0</v>
      </c>
      <c r="W17" s="34">
        <v>0</v>
      </c>
      <c r="X17" s="34">
        <v>0</v>
      </c>
      <c r="Y17" s="52">
        <v>0</v>
      </c>
      <c r="Z17" s="46">
        <v>0</v>
      </c>
      <c r="AA17" s="46"/>
      <c r="AB17" s="34">
        <v>0</v>
      </c>
      <c r="AC17" s="56">
        <f>AB17+U17</f>
        <v>11295</v>
      </c>
      <c r="AD17" s="57" t="str">
        <f>A17</f>
        <v>605-PR</v>
      </c>
      <c r="AE17" s="74"/>
    </row>
    <row r="18" spans="1:31" s="31" customFormat="1" ht="44" hidden="1" customHeight="1" x14ac:dyDescent="0.2">
      <c r="A18" s="33" t="s">
        <v>76</v>
      </c>
      <c r="B18" s="33"/>
      <c r="C18" s="28" t="s">
        <v>77</v>
      </c>
      <c r="D18" s="60">
        <v>15</v>
      </c>
      <c r="E18" s="60">
        <v>14</v>
      </c>
      <c r="F18" s="35" t="s">
        <v>80</v>
      </c>
      <c r="G18" s="35" t="s">
        <v>81</v>
      </c>
      <c r="H18" s="220">
        <v>43</v>
      </c>
      <c r="I18" s="33" t="s">
        <v>37</v>
      </c>
      <c r="J18" s="70">
        <v>753</v>
      </c>
      <c r="K18" s="52">
        <v>0</v>
      </c>
      <c r="L18" s="52">
        <v>0</v>
      </c>
      <c r="M18" s="52">
        <v>0</v>
      </c>
      <c r="N18" s="61">
        <f t="shared" ref="N18:N34" si="4">SUM(D18+E18)*J18</f>
        <v>21837</v>
      </c>
      <c r="O18" s="53">
        <v>0</v>
      </c>
      <c r="P18" s="53">
        <v>0</v>
      </c>
      <c r="Q18" s="71">
        <v>0</v>
      </c>
      <c r="R18" s="71">
        <f t="shared" ref="R18:R34" si="5">SUM(M18*135)</f>
        <v>0</v>
      </c>
      <c r="S18" s="53">
        <v>0</v>
      </c>
      <c r="T18" s="34">
        <f>(M18*S18)</f>
        <v>0</v>
      </c>
      <c r="U18" s="34">
        <f>N18+R18+T18</f>
        <v>21837</v>
      </c>
      <c r="V18" s="34">
        <v>0</v>
      </c>
      <c r="W18" s="34">
        <v>0</v>
      </c>
      <c r="X18" s="34">
        <v>0</v>
      </c>
      <c r="Y18" s="52">
        <v>0</v>
      </c>
      <c r="Z18" s="46">
        <v>0</v>
      </c>
      <c r="AA18" s="46"/>
      <c r="AB18" s="34">
        <v>0</v>
      </c>
      <c r="AC18" s="56">
        <f>AB18+U18</f>
        <v>21837</v>
      </c>
      <c r="AD18" s="57" t="str">
        <f>A18</f>
        <v>605-PR</v>
      </c>
      <c r="AE18" s="74"/>
    </row>
    <row r="19" spans="1:31" s="31" customFormat="1" ht="58" hidden="1" customHeight="1" x14ac:dyDescent="0.2">
      <c r="A19" s="178" t="s">
        <v>76</v>
      </c>
      <c r="B19" s="178" t="s">
        <v>664</v>
      </c>
      <c r="C19" s="179" t="s">
        <v>77</v>
      </c>
      <c r="D19" s="232">
        <v>15</v>
      </c>
      <c r="E19" s="232">
        <v>15</v>
      </c>
      <c r="F19" s="180" t="s">
        <v>657</v>
      </c>
      <c r="G19" s="180" t="s">
        <v>658</v>
      </c>
      <c r="H19" s="220">
        <v>42</v>
      </c>
      <c r="I19" s="33" t="s">
        <v>37</v>
      </c>
      <c r="J19" s="70">
        <v>1200</v>
      </c>
      <c r="K19" s="52">
        <v>0</v>
      </c>
      <c r="L19" s="52">
        <v>0</v>
      </c>
      <c r="M19" s="52">
        <v>0</v>
      </c>
      <c r="N19" s="61">
        <f t="shared" si="4"/>
        <v>36000</v>
      </c>
      <c r="O19" s="53">
        <v>0</v>
      </c>
      <c r="P19" s="53">
        <v>0</v>
      </c>
      <c r="Q19" s="71">
        <v>0</v>
      </c>
      <c r="R19" s="71">
        <f t="shared" si="5"/>
        <v>0</v>
      </c>
      <c r="S19" s="53">
        <v>0</v>
      </c>
      <c r="T19" s="34">
        <f>(M19*S19)</f>
        <v>0</v>
      </c>
      <c r="U19" s="34">
        <f>N19+R19+T19</f>
        <v>36000</v>
      </c>
      <c r="V19" s="34">
        <v>0</v>
      </c>
      <c r="W19" s="34">
        <v>0</v>
      </c>
      <c r="X19" s="34">
        <v>0</v>
      </c>
      <c r="Y19" s="52">
        <v>0</v>
      </c>
      <c r="Z19" s="46">
        <v>0</v>
      </c>
      <c r="AA19" s="46"/>
      <c r="AB19" s="34">
        <v>0</v>
      </c>
      <c r="AC19" s="56">
        <f>AB19+U19</f>
        <v>36000</v>
      </c>
      <c r="AD19" s="57" t="str">
        <f>A19</f>
        <v>605-PR</v>
      </c>
      <c r="AE19" s="74"/>
    </row>
    <row r="20" spans="1:31" s="31" customFormat="1" ht="48" hidden="1" customHeight="1" x14ac:dyDescent="0.2">
      <c r="A20" s="33" t="s">
        <v>76</v>
      </c>
      <c r="B20" s="33"/>
      <c r="C20" s="28" t="s">
        <v>77</v>
      </c>
      <c r="D20" s="60">
        <v>0</v>
      </c>
      <c r="E20" s="60">
        <v>10</v>
      </c>
      <c r="F20" s="35" t="s">
        <v>83</v>
      </c>
      <c r="G20" s="35" t="s">
        <v>84</v>
      </c>
      <c r="H20" s="220">
        <v>42</v>
      </c>
      <c r="I20" s="33" t="s">
        <v>37</v>
      </c>
      <c r="J20" s="70">
        <v>753</v>
      </c>
      <c r="K20" s="52">
        <v>0</v>
      </c>
      <c r="L20" s="52">
        <v>0</v>
      </c>
      <c r="M20" s="52">
        <v>0</v>
      </c>
      <c r="N20" s="61">
        <f t="shared" si="4"/>
        <v>7530</v>
      </c>
      <c r="O20" s="53">
        <v>0</v>
      </c>
      <c r="P20" s="53">
        <v>0</v>
      </c>
      <c r="Q20" s="71">
        <v>0</v>
      </c>
      <c r="R20" s="71">
        <f t="shared" si="5"/>
        <v>0</v>
      </c>
      <c r="S20" s="53">
        <v>0</v>
      </c>
      <c r="T20" s="34">
        <f>(M20*S20)</f>
        <v>0</v>
      </c>
      <c r="U20" s="34">
        <f>N20+R20+T20</f>
        <v>7530</v>
      </c>
      <c r="V20" s="34">
        <v>0</v>
      </c>
      <c r="W20" s="34">
        <v>0</v>
      </c>
      <c r="X20" s="34">
        <v>0</v>
      </c>
      <c r="Y20" s="52">
        <v>0</v>
      </c>
      <c r="Z20" s="46">
        <v>0</v>
      </c>
      <c r="AA20" s="46"/>
      <c r="AB20" s="34">
        <v>0</v>
      </c>
      <c r="AC20" s="56">
        <f>AB20+U20</f>
        <v>7530</v>
      </c>
      <c r="AD20" s="57" t="str">
        <f>A20</f>
        <v>605-PR</v>
      </c>
      <c r="AE20" s="74"/>
    </row>
    <row r="21" spans="1:31" s="31" customFormat="1" ht="58" hidden="1" customHeight="1" x14ac:dyDescent="0.2">
      <c r="A21" s="62" t="s">
        <v>76</v>
      </c>
      <c r="B21" s="62"/>
      <c r="C21" s="63" t="s">
        <v>77</v>
      </c>
      <c r="D21" s="64">
        <v>0</v>
      </c>
      <c r="E21" s="64">
        <v>0</v>
      </c>
      <c r="F21" s="37" t="s">
        <v>85</v>
      </c>
      <c r="G21" s="37" t="s">
        <v>86</v>
      </c>
      <c r="H21" s="245">
        <v>42</v>
      </c>
      <c r="I21" s="62" t="s">
        <v>37</v>
      </c>
      <c r="J21" s="65">
        <v>1200</v>
      </c>
      <c r="K21" s="40">
        <v>0</v>
      </c>
      <c r="L21" s="40">
        <v>0</v>
      </c>
      <c r="M21" s="40">
        <v>0</v>
      </c>
      <c r="N21" s="66">
        <f t="shared" si="4"/>
        <v>0</v>
      </c>
      <c r="O21" s="42">
        <v>0</v>
      </c>
      <c r="P21" s="42">
        <v>0</v>
      </c>
      <c r="Q21" s="67">
        <v>0</v>
      </c>
      <c r="R21" s="67">
        <f t="shared" si="5"/>
        <v>0</v>
      </c>
      <c r="S21" s="42">
        <v>0</v>
      </c>
      <c r="T21" s="41">
        <f>(M21*S21)</f>
        <v>0</v>
      </c>
      <c r="U21" s="41">
        <f>N21+R21+T21</f>
        <v>0</v>
      </c>
      <c r="V21" s="41">
        <v>0</v>
      </c>
      <c r="W21" s="41">
        <v>0</v>
      </c>
      <c r="X21" s="41">
        <v>0</v>
      </c>
      <c r="Y21" s="40">
        <v>0</v>
      </c>
      <c r="Z21" s="45">
        <v>0</v>
      </c>
      <c r="AA21" s="45"/>
      <c r="AB21" s="41">
        <v>0</v>
      </c>
      <c r="AC21" s="47">
        <f>AB21+U21</f>
        <v>0</v>
      </c>
      <c r="AD21" s="49" t="str">
        <f>A21</f>
        <v>605-PR</v>
      </c>
      <c r="AE21" s="74"/>
    </row>
    <row r="22" spans="1:31" s="31" customFormat="1" ht="61" hidden="1" customHeight="1" x14ac:dyDescent="0.2">
      <c r="A22" s="178" t="s">
        <v>76</v>
      </c>
      <c r="B22" s="178" t="s">
        <v>663</v>
      </c>
      <c r="C22" s="233" t="s">
        <v>77</v>
      </c>
      <c r="D22" s="234">
        <v>0</v>
      </c>
      <c r="E22" s="234">
        <v>0</v>
      </c>
      <c r="F22" s="235" t="s">
        <v>78</v>
      </c>
      <c r="G22" s="235" t="s">
        <v>87</v>
      </c>
      <c r="H22" s="220">
        <v>42</v>
      </c>
      <c r="I22" s="33" t="s">
        <v>37</v>
      </c>
      <c r="J22" s="70">
        <v>1200</v>
      </c>
      <c r="K22" s="52">
        <v>0</v>
      </c>
      <c r="L22" s="52">
        <v>0</v>
      </c>
      <c r="M22" s="52">
        <v>0</v>
      </c>
      <c r="N22" s="61">
        <f t="shared" si="4"/>
        <v>0</v>
      </c>
      <c r="O22" s="53">
        <v>0</v>
      </c>
      <c r="P22" s="53">
        <v>0</v>
      </c>
      <c r="Q22" s="71">
        <v>0</v>
      </c>
      <c r="R22" s="71">
        <f t="shared" si="5"/>
        <v>0</v>
      </c>
      <c r="S22" s="53">
        <v>0</v>
      </c>
      <c r="T22" s="34">
        <f>(M22*S22)</f>
        <v>0</v>
      </c>
      <c r="U22" s="34">
        <f>N22+R22+T22</f>
        <v>0</v>
      </c>
      <c r="V22" s="34">
        <v>0</v>
      </c>
      <c r="W22" s="34">
        <v>0</v>
      </c>
      <c r="X22" s="34">
        <v>0</v>
      </c>
      <c r="Y22" s="52">
        <v>0</v>
      </c>
      <c r="Z22" s="46">
        <v>0</v>
      </c>
      <c r="AA22" s="46"/>
      <c r="AB22" s="34">
        <v>0</v>
      </c>
      <c r="AC22" s="56">
        <f>AB22+U22</f>
        <v>0</v>
      </c>
      <c r="AD22" s="57"/>
      <c r="AE22" s="74"/>
    </row>
    <row r="23" spans="1:31" s="31" customFormat="1" ht="39.75" hidden="1" customHeight="1" x14ac:dyDescent="0.2">
      <c r="A23" s="33" t="s">
        <v>76</v>
      </c>
      <c r="B23" s="33"/>
      <c r="C23" s="28" t="s">
        <v>77</v>
      </c>
      <c r="D23" s="60">
        <v>0</v>
      </c>
      <c r="E23" s="60">
        <v>20</v>
      </c>
      <c r="F23" s="35" t="s">
        <v>88</v>
      </c>
      <c r="G23" s="35" t="s">
        <v>89</v>
      </c>
      <c r="H23" s="220">
        <v>42</v>
      </c>
      <c r="I23" s="33" t="s">
        <v>37</v>
      </c>
      <c r="J23" s="70">
        <v>1200</v>
      </c>
      <c r="K23" s="52">
        <v>0</v>
      </c>
      <c r="L23" s="52">
        <v>0</v>
      </c>
      <c r="M23" s="52">
        <v>0</v>
      </c>
      <c r="N23" s="61">
        <f t="shared" si="4"/>
        <v>24000</v>
      </c>
      <c r="O23" s="53">
        <v>0</v>
      </c>
      <c r="P23" s="53">
        <v>0</v>
      </c>
      <c r="Q23" s="71">
        <v>0</v>
      </c>
      <c r="R23" s="71">
        <f t="shared" si="5"/>
        <v>0</v>
      </c>
      <c r="S23" s="53">
        <v>0</v>
      </c>
      <c r="T23" s="34">
        <f>(M23*S23)</f>
        <v>0</v>
      </c>
      <c r="U23" s="34">
        <f>N23+R23+T23</f>
        <v>24000</v>
      </c>
      <c r="V23" s="34">
        <v>0</v>
      </c>
      <c r="W23" s="34">
        <v>0</v>
      </c>
      <c r="X23" s="34">
        <v>0</v>
      </c>
      <c r="Y23" s="52">
        <v>0</v>
      </c>
      <c r="Z23" s="46">
        <v>0</v>
      </c>
      <c r="AA23" s="46"/>
      <c r="AB23" s="34">
        <v>0</v>
      </c>
      <c r="AC23" s="56">
        <f>AB23+U23</f>
        <v>24000</v>
      </c>
      <c r="AD23" s="57" t="str">
        <f>A23</f>
        <v>605-PR</v>
      </c>
      <c r="AE23" s="74"/>
    </row>
    <row r="24" spans="1:31" s="31" customFormat="1" ht="39.75" hidden="1" customHeight="1" x14ac:dyDescent="0.2">
      <c r="A24" s="33" t="s">
        <v>76</v>
      </c>
      <c r="B24" s="33"/>
      <c r="C24" s="28" t="s">
        <v>77</v>
      </c>
      <c r="D24" s="60">
        <v>0</v>
      </c>
      <c r="E24" s="60">
        <v>20</v>
      </c>
      <c r="F24" s="35" t="s">
        <v>90</v>
      </c>
      <c r="G24" s="35" t="s">
        <v>91</v>
      </c>
      <c r="H24" s="220">
        <v>42</v>
      </c>
      <c r="I24" s="33" t="s">
        <v>37</v>
      </c>
      <c r="J24" s="70">
        <v>1200</v>
      </c>
      <c r="K24" s="52">
        <v>0</v>
      </c>
      <c r="L24" s="52">
        <v>0</v>
      </c>
      <c r="M24" s="52">
        <v>0</v>
      </c>
      <c r="N24" s="61">
        <f t="shared" si="4"/>
        <v>24000</v>
      </c>
      <c r="O24" s="53">
        <v>0</v>
      </c>
      <c r="P24" s="53">
        <v>0</v>
      </c>
      <c r="Q24" s="71">
        <v>0</v>
      </c>
      <c r="R24" s="71">
        <f t="shared" si="5"/>
        <v>0</v>
      </c>
      <c r="S24" s="53">
        <v>0</v>
      </c>
      <c r="T24" s="34">
        <f>(M24*S24)</f>
        <v>0</v>
      </c>
      <c r="U24" s="34">
        <f>N24+R24+T24</f>
        <v>24000</v>
      </c>
      <c r="V24" s="34">
        <v>0</v>
      </c>
      <c r="W24" s="34">
        <v>0</v>
      </c>
      <c r="X24" s="34">
        <v>0</v>
      </c>
      <c r="Y24" s="52">
        <v>0</v>
      </c>
      <c r="Z24" s="46">
        <v>0</v>
      </c>
      <c r="AA24" s="46"/>
      <c r="AB24" s="34">
        <v>0</v>
      </c>
      <c r="AC24" s="56">
        <f>AB24+U24</f>
        <v>24000</v>
      </c>
      <c r="AD24" s="57" t="str">
        <f>A24</f>
        <v>605-PR</v>
      </c>
      <c r="AE24" s="74"/>
    </row>
    <row r="25" spans="1:31" s="31" customFormat="1" ht="39.75" hidden="1" customHeight="1" x14ac:dyDescent="0.2">
      <c r="A25" s="33" t="s">
        <v>76</v>
      </c>
      <c r="B25" s="33"/>
      <c r="C25" s="28" t="s">
        <v>77</v>
      </c>
      <c r="D25" s="60">
        <v>0</v>
      </c>
      <c r="E25" s="60">
        <v>34</v>
      </c>
      <c r="F25" s="35" t="s">
        <v>92</v>
      </c>
      <c r="G25" s="35" t="s">
        <v>93</v>
      </c>
      <c r="H25" s="220">
        <v>42</v>
      </c>
      <c r="I25" s="33" t="s">
        <v>37</v>
      </c>
      <c r="J25" s="70">
        <v>1200</v>
      </c>
      <c r="K25" s="52">
        <v>0</v>
      </c>
      <c r="L25" s="52">
        <v>0</v>
      </c>
      <c r="M25" s="52">
        <v>0</v>
      </c>
      <c r="N25" s="61">
        <f t="shared" si="4"/>
        <v>40800</v>
      </c>
      <c r="O25" s="53">
        <v>0</v>
      </c>
      <c r="P25" s="53">
        <v>0</v>
      </c>
      <c r="Q25" s="71">
        <v>0</v>
      </c>
      <c r="R25" s="71">
        <f t="shared" si="5"/>
        <v>0</v>
      </c>
      <c r="S25" s="53">
        <v>0</v>
      </c>
      <c r="T25" s="34">
        <f>(M25*S25)</f>
        <v>0</v>
      </c>
      <c r="U25" s="34">
        <f>N25+R25+T25</f>
        <v>40800</v>
      </c>
      <c r="V25" s="34">
        <v>0</v>
      </c>
      <c r="W25" s="34">
        <v>0</v>
      </c>
      <c r="X25" s="34">
        <v>0</v>
      </c>
      <c r="Y25" s="52">
        <v>0</v>
      </c>
      <c r="Z25" s="46">
        <v>0</v>
      </c>
      <c r="AA25" s="46"/>
      <c r="AB25" s="34">
        <v>0</v>
      </c>
      <c r="AC25" s="56">
        <f>AB25+U25</f>
        <v>40800</v>
      </c>
      <c r="AD25" s="57" t="str">
        <f>A25</f>
        <v>605-PR</v>
      </c>
      <c r="AE25" s="74"/>
    </row>
    <row r="26" spans="1:31" s="31" customFormat="1" ht="64" hidden="1" customHeight="1" x14ac:dyDescent="0.2">
      <c r="A26" s="33" t="s">
        <v>76</v>
      </c>
      <c r="B26" s="33"/>
      <c r="C26" s="28" t="s">
        <v>77</v>
      </c>
      <c r="D26" s="60">
        <v>0</v>
      </c>
      <c r="E26" s="60">
        <v>40</v>
      </c>
      <c r="F26" s="35" t="s">
        <v>94</v>
      </c>
      <c r="G26" s="35" t="s">
        <v>95</v>
      </c>
      <c r="H26" s="220">
        <v>42</v>
      </c>
      <c r="I26" s="33" t="s">
        <v>37</v>
      </c>
      <c r="J26" s="70">
        <v>753</v>
      </c>
      <c r="K26" s="52">
        <v>0</v>
      </c>
      <c r="L26" s="52">
        <v>0</v>
      </c>
      <c r="M26" s="52">
        <v>0</v>
      </c>
      <c r="N26" s="61">
        <f t="shared" si="4"/>
        <v>30120</v>
      </c>
      <c r="O26" s="53">
        <v>0</v>
      </c>
      <c r="P26" s="53">
        <v>0</v>
      </c>
      <c r="Q26" s="71">
        <v>0</v>
      </c>
      <c r="R26" s="71">
        <f t="shared" si="5"/>
        <v>0</v>
      </c>
      <c r="S26" s="53">
        <v>0</v>
      </c>
      <c r="T26" s="34">
        <f>(M26*S26)</f>
        <v>0</v>
      </c>
      <c r="U26" s="34">
        <f>N26+R26+T26</f>
        <v>30120</v>
      </c>
      <c r="V26" s="34">
        <v>0</v>
      </c>
      <c r="W26" s="34">
        <v>0</v>
      </c>
      <c r="X26" s="34">
        <v>0</v>
      </c>
      <c r="Y26" s="52">
        <v>0</v>
      </c>
      <c r="Z26" s="46">
        <v>0</v>
      </c>
      <c r="AA26" s="46"/>
      <c r="AB26" s="34">
        <v>0</v>
      </c>
      <c r="AC26" s="56">
        <f>AB26+U26</f>
        <v>30120</v>
      </c>
      <c r="AD26" s="57" t="str">
        <f>A26</f>
        <v>605-PR</v>
      </c>
      <c r="AE26" s="74"/>
    </row>
    <row r="27" spans="1:31" s="31" customFormat="1" ht="39.75" hidden="1" customHeight="1" x14ac:dyDescent="0.2">
      <c r="A27" s="33" t="s">
        <v>76</v>
      </c>
      <c r="B27" s="33"/>
      <c r="C27" s="28" t="s">
        <v>77</v>
      </c>
      <c r="D27" s="60">
        <v>0</v>
      </c>
      <c r="E27" s="60">
        <v>0</v>
      </c>
      <c r="F27" s="202" t="s">
        <v>96</v>
      </c>
      <c r="G27" s="35" t="s">
        <v>97</v>
      </c>
      <c r="H27" s="220">
        <v>42</v>
      </c>
      <c r="I27" s="33" t="s">
        <v>37</v>
      </c>
      <c r="J27" s="70">
        <v>753</v>
      </c>
      <c r="K27" s="52">
        <v>0</v>
      </c>
      <c r="L27" s="52">
        <v>0</v>
      </c>
      <c r="M27" s="52">
        <v>0</v>
      </c>
      <c r="N27" s="61">
        <f t="shared" si="4"/>
        <v>0</v>
      </c>
      <c r="O27" s="53">
        <v>0</v>
      </c>
      <c r="P27" s="53">
        <v>0</v>
      </c>
      <c r="Q27" s="71">
        <v>0</v>
      </c>
      <c r="R27" s="71">
        <f t="shared" si="5"/>
        <v>0</v>
      </c>
      <c r="S27" s="53">
        <v>0</v>
      </c>
      <c r="T27" s="34">
        <f>(M27*S27)</f>
        <v>0</v>
      </c>
      <c r="U27" s="34">
        <f>N27+R27+T27</f>
        <v>0</v>
      </c>
      <c r="V27" s="34">
        <v>0</v>
      </c>
      <c r="W27" s="34">
        <v>0</v>
      </c>
      <c r="X27" s="34">
        <v>0</v>
      </c>
      <c r="Y27" s="52">
        <v>0</v>
      </c>
      <c r="Z27" s="46">
        <v>0</v>
      </c>
      <c r="AA27" s="46"/>
      <c r="AB27" s="34">
        <v>0</v>
      </c>
      <c r="AC27" s="56">
        <f>AB27+U27</f>
        <v>0</v>
      </c>
      <c r="AD27" s="57" t="str">
        <f>A27</f>
        <v>605-PR</v>
      </c>
      <c r="AE27" s="74"/>
    </row>
    <row r="28" spans="1:31" s="31" customFormat="1" ht="42" hidden="1" customHeight="1" x14ac:dyDescent="0.2">
      <c r="A28" s="33" t="s">
        <v>76</v>
      </c>
      <c r="B28" s="33"/>
      <c r="C28" s="28" t="s">
        <v>77</v>
      </c>
      <c r="D28" s="60">
        <v>0</v>
      </c>
      <c r="E28" s="60">
        <v>0</v>
      </c>
      <c r="F28" s="28" t="s">
        <v>98</v>
      </c>
      <c r="G28" s="35" t="s">
        <v>99</v>
      </c>
      <c r="H28" s="220">
        <v>42</v>
      </c>
      <c r="I28" s="33" t="s">
        <v>37</v>
      </c>
      <c r="J28" s="70">
        <v>753</v>
      </c>
      <c r="K28" s="52">
        <v>0</v>
      </c>
      <c r="L28" s="52">
        <v>0</v>
      </c>
      <c r="M28" s="52">
        <v>0</v>
      </c>
      <c r="N28" s="61">
        <f t="shared" si="4"/>
        <v>0</v>
      </c>
      <c r="O28" s="53">
        <v>0</v>
      </c>
      <c r="P28" s="53">
        <v>0</v>
      </c>
      <c r="Q28" s="71">
        <v>0</v>
      </c>
      <c r="R28" s="71">
        <f t="shared" si="5"/>
        <v>0</v>
      </c>
      <c r="S28" s="53">
        <v>0</v>
      </c>
      <c r="T28" s="34">
        <f>(M28*S28)</f>
        <v>0</v>
      </c>
      <c r="U28" s="34">
        <f>N28+R28+T28</f>
        <v>0</v>
      </c>
      <c r="V28" s="34">
        <v>0</v>
      </c>
      <c r="W28" s="34">
        <v>0</v>
      </c>
      <c r="X28" s="34">
        <v>0</v>
      </c>
      <c r="Y28" s="52">
        <v>0</v>
      </c>
      <c r="Z28" s="46">
        <v>0</v>
      </c>
      <c r="AA28" s="46"/>
      <c r="AB28" s="34">
        <v>0</v>
      </c>
      <c r="AC28" s="56">
        <f>AB28+U28</f>
        <v>0</v>
      </c>
      <c r="AD28" s="57" t="str">
        <f>A28</f>
        <v>605-PR</v>
      </c>
      <c r="AE28" s="74"/>
    </row>
    <row r="29" spans="1:31" s="31" customFormat="1" ht="47" hidden="1" customHeight="1" x14ac:dyDescent="0.2">
      <c r="A29" s="33" t="s">
        <v>76</v>
      </c>
      <c r="B29" s="33"/>
      <c r="C29" s="28" t="s">
        <v>77</v>
      </c>
      <c r="D29" s="60">
        <v>0</v>
      </c>
      <c r="E29" s="60">
        <v>0</v>
      </c>
      <c r="F29" s="35" t="s">
        <v>85</v>
      </c>
      <c r="G29" s="35" t="s">
        <v>86</v>
      </c>
      <c r="H29" s="220">
        <v>42</v>
      </c>
      <c r="I29" s="33" t="s">
        <v>37</v>
      </c>
      <c r="J29" s="70">
        <v>1200</v>
      </c>
      <c r="K29" s="52">
        <v>0</v>
      </c>
      <c r="L29" s="52">
        <v>0</v>
      </c>
      <c r="M29" s="52">
        <v>0</v>
      </c>
      <c r="N29" s="61">
        <f t="shared" si="4"/>
        <v>0</v>
      </c>
      <c r="O29" s="53">
        <v>0</v>
      </c>
      <c r="P29" s="53">
        <v>0</v>
      </c>
      <c r="Q29" s="71">
        <v>0</v>
      </c>
      <c r="R29" s="71">
        <f t="shared" si="5"/>
        <v>0</v>
      </c>
      <c r="S29" s="53">
        <v>0</v>
      </c>
      <c r="T29" s="34">
        <f>(M29*S29)</f>
        <v>0</v>
      </c>
      <c r="U29" s="34">
        <f>N29+R29+T29</f>
        <v>0</v>
      </c>
      <c r="V29" s="34">
        <v>0</v>
      </c>
      <c r="W29" s="34">
        <v>0</v>
      </c>
      <c r="X29" s="34">
        <v>0</v>
      </c>
      <c r="Y29" s="52">
        <v>0</v>
      </c>
      <c r="Z29" s="46">
        <v>0</v>
      </c>
      <c r="AA29" s="46"/>
      <c r="AB29" s="34">
        <v>0</v>
      </c>
      <c r="AC29" s="56">
        <f>AB29+U29</f>
        <v>0</v>
      </c>
      <c r="AD29" s="57" t="str">
        <f>A29</f>
        <v>605-PR</v>
      </c>
      <c r="AE29" s="74"/>
    </row>
    <row r="30" spans="1:31" s="31" customFormat="1" ht="47" hidden="1" customHeight="1" x14ac:dyDescent="0.2">
      <c r="A30" s="33" t="s">
        <v>76</v>
      </c>
      <c r="B30" s="33"/>
      <c r="C30" s="28" t="s">
        <v>77</v>
      </c>
      <c r="D30" s="60">
        <v>15</v>
      </c>
      <c r="E30" s="60">
        <v>0</v>
      </c>
      <c r="F30" s="35" t="s">
        <v>100</v>
      </c>
      <c r="G30" s="35" t="s">
        <v>101</v>
      </c>
      <c r="H30" s="220">
        <v>42</v>
      </c>
      <c r="I30" s="33" t="s">
        <v>37</v>
      </c>
      <c r="J30" s="70">
        <v>753</v>
      </c>
      <c r="K30" s="52">
        <v>0</v>
      </c>
      <c r="L30" s="52">
        <v>0</v>
      </c>
      <c r="M30" s="52">
        <v>0</v>
      </c>
      <c r="N30" s="61">
        <f t="shared" si="4"/>
        <v>11295</v>
      </c>
      <c r="O30" s="53">
        <v>0</v>
      </c>
      <c r="P30" s="53">
        <v>0</v>
      </c>
      <c r="Q30" s="71">
        <v>0</v>
      </c>
      <c r="R30" s="71">
        <f t="shared" si="5"/>
        <v>0</v>
      </c>
      <c r="S30" s="53">
        <v>0</v>
      </c>
      <c r="T30" s="34">
        <f>(M30*S30)</f>
        <v>0</v>
      </c>
      <c r="U30" s="34">
        <f>N30+R30+T30</f>
        <v>11295</v>
      </c>
      <c r="V30" s="34">
        <v>0</v>
      </c>
      <c r="W30" s="34">
        <v>0</v>
      </c>
      <c r="X30" s="34">
        <v>0</v>
      </c>
      <c r="Y30" s="52">
        <v>0</v>
      </c>
      <c r="Z30" s="46">
        <v>0</v>
      </c>
      <c r="AA30" s="46"/>
      <c r="AB30" s="34">
        <v>0</v>
      </c>
      <c r="AC30" s="56">
        <f>AB30+U30</f>
        <v>11295</v>
      </c>
      <c r="AD30" s="57" t="str">
        <f>A30</f>
        <v>605-PR</v>
      </c>
      <c r="AE30" s="74"/>
    </row>
    <row r="31" spans="1:31" s="31" customFormat="1" ht="75" hidden="1" customHeight="1" x14ac:dyDescent="0.2">
      <c r="A31" s="33" t="s">
        <v>76</v>
      </c>
      <c r="B31" s="33" t="s">
        <v>32</v>
      </c>
      <c r="C31" s="28" t="s">
        <v>77</v>
      </c>
      <c r="D31" s="60">
        <v>40</v>
      </c>
      <c r="E31" s="60">
        <v>0</v>
      </c>
      <c r="F31" s="35" t="s">
        <v>94</v>
      </c>
      <c r="G31" s="35" t="s">
        <v>95</v>
      </c>
      <c r="H31" s="220">
        <v>42</v>
      </c>
      <c r="I31" s="33" t="s">
        <v>37</v>
      </c>
      <c r="J31" s="70">
        <v>753</v>
      </c>
      <c r="K31" s="52">
        <v>0</v>
      </c>
      <c r="L31" s="52">
        <v>0</v>
      </c>
      <c r="M31" s="52">
        <v>0</v>
      </c>
      <c r="N31" s="61">
        <f t="shared" si="4"/>
        <v>30120</v>
      </c>
      <c r="O31" s="53">
        <v>0</v>
      </c>
      <c r="P31" s="53">
        <v>0</v>
      </c>
      <c r="Q31" s="71">
        <v>0</v>
      </c>
      <c r="R31" s="71">
        <f t="shared" si="5"/>
        <v>0</v>
      </c>
      <c r="S31" s="53">
        <v>0</v>
      </c>
      <c r="T31" s="34">
        <f>(M31*S31)</f>
        <v>0</v>
      </c>
      <c r="U31" s="34">
        <f>N31+R31+T31</f>
        <v>30120</v>
      </c>
      <c r="V31" s="34">
        <v>0</v>
      </c>
      <c r="W31" s="34">
        <v>0</v>
      </c>
      <c r="X31" s="34">
        <v>0</v>
      </c>
      <c r="Y31" s="52">
        <v>0</v>
      </c>
      <c r="Z31" s="46">
        <v>0</v>
      </c>
      <c r="AA31" s="46"/>
      <c r="AB31" s="34">
        <v>0</v>
      </c>
      <c r="AC31" s="56">
        <f>AB31+U31</f>
        <v>30120</v>
      </c>
      <c r="AD31" s="57" t="str">
        <f>A31</f>
        <v>605-PR</v>
      </c>
      <c r="AE31" s="74"/>
    </row>
    <row r="32" spans="1:31" s="31" customFormat="1" ht="40" hidden="1" customHeight="1" x14ac:dyDescent="0.2">
      <c r="A32" s="33" t="s">
        <v>76</v>
      </c>
      <c r="B32" s="33"/>
      <c r="C32" s="28" t="s">
        <v>77</v>
      </c>
      <c r="D32" s="60">
        <v>20</v>
      </c>
      <c r="E32" s="60">
        <v>0</v>
      </c>
      <c r="F32" s="35" t="s">
        <v>90</v>
      </c>
      <c r="G32" s="35" t="s">
        <v>91</v>
      </c>
      <c r="H32" s="220">
        <v>42</v>
      </c>
      <c r="I32" s="33" t="s">
        <v>37</v>
      </c>
      <c r="J32" s="70">
        <v>1200</v>
      </c>
      <c r="K32" s="52">
        <v>0</v>
      </c>
      <c r="L32" s="52">
        <v>0</v>
      </c>
      <c r="M32" s="52">
        <v>0</v>
      </c>
      <c r="N32" s="61">
        <f t="shared" si="4"/>
        <v>24000</v>
      </c>
      <c r="O32" s="53">
        <v>0</v>
      </c>
      <c r="P32" s="53">
        <v>0</v>
      </c>
      <c r="Q32" s="71">
        <v>0</v>
      </c>
      <c r="R32" s="71">
        <f t="shared" si="5"/>
        <v>0</v>
      </c>
      <c r="S32" s="53">
        <v>0</v>
      </c>
      <c r="T32" s="34">
        <f>(M32*S32)</f>
        <v>0</v>
      </c>
      <c r="U32" s="34">
        <f>N32+R32+T32</f>
        <v>24000</v>
      </c>
      <c r="V32" s="34">
        <v>0</v>
      </c>
      <c r="W32" s="34">
        <v>0</v>
      </c>
      <c r="X32" s="34">
        <v>0</v>
      </c>
      <c r="Y32" s="52">
        <v>0</v>
      </c>
      <c r="Z32" s="46">
        <v>0</v>
      </c>
      <c r="AA32" s="46"/>
      <c r="AB32" s="34">
        <v>0</v>
      </c>
      <c r="AC32" s="56">
        <f>AB32+U32</f>
        <v>24000</v>
      </c>
      <c r="AD32" s="57" t="str">
        <f>A32</f>
        <v>605-PR</v>
      </c>
      <c r="AE32" s="74"/>
    </row>
    <row r="33" spans="1:31" s="31" customFormat="1" ht="43" hidden="1" customHeight="1" x14ac:dyDescent="0.2">
      <c r="A33" s="33" t="s">
        <v>76</v>
      </c>
      <c r="B33" s="33"/>
      <c r="C33" s="28" t="s">
        <v>77</v>
      </c>
      <c r="D33" s="60">
        <v>20</v>
      </c>
      <c r="E33" s="60">
        <v>0</v>
      </c>
      <c r="F33" s="35" t="s">
        <v>102</v>
      </c>
      <c r="G33" s="35" t="s">
        <v>89</v>
      </c>
      <c r="H33" s="220">
        <v>42</v>
      </c>
      <c r="I33" s="33" t="s">
        <v>37</v>
      </c>
      <c r="J33" s="70">
        <v>1200</v>
      </c>
      <c r="K33" s="52">
        <v>0</v>
      </c>
      <c r="L33" s="52">
        <v>0</v>
      </c>
      <c r="M33" s="52">
        <v>0</v>
      </c>
      <c r="N33" s="61">
        <f t="shared" si="4"/>
        <v>24000</v>
      </c>
      <c r="O33" s="53">
        <v>0</v>
      </c>
      <c r="P33" s="53">
        <v>0</v>
      </c>
      <c r="Q33" s="71">
        <v>0</v>
      </c>
      <c r="R33" s="71">
        <f t="shared" si="5"/>
        <v>0</v>
      </c>
      <c r="S33" s="53">
        <v>0</v>
      </c>
      <c r="T33" s="34">
        <f>(M33*S33)</f>
        <v>0</v>
      </c>
      <c r="U33" s="34">
        <f>N33+R33+T33</f>
        <v>24000</v>
      </c>
      <c r="V33" s="34">
        <v>0</v>
      </c>
      <c r="W33" s="34">
        <v>0</v>
      </c>
      <c r="X33" s="34">
        <v>0</v>
      </c>
      <c r="Y33" s="52">
        <v>0</v>
      </c>
      <c r="Z33" s="46">
        <v>0</v>
      </c>
      <c r="AA33" s="46"/>
      <c r="AB33" s="34">
        <v>0</v>
      </c>
      <c r="AC33" s="56">
        <f>AB33+U33</f>
        <v>24000</v>
      </c>
      <c r="AD33" s="57" t="str">
        <f>A33</f>
        <v>605-PR</v>
      </c>
      <c r="AE33" s="74"/>
    </row>
    <row r="34" spans="1:31" s="31" customFormat="1" ht="50" hidden="1" customHeight="1" x14ac:dyDescent="0.2">
      <c r="A34" s="33" t="s">
        <v>76</v>
      </c>
      <c r="B34" s="33"/>
      <c r="C34" s="28" t="s">
        <v>77</v>
      </c>
      <c r="D34" s="60">
        <v>20</v>
      </c>
      <c r="E34" s="60">
        <v>0</v>
      </c>
      <c r="F34" s="35" t="s">
        <v>92</v>
      </c>
      <c r="G34" s="35" t="s">
        <v>93</v>
      </c>
      <c r="H34" s="220">
        <v>42</v>
      </c>
      <c r="I34" s="33" t="s">
        <v>37</v>
      </c>
      <c r="J34" s="70">
        <v>1200</v>
      </c>
      <c r="K34" s="52">
        <v>0</v>
      </c>
      <c r="L34" s="52">
        <v>0</v>
      </c>
      <c r="M34" s="52">
        <v>0</v>
      </c>
      <c r="N34" s="61">
        <f t="shared" si="4"/>
        <v>24000</v>
      </c>
      <c r="O34" s="53">
        <v>0</v>
      </c>
      <c r="P34" s="53">
        <v>0</v>
      </c>
      <c r="Q34" s="71">
        <v>0</v>
      </c>
      <c r="R34" s="71">
        <f t="shared" si="5"/>
        <v>0</v>
      </c>
      <c r="S34" s="53">
        <v>0</v>
      </c>
      <c r="T34" s="34">
        <f>(M34*S34)</f>
        <v>0</v>
      </c>
      <c r="U34" s="34">
        <f>N34+R34+T34</f>
        <v>24000</v>
      </c>
      <c r="V34" s="34">
        <v>0</v>
      </c>
      <c r="W34" s="34">
        <v>0</v>
      </c>
      <c r="X34" s="34">
        <v>0</v>
      </c>
      <c r="Y34" s="52">
        <v>0</v>
      </c>
      <c r="Z34" s="46">
        <v>0</v>
      </c>
      <c r="AA34" s="46"/>
      <c r="AB34" s="34">
        <v>0</v>
      </c>
      <c r="AC34" s="56">
        <f>AB34+U34</f>
        <v>24000</v>
      </c>
      <c r="AD34" s="57" t="str">
        <f>A34</f>
        <v>605-PR</v>
      </c>
      <c r="AE34" s="74"/>
    </row>
    <row r="35" spans="1:31" s="31" customFormat="1" ht="30.75" hidden="1" customHeight="1" x14ac:dyDescent="0.2">
      <c r="A35" s="33" t="s">
        <v>76</v>
      </c>
      <c r="B35" s="33"/>
      <c r="C35" s="28" t="s">
        <v>77</v>
      </c>
      <c r="D35" s="28" t="s">
        <v>103</v>
      </c>
      <c r="E35" s="35" t="s">
        <v>104</v>
      </c>
      <c r="F35" s="35" t="s">
        <v>105</v>
      </c>
      <c r="G35" s="35" t="s">
        <v>105</v>
      </c>
      <c r="H35" s="220"/>
      <c r="I35" s="33" t="s">
        <v>37</v>
      </c>
      <c r="J35" s="70">
        <v>0</v>
      </c>
      <c r="K35" s="52">
        <v>18</v>
      </c>
      <c r="L35" s="75">
        <v>0</v>
      </c>
      <c r="M35" s="52">
        <f t="shared" ref="M35:M41" si="6">K35+L35</f>
        <v>18</v>
      </c>
      <c r="N35" s="34">
        <v>0</v>
      </c>
      <c r="O35" s="53">
        <f>SUM(M35)</f>
        <v>18</v>
      </c>
      <c r="P35" s="53">
        <v>161</v>
      </c>
      <c r="Q35" s="71">
        <v>0</v>
      </c>
      <c r="R35" s="71">
        <f t="shared" ref="R35:R41" si="7">SUM(O35*P35)</f>
        <v>2898</v>
      </c>
      <c r="S35" s="53">
        <v>0</v>
      </c>
      <c r="T35" s="34">
        <v>0</v>
      </c>
      <c r="U35" s="34">
        <f>N35+R35+T35</f>
        <v>2898</v>
      </c>
      <c r="V35" s="34">
        <f>SUM(M35*200)</f>
        <v>3600</v>
      </c>
      <c r="W35" s="34">
        <v>0</v>
      </c>
      <c r="X35" s="34">
        <v>0</v>
      </c>
      <c r="Y35" s="52">
        <v>0</v>
      </c>
      <c r="Z35" s="46">
        <v>0</v>
      </c>
      <c r="AA35" s="46"/>
      <c r="AB35" s="34">
        <f>V35+Y35+Z35</f>
        <v>3600</v>
      </c>
      <c r="AC35" s="56">
        <f>AB35+U35</f>
        <v>6498</v>
      </c>
      <c r="AD35" s="57" t="str">
        <f>A35</f>
        <v>605-PR</v>
      </c>
      <c r="AE35" s="74" t="s">
        <v>107</v>
      </c>
    </row>
    <row r="36" spans="1:31" s="31" customFormat="1" ht="27.75" hidden="1" customHeight="1" x14ac:dyDescent="0.2">
      <c r="A36" s="33" t="s">
        <v>76</v>
      </c>
      <c r="B36" s="33"/>
      <c r="C36" s="28" t="s">
        <v>77</v>
      </c>
      <c r="D36" s="28" t="s">
        <v>103</v>
      </c>
      <c r="E36" s="35" t="s">
        <v>104</v>
      </c>
      <c r="F36" s="35" t="s">
        <v>105</v>
      </c>
      <c r="G36" s="35" t="s">
        <v>105</v>
      </c>
      <c r="H36" s="220"/>
      <c r="I36" s="33" t="s">
        <v>37</v>
      </c>
      <c r="J36" s="70">
        <v>0</v>
      </c>
      <c r="K36" s="52">
        <v>0</v>
      </c>
      <c r="L36" s="75">
        <v>30</v>
      </c>
      <c r="M36" s="52">
        <f t="shared" si="6"/>
        <v>30</v>
      </c>
      <c r="N36" s="34">
        <v>0</v>
      </c>
      <c r="O36" s="53">
        <f>SUM(M36)</f>
        <v>30</v>
      </c>
      <c r="P36" s="53">
        <v>161</v>
      </c>
      <c r="Q36" s="71">
        <v>0</v>
      </c>
      <c r="R36" s="71">
        <f t="shared" si="7"/>
        <v>4830</v>
      </c>
      <c r="S36" s="53">
        <v>0</v>
      </c>
      <c r="T36" s="34">
        <v>0</v>
      </c>
      <c r="U36" s="34">
        <f>N36+R36+T36</f>
        <v>4830</v>
      </c>
      <c r="V36" s="34">
        <f>SUM(M36*200)</f>
        <v>6000</v>
      </c>
      <c r="W36" s="34">
        <v>0</v>
      </c>
      <c r="X36" s="34">
        <v>0</v>
      </c>
      <c r="Y36" s="52">
        <v>0</v>
      </c>
      <c r="Z36" s="46">
        <v>0</v>
      </c>
      <c r="AA36" s="46"/>
      <c r="AB36" s="34">
        <f>V36+Y36+Z36</f>
        <v>6000</v>
      </c>
      <c r="AC36" s="56">
        <f>AB36+U36</f>
        <v>10830</v>
      </c>
      <c r="AD36" s="57" t="str">
        <f>A36</f>
        <v>605-PR</v>
      </c>
      <c r="AE36" s="74"/>
    </row>
    <row r="37" spans="1:31" s="31" customFormat="1" ht="29.25" hidden="1" customHeight="1" x14ac:dyDescent="0.2">
      <c r="A37" s="33" t="s">
        <v>76</v>
      </c>
      <c r="B37" s="33"/>
      <c r="C37" s="28" t="s">
        <v>77</v>
      </c>
      <c r="D37" s="28" t="s">
        <v>108</v>
      </c>
      <c r="E37" s="35" t="s">
        <v>109</v>
      </c>
      <c r="F37" s="35" t="s">
        <v>105</v>
      </c>
      <c r="G37" s="35" t="s">
        <v>105</v>
      </c>
      <c r="H37" s="220"/>
      <c r="I37" s="33" t="s">
        <v>37</v>
      </c>
      <c r="J37" s="70">
        <v>0</v>
      </c>
      <c r="K37" s="52">
        <v>83</v>
      </c>
      <c r="L37" s="75">
        <v>0</v>
      </c>
      <c r="M37" s="52">
        <f t="shared" si="6"/>
        <v>83</v>
      </c>
      <c r="N37" s="34">
        <v>0</v>
      </c>
      <c r="O37" s="53">
        <v>83</v>
      </c>
      <c r="P37" s="53">
        <v>161</v>
      </c>
      <c r="Q37" s="71">
        <v>0</v>
      </c>
      <c r="R37" s="71">
        <f t="shared" si="7"/>
        <v>13363</v>
      </c>
      <c r="S37" s="53">
        <v>0</v>
      </c>
      <c r="T37" s="34">
        <v>0</v>
      </c>
      <c r="U37" s="34">
        <f>N37+R37+T37</f>
        <v>13363</v>
      </c>
      <c r="V37" s="34">
        <f>SUM(M37*200)</f>
        <v>16600</v>
      </c>
      <c r="W37" s="34">
        <v>0</v>
      </c>
      <c r="X37" s="34">
        <v>0</v>
      </c>
      <c r="Y37" s="52">
        <v>0</v>
      </c>
      <c r="Z37" s="46">
        <v>0</v>
      </c>
      <c r="AA37" s="46"/>
      <c r="AB37" s="34">
        <f>V37+Y37+Z37</f>
        <v>16600</v>
      </c>
      <c r="AC37" s="56">
        <f>AB37+U37</f>
        <v>29963</v>
      </c>
      <c r="AD37" s="57" t="str">
        <f>A37</f>
        <v>605-PR</v>
      </c>
      <c r="AE37" s="74"/>
    </row>
    <row r="38" spans="1:31" s="31" customFormat="1" ht="27" hidden="1" customHeight="1" x14ac:dyDescent="0.2">
      <c r="A38" s="33" t="s">
        <v>76</v>
      </c>
      <c r="B38" s="33"/>
      <c r="C38" s="28" t="s">
        <v>77</v>
      </c>
      <c r="D38" s="28" t="s">
        <v>108</v>
      </c>
      <c r="E38" s="35" t="s">
        <v>109</v>
      </c>
      <c r="F38" s="35" t="s">
        <v>105</v>
      </c>
      <c r="G38" s="35" t="s">
        <v>105</v>
      </c>
      <c r="H38" s="220"/>
      <c r="I38" s="33" t="s">
        <v>37</v>
      </c>
      <c r="J38" s="70">
        <v>0</v>
      </c>
      <c r="K38" s="52">
        <v>14</v>
      </c>
      <c r="L38" s="75">
        <v>0</v>
      </c>
      <c r="M38" s="52">
        <f t="shared" si="6"/>
        <v>14</v>
      </c>
      <c r="N38" s="34">
        <v>0</v>
      </c>
      <c r="O38" s="53">
        <v>14</v>
      </c>
      <c r="P38" s="53">
        <v>161</v>
      </c>
      <c r="Q38" s="71">
        <v>0</v>
      </c>
      <c r="R38" s="71">
        <f t="shared" si="7"/>
        <v>2254</v>
      </c>
      <c r="S38" s="53">
        <v>0</v>
      </c>
      <c r="T38" s="34">
        <v>0</v>
      </c>
      <c r="U38" s="34">
        <f>N38+R38+T38</f>
        <v>2254</v>
      </c>
      <c r="V38" s="34">
        <f>SUM(M38*200)</f>
        <v>2800</v>
      </c>
      <c r="W38" s="34">
        <v>0</v>
      </c>
      <c r="X38" s="34">
        <v>0</v>
      </c>
      <c r="Y38" s="52">
        <v>0</v>
      </c>
      <c r="Z38" s="46">
        <v>0</v>
      </c>
      <c r="AA38" s="46"/>
      <c r="AB38" s="34">
        <f>V38+Y38+Z38</f>
        <v>2800</v>
      </c>
      <c r="AC38" s="56">
        <f>AB38+U38</f>
        <v>5054</v>
      </c>
      <c r="AD38" s="57" t="str">
        <f>A38</f>
        <v>605-PR</v>
      </c>
      <c r="AE38" s="74"/>
    </row>
    <row r="39" spans="1:31" s="31" customFormat="1" ht="28" hidden="1" customHeight="1" x14ac:dyDescent="0.2">
      <c r="A39" s="33" t="s">
        <v>76</v>
      </c>
      <c r="B39" s="33"/>
      <c r="C39" s="28" t="s">
        <v>77</v>
      </c>
      <c r="D39" s="28" t="s">
        <v>108</v>
      </c>
      <c r="E39" s="35" t="s">
        <v>109</v>
      </c>
      <c r="F39" s="35" t="s">
        <v>105</v>
      </c>
      <c r="G39" s="35" t="s">
        <v>105</v>
      </c>
      <c r="H39" s="220"/>
      <c r="I39" s="33" t="s">
        <v>37</v>
      </c>
      <c r="J39" s="70">
        <v>0</v>
      </c>
      <c r="K39" s="52">
        <v>0</v>
      </c>
      <c r="L39" s="75">
        <v>84</v>
      </c>
      <c r="M39" s="52">
        <f t="shared" si="6"/>
        <v>84</v>
      </c>
      <c r="N39" s="34">
        <v>0</v>
      </c>
      <c r="O39" s="53">
        <v>84</v>
      </c>
      <c r="P39" s="53">
        <v>161</v>
      </c>
      <c r="Q39" s="71">
        <v>0</v>
      </c>
      <c r="R39" s="71">
        <f t="shared" si="7"/>
        <v>13524</v>
      </c>
      <c r="S39" s="53">
        <v>0</v>
      </c>
      <c r="T39" s="34">
        <v>0</v>
      </c>
      <c r="U39" s="34">
        <f>N39+R39+T39</f>
        <v>13524</v>
      </c>
      <c r="V39" s="34">
        <f>SUM(M39*200)</f>
        <v>16800</v>
      </c>
      <c r="W39" s="34">
        <v>0</v>
      </c>
      <c r="X39" s="34">
        <v>0</v>
      </c>
      <c r="Y39" s="52">
        <v>0</v>
      </c>
      <c r="Z39" s="46">
        <v>0</v>
      </c>
      <c r="AA39" s="46"/>
      <c r="AB39" s="34">
        <f>V39+Y39+Z39</f>
        <v>16800</v>
      </c>
      <c r="AC39" s="56">
        <f>AB39+U39</f>
        <v>30324</v>
      </c>
      <c r="AD39" s="57" t="str">
        <f>A39</f>
        <v>605-PR</v>
      </c>
      <c r="AE39" s="74"/>
    </row>
    <row r="40" spans="1:31" s="31" customFormat="1" ht="27" hidden="1" customHeight="1" x14ac:dyDescent="0.2">
      <c r="A40" s="33" t="s">
        <v>76</v>
      </c>
      <c r="B40" s="33"/>
      <c r="C40" s="28" t="s">
        <v>77</v>
      </c>
      <c r="D40" s="28" t="s">
        <v>108</v>
      </c>
      <c r="E40" s="35" t="s">
        <v>110</v>
      </c>
      <c r="F40" s="35" t="s">
        <v>105</v>
      </c>
      <c r="G40" s="35" t="s">
        <v>105</v>
      </c>
      <c r="H40" s="220"/>
      <c r="I40" s="33" t="s">
        <v>37</v>
      </c>
      <c r="J40" s="70">
        <v>0</v>
      </c>
      <c r="K40" s="52">
        <v>0</v>
      </c>
      <c r="L40" s="75">
        <v>14</v>
      </c>
      <c r="M40" s="52">
        <f t="shared" si="6"/>
        <v>14</v>
      </c>
      <c r="N40" s="34">
        <v>0</v>
      </c>
      <c r="O40" s="53">
        <v>14</v>
      </c>
      <c r="P40" s="53">
        <v>161</v>
      </c>
      <c r="Q40" s="71">
        <v>0</v>
      </c>
      <c r="R40" s="71">
        <f t="shared" si="7"/>
        <v>2254</v>
      </c>
      <c r="S40" s="53">
        <v>0</v>
      </c>
      <c r="T40" s="34">
        <v>0</v>
      </c>
      <c r="U40" s="34">
        <f>N40+R40+T40</f>
        <v>2254</v>
      </c>
      <c r="V40" s="34">
        <f>SUM(M40*200)</f>
        <v>2800</v>
      </c>
      <c r="W40" s="34">
        <v>0</v>
      </c>
      <c r="X40" s="34">
        <v>0</v>
      </c>
      <c r="Y40" s="52">
        <v>0</v>
      </c>
      <c r="Z40" s="46">
        <v>0</v>
      </c>
      <c r="AA40" s="46"/>
      <c r="AB40" s="34">
        <f>V40+Y40+Z40</f>
        <v>2800</v>
      </c>
      <c r="AC40" s="56">
        <f>AB40+U40</f>
        <v>5054</v>
      </c>
      <c r="AD40" s="57" t="str">
        <f>A40</f>
        <v>605-PR</v>
      </c>
      <c r="AE40" s="74"/>
    </row>
    <row r="41" spans="1:31" s="31" customFormat="1" ht="31.5" hidden="1" customHeight="1" x14ac:dyDescent="0.2">
      <c r="A41" s="33" t="s">
        <v>76</v>
      </c>
      <c r="B41" s="33"/>
      <c r="C41" s="28" t="s">
        <v>77</v>
      </c>
      <c r="D41" s="28" t="s">
        <v>108</v>
      </c>
      <c r="E41" s="35" t="s">
        <v>111</v>
      </c>
      <c r="F41" s="35" t="s">
        <v>105</v>
      </c>
      <c r="G41" s="35" t="s">
        <v>105</v>
      </c>
      <c r="H41" s="220"/>
      <c r="I41" s="33" t="s">
        <v>37</v>
      </c>
      <c r="J41" s="70">
        <v>0</v>
      </c>
      <c r="K41" s="52">
        <v>0</v>
      </c>
      <c r="L41" s="75">
        <v>15</v>
      </c>
      <c r="M41" s="52">
        <f t="shared" si="6"/>
        <v>15</v>
      </c>
      <c r="N41" s="34">
        <v>0</v>
      </c>
      <c r="O41" s="53">
        <f>SUM(M41)</f>
        <v>15</v>
      </c>
      <c r="P41" s="53">
        <v>161</v>
      </c>
      <c r="Q41" s="71">
        <v>0</v>
      </c>
      <c r="R41" s="71">
        <f t="shared" si="7"/>
        <v>2415</v>
      </c>
      <c r="S41" s="53">
        <v>0</v>
      </c>
      <c r="T41" s="34">
        <v>0</v>
      </c>
      <c r="U41" s="34">
        <f>N41+R41+T41</f>
        <v>2415</v>
      </c>
      <c r="V41" s="34">
        <f>SUM(M41*200)</f>
        <v>3000</v>
      </c>
      <c r="W41" s="34">
        <v>0</v>
      </c>
      <c r="X41" s="34">
        <v>0</v>
      </c>
      <c r="Y41" s="52">
        <v>0</v>
      </c>
      <c r="Z41" s="46">
        <v>0</v>
      </c>
      <c r="AA41" s="46"/>
      <c r="AB41" s="34">
        <f>V41+Y41+Z41</f>
        <v>3000</v>
      </c>
      <c r="AC41" s="56">
        <f>AB41+U41</f>
        <v>5415</v>
      </c>
      <c r="AD41" s="57" t="str">
        <f>A41</f>
        <v>605-PR</v>
      </c>
      <c r="AE41" s="74"/>
    </row>
    <row r="42" spans="1:31" s="31" customFormat="1" ht="29.25" hidden="1" customHeight="1" x14ac:dyDescent="0.2">
      <c r="A42" s="33" t="s">
        <v>76</v>
      </c>
      <c r="B42" s="33"/>
      <c r="C42" s="198" t="s">
        <v>77</v>
      </c>
      <c r="D42" s="198" t="s">
        <v>112</v>
      </c>
      <c r="E42" s="110" t="s">
        <v>112</v>
      </c>
      <c r="F42" s="110" t="s">
        <v>112</v>
      </c>
      <c r="G42" s="35" t="s">
        <v>113</v>
      </c>
      <c r="H42" s="52" t="s">
        <v>112</v>
      </c>
      <c r="I42" s="203" t="s">
        <v>112</v>
      </c>
      <c r="J42" s="204" t="s">
        <v>112</v>
      </c>
      <c r="K42" s="52">
        <v>0</v>
      </c>
      <c r="L42" s="52">
        <v>0</v>
      </c>
      <c r="M42" s="52">
        <v>0</v>
      </c>
      <c r="N42" s="61">
        <v>0</v>
      </c>
      <c r="O42" s="53">
        <v>0</v>
      </c>
      <c r="P42" s="53">
        <v>0</v>
      </c>
      <c r="Q42" s="71"/>
      <c r="R42" s="71">
        <v>0</v>
      </c>
      <c r="S42" s="53">
        <v>0</v>
      </c>
      <c r="T42" s="34">
        <v>84000</v>
      </c>
      <c r="U42" s="34">
        <f>N42+R42+T42</f>
        <v>84000</v>
      </c>
      <c r="V42" s="34">
        <v>0</v>
      </c>
      <c r="W42" s="34">
        <v>0</v>
      </c>
      <c r="X42" s="34">
        <v>0</v>
      </c>
      <c r="Y42" s="52">
        <v>0</v>
      </c>
      <c r="Z42" s="46">
        <v>0</v>
      </c>
      <c r="AA42" s="46"/>
      <c r="AB42" s="34">
        <v>0</v>
      </c>
      <c r="AC42" s="56">
        <f>AB42+U42</f>
        <v>84000</v>
      </c>
      <c r="AD42" s="206" t="str">
        <f>A42</f>
        <v>605-PR</v>
      </c>
      <c r="AE42" s="74"/>
    </row>
    <row r="43" spans="1:31" s="31" customFormat="1" ht="31.5" hidden="1" customHeight="1" x14ac:dyDescent="0.2">
      <c r="A43" s="33" t="s">
        <v>76</v>
      </c>
      <c r="B43" s="33"/>
      <c r="C43" s="28" t="s">
        <v>77</v>
      </c>
      <c r="D43" s="28" t="s">
        <v>112</v>
      </c>
      <c r="E43" s="35" t="s">
        <v>112</v>
      </c>
      <c r="F43" s="35" t="s">
        <v>112</v>
      </c>
      <c r="G43" s="35" t="s">
        <v>114</v>
      </c>
      <c r="H43" s="220" t="s">
        <v>112</v>
      </c>
      <c r="I43" s="33" t="s">
        <v>112</v>
      </c>
      <c r="J43" s="70" t="s">
        <v>112</v>
      </c>
      <c r="K43" s="52">
        <v>0</v>
      </c>
      <c r="L43" s="52">
        <v>0</v>
      </c>
      <c r="M43" s="52">
        <v>0</v>
      </c>
      <c r="N43" s="61">
        <v>0</v>
      </c>
      <c r="O43" s="53">
        <v>0</v>
      </c>
      <c r="P43" s="53">
        <v>0</v>
      </c>
      <c r="Q43" s="71"/>
      <c r="R43" s="71">
        <v>0</v>
      </c>
      <c r="S43" s="53">
        <v>0</v>
      </c>
      <c r="T43" s="34">
        <v>31960</v>
      </c>
      <c r="U43" s="34">
        <f>N43+R43+T43</f>
        <v>31960</v>
      </c>
      <c r="V43" s="34">
        <v>0</v>
      </c>
      <c r="W43" s="34">
        <v>0</v>
      </c>
      <c r="X43" s="34">
        <v>0</v>
      </c>
      <c r="Y43" s="52">
        <v>0</v>
      </c>
      <c r="Z43" s="46">
        <v>0</v>
      </c>
      <c r="AA43" s="46"/>
      <c r="AB43" s="34">
        <v>0</v>
      </c>
      <c r="AC43" s="56">
        <f>AB43+U43</f>
        <v>31960</v>
      </c>
      <c r="AD43" s="57" t="str">
        <f>A43</f>
        <v>605-PR</v>
      </c>
      <c r="AE43" s="74"/>
    </row>
    <row r="44" spans="1:31" s="31" customFormat="1" ht="48" hidden="1" customHeight="1" x14ac:dyDescent="0.2">
      <c r="A44" s="33" t="s">
        <v>76</v>
      </c>
      <c r="B44" s="33"/>
      <c r="C44" s="28" t="s">
        <v>77</v>
      </c>
      <c r="D44" s="28" t="s">
        <v>112</v>
      </c>
      <c r="E44" s="35" t="s">
        <v>112</v>
      </c>
      <c r="F44" s="35" t="s">
        <v>112</v>
      </c>
      <c r="G44" s="35" t="s">
        <v>115</v>
      </c>
      <c r="H44" s="220" t="s">
        <v>112</v>
      </c>
      <c r="I44" s="33" t="s">
        <v>112</v>
      </c>
      <c r="J44" s="70" t="s">
        <v>112</v>
      </c>
      <c r="K44" s="52">
        <v>0</v>
      </c>
      <c r="L44" s="52">
        <v>0</v>
      </c>
      <c r="M44" s="52">
        <v>0</v>
      </c>
      <c r="N44" s="61">
        <v>0</v>
      </c>
      <c r="O44" s="53">
        <v>0</v>
      </c>
      <c r="P44" s="53">
        <v>0</v>
      </c>
      <c r="Q44" s="71"/>
      <c r="R44" s="71">
        <v>0</v>
      </c>
      <c r="S44" s="53">
        <v>0</v>
      </c>
      <c r="T44" s="34">
        <v>94500</v>
      </c>
      <c r="U44" s="34">
        <f>N44+R44+T44</f>
        <v>94500</v>
      </c>
      <c r="V44" s="34">
        <v>0</v>
      </c>
      <c r="W44" s="34">
        <v>0</v>
      </c>
      <c r="X44" s="34">
        <v>0</v>
      </c>
      <c r="Y44" s="52">
        <v>0</v>
      </c>
      <c r="Z44" s="46">
        <v>0</v>
      </c>
      <c r="AA44" s="46"/>
      <c r="AB44" s="34">
        <v>0</v>
      </c>
      <c r="AC44" s="56">
        <f>AB44+U44</f>
        <v>94500</v>
      </c>
      <c r="AD44" s="57" t="str">
        <f>A44</f>
        <v>605-PR</v>
      </c>
      <c r="AE44" s="74"/>
    </row>
    <row r="45" spans="1:31" s="31" customFormat="1" ht="24.75" hidden="1" customHeight="1" x14ac:dyDescent="0.2">
      <c r="A45" s="33" t="s">
        <v>76</v>
      </c>
      <c r="B45" s="33"/>
      <c r="C45" s="28" t="s">
        <v>77</v>
      </c>
      <c r="D45" s="28" t="s">
        <v>112</v>
      </c>
      <c r="E45" s="35" t="s">
        <v>112</v>
      </c>
      <c r="F45" s="35" t="s">
        <v>112</v>
      </c>
      <c r="G45" s="35" t="s">
        <v>116</v>
      </c>
      <c r="H45" s="220" t="s">
        <v>112</v>
      </c>
      <c r="I45" s="33" t="s">
        <v>112</v>
      </c>
      <c r="J45" s="70" t="s">
        <v>112</v>
      </c>
      <c r="K45" s="52">
        <v>0</v>
      </c>
      <c r="L45" s="52">
        <v>0</v>
      </c>
      <c r="M45" s="52">
        <v>0</v>
      </c>
      <c r="N45" s="61">
        <v>0</v>
      </c>
      <c r="O45" s="53">
        <v>0</v>
      </c>
      <c r="P45" s="53">
        <v>0</v>
      </c>
      <c r="Q45" s="71"/>
      <c r="R45" s="71">
        <v>0</v>
      </c>
      <c r="S45" s="53">
        <v>0</v>
      </c>
      <c r="T45" s="34">
        <v>39055</v>
      </c>
      <c r="U45" s="34">
        <f>N45+R45+T45</f>
        <v>39055</v>
      </c>
      <c r="V45" s="34">
        <v>0</v>
      </c>
      <c r="W45" s="34">
        <v>0</v>
      </c>
      <c r="X45" s="34">
        <v>0</v>
      </c>
      <c r="Y45" s="52">
        <v>0</v>
      </c>
      <c r="Z45" s="46">
        <v>0</v>
      </c>
      <c r="AA45" s="46"/>
      <c r="AB45" s="34">
        <v>0</v>
      </c>
      <c r="AC45" s="56">
        <f>AB45+U45</f>
        <v>39055</v>
      </c>
      <c r="AD45" s="57" t="str">
        <f>A45</f>
        <v>605-PR</v>
      </c>
      <c r="AE45" s="74"/>
    </row>
    <row r="46" spans="1:31" s="31" customFormat="1" ht="34.5" hidden="1" customHeight="1" x14ac:dyDescent="0.2">
      <c r="A46" s="33" t="s">
        <v>76</v>
      </c>
      <c r="B46" s="33"/>
      <c r="C46" s="28" t="s">
        <v>77</v>
      </c>
      <c r="D46" s="28" t="s">
        <v>50</v>
      </c>
      <c r="E46" s="35" t="s">
        <v>104</v>
      </c>
      <c r="F46" s="35" t="s">
        <v>105</v>
      </c>
      <c r="G46" s="35" t="s">
        <v>105</v>
      </c>
      <c r="H46" s="220"/>
      <c r="I46" s="33" t="s">
        <v>37</v>
      </c>
      <c r="J46" s="70">
        <v>0</v>
      </c>
      <c r="K46" s="52">
        <v>0</v>
      </c>
      <c r="L46" s="75">
        <v>25</v>
      </c>
      <c r="M46" s="52">
        <f>K46+L46</f>
        <v>25</v>
      </c>
      <c r="N46" s="34">
        <v>0</v>
      </c>
      <c r="O46" s="53">
        <v>25</v>
      </c>
      <c r="P46" s="53">
        <v>161</v>
      </c>
      <c r="Q46" s="71">
        <v>0</v>
      </c>
      <c r="R46" s="71">
        <f>SUM(O46*P46)</f>
        <v>4025</v>
      </c>
      <c r="S46" s="53">
        <v>0</v>
      </c>
      <c r="T46" s="34">
        <v>0</v>
      </c>
      <c r="U46" s="34">
        <f>N46+R46+T46</f>
        <v>4025</v>
      </c>
      <c r="V46" s="34">
        <f>SUM(M46*200)</f>
        <v>5000</v>
      </c>
      <c r="W46" s="34">
        <v>0</v>
      </c>
      <c r="X46" s="34">
        <v>0</v>
      </c>
      <c r="Y46" s="52">
        <v>0</v>
      </c>
      <c r="Z46" s="46">
        <v>0</v>
      </c>
      <c r="AA46" s="46"/>
      <c r="AB46" s="34">
        <f>V46+Y46+Z46</f>
        <v>5000</v>
      </c>
      <c r="AC46" s="56">
        <f>AB46+U46</f>
        <v>9025</v>
      </c>
      <c r="AD46" s="57" t="str">
        <f>A46</f>
        <v>605-PR</v>
      </c>
      <c r="AE46" s="74" t="s">
        <v>117</v>
      </c>
    </row>
    <row r="47" spans="1:31" s="31" customFormat="1" ht="38.25" hidden="1" customHeight="1" x14ac:dyDescent="0.2">
      <c r="A47" s="33" t="s">
        <v>76</v>
      </c>
      <c r="B47" s="33"/>
      <c r="C47" s="28" t="s">
        <v>77</v>
      </c>
      <c r="D47" s="28" t="s">
        <v>50</v>
      </c>
      <c r="E47" s="35" t="s">
        <v>104</v>
      </c>
      <c r="F47" s="35" t="s">
        <v>105</v>
      </c>
      <c r="G47" s="35" t="s">
        <v>105</v>
      </c>
      <c r="H47" s="220"/>
      <c r="I47" s="33" t="s">
        <v>37</v>
      </c>
      <c r="J47" s="70">
        <v>0</v>
      </c>
      <c r="K47" s="52">
        <v>30</v>
      </c>
      <c r="L47" s="75">
        <v>0</v>
      </c>
      <c r="M47" s="52">
        <f>K47+L47</f>
        <v>30</v>
      </c>
      <c r="N47" s="34">
        <v>0</v>
      </c>
      <c r="O47" s="53">
        <v>30</v>
      </c>
      <c r="P47" s="53">
        <v>161</v>
      </c>
      <c r="Q47" s="71">
        <v>0</v>
      </c>
      <c r="R47" s="71">
        <f>SUM(O47*P47)</f>
        <v>4830</v>
      </c>
      <c r="S47" s="53">
        <v>0</v>
      </c>
      <c r="T47" s="34">
        <v>0</v>
      </c>
      <c r="U47" s="34">
        <f>N47+R47+T47</f>
        <v>4830</v>
      </c>
      <c r="V47" s="34">
        <f>SUM(M47*200)</f>
        <v>6000</v>
      </c>
      <c r="W47" s="34">
        <v>0</v>
      </c>
      <c r="X47" s="34">
        <v>0</v>
      </c>
      <c r="Y47" s="52">
        <v>0</v>
      </c>
      <c r="Z47" s="46">
        <v>0</v>
      </c>
      <c r="AA47" s="46"/>
      <c r="AB47" s="34">
        <f>V47+Y47+Z47</f>
        <v>6000</v>
      </c>
      <c r="AC47" s="56">
        <f>AB47+U47</f>
        <v>10830</v>
      </c>
      <c r="AD47" s="57" t="str">
        <f>A47</f>
        <v>605-PR</v>
      </c>
      <c r="AE47" s="74" t="s">
        <v>117</v>
      </c>
    </row>
    <row r="48" spans="1:31" s="87" customFormat="1" ht="37.5" hidden="1" customHeight="1" x14ac:dyDescent="0.15">
      <c r="A48" s="207" t="s">
        <v>118</v>
      </c>
      <c r="B48" s="207" t="s">
        <v>119</v>
      </c>
      <c r="C48" s="76" t="s">
        <v>33</v>
      </c>
      <c r="D48" s="76" t="s">
        <v>112</v>
      </c>
      <c r="E48" s="77" t="s">
        <v>112</v>
      </c>
      <c r="F48" s="77" t="s">
        <v>112</v>
      </c>
      <c r="G48" s="77" t="s">
        <v>113</v>
      </c>
      <c r="H48" s="247">
        <v>0</v>
      </c>
      <c r="I48" s="78" t="s">
        <v>37</v>
      </c>
      <c r="J48" s="79">
        <v>0</v>
      </c>
      <c r="K48" s="80">
        <v>0</v>
      </c>
      <c r="L48" s="80">
        <v>0</v>
      </c>
      <c r="M48" s="80">
        <f>K48+L48</f>
        <v>0</v>
      </c>
      <c r="N48" s="81">
        <f>(J48*M48)</f>
        <v>0</v>
      </c>
      <c r="O48" s="82">
        <v>0</v>
      </c>
      <c r="P48" s="82">
        <v>0</v>
      </c>
      <c r="Q48" s="83">
        <v>0</v>
      </c>
      <c r="R48" s="83">
        <v>0</v>
      </c>
      <c r="S48" s="82">
        <v>0</v>
      </c>
      <c r="T48" s="81">
        <v>0</v>
      </c>
      <c r="U48" s="81">
        <f>N48+R48+T48</f>
        <v>0</v>
      </c>
      <c r="V48" s="81">
        <v>0</v>
      </c>
      <c r="W48" s="81">
        <v>0</v>
      </c>
      <c r="X48" s="81">
        <v>0</v>
      </c>
      <c r="Y48" s="80">
        <f>SUM(X48*W48)</f>
        <v>0</v>
      </c>
      <c r="Z48" s="85">
        <v>0</v>
      </c>
      <c r="AA48" s="85"/>
      <c r="AB48" s="81">
        <f>V48+Y48+Z48</f>
        <v>0</v>
      </c>
      <c r="AC48" s="56">
        <f>AB48+U48</f>
        <v>0</v>
      </c>
      <c r="AD48" s="86" t="s">
        <v>120</v>
      </c>
      <c r="AE48" s="88"/>
    </row>
    <row r="49" spans="1:31" s="87" customFormat="1" ht="35.25" hidden="1" customHeight="1" x14ac:dyDescent="0.15">
      <c r="A49" s="207" t="s">
        <v>118</v>
      </c>
      <c r="B49" s="207" t="s">
        <v>119</v>
      </c>
      <c r="C49" s="76" t="s">
        <v>33</v>
      </c>
      <c r="D49" s="76" t="s">
        <v>112</v>
      </c>
      <c r="E49" s="77" t="s">
        <v>112</v>
      </c>
      <c r="F49" s="77" t="s">
        <v>112</v>
      </c>
      <c r="G49" s="59" t="s">
        <v>114</v>
      </c>
      <c r="H49" s="247">
        <v>0</v>
      </c>
      <c r="I49" s="78" t="s">
        <v>37</v>
      </c>
      <c r="J49" s="79">
        <v>0</v>
      </c>
      <c r="K49" s="80">
        <v>0</v>
      </c>
      <c r="L49" s="80">
        <v>0</v>
      </c>
      <c r="M49" s="80">
        <v>0</v>
      </c>
      <c r="N49" s="81">
        <v>0</v>
      </c>
      <c r="O49" s="82">
        <v>0</v>
      </c>
      <c r="P49" s="82">
        <v>0</v>
      </c>
      <c r="Q49" s="83">
        <v>0</v>
      </c>
      <c r="R49" s="83">
        <v>0</v>
      </c>
      <c r="S49" s="82">
        <v>0</v>
      </c>
      <c r="T49" s="81">
        <v>0</v>
      </c>
      <c r="U49" s="81">
        <f>N49+R49+T49</f>
        <v>0</v>
      </c>
      <c r="V49" s="81">
        <v>0</v>
      </c>
      <c r="W49" s="81">
        <v>0</v>
      </c>
      <c r="X49" s="81">
        <v>0</v>
      </c>
      <c r="Y49" s="80">
        <v>0</v>
      </c>
      <c r="Z49" s="85">
        <v>0</v>
      </c>
      <c r="AA49" s="85"/>
      <c r="AB49" s="81">
        <v>0</v>
      </c>
      <c r="AC49" s="56">
        <f>AB49+U49</f>
        <v>0</v>
      </c>
      <c r="AD49" s="86" t="s">
        <v>120</v>
      </c>
      <c r="AE49" s="88"/>
    </row>
    <row r="50" spans="1:31" s="31" customFormat="1" ht="81" hidden="1" customHeight="1" x14ac:dyDescent="0.2">
      <c r="A50" s="92" t="s">
        <v>118</v>
      </c>
      <c r="B50" s="207" t="s">
        <v>119</v>
      </c>
      <c r="C50" s="88" t="s">
        <v>33</v>
      </c>
      <c r="D50" s="88" t="s">
        <v>50</v>
      </c>
      <c r="E50" s="89" t="s">
        <v>121</v>
      </c>
      <c r="F50" s="89" t="s">
        <v>122</v>
      </c>
      <c r="G50" s="89" t="s">
        <v>123</v>
      </c>
      <c r="H50" s="220">
        <v>45</v>
      </c>
      <c r="I50" s="90" t="s">
        <v>37</v>
      </c>
      <c r="J50" s="51">
        <v>1200</v>
      </c>
      <c r="K50" s="52">
        <v>0</v>
      </c>
      <c r="L50" s="52">
        <v>0</v>
      </c>
      <c r="M50" s="52">
        <f>K50+L50</f>
        <v>0</v>
      </c>
      <c r="N50" s="34">
        <f t="shared" ref="N50:N68" si="8">(J50*M50)</f>
        <v>0</v>
      </c>
      <c r="O50" s="53">
        <v>0</v>
      </c>
      <c r="P50" s="53">
        <v>0</v>
      </c>
      <c r="Q50" s="71">
        <v>0.4</v>
      </c>
      <c r="R50" s="71">
        <f>SUM(P50*Q50*O50)</f>
        <v>0</v>
      </c>
      <c r="S50" s="53">
        <v>0</v>
      </c>
      <c r="T50" s="34">
        <v>0</v>
      </c>
      <c r="U50" s="34">
        <f>N50+R50+T50</f>
        <v>0</v>
      </c>
      <c r="V50" s="34">
        <f>M50*200</f>
        <v>0</v>
      </c>
      <c r="W50" s="34">
        <v>0</v>
      </c>
      <c r="X50" s="34">
        <v>410</v>
      </c>
      <c r="Y50" s="52">
        <f t="shared" ref="Y50:Y68" si="9">SUM(X50*W50)</f>
        <v>0</v>
      </c>
      <c r="Z50" s="46">
        <v>0</v>
      </c>
      <c r="AA50" s="46"/>
      <c r="AB50" s="34">
        <f>V50+Y50+Z50</f>
        <v>0</v>
      </c>
      <c r="AC50" s="56">
        <f>AB50+U50</f>
        <v>0</v>
      </c>
      <c r="AD50" s="91" t="s">
        <v>120</v>
      </c>
      <c r="AE50" s="74"/>
    </row>
    <row r="51" spans="1:31" s="31" customFormat="1" ht="54" hidden="1" customHeight="1" x14ac:dyDescent="0.2">
      <c r="A51" s="92" t="s">
        <v>124</v>
      </c>
      <c r="B51" s="92" t="s">
        <v>32</v>
      </c>
      <c r="C51" s="28" t="s">
        <v>33</v>
      </c>
      <c r="D51" s="28" t="s">
        <v>108</v>
      </c>
      <c r="E51" s="35" t="s">
        <v>125</v>
      </c>
      <c r="F51" s="35" t="s">
        <v>126</v>
      </c>
      <c r="G51" s="35" t="s">
        <v>127</v>
      </c>
      <c r="H51" s="220">
        <v>45</v>
      </c>
      <c r="I51" s="33" t="s">
        <v>37</v>
      </c>
      <c r="J51" s="51">
        <v>1200</v>
      </c>
      <c r="K51" s="52">
        <v>0</v>
      </c>
      <c r="L51" s="52">
        <v>15</v>
      </c>
      <c r="M51" s="52">
        <f>K51+L51</f>
        <v>15</v>
      </c>
      <c r="N51" s="34">
        <f t="shared" si="8"/>
        <v>18000</v>
      </c>
      <c r="O51" s="53">
        <v>0</v>
      </c>
      <c r="P51" s="53">
        <v>0</v>
      </c>
      <c r="Q51" s="71">
        <v>0</v>
      </c>
      <c r="R51" s="71">
        <v>0</v>
      </c>
      <c r="S51" s="53">
        <v>0</v>
      </c>
      <c r="T51" s="34">
        <f>(M51*S51)</f>
        <v>0</v>
      </c>
      <c r="U51" s="34">
        <f>N51+R51+T51</f>
        <v>18000</v>
      </c>
      <c r="V51" s="34">
        <f>M51*200</f>
        <v>3000</v>
      </c>
      <c r="W51" s="34">
        <v>72</v>
      </c>
      <c r="X51" s="34">
        <v>460</v>
      </c>
      <c r="Y51" s="52">
        <f t="shared" si="9"/>
        <v>33120</v>
      </c>
      <c r="Z51" s="46">
        <v>0</v>
      </c>
      <c r="AA51" s="46"/>
      <c r="AB51" s="34">
        <f>V51+Y51+Z51</f>
        <v>36120</v>
      </c>
      <c r="AC51" s="56">
        <f>AB51+U51</f>
        <v>54120</v>
      </c>
      <c r="AD51" s="91" t="str">
        <f>A51</f>
        <v>606-PR</v>
      </c>
      <c r="AE51" s="74"/>
    </row>
    <row r="52" spans="1:31" s="31" customFormat="1" ht="27.75" hidden="1" customHeight="1" x14ac:dyDescent="0.2">
      <c r="A52" s="92" t="s">
        <v>124</v>
      </c>
      <c r="B52" s="92"/>
      <c r="C52" s="88" t="s">
        <v>33</v>
      </c>
      <c r="D52" s="88" t="s">
        <v>108</v>
      </c>
      <c r="E52" s="107" t="s">
        <v>125</v>
      </c>
      <c r="F52" s="99" t="s">
        <v>122</v>
      </c>
      <c r="G52" s="99" t="s">
        <v>123</v>
      </c>
      <c r="H52" s="220">
        <v>45</v>
      </c>
      <c r="I52" s="90" t="s">
        <v>37</v>
      </c>
      <c r="J52" s="51">
        <v>1200</v>
      </c>
      <c r="K52" s="52">
        <v>0</v>
      </c>
      <c r="L52" s="52">
        <v>15</v>
      </c>
      <c r="M52" s="52">
        <f>K52+L52</f>
        <v>15</v>
      </c>
      <c r="N52" s="34">
        <f t="shared" si="8"/>
        <v>18000</v>
      </c>
      <c r="O52" s="53">
        <v>0</v>
      </c>
      <c r="P52" s="53">
        <v>0</v>
      </c>
      <c r="Q52" s="71">
        <v>0</v>
      </c>
      <c r="R52" s="71">
        <v>0</v>
      </c>
      <c r="S52" s="53">
        <v>0</v>
      </c>
      <c r="T52" s="34">
        <f>(M52*S52)</f>
        <v>0</v>
      </c>
      <c r="U52" s="34">
        <f>N52+R52+T52</f>
        <v>18000</v>
      </c>
      <c r="V52" s="34">
        <f>M52*200</f>
        <v>3000</v>
      </c>
      <c r="W52" s="34">
        <v>0</v>
      </c>
      <c r="X52" s="34">
        <v>0</v>
      </c>
      <c r="Y52" s="52">
        <f t="shared" si="9"/>
        <v>0</v>
      </c>
      <c r="Z52" s="46">
        <v>0</v>
      </c>
      <c r="AA52" s="46"/>
      <c r="AB52" s="34">
        <f>V52+Y52+Z52</f>
        <v>3000</v>
      </c>
      <c r="AC52" s="56">
        <f>AB52+U52</f>
        <v>21000</v>
      </c>
      <c r="AD52" s="91" t="str">
        <f>A52</f>
        <v>606-PR</v>
      </c>
      <c r="AE52" s="74"/>
    </row>
    <row r="53" spans="1:31" s="31" customFormat="1" ht="45" hidden="1" customHeight="1" x14ac:dyDescent="0.2">
      <c r="A53" s="92" t="s">
        <v>124</v>
      </c>
      <c r="B53" s="92"/>
      <c r="C53" s="88" t="s">
        <v>33</v>
      </c>
      <c r="D53" s="88" t="s">
        <v>112</v>
      </c>
      <c r="E53" s="89" t="s">
        <v>112</v>
      </c>
      <c r="F53" s="89" t="s">
        <v>112</v>
      </c>
      <c r="G53" s="89" t="s">
        <v>113</v>
      </c>
      <c r="H53" s="220">
        <v>0</v>
      </c>
      <c r="I53" s="90" t="s">
        <v>37</v>
      </c>
      <c r="J53" s="51">
        <v>0</v>
      </c>
      <c r="K53" s="52">
        <v>0</v>
      </c>
      <c r="L53" s="52">
        <v>0</v>
      </c>
      <c r="M53" s="52">
        <f>K53+L53</f>
        <v>0</v>
      </c>
      <c r="N53" s="34">
        <f t="shared" si="8"/>
        <v>0</v>
      </c>
      <c r="O53" s="53">
        <v>0</v>
      </c>
      <c r="P53" s="53">
        <v>0</v>
      </c>
      <c r="Q53" s="71">
        <v>0</v>
      </c>
      <c r="R53" s="71">
        <v>0</v>
      </c>
      <c r="S53" s="53">
        <v>0</v>
      </c>
      <c r="T53" s="34">
        <v>10500</v>
      </c>
      <c r="U53" s="34">
        <f>N53+R53+T53</f>
        <v>10500</v>
      </c>
      <c r="V53" s="34">
        <v>0</v>
      </c>
      <c r="W53" s="34">
        <v>0</v>
      </c>
      <c r="X53" s="34">
        <v>0</v>
      </c>
      <c r="Y53" s="52">
        <f t="shared" si="9"/>
        <v>0</v>
      </c>
      <c r="Z53" s="46">
        <v>0</v>
      </c>
      <c r="AA53" s="46"/>
      <c r="AB53" s="34">
        <f>V53+Y53+Z53</f>
        <v>0</v>
      </c>
      <c r="AC53" s="56">
        <f>AB53+U53</f>
        <v>10500</v>
      </c>
      <c r="AD53" s="91" t="str">
        <f>A53</f>
        <v>606-PR</v>
      </c>
      <c r="AE53" s="74"/>
    </row>
    <row r="54" spans="1:31" s="31" customFormat="1" ht="24" hidden="1" customHeight="1" x14ac:dyDescent="0.2">
      <c r="A54" s="92" t="s">
        <v>124</v>
      </c>
      <c r="B54" s="92"/>
      <c r="C54" s="88" t="s">
        <v>33</v>
      </c>
      <c r="D54" s="88" t="s">
        <v>112</v>
      </c>
      <c r="E54" s="89" t="s">
        <v>112</v>
      </c>
      <c r="F54" s="89" t="s">
        <v>112</v>
      </c>
      <c r="G54" s="35" t="s">
        <v>114</v>
      </c>
      <c r="H54" s="220">
        <v>0</v>
      </c>
      <c r="I54" s="90" t="s">
        <v>37</v>
      </c>
      <c r="J54" s="51">
        <v>0</v>
      </c>
      <c r="K54" s="52">
        <v>0</v>
      </c>
      <c r="L54" s="52">
        <v>0</v>
      </c>
      <c r="M54" s="52">
        <v>0</v>
      </c>
      <c r="N54" s="34">
        <f t="shared" si="8"/>
        <v>0</v>
      </c>
      <c r="O54" s="53">
        <v>0</v>
      </c>
      <c r="P54" s="53">
        <v>0</v>
      </c>
      <c r="Q54" s="71">
        <v>0</v>
      </c>
      <c r="R54" s="71">
        <v>0</v>
      </c>
      <c r="S54" s="53">
        <v>0</v>
      </c>
      <c r="T54" s="34">
        <v>0</v>
      </c>
      <c r="U54" s="34">
        <f>N54+R54+T54</f>
        <v>0</v>
      </c>
      <c r="V54" s="34">
        <v>0</v>
      </c>
      <c r="W54" s="34">
        <v>0</v>
      </c>
      <c r="X54" s="34">
        <v>0</v>
      </c>
      <c r="Y54" s="52">
        <f t="shared" si="9"/>
        <v>0</v>
      </c>
      <c r="Z54" s="46">
        <v>0</v>
      </c>
      <c r="AA54" s="46"/>
      <c r="AB54" s="34">
        <v>0</v>
      </c>
      <c r="AC54" s="56">
        <f>AB54+U54</f>
        <v>0</v>
      </c>
      <c r="AD54" s="91" t="str">
        <f>A54</f>
        <v>606-PR</v>
      </c>
      <c r="AE54" s="74"/>
    </row>
    <row r="55" spans="1:31" s="31" customFormat="1" ht="27.75" hidden="1" customHeight="1" x14ac:dyDescent="0.2">
      <c r="A55" s="92" t="s">
        <v>124</v>
      </c>
      <c r="B55" s="92"/>
      <c r="C55" s="88" t="s">
        <v>33</v>
      </c>
      <c r="D55" s="88" t="s">
        <v>112</v>
      </c>
      <c r="E55" s="89" t="s">
        <v>112</v>
      </c>
      <c r="F55" s="89" t="s">
        <v>112</v>
      </c>
      <c r="G55" s="89" t="s">
        <v>115</v>
      </c>
      <c r="H55" s="220">
        <v>0</v>
      </c>
      <c r="I55" s="90" t="s">
        <v>37</v>
      </c>
      <c r="J55" s="51">
        <v>0</v>
      </c>
      <c r="K55" s="52">
        <v>0</v>
      </c>
      <c r="L55" s="52">
        <v>0</v>
      </c>
      <c r="M55" s="52">
        <v>0</v>
      </c>
      <c r="N55" s="34">
        <f t="shared" si="8"/>
        <v>0</v>
      </c>
      <c r="O55" s="53">
        <v>0</v>
      </c>
      <c r="P55" s="53">
        <v>0</v>
      </c>
      <c r="Q55" s="71">
        <v>0</v>
      </c>
      <c r="R55" s="71">
        <v>0</v>
      </c>
      <c r="S55" s="53">
        <v>0</v>
      </c>
      <c r="T55" s="34">
        <v>10500</v>
      </c>
      <c r="U55" s="34">
        <f>N55+R55+T55</f>
        <v>10500</v>
      </c>
      <c r="V55" s="34">
        <v>0</v>
      </c>
      <c r="W55" s="34">
        <v>0</v>
      </c>
      <c r="X55" s="34">
        <v>0</v>
      </c>
      <c r="Y55" s="52">
        <f t="shared" si="9"/>
        <v>0</v>
      </c>
      <c r="Z55" s="46">
        <v>0</v>
      </c>
      <c r="AA55" s="46"/>
      <c r="AB55" s="34">
        <v>0</v>
      </c>
      <c r="AC55" s="56">
        <f>AB55+U55</f>
        <v>10500</v>
      </c>
      <c r="AD55" s="91" t="str">
        <f>A55</f>
        <v>606-PR</v>
      </c>
      <c r="AE55" s="74"/>
    </row>
    <row r="56" spans="1:31" s="31" customFormat="1" ht="44" hidden="1" customHeight="1" x14ac:dyDescent="0.2">
      <c r="A56" s="92" t="s">
        <v>124</v>
      </c>
      <c r="B56"/>
      <c r="C56" s="88" t="s">
        <v>33</v>
      </c>
      <c r="D56" s="88" t="s">
        <v>112</v>
      </c>
      <c r="E56" s="89" t="s">
        <v>112</v>
      </c>
      <c r="F56" s="89" t="s">
        <v>112</v>
      </c>
      <c r="G56" s="35" t="s">
        <v>128</v>
      </c>
      <c r="H56" s="220">
        <v>0</v>
      </c>
      <c r="I56" s="90" t="s">
        <v>37</v>
      </c>
      <c r="J56" s="51">
        <v>0</v>
      </c>
      <c r="K56" s="52">
        <v>0</v>
      </c>
      <c r="L56" s="52">
        <v>0</v>
      </c>
      <c r="M56" s="52">
        <v>0</v>
      </c>
      <c r="N56" s="34">
        <f t="shared" si="8"/>
        <v>0</v>
      </c>
      <c r="O56" s="53">
        <v>0</v>
      </c>
      <c r="P56" s="53">
        <v>0</v>
      </c>
      <c r="Q56" s="71">
        <v>0</v>
      </c>
      <c r="R56" s="71">
        <v>0</v>
      </c>
      <c r="S56" s="53">
        <v>0</v>
      </c>
      <c r="T56" s="34">
        <v>7390</v>
      </c>
      <c r="U56" s="34">
        <f>N56+R56+T56</f>
        <v>7390</v>
      </c>
      <c r="V56" s="34">
        <v>0</v>
      </c>
      <c r="W56" s="34">
        <v>0</v>
      </c>
      <c r="X56" s="34">
        <v>0</v>
      </c>
      <c r="Y56" s="52">
        <f t="shared" si="9"/>
        <v>0</v>
      </c>
      <c r="Z56" s="46">
        <v>0</v>
      </c>
      <c r="AA56" s="46"/>
      <c r="AB56" s="34">
        <v>0</v>
      </c>
      <c r="AC56" s="56">
        <f>AB56+U56</f>
        <v>7390</v>
      </c>
      <c r="AD56" s="91" t="str">
        <f>A56</f>
        <v>606-PR</v>
      </c>
      <c r="AE56" s="74"/>
    </row>
    <row r="57" spans="1:31" s="31" customFormat="1" ht="56" hidden="1" customHeight="1" x14ac:dyDescent="0.2">
      <c r="A57" s="92" t="s">
        <v>124</v>
      </c>
      <c r="B57" s="92"/>
      <c r="C57" s="88" t="s">
        <v>33</v>
      </c>
      <c r="D57" s="88" t="s">
        <v>50</v>
      </c>
      <c r="E57" s="89" t="s">
        <v>129</v>
      </c>
      <c r="F57" s="89" t="s">
        <v>122</v>
      </c>
      <c r="G57" s="89" t="s">
        <v>123</v>
      </c>
      <c r="H57" s="220">
        <v>45</v>
      </c>
      <c r="I57" s="90" t="s">
        <v>37</v>
      </c>
      <c r="J57" s="51">
        <v>1200</v>
      </c>
      <c r="K57" s="52">
        <v>17</v>
      </c>
      <c r="L57" s="52">
        <v>0</v>
      </c>
      <c r="M57" s="52">
        <f>K57+L57</f>
        <v>17</v>
      </c>
      <c r="N57" s="34">
        <f t="shared" si="8"/>
        <v>20400</v>
      </c>
      <c r="O57" s="53">
        <v>0</v>
      </c>
      <c r="P57" s="53">
        <v>0</v>
      </c>
      <c r="Q57" s="71">
        <v>0</v>
      </c>
      <c r="R57" s="71">
        <v>0</v>
      </c>
      <c r="S57" s="53">
        <v>0</v>
      </c>
      <c r="T57" s="34">
        <f>(M57*S57)</f>
        <v>0</v>
      </c>
      <c r="U57" s="34">
        <f>N57+R57+T57</f>
        <v>20400</v>
      </c>
      <c r="V57" s="34">
        <f>M57*200</f>
        <v>3400</v>
      </c>
      <c r="W57" s="34">
        <v>14</v>
      </c>
      <c r="X57" s="34">
        <v>410</v>
      </c>
      <c r="Y57" s="52">
        <f t="shared" si="9"/>
        <v>5740</v>
      </c>
      <c r="Z57" s="46">
        <v>0</v>
      </c>
      <c r="AA57" s="46"/>
      <c r="AB57" s="34">
        <f>V57+Y57+Z57</f>
        <v>9140</v>
      </c>
      <c r="AC57" s="56">
        <f>AB57+U57</f>
        <v>29540</v>
      </c>
      <c r="AD57" s="91" t="str">
        <f>A57</f>
        <v>606-PR</v>
      </c>
      <c r="AE57" s="74"/>
    </row>
    <row r="58" spans="1:31" s="31" customFormat="1" ht="50" hidden="1" customHeight="1" x14ac:dyDescent="0.2">
      <c r="A58" s="93" t="s">
        <v>124</v>
      </c>
      <c r="B58" s="93"/>
      <c r="C58" s="94" t="s">
        <v>33</v>
      </c>
      <c r="D58" s="94" t="s">
        <v>34</v>
      </c>
      <c r="E58" s="95" t="s">
        <v>35</v>
      </c>
      <c r="F58" s="95" t="s">
        <v>122</v>
      </c>
      <c r="G58" s="95" t="s">
        <v>123</v>
      </c>
      <c r="H58" s="245">
        <v>45</v>
      </c>
      <c r="I58" s="96" t="s">
        <v>37</v>
      </c>
      <c r="J58" s="39">
        <v>1200</v>
      </c>
      <c r="K58" s="40">
        <v>0</v>
      </c>
      <c r="L58" s="40">
        <v>0</v>
      </c>
      <c r="M58" s="40">
        <f>K58+L58</f>
        <v>0</v>
      </c>
      <c r="N58" s="41">
        <f t="shared" si="8"/>
        <v>0</v>
      </c>
      <c r="O58" s="42">
        <v>0</v>
      </c>
      <c r="P58" s="42">
        <v>0</v>
      </c>
      <c r="Q58" s="67">
        <v>0</v>
      </c>
      <c r="R58" s="67">
        <v>0</v>
      </c>
      <c r="S58" s="42">
        <v>0</v>
      </c>
      <c r="T58" s="41">
        <f>(M58*S58)</f>
        <v>0</v>
      </c>
      <c r="U58" s="41">
        <f>N58+R58+T58</f>
        <v>0</v>
      </c>
      <c r="V58" s="41">
        <f>M58*200</f>
        <v>0</v>
      </c>
      <c r="W58" s="41">
        <v>0</v>
      </c>
      <c r="X58" s="41">
        <v>0</v>
      </c>
      <c r="Y58" s="40">
        <f t="shared" si="9"/>
        <v>0</v>
      </c>
      <c r="Z58" s="45">
        <v>0</v>
      </c>
      <c r="AA58" s="45"/>
      <c r="AB58" s="41">
        <f>V58+Y58+Z58</f>
        <v>0</v>
      </c>
      <c r="AC58" s="47">
        <f>AB58+U58</f>
        <v>0</v>
      </c>
      <c r="AD58" s="97" t="str">
        <f>A58</f>
        <v>606-PR</v>
      </c>
      <c r="AE58" s="74"/>
    </row>
    <row r="59" spans="1:31" s="31" customFormat="1" ht="38.25" hidden="1" customHeight="1" x14ac:dyDescent="0.2">
      <c r="A59" s="92" t="s">
        <v>130</v>
      </c>
      <c r="B59" s="207" t="s">
        <v>131</v>
      </c>
      <c r="C59" s="88" t="s">
        <v>33</v>
      </c>
      <c r="D59" s="88" t="s">
        <v>112</v>
      </c>
      <c r="E59" s="89" t="s">
        <v>112</v>
      </c>
      <c r="F59" s="89" t="s">
        <v>112</v>
      </c>
      <c r="G59" s="89" t="s">
        <v>113</v>
      </c>
      <c r="H59" s="220">
        <v>0</v>
      </c>
      <c r="I59" s="90" t="s">
        <v>37</v>
      </c>
      <c r="J59" s="51">
        <v>0</v>
      </c>
      <c r="K59" s="52">
        <v>0</v>
      </c>
      <c r="L59" s="52">
        <v>0</v>
      </c>
      <c r="M59" s="52">
        <f>K59+L59</f>
        <v>0</v>
      </c>
      <c r="N59" s="34">
        <f t="shared" si="8"/>
        <v>0</v>
      </c>
      <c r="O59" s="53">
        <v>0</v>
      </c>
      <c r="P59" s="53">
        <v>0</v>
      </c>
      <c r="Q59" s="71">
        <v>0</v>
      </c>
      <c r="R59" s="71">
        <v>0</v>
      </c>
      <c r="S59" s="53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52">
        <f t="shared" si="9"/>
        <v>0</v>
      </c>
      <c r="Z59" s="46">
        <v>0</v>
      </c>
      <c r="AA59" s="46"/>
      <c r="AB59" s="34">
        <f>V59+Y59+Z59</f>
        <v>0</v>
      </c>
      <c r="AC59" s="56">
        <f>AB59+U59</f>
        <v>0</v>
      </c>
      <c r="AD59" s="91" t="str">
        <f>A59</f>
        <v>607-B</v>
      </c>
      <c r="AE59" s="74"/>
    </row>
    <row r="60" spans="1:31" s="31" customFormat="1" ht="36" hidden="1" customHeight="1" x14ac:dyDescent="0.2">
      <c r="A60" s="92" t="s">
        <v>130</v>
      </c>
      <c r="B60" s="207" t="s">
        <v>131</v>
      </c>
      <c r="C60" s="88" t="s">
        <v>33</v>
      </c>
      <c r="D60" s="88" t="s">
        <v>112</v>
      </c>
      <c r="E60" s="89" t="s">
        <v>112</v>
      </c>
      <c r="F60" s="89" t="s">
        <v>112</v>
      </c>
      <c r="G60" s="35" t="s">
        <v>114</v>
      </c>
      <c r="H60" s="220">
        <v>0</v>
      </c>
      <c r="I60" s="90" t="s">
        <v>37</v>
      </c>
      <c r="J60" s="51">
        <v>0</v>
      </c>
      <c r="K60" s="52">
        <v>0</v>
      </c>
      <c r="L60" s="52">
        <v>0</v>
      </c>
      <c r="M60" s="52">
        <v>0</v>
      </c>
      <c r="N60" s="34">
        <f t="shared" si="8"/>
        <v>0</v>
      </c>
      <c r="O60" s="53">
        <v>0</v>
      </c>
      <c r="P60" s="53">
        <v>0</v>
      </c>
      <c r="Q60" s="71">
        <v>0</v>
      </c>
      <c r="R60" s="71">
        <v>0</v>
      </c>
      <c r="S60" s="53">
        <v>0</v>
      </c>
      <c r="T60" s="34">
        <v>0</v>
      </c>
      <c r="U60" s="34">
        <f>N60+R60+T60</f>
        <v>0</v>
      </c>
      <c r="V60" s="34">
        <v>0</v>
      </c>
      <c r="W60" s="34">
        <v>0</v>
      </c>
      <c r="X60" s="34">
        <v>0</v>
      </c>
      <c r="Y60" s="52">
        <f t="shared" si="9"/>
        <v>0</v>
      </c>
      <c r="Z60" s="46">
        <v>0</v>
      </c>
      <c r="AA60" s="46"/>
      <c r="AB60" s="34">
        <v>0</v>
      </c>
      <c r="AC60" s="56">
        <f>AB60+U60</f>
        <v>0</v>
      </c>
      <c r="AD60" s="91" t="str">
        <f>A60</f>
        <v>607-B</v>
      </c>
      <c r="AE60" s="74"/>
    </row>
    <row r="61" spans="1:31" s="31" customFormat="1" ht="36" hidden="1" customHeight="1" x14ac:dyDescent="0.2">
      <c r="A61" s="92" t="s">
        <v>130</v>
      </c>
      <c r="B61" s="207" t="s">
        <v>131</v>
      </c>
      <c r="C61" s="88" t="s">
        <v>33</v>
      </c>
      <c r="D61" s="88" t="s">
        <v>112</v>
      </c>
      <c r="E61" s="89" t="s">
        <v>112</v>
      </c>
      <c r="F61" s="89" t="s">
        <v>112</v>
      </c>
      <c r="G61" s="89" t="s">
        <v>115</v>
      </c>
      <c r="H61" s="220">
        <v>0</v>
      </c>
      <c r="I61" s="90" t="s">
        <v>37</v>
      </c>
      <c r="J61" s="51">
        <v>0</v>
      </c>
      <c r="K61" s="52">
        <v>0</v>
      </c>
      <c r="L61" s="52">
        <v>0</v>
      </c>
      <c r="M61" s="52">
        <v>0</v>
      </c>
      <c r="N61" s="34">
        <f t="shared" si="8"/>
        <v>0</v>
      </c>
      <c r="O61" s="53">
        <v>0</v>
      </c>
      <c r="P61" s="53">
        <v>0</v>
      </c>
      <c r="Q61" s="71">
        <v>0</v>
      </c>
      <c r="R61" s="71">
        <v>0</v>
      </c>
      <c r="S61" s="53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52">
        <f t="shared" si="9"/>
        <v>0</v>
      </c>
      <c r="Z61" s="46">
        <v>0</v>
      </c>
      <c r="AA61" s="46"/>
      <c r="AB61" s="34">
        <v>0</v>
      </c>
      <c r="AC61" s="56">
        <f>AB61+U61</f>
        <v>0</v>
      </c>
      <c r="AD61" s="91" t="str">
        <f>A61</f>
        <v>607-B</v>
      </c>
      <c r="AE61" s="74"/>
    </row>
    <row r="62" spans="1:31" s="31" customFormat="1" ht="36.75" hidden="1" customHeight="1" x14ac:dyDescent="0.2">
      <c r="A62" s="92" t="s">
        <v>130</v>
      </c>
      <c r="B62" s="207" t="s">
        <v>131</v>
      </c>
      <c r="C62" s="88" t="s">
        <v>33</v>
      </c>
      <c r="D62" s="88" t="s">
        <v>112</v>
      </c>
      <c r="E62" s="89" t="s">
        <v>112</v>
      </c>
      <c r="F62" s="89" t="s">
        <v>112</v>
      </c>
      <c r="G62" s="35" t="s">
        <v>116</v>
      </c>
      <c r="H62" s="220">
        <v>0</v>
      </c>
      <c r="I62" s="90" t="s">
        <v>37</v>
      </c>
      <c r="J62" s="51">
        <v>0</v>
      </c>
      <c r="K62" s="52">
        <v>0</v>
      </c>
      <c r="L62" s="52">
        <v>0</v>
      </c>
      <c r="M62" s="52">
        <v>0</v>
      </c>
      <c r="N62" s="34">
        <f t="shared" si="8"/>
        <v>0</v>
      </c>
      <c r="O62" s="53">
        <v>0</v>
      </c>
      <c r="P62" s="53">
        <v>0</v>
      </c>
      <c r="Q62" s="71">
        <v>0</v>
      </c>
      <c r="R62" s="71">
        <v>0</v>
      </c>
      <c r="S62" s="53">
        <v>0</v>
      </c>
      <c r="T62" s="34">
        <v>0</v>
      </c>
      <c r="U62" s="34">
        <f>N62+R62+T62</f>
        <v>0</v>
      </c>
      <c r="V62" s="34">
        <v>0</v>
      </c>
      <c r="W62" s="34">
        <v>0</v>
      </c>
      <c r="X62" s="34">
        <v>0</v>
      </c>
      <c r="Y62" s="52">
        <f t="shared" si="9"/>
        <v>0</v>
      </c>
      <c r="Z62" s="46">
        <v>0</v>
      </c>
      <c r="AA62" s="46"/>
      <c r="AB62" s="34">
        <v>0</v>
      </c>
      <c r="AC62" s="56">
        <f>AB62+U62</f>
        <v>0</v>
      </c>
      <c r="AD62" s="91" t="str">
        <f>A62</f>
        <v>607-B</v>
      </c>
      <c r="AE62" s="74"/>
    </row>
    <row r="63" spans="1:31" s="31" customFormat="1" ht="37" hidden="1" customHeight="1" x14ac:dyDescent="0.2">
      <c r="A63" s="92" t="s">
        <v>130</v>
      </c>
      <c r="B63" s="207" t="s">
        <v>131</v>
      </c>
      <c r="C63" s="88" t="s">
        <v>33</v>
      </c>
      <c r="D63" s="88" t="s">
        <v>50</v>
      </c>
      <c r="E63" s="89" t="s">
        <v>35</v>
      </c>
      <c r="F63" s="89" t="s">
        <v>85</v>
      </c>
      <c r="G63" s="35" t="s">
        <v>132</v>
      </c>
      <c r="H63" s="220">
        <v>45</v>
      </c>
      <c r="I63" s="90" t="s">
        <v>37</v>
      </c>
      <c r="J63" s="51">
        <v>1200</v>
      </c>
      <c r="K63" s="52">
        <v>0</v>
      </c>
      <c r="L63" s="52">
        <v>0</v>
      </c>
      <c r="M63" s="52">
        <f t="shared" ref="M63:M68" si="10">K63+L63</f>
        <v>0</v>
      </c>
      <c r="N63" s="34">
        <f t="shared" si="8"/>
        <v>0</v>
      </c>
      <c r="O63" s="53">
        <v>0</v>
      </c>
      <c r="P63" s="53">
        <v>0</v>
      </c>
      <c r="Q63" s="71">
        <v>0</v>
      </c>
      <c r="R63" s="71">
        <v>0</v>
      </c>
      <c r="S63" s="53">
        <v>0</v>
      </c>
      <c r="T63" s="34">
        <v>0</v>
      </c>
      <c r="U63" s="34">
        <f>N63+R63+T63</f>
        <v>0</v>
      </c>
      <c r="V63" s="34">
        <f>M63*200</f>
        <v>0</v>
      </c>
      <c r="W63" s="34">
        <v>0</v>
      </c>
      <c r="X63" s="34">
        <v>330</v>
      </c>
      <c r="Y63" s="52">
        <f t="shared" si="9"/>
        <v>0</v>
      </c>
      <c r="Z63" s="46">
        <v>0</v>
      </c>
      <c r="AA63" s="46"/>
      <c r="AB63" s="34">
        <f>V63+Y63+Z63</f>
        <v>0</v>
      </c>
      <c r="AC63" s="56">
        <f>AB63+U63</f>
        <v>0</v>
      </c>
      <c r="AD63" s="91" t="str">
        <f>A63</f>
        <v>607-B</v>
      </c>
      <c r="AE63" s="74" t="s">
        <v>133</v>
      </c>
    </row>
    <row r="64" spans="1:31" s="31" customFormat="1" ht="39" hidden="1" customHeight="1" x14ac:dyDescent="0.2">
      <c r="A64" s="92" t="s">
        <v>130</v>
      </c>
      <c r="B64" s="207" t="s">
        <v>131</v>
      </c>
      <c r="C64" s="88" t="s">
        <v>33</v>
      </c>
      <c r="D64" s="88" t="s">
        <v>50</v>
      </c>
      <c r="E64" s="89" t="s">
        <v>35</v>
      </c>
      <c r="F64" s="89" t="s">
        <v>134</v>
      </c>
      <c r="G64" s="35" t="s">
        <v>135</v>
      </c>
      <c r="H64" s="220">
        <v>45</v>
      </c>
      <c r="I64" s="90" t="s">
        <v>37</v>
      </c>
      <c r="J64" s="51">
        <v>1200</v>
      </c>
      <c r="K64" s="52">
        <v>0</v>
      </c>
      <c r="L64" s="52">
        <v>0</v>
      </c>
      <c r="M64" s="52">
        <f t="shared" si="10"/>
        <v>0</v>
      </c>
      <c r="N64" s="34">
        <f t="shared" si="8"/>
        <v>0</v>
      </c>
      <c r="O64" s="53">
        <v>0</v>
      </c>
      <c r="P64" s="53">
        <v>0</v>
      </c>
      <c r="Q64" s="71">
        <v>0</v>
      </c>
      <c r="R64" s="71">
        <v>0</v>
      </c>
      <c r="S64" s="53">
        <v>0</v>
      </c>
      <c r="T64" s="34">
        <v>0</v>
      </c>
      <c r="U64" s="34">
        <f>N64+R64+T64</f>
        <v>0</v>
      </c>
      <c r="V64" s="34">
        <f>M64*200</f>
        <v>0</v>
      </c>
      <c r="W64" s="34">
        <v>0</v>
      </c>
      <c r="X64" s="34">
        <v>330</v>
      </c>
      <c r="Y64" s="52">
        <f t="shared" si="9"/>
        <v>0</v>
      </c>
      <c r="Z64" s="46">
        <v>0</v>
      </c>
      <c r="AA64" s="46"/>
      <c r="AB64" s="34">
        <f>V64+Y64+Z64</f>
        <v>0</v>
      </c>
      <c r="AC64" s="56">
        <f>AB64+U64</f>
        <v>0</v>
      </c>
      <c r="AD64" s="91" t="str">
        <f>A64</f>
        <v>607-B</v>
      </c>
      <c r="AE64" s="74" t="s">
        <v>133</v>
      </c>
    </row>
    <row r="65" spans="1:31" s="31" customFormat="1" ht="33" hidden="1" customHeight="1" x14ac:dyDescent="0.2">
      <c r="A65" s="33" t="s">
        <v>136</v>
      </c>
      <c r="B65" s="33"/>
      <c r="C65" s="28" t="s">
        <v>33</v>
      </c>
      <c r="D65" s="28" t="s">
        <v>45</v>
      </c>
      <c r="E65" s="89" t="s">
        <v>35</v>
      </c>
      <c r="F65" s="35" t="s">
        <v>137</v>
      </c>
      <c r="G65" s="35" t="s">
        <v>138</v>
      </c>
      <c r="H65" s="220">
        <v>60</v>
      </c>
      <c r="I65" s="33" t="s">
        <v>37</v>
      </c>
      <c r="J65" s="51">
        <v>1200</v>
      </c>
      <c r="K65" s="52">
        <v>0</v>
      </c>
      <c r="L65" s="52">
        <v>20</v>
      </c>
      <c r="M65" s="52">
        <f t="shared" si="10"/>
        <v>20</v>
      </c>
      <c r="N65" s="34">
        <f t="shared" si="8"/>
        <v>24000</v>
      </c>
      <c r="O65" s="53">
        <v>0</v>
      </c>
      <c r="P65" s="53">
        <v>0</v>
      </c>
      <c r="Q65" s="71">
        <v>0</v>
      </c>
      <c r="R65" s="54">
        <v>0</v>
      </c>
      <c r="S65" s="34">
        <v>0</v>
      </c>
      <c r="T65" s="34">
        <v>0</v>
      </c>
      <c r="U65" s="34">
        <f>N65+R65+T65</f>
        <v>24000</v>
      </c>
      <c r="V65" s="34">
        <f>M65*200</f>
        <v>4000</v>
      </c>
      <c r="W65" s="34">
        <v>20</v>
      </c>
      <c r="X65" s="34">
        <v>330</v>
      </c>
      <c r="Y65" s="52">
        <f t="shared" si="9"/>
        <v>6600</v>
      </c>
      <c r="Z65" s="46">
        <v>0</v>
      </c>
      <c r="AA65" s="46"/>
      <c r="AB65" s="34">
        <f>V65+Y65+Z65</f>
        <v>10600</v>
      </c>
      <c r="AC65" s="56">
        <f>AB65+U65</f>
        <v>34600</v>
      </c>
      <c r="AD65" s="91" t="str">
        <f>A65</f>
        <v>607-PR</v>
      </c>
      <c r="AE65" s="74"/>
    </row>
    <row r="66" spans="1:31" s="31" customFormat="1" ht="47.25" hidden="1" customHeight="1" x14ac:dyDescent="0.2">
      <c r="A66" s="33" t="s">
        <v>136</v>
      </c>
      <c r="B66" s="33"/>
      <c r="C66" s="28" t="s">
        <v>33</v>
      </c>
      <c r="D66" s="28" t="s">
        <v>45</v>
      </c>
      <c r="E66" s="89" t="s">
        <v>35</v>
      </c>
      <c r="F66" s="35" t="s">
        <v>134</v>
      </c>
      <c r="G66" s="35" t="s">
        <v>135</v>
      </c>
      <c r="H66" s="220">
        <v>45</v>
      </c>
      <c r="I66" s="33" t="s">
        <v>37</v>
      </c>
      <c r="J66" s="51">
        <v>1200</v>
      </c>
      <c r="K66" s="52">
        <v>25</v>
      </c>
      <c r="L66" s="52">
        <v>0</v>
      </c>
      <c r="M66" s="52">
        <f t="shared" si="10"/>
        <v>25</v>
      </c>
      <c r="N66" s="34">
        <f t="shared" si="8"/>
        <v>30000</v>
      </c>
      <c r="O66" s="53">
        <v>0</v>
      </c>
      <c r="P66" s="53">
        <v>0</v>
      </c>
      <c r="Q66" s="71">
        <v>0</v>
      </c>
      <c r="R66" s="54">
        <v>0</v>
      </c>
      <c r="S66" s="34">
        <v>0</v>
      </c>
      <c r="T66" s="34">
        <v>0</v>
      </c>
      <c r="U66" s="34">
        <f>N66+R66+T66</f>
        <v>30000</v>
      </c>
      <c r="V66" s="34">
        <f>M66*200</f>
        <v>5000</v>
      </c>
      <c r="W66" s="34">
        <v>25</v>
      </c>
      <c r="X66" s="34">
        <v>330</v>
      </c>
      <c r="Y66" s="52">
        <f t="shared" si="9"/>
        <v>8250</v>
      </c>
      <c r="Z66" s="46">
        <v>0</v>
      </c>
      <c r="AA66" s="46"/>
      <c r="AB66" s="34">
        <f>V66+Y66+Z66</f>
        <v>13250</v>
      </c>
      <c r="AC66" s="56">
        <f>AB66+U66</f>
        <v>43250</v>
      </c>
      <c r="AD66" s="91" t="str">
        <f>A66</f>
        <v>607-PR</v>
      </c>
      <c r="AE66" s="74"/>
    </row>
    <row r="67" spans="1:31" s="31" customFormat="1" ht="47.25" hidden="1" customHeight="1" x14ac:dyDescent="0.2">
      <c r="A67" s="33" t="s">
        <v>136</v>
      </c>
      <c r="B67" s="33" t="s">
        <v>615</v>
      </c>
      <c r="C67" s="28" t="s">
        <v>33</v>
      </c>
      <c r="D67" s="28" t="s">
        <v>50</v>
      </c>
      <c r="E67" s="89" t="s">
        <v>35</v>
      </c>
      <c r="F67" s="35" t="s">
        <v>134</v>
      </c>
      <c r="G67" s="35" t="s">
        <v>135</v>
      </c>
      <c r="H67" s="220">
        <v>45</v>
      </c>
      <c r="I67" s="33" t="s">
        <v>37</v>
      </c>
      <c r="J67" s="51">
        <v>1200</v>
      </c>
      <c r="K67" s="52">
        <v>17</v>
      </c>
      <c r="L67" s="52">
        <v>0</v>
      </c>
      <c r="M67" s="52">
        <f t="shared" si="10"/>
        <v>17</v>
      </c>
      <c r="N67" s="34">
        <f t="shared" si="8"/>
        <v>20400</v>
      </c>
      <c r="O67" s="53">
        <v>0</v>
      </c>
      <c r="P67" s="53">
        <v>0</v>
      </c>
      <c r="Q67" s="71">
        <v>0</v>
      </c>
      <c r="R67" s="54">
        <v>0</v>
      </c>
      <c r="S67" s="34">
        <v>0</v>
      </c>
      <c r="T67" s="34">
        <v>0</v>
      </c>
      <c r="U67" s="34">
        <f>N67+R67+T67</f>
        <v>20400</v>
      </c>
      <c r="V67" s="34">
        <f>M67*200</f>
        <v>3400</v>
      </c>
      <c r="W67" s="34">
        <v>17</v>
      </c>
      <c r="X67" s="34">
        <v>330</v>
      </c>
      <c r="Y67" s="52">
        <f t="shared" si="9"/>
        <v>5610</v>
      </c>
      <c r="Z67" s="46">
        <v>0</v>
      </c>
      <c r="AA67" s="34">
        <v>13250</v>
      </c>
      <c r="AB67" s="34">
        <f>V67+Y67+Z67</f>
        <v>9010</v>
      </c>
      <c r="AC67" s="56">
        <f>AB67+U67</f>
        <v>29410</v>
      </c>
      <c r="AD67" s="91" t="s">
        <v>136</v>
      </c>
      <c r="AE67" s="74"/>
    </row>
    <row r="68" spans="1:31" s="31" customFormat="1" ht="47.25" hidden="1" customHeight="1" x14ac:dyDescent="0.2">
      <c r="A68" s="33" t="s">
        <v>136</v>
      </c>
      <c r="B68" s="33" t="s">
        <v>620</v>
      </c>
      <c r="C68" s="28" t="s">
        <v>33</v>
      </c>
      <c r="D68" s="28" t="s">
        <v>50</v>
      </c>
      <c r="E68" s="89" t="s">
        <v>35</v>
      </c>
      <c r="F68" s="35" t="s">
        <v>85</v>
      </c>
      <c r="G68" s="35" t="s">
        <v>132</v>
      </c>
      <c r="H68" s="220">
        <v>45</v>
      </c>
      <c r="I68" s="33" t="s">
        <v>37</v>
      </c>
      <c r="J68" s="51">
        <v>1200</v>
      </c>
      <c r="K68" s="52">
        <v>0</v>
      </c>
      <c r="L68" s="52">
        <v>17</v>
      </c>
      <c r="M68" s="52">
        <f t="shared" si="10"/>
        <v>17</v>
      </c>
      <c r="N68" s="34">
        <f t="shared" si="8"/>
        <v>20400</v>
      </c>
      <c r="O68" s="53">
        <v>0</v>
      </c>
      <c r="P68" s="53">
        <v>0</v>
      </c>
      <c r="Q68" s="71">
        <v>0</v>
      </c>
      <c r="R68" s="54">
        <v>0</v>
      </c>
      <c r="S68" s="34">
        <v>0</v>
      </c>
      <c r="T68" s="34">
        <v>0</v>
      </c>
      <c r="U68" s="34">
        <v>20400</v>
      </c>
      <c r="V68" s="34">
        <v>3400</v>
      </c>
      <c r="W68" s="34">
        <v>17</v>
      </c>
      <c r="X68" s="34">
        <v>330</v>
      </c>
      <c r="Y68" s="52">
        <f t="shared" si="9"/>
        <v>5610</v>
      </c>
      <c r="Z68" s="46">
        <v>0</v>
      </c>
      <c r="AA68" s="34">
        <v>9010</v>
      </c>
      <c r="AB68" s="34">
        <f>V68+Y68+Z68</f>
        <v>9010</v>
      </c>
      <c r="AC68" s="56">
        <f>AB68+U68</f>
        <v>29410</v>
      </c>
      <c r="AD68" s="91" t="s">
        <v>136</v>
      </c>
      <c r="AE68" s="74"/>
    </row>
    <row r="69" spans="1:31" s="31" customFormat="1" ht="27" hidden="1" customHeight="1" x14ac:dyDescent="0.2">
      <c r="A69" s="33" t="s">
        <v>136</v>
      </c>
      <c r="B69" s="33"/>
      <c r="C69" s="28" t="s">
        <v>33</v>
      </c>
      <c r="D69" s="28" t="s">
        <v>112</v>
      </c>
      <c r="E69" s="35" t="s">
        <v>112</v>
      </c>
      <c r="F69" s="35" t="s">
        <v>112</v>
      </c>
      <c r="G69" s="35" t="s">
        <v>113</v>
      </c>
      <c r="H69" s="220" t="s">
        <v>112</v>
      </c>
      <c r="I69" s="33" t="s">
        <v>112</v>
      </c>
      <c r="J69" s="51">
        <v>0</v>
      </c>
      <c r="K69" s="52">
        <v>0</v>
      </c>
      <c r="L69" s="52">
        <v>0</v>
      </c>
      <c r="M69" s="52">
        <v>0</v>
      </c>
      <c r="N69" s="34">
        <v>0</v>
      </c>
      <c r="O69" s="53">
        <v>0</v>
      </c>
      <c r="P69" s="53">
        <v>0</v>
      </c>
      <c r="Q69" s="71">
        <v>0</v>
      </c>
      <c r="R69" s="54">
        <v>0</v>
      </c>
      <c r="S69" s="34">
        <v>0</v>
      </c>
      <c r="T69" s="34">
        <v>21000</v>
      </c>
      <c r="U69" s="34">
        <f>N69+R69+T69</f>
        <v>21000</v>
      </c>
      <c r="V69" s="34">
        <v>0</v>
      </c>
      <c r="W69" s="34">
        <v>0</v>
      </c>
      <c r="X69" s="34">
        <v>0</v>
      </c>
      <c r="Y69" s="52">
        <v>0</v>
      </c>
      <c r="Z69" s="46">
        <v>0</v>
      </c>
      <c r="AA69" s="46"/>
      <c r="AB69" s="34">
        <v>0</v>
      </c>
      <c r="AC69" s="56">
        <f>AB69+U69</f>
        <v>21000</v>
      </c>
      <c r="AD69" s="91" t="str">
        <f>A69</f>
        <v>607-PR</v>
      </c>
      <c r="AE69" s="74"/>
    </row>
    <row r="70" spans="1:31" s="31" customFormat="1" ht="27" hidden="1" customHeight="1" x14ac:dyDescent="0.2">
      <c r="A70" s="33" t="s">
        <v>136</v>
      </c>
      <c r="B70" s="33" t="s">
        <v>616</v>
      </c>
      <c r="C70" s="28" t="s">
        <v>33</v>
      </c>
      <c r="D70" s="28" t="s">
        <v>112</v>
      </c>
      <c r="E70" s="35" t="s">
        <v>112</v>
      </c>
      <c r="F70" s="35" t="s">
        <v>112</v>
      </c>
      <c r="G70" s="35" t="s">
        <v>113</v>
      </c>
      <c r="H70" s="220" t="s">
        <v>112</v>
      </c>
      <c r="I70" s="33" t="s">
        <v>112</v>
      </c>
      <c r="J70" s="51">
        <v>0</v>
      </c>
      <c r="K70" s="52">
        <v>0</v>
      </c>
      <c r="L70" s="52">
        <v>0</v>
      </c>
      <c r="M70" s="52">
        <v>0</v>
      </c>
      <c r="N70" s="34">
        <v>0</v>
      </c>
      <c r="O70" s="53">
        <v>0</v>
      </c>
      <c r="P70" s="53">
        <v>0</v>
      </c>
      <c r="Q70" s="71">
        <v>0</v>
      </c>
      <c r="R70" s="54">
        <v>0</v>
      </c>
      <c r="S70" s="34">
        <v>0</v>
      </c>
      <c r="T70" s="34">
        <v>10500</v>
      </c>
      <c r="U70" s="34">
        <f>N70+R70+T70</f>
        <v>10500</v>
      </c>
      <c r="V70" s="34">
        <v>0</v>
      </c>
      <c r="W70" s="34">
        <v>0</v>
      </c>
      <c r="X70" s="34">
        <v>0</v>
      </c>
      <c r="Y70" s="52">
        <v>0</v>
      </c>
      <c r="Z70" s="46">
        <v>0</v>
      </c>
      <c r="AA70" s="34">
        <v>0</v>
      </c>
      <c r="AB70" s="56">
        <v>0</v>
      </c>
      <c r="AC70" s="56">
        <f>AB70+U70</f>
        <v>10500</v>
      </c>
      <c r="AD70" s="91" t="str">
        <f>A70</f>
        <v>607-PR</v>
      </c>
      <c r="AE70" s="74"/>
    </row>
    <row r="71" spans="1:31" s="31" customFormat="1" ht="36" hidden="1" customHeight="1" x14ac:dyDescent="0.2">
      <c r="A71" s="33" t="s">
        <v>136</v>
      </c>
      <c r="B71" s="33" t="s">
        <v>621</v>
      </c>
      <c r="C71" s="28" t="s">
        <v>33</v>
      </c>
      <c r="D71" s="28" t="s">
        <v>112</v>
      </c>
      <c r="E71" s="35" t="s">
        <v>112</v>
      </c>
      <c r="F71" s="35" t="s">
        <v>112</v>
      </c>
      <c r="G71" s="35" t="s">
        <v>622</v>
      </c>
      <c r="H71" s="220" t="s">
        <v>112</v>
      </c>
      <c r="I71" s="33" t="s">
        <v>112</v>
      </c>
      <c r="J71" s="51">
        <v>0</v>
      </c>
      <c r="K71" s="52">
        <v>0</v>
      </c>
      <c r="L71" s="52">
        <v>0</v>
      </c>
      <c r="M71" s="52">
        <v>0</v>
      </c>
      <c r="N71" s="34">
        <v>0</v>
      </c>
      <c r="O71" s="53">
        <v>0</v>
      </c>
      <c r="P71" s="53">
        <v>0</v>
      </c>
      <c r="Q71" s="71">
        <v>0</v>
      </c>
      <c r="R71" s="54">
        <v>0</v>
      </c>
      <c r="S71" s="34">
        <v>0</v>
      </c>
      <c r="T71" s="34">
        <v>10500</v>
      </c>
      <c r="U71" s="34">
        <v>10500</v>
      </c>
      <c r="V71" s="34">
        <v>0</v>
      </c>
      <c r="W71" s="34">
        <v>0</v>
      </c>
      <c r="X71" s="34">
        <v>0</v>
      </c>
      <c r="Y71" s="52">
        <v>0</v>
      </c>
      <c r="Z71" s="46">
        <v>0</v>
      </c>
      <c r="AA71" s="56">
        <v>0</v>
      </c>
      <c r="AB71" s="56">
        <v>0</v>
      </c>
      <c r="AC71" s="56">
        <f>AB71+U71</f>
        <v>10500</v>
      </c>
      <c r="AD71" s="91" t="s">
        <v>136</v>
      </c>
      <c r="AE71" s="74"/>
    </row>
    <row r="72" spans="1:31" s="31" customFormat="1" ht="43.5" hidden="1" customHeight="1" x14ac:dyDescent="0.2">
      <c r="A72" s="33" t="s">
        <v>136</v>
      </c>
      <c r="B72" s="33"/>
      <c r="C72" s="28" t="s">
        <v>33</v>
      </c>
      <c r="D72" s="28" t="s">
        <v>112</v>
      </c>
      <c r="E72" s="35" t="s">
        <v>112</v>
      </c>
      <c r="F72" s="35" t="s">
        <v>112</v>
      </c>
      <c r="G72" s="35" t="s">
        <v>114</v>
      </c>
      <c r="H72" s="220" t="s">
        <v>112</v>
      </c>
      <c r="I72" s="33" t="s">
        <v>112</v>
      </c>
      <c r="J72" s="51">
        <v>0</v>
      </c>
      <c r="K72" s="52">
        <v>0</v>
      </c>
      <c r="L72" s="52">
        <v>0</v>
      </c>
      <c r="M72" s="52">
        <v>0</v>
      </c>
      <c r="N72" s="34">
        <v>0</v>
      </c>
      <c r="O72" s="53">
        <v>0</v>
      </c>
      <c r="P72" s="53">
        <v>0</v>
      </c>
      <c r="Q72" s="71">
        <v>0</v>
      </c>
      <c r="R72" s="54">
        <v>0</v>
      </c>
      <c r="S72" s="34">
        <v>0</v>
      </c>
      <c r="T72" s="34">
        <v>9390</v>
      </c>
      <c r="U72" s="34">
        <f>N72+R72+T72</f>
        <v>9390</v>
      </c>
      <c r="V72" s="34">
        <v>0</v>
      </c>
      <c r="W72" s="34">
        <v>0</v>
      </c>
      <c r="X72" s="34">
        <v>0</v>
      </c>
      <c r="Y72" s="52">
        <v>0</v>
      </c>
      <c r="Z72" s="46">
        <v>0</v>
      </c>
      <c r="AA72" s="46"/>
      <c r="AB72" s="34">
        <v>0</v>
      </c>
      <c r="AC72" s="56">
        <f>AB72+U72</f>
        <v>9390</v>
      </c>
      <c r="AD72" s="91" t="str">
        <f>A72</f>
        <v>607-PR</v>
      </c>
      <c r="AE72" s="74"/>
    </row>
    <row r="73" spans="1:31" s="31" customFormat="1" ht="37.5" hidden="1" customHeight="1" x14ac:dyDescent="0.2">
      <c r="A73" s="33" t="s">
        <v>136</v>
      </c>
      <c r="B73" s="33"/>
      <c r="C73" s="28" t="s">
        <v>33</v>
      </c>
      <c r="D73" s="28" t="s">
        <v>112</v>
      </c>
      <c r="E73" s="35" t="s">
        <v>112</v>
      </c>
      <c r="F73" s="209" t="s">
        <v>112</v>
      </c>
      <c r="G73" s="35" t="s">
        <v>115</v>
      </c>
      <c r="H73" s="220" t="s">
        <v>112</v>
      </c>
      <c r="I73" s="33" t="s">
        <v>112</v>
      </c>
      <c r="J73" s="51">
        <v>0</v>
      </c>
      <c r="K73" s="52">
        <v>0</v>
      </c>
      <c r="L73" s="52">
        <v>0</v>
      </c>
      <c r="M73" s="52">
        <v>0</v>
      </c>
      <c r="N73" s="34">
        <v>0</v>
      </c>
      <c r="O73" s="53">
        <v>0</v>
      </c>
      <c r="P73" s="53">
        <v>0</v>
      </c>
      <c r="Q73" s="71">
        <v>0</v>
      </c>
      <c r="R73" s="54">
        <v>0</v>
      </c>
      <c r="S73" s="34">
        <v>0</v>
      </c>
      <c r="T73" s="34">
        <v>21000</v>
      </c>
      <c r="U73" s="34">
        <f>N73+R73+T73</f>
        <v>21000</v>
      </c>
      <c r="V73" s="34">
        <v>0</v>
      </c>
      <c r="W73" s="34">
        <v>0</v>
      </c>
      <c r="X73" s="34">
        <v>0</v>
      </c>
      <c r="Y73" s="52">
        <v>0</v>
      </c>
      <c r="Z73" s="46">
        <v>0</v>
      </c>
      <c r="AA73" s="46"/>
      <c r="AB73" s="34">
        <v>0</v>
      </c>
      <c r="AC73" s="56">
        <f>AB73+U73</f>
        <v>21000</v>
      </c>
      <c r="AD73" s="91" t="str">
        <f>A73</f>
        <v>607-PR</v>
      </c>
      <c r="AE73" s="74"/>
    </row>
    <row r="74" spans="1:31" s="31" customFormat="1" ht="31.5" hidden="1" customHeight="1" x14ac:dyDescent="0.2">
      <c r="A74" s="33" t="s">
        <v>136</v>
      </c>
      <c r="B74" s="33"/>
      <c r="C74" s="28" t="s">
        <v>33</v>
      </c>
      <c r="D74" s="28" t="s">
        <v>112</v>
      </c>
      <c r="E74" s="35" t="s">
        <v>112</v>
      </c>
      <c r="F74" s="35" t="s">
        <v>112</v>
      </c>
      <c r="G74" s="35" t="s">
        <v>116</v>
      </c>
      <c r="H74" s="220" t="s">
        <v>112</v>
      </c>
      <c r="I74" s="33" t="s">
        <v>112</v>
      </c>
      <c r="J74" s="51">
        <v>0</v>
      </c>
      <c r="K74" s="52">
        <v>0</v>
      </c>
      <c r="L74" s="52">
        <v>0</v>
      </c>
      <c r="M74" s="52">
        <v>0</v>
      </c>
      <c r="N74" s="34">
        <v>0</v>
      </c>
      <c r="O74" s="53">
        <v>0</v>
      </c>
      <c r="P74" s="53">
        <v>0</v>
      </c>
      <c r="Q74" s="71">
        <v>0</v>
      </c>
      <c r="R74" s="54">
        <v>0</v>
      </c>
      <c r="S74" s="34">
        <v>0</v>
      </c>
      <c r="T74" s="34">
        <v>8390</v>
      </c>
      <c r="U74" s="34">
        <v>8390</v>
      </c>
      <c r="V74" s="34">
        <v>0</v>
      </c>
      <c r="W74" s="34">
        <v>0</v>
      </c>
      <c r="X74" s="34">
        <v>0</v>
      </c>
      <c r="Y74" s="52">
        <v>0</v>
      </c>
      <c r="Z74" s="46">
        <v>0</v>
      </c>
      <c r="AA74" s="46"/>
      <c r="AB74" s="34">
        <v>0</v>
      </c>
      <c r="AC74" s="56">
        <f>AB74+U74</f>
        <v>8390</v>
      </c>
      <c r="AD74" s="91" t="str">
        <f>A74</f>
        <v>607-PR</v>
      </c>
      <c r="AE74" s="74"/>
    </row>
    <row r="75" spans="1:31" s="31" customFormat="1" ht="31.5" hidden="1" customHeight="1" x14ac:dyDescent="0.2">
      <c r="A75" s="33" t="s">
        <v>136</v>
      </c>
      <c r="B75" s="33" t="s">
        <v>617</v>
      </c>
      <c r="C75" s="28" t="s">
        <v>33</v>
      </c>
      <c r="D75" s="28" t="s">
        <v>112</v>
      </c>
      <c r="E75" s="35" t="s">
        <v>112</v>
      </c>
      <c r="F75" s="35" t="s">
        <v>112</v>
      </c>
      <c r="G75" s="35" t="s">
        <v>618</v>
      </c>
      <c r="H75" s="220" t="s">
        <v>112</v>
      </c>
      <c r="I75" s="33" t="s">
        <v>112</v>
      </c>
      <c r="J75" s="51">
        <v>0</v>
      </c>
      <c r="K75" s="52">
        <v>0</v>
      </c>
      <c r="L75" s="52">
        <v>0</v>
      </c>
      <c r="M75" s="52">
        <v>0</v>
      </c>
      <c r="N75" s="34">
        <v>0</v>
      </c>
      <c r="O75" s="53">
        <v>0</v>
      </c>
      <c r="P75" s="53">
        <v>0</v>
      </c>
      <c r="Q75" s="71">
        <v>0</v>
      </c>
      <c r="R75" s="54">
        <v>0</v>
      </c>
      <c r="S75" s="34">
        <v>0</v>
      </c>
      <c r="T75" s="34">
        <v>3895</v>
      </c>
      <c r="U75" s="34">
        <v>3895</v>
      </c>
      <c r="V75" s="34">
        <v>0</v>
      </c>
      <c r="W75" s="34">
        <v>0</v>
      </c>
      <c r="X75" s="34">
        <v>0</v>
      </c>
      <c r="Y75" s="52">
        <v>0</v>
      </c>
      <c r="Z75" s="46">
        <v>0</v>
      </c>
      <c r="AA75" s="34">
        <v>0</v>
      </c>
      <c r="AB75" s="56">
        <v>0</v>
      </c>
      <c r="AC75" s="56">
        <f>AB75+U75</f>
        <v>3895</v>
      </c>
      <c r="AD75" s="91" t="s">
        <v>136</v>
      </c>
      <c r="AE75" s="74"/>
    </row>
    <row r="76" spans="1:31" s="31" customFormat="1" ht="31.5" hidden="1" customHeight="1" x14ac:dyDescent="0.2">
      <c r="A76" s="33" t="s">
        <v>136</v>
      </c>
      <c r="B76" s="33" t="s">
        <v>623</v>
      </c>
      <c r="C76" s="28" t="s">
        <v>33</v>
      </c>
      <c r="D76" s="28" t="s">
        <v>112</v>
      </c>
      <c r="E76" s="35" t="s">
        <v>112</v>
      </c>
      <c r="F76" s="35" t="s">
        <v>112</v>
      </c>
      <c r="G76" s="35" t="s">
        <v>618</v>
      </c>
      <c r="H76" s="220" t="s">
        <v>112</v>
      </c>
      <c r="I76" s="33" t="s">
        <v>112</v>
      </c>
      <c r="J76" s="51">
        <v>0</v>
      </c>
      <c r="K76" s="52">
        <v>0</v>
      </c>
      <c r="L76" s="52">
        <v>0</v>
      </c>
      <c r="M76" s="52">
        <v>0</v>
      </c>
      <c r="N76" s="34">
        <v>0</v>
      </c>
      <c r="O76" s="53">
        <v>0</v>
      </c>
      <c r="P76" s="53">
        <v>0</v>
      </c>
      <c r="Q76" s="71">
        <v>0</v>
      </c>
      <c r="R76" s="54">
        <v>0</v>
      </c>
      <c r="S76" s="34">
        <v>0</v>
      </c>
      <c r="T76" s="34">
        <v>3895</v>
      </c>
      <c r="U76" s="34">
        <v>3895</v>
      </c>
      <c r="V76" s="34">
        <v>0</v>
      </c>
      <c r="W76" s="34">
        <v>0</v>
      </c>
      <c r="X76" s="34">
        <v>0</v>
      </c>
      <c r="Y76" s="52">
        <v>0</v>
      </c>
      <c r="Z76" s="46">
        <v>0</v>
      </c>
      <c r="AA76" s="56">
        <v>0</v>
      </c>
      <c r="AB76" s="56">
        <v>0</v>
      </c>
      <c r="AC76" s="56">
        <f>AB76+U76</f>
        <v>3895</v>
      </c>
      <c r="AD76" s="91" t="s">
        <v>136</v>
      </c>
      <c r="AE76" s="74"/>
    </row>
    <row r="77" spans="1:31" s="31" customFormat="1" ht="33" hidden="1" customHeight="1" x14ac:dyDescent="0.2">
      <c r="A77" s="33" t="s">
        <v>136</v>
      </c>
      <c r="B77" s="33"/>
      <c r="C77" s="28" t="s">
        <v>33</v>
      </c>
      <c r="D77" s="28" t="s">
        <v>50</v>
      </c>
      <c r="E77" s="35" t="s">
        <v>139</v>
      </c>
      <c r="F77" s="35" t="s">
        <v>137</v>
      </c>
      <c r="G77" s="35" t="s">
        <v>138</v>
      </c>
      <c r="H77" s="220">
        <v>60</v>
      </c>
      <c r="I77" s="33" t="s">
        <v>37</v>
      </c>
      <c r="J77" s="51">
        <v>1200</v>
      </c>
      <c r="K77" s="52">
        <v>17</v>
      </c>
      <c r="L77" s="52">
        <v>0</v>
      </c>
      <c r="M77" s="52">
        <f t="shared" ref="M77:M149" si="11">K77+L77</f>
        <v>17</v>
      </c>
      <c r="N77" s="34">
        <f t="shared" ref="N77:N149" si="12">(J77*M77)</f>
        <v>20400</v>
      </c>
      <c r="O77" s="34">
        <v>0</v>
      </c>
      <c r="P77" s="34">
        <v>0</v>
      </c>
      <c r="Q77" s="54">
        <v>0</v>
      </c>
      <c r="R77" s="54">
        <v>0</v>
      </c>
      <c r="S77" s="34">
        <v>0</v>
      </c>
      <c r="T77" s="34">
        <v>0</v>
      </c>
      <c r="U77" s="34">
        <f>N77+R77+T77</f>
        <v>20400</v>
      </c>
      <c r="V77" s="34">
        <f>M77*200</f>
        <v>3400</v>
      </c>
      <c r="W77" s="34">
        <v>17</v>
      </c>
      <c r="X77" s="34">
        <v>330</v>
      </c>
      <c r="Y77" s="52">
        <f>SUM(X77*W77)</f>
        <v>5610</v>
      </c>
      <c r="Z77" s="52">
        <v>0</v>
      </c>
      <c r="AA77" s="52"/>
      <c r="AB77" s="34">
        <f>V77+Y77+Z77</f>
        <v>9010</v>
      </c>
      <c r="AC77" s="56">
        <f>AB77+U77</f>
        <v>29410</v>
      </c>
      <c r="AD77" s="91" t="str">
        <f>A77</f>
        <v>607-PR</v>
      </c>
      <c r="AE77" s="74"/>
    </row>
    <row r="78" spans="1:31" s="31" customFormat="1" ht="33" hidden="1" customHeight="1" x14ac:dyDescent="0.2">
      <c r="A78" s="33" t="s">
        <v>136</v>
      </c>
      <c r="B78" s="33"/>
      <c r="C78" s="28" t="s">
        <v>33</v>
      </c>
      <c r="D78" s="28" t="s">
        <v>50</v>
      </c>
      <c r="E78" s="35" t="s">
        <v>139</v>
      </c>
      <c r="F78" s="111" t="s">
        <v>140</v>
      </c>
      <c r="G78" s="35" t="s">
        <v>141</v>
      </c>
      <c r="H78" s="220">
        <v>45</v>
      </c>
      <c r="I78" s="33" t="s">
        <v>37</v>
      </c>
      <c r="J78" s="51">
        <v>1200</v>
      </c>
      <c r="K78" s="52">
        <v>0</v>
      </c>
      <c r="L78" s="52">
        <v>17</v>
      </c>
      <c r="M78" s="52">
        <f t="shared" si="11"/>
        <v>17</v>
      </c>
      <c r="N78" s="34">
        <f t="shared" si="12"/>
        <v>20400</v>
      </c>
      <c r="O78" s="53">
        <v>0</v>
      </c>
      <c r="P78" s="53">
        <v>0</v>
      </c>
      <c r="Q78" s="71">
        <v>0</v>
      </c>
      <c r="R78" s="54">
        <v>0</v>
      </c>
      <c r="S78" s="34">
        <v>0</v>
      </c>
      <c r="T78" s="34">
        <v>0</v>
      </c>
      <c r="U78" s="34">
        <f>N78+R78+T78</f>
        <v>20400</v>
      </c>
      <c r="V78" s="34">
        <f>M78*200</f>
        <v>3400</v>
      </c>
      <c r="W78" s="34">
        <v>17</v>
      </c>
      <c r="X78" s="34">
        <v>330</v>
      </c>
      <c r="Y78" s="52">
        <f>SUM(X78*W78)</f>
        <v>5610</v>
      </c>
      <c r="Z78" s="46">
        <v>0</v>
      </c>
      <c r="AA78" s="46"/>
      <c r="AB78" s="34">
        <f>V78+Y78+Z78</f>
        <v>9010</v>
      </c>
      <c r="AC78" s="56">
        <f>AB78+U78</f>
        <v>29410</v>
      </c>
      <c r="AD78" s="91" t="str">
        <f>A78</f>
        <v>607-PR</v>
      </c>
      <c r="AE78" s="74"/>
    </row>
    <row r="79" spans="1:31" s="31" customFormat="1" ht="43" hidden="1" customHeight="1" x14ac:dyDescent="0.2">
      <c r="A79" s="33" t="s">
        <v>142</v>
      </c>
      <c r="B79" s="207" t="s">
        <v>131</v>
      </c>
      <c r="C79" s="63" t="s">
        <v>33</v>
      </c>
      <c r="D79" s="63" t="s">
        <v>45</v>
      </c>
      <c r="E79" s="37" t="s">
        <v>143</v>
      </c>
      <c r="F79" s="37" t="s">
        <v>144</v>
      </c>
      <c r="G79" s="37" t="s">
        <v>145</v>
      </c>
      <c r="H79" s="245">
        <v>75</v>
      </c>
      <c r="I79" s="62" t="s">
        <v>37</v>
      </c>
      <c r="J79" s="39">
        <v>1200</v>
      </c>
      <c r="K79" s="40">
        <v>0</v>
      </c>
      <c r="L79" s="40">
        <v>0</v>
      </c>
      <c r="M79" s="40">
        <f t="shared" si="11"/>
        <v>0</v>
      </c>
      <c r="N79" s="41">
        <f t="shared" si="12"/>
        <v>0</v>
      </c>
      <c r="O79" s="42">
        <v>0</v>
      </c>
      <c r="P79" s="42">
        <v>0</v>
      </c>
      <c r="Q79" s="67">
        <v>0</v>
      </c>
      <c r="R79" s="43">
        <v>0</v>
      </c>
      <c r="S79" s="41">
        <v>0</v>
      </c>
      <c r="T79" s="41">
        <v>0</v>
      </c>
      <c r="U79" s="41">
        <f>N79+R79+T79</f>
        <v>0</v>
      </c>
      <c r="V79" s="41">
        <f>M79*200</f>
        <v>0</v>
      </c>
      <c r="W79" s="41">
        <v>0</v>
      </c>
      <c r="X79" s="41">
        <v>132</v>
      </c>
      <c r="Y79" s="40">
        <f>SUM(X79*W79)</f>
        <v>0</v>
      </c>
      <c r="Z79" s="45">
        <v>0</v>
      </c>
      <c r="AA79" s="45"/>
      <c r="AB79" s="41">
        <f>V79+Y79+Z79</f>
        <v>0</v>
      </c>
      <c r="AC79" s="47">
        <f>AB79+U79</f>
        <v>0</v>
      </c>
      <c r="AD79" s="91" t="s">
        <v>142</v>
      </c>
      <c r="AE79" s="74" t="s">
        <v>146</v>
      </c>
    </row>
    <row r="80" spans="1:31" s="31" customFormat="1" ht="45.75" hidden="1" customHeight="1" x14ac:dyDescent="0.2">
      <c r="A80" s="186" t="s">
        <v>147</v>
      </c>
      <c r="B80" s="186" t="s">
        <v>762</v>
      </c>
      <c r="C80" s="179" t="s">
        <v>33</v>
      </c>
      <c r="D80" s="179" t="s">
        <v>45</v>
      </c>
      <c r="E80" s="180" t="s">
        <v>148</v>
      </c>
      <c r="F80" s="180" t="s">
        <v>149</v>
      </c>
      <c r="G80" s="180" t="s">
        <v>150</v>
      </c>
      <c r="H80" s="246">
        <v>45</v>
      </c>
      <c r="I80" s="178" t="s">
        <v>48</v>
      </c>
      <c r="J80" s="183">
        <v>585</v>
      </c>
      <c r="K80" s="181">
        <v>0</v>
      </c>
      <c r="L80" s="181">
        <v>20</v>
      </c>
      <c r="M80" s="181">
        <f t="shared" si="11"/>
        <v>20</v>
      </c>
      <c r="N80" s="34">
        <f t="shared" si="12"/>
        <v>11700</v>
      </c>
      <c r="O80" s="53">
        <v>28</v>
      </c>
      <c r="P80" s="53">
        <v>14</v>
      </c>
      <c r="Q80" s="71">
        <v>0.4</v>
      </c>
      <c r="R80" s="71">
        <f t="shared" ref="R80:R137" si="13">SUM(P80*Q80*O80)</f>
        <v>156.80000000000001</v>
      </c>
      <c r="S80" s="53">
        <v>0</v>
      </c>
      <c r="T80" s="34">
        <f>(M80*S80)</f>
        <v>0</v>
      </c>
      <c r="U80" s="34">
        <f>N80+R80+T80</f>
        <v>11856.8</v>
      </c>
      <c r="V80" s="34">
        <f>M80*200</f>
        <v>4000</v>
      </c>
      <c r="W80" s="34">
        <v>1</v>
      </c>
      <c r="X80" s="34">
        <v>160</v>
      </c>
      <c r="Y80" s="52">
        <f>SUM(W80*X80)</f>
        <v>160</v>
      </c>
      <c r="Z80" s="46">
        <v>0</v>
      </c>
      <c r="AA80" s="46"/>
      <c r="AB80" s="34">
        <f>V80+Y80+Z80</f>
        <v>4160</v>
      </c>
      <c r="AC80" s="30">
        <f>AB80+U80</f>
        <v>16016.8</v>
      </c>
      <c r="AD80" s="91" t="str">
        <f>A80</f>
        <v>610-PR</v>
      </c>
      <c r="AE80" s="74" t="s">
        <v>152</v>
      </c>
    </row>
    <row r="81" spans="1:31" s="31" customFormat="1" ht="46" hidden="1" customHeight="1" x14ac:dyDescent="0.2">
      <c r="A81" s="186" t="s">
        <v>147</v>
      </c>
      <c r="B81" s="186" t="s">
        <v>759</v>
      </c>
      <c r="C81" s="179" t="s">
        <v>33</v>
      </c>
      <c r="D81" s="179" t="s">
        <v>45</v>
      </c>
      <c r="E81" s="180" t="s">
        <v>153</v>
      </c>
      <c r="F81" s="180" t="s">
        <v>149</v>
      </c>
      <c r="G81" s="180" t="s">
        <v>154</v>
      </c>
      <c r="H81" s="220">
        <v>45</v>
      </c>
      <c r="I81" s="33" t="s">
        <v>48</v>
      </c>
      <c r="J81" s="51">
        <v>585</v>
      </c>
      <c r="K81" s="52">
        <v>0</v>
      </c>
      <c r="L81" s="52">
        <v>0</v>
      </c>
      <c r="M81" s="52">
        <f t="shared" si="11"/>
        <v>0</v>
      </c>
      <c r="N81" s="34">
        <f t="shared" si="12"/>
        <v>0</v>
      </c>
      <c r="O81" s="53">
        <v>0</v>
      </c>
      <c r="P81" s="53">
        <v>14</v>
      </c>
      <c r="Q81" s="71">
        <v>0.4</v>
      </c>
      <c r="R81" s="71">
        <f t="shared" si="13"/>
        <v>0</v>
      </c>
      <c r="S81" s="53">
        <v>0</v>
      </c>
      <c r="T81" s="34">
        <f>(M81*S81)</f>
        <v>0</v>
      </c>
      <c r="U81" s="34">
        <f>N81+R81+T81</f>
        <v>0</v>
      </c>
      <c r="V81" s="34">
        <f>M81*200</f>
        <v>0</v>
      </c>
      <c r="W81" s="34">
        <v>0</v>
      </c>
      <c r="X81" s="34">
        <v>160</v>
      </c>
      <c r="Y81" s="52">
        <f>SUM(W81*X81)</f>
        <v>0</v>
      </c>
      <c r="Z81" s="46">
        <v>0</v>
      </c>
      <c r="AA81" s="46"/>
      <c r="AB81" s="34">
        <f>V81+Y81+Z81</f>
        <v>0</v>
      </c>
      <c r="AC81" s="30">
        <f>AB81+U81</f>
        <v>0</v>
      </c>
      <c r="AD81" s="91" t="str">
        <f>A81</f>
        <v>610-PR</v>
      </c>
      <c r="AE81" s="74" t="s">
        <v>152</v>
      </c>
    </row>
    <row r="82" spans="1:31" s="31" customFormat="1" ht="46.5" hidden="1" customHeight="1" x14ac:dyDescent="0.2">
      <c r="A82" s="33" t="s">
        <v>147</v>
      </c>
      <c r="B82" s="33"/>
      <c r="C82" s="28" t="s">
        <v>33</v>
      </c>
      <c r="D82" s="28" t="s">
        <v>45</v>
      </c>
      <c r="E82" s="35" t="s">
        <v>156</v>
      </c>
      <c r="F82" s="35" t="s">
        <v>157</v>
      </c>
      <c r="G82" s="35" t="s">
        <v>158</v>
      </c>
      <c r="H82" s="220">
        <v>45</v>
      </c>
      <c r="I82" s="33" t="s">
        <v>48</v>
      </c>
      <c r="J82" s="51">
        <v>585</v>
      </c>
      <c r="K82" s="52">
        <v>0</v>
      </c>
      <c r="L82" s="52">
        <v>20</v>
      </c>
      <c r="M82" s="52">
        <f t="shared" si="11"/>
        <v>20</v>
      </c>
      <c r="N82" s="34">
        <f t="shared" si="12"/>
        <v>11700</v>
      </c>
      <c r="O82" s="53">
        <v>28</v>
      </c>
      <c r="P82" s="53">
        <v>8</v>
      </c>
      <c r="Q82" s="71">
        <v>0.4</v>
      </c>
      <c r="R82" s="54">
        <f t="shared" si="13"/>
        <v>89.600000000000009</v>
      </c>
      <c r="S82" s="34">
        <v>0</v>
      </c>
      <c r="T82" s="34">
        <f>(M82*S82)</f>
        <v>0</v>
      </c>
      <c r="U82" s="34">
        <f>N82+R82+T82</f>
        <v>11789.6</v>
      </c>
      <c r="V82" s="34">
        <f>M82*200</f>
        <v>4000</v>
      </c>
      <c r="W82" s="34">
        <v>1</v>
      </c>
      <c r="X82" s="34">
        <v>160</v>
      </c>
      <c r="Y82" s="52">
        <f>SUM(X82*W82)</f>
        <v>160</v>
      </c>
      <c r="Z82" s="52">
        <v>0</v>
      </c>
      <c r="AA82" s="52"/>
      <c r="AB82" s="34">
        <f>V82+Y82+Z82</f>
        <v>4160</v>
      </c>
      <c r="AC82" s="81">
        <f>AB82+U82</f>
        <v>15949.6</v>
      </c>
      <c r="AD82" s="91" t="str">
        <f>A82</f>
        <v>610-PR</v>
      </c>
      <c r="AE82" s="74" t="s">
        <v>160</v>
      </c>
    </row>
    <row r="83" spans="1:31" s="31" customFormat="1" ht="47.25" hidden="1" customHeight="1" x14ac:dyDescent="0.2">
      <c r="A83" s="74" t="s">
        <v>147</v>
      </c>
      <c r="B83" s="74" t="s">
        <v>619</v>
      </c>
      <c r="C83" s="74" t="s">
        <v>33</v>
      </c>
      <c r="D83" s="74" t="s">
        <v>50</v>
      </c>
      <c r="E83" s="35" t="s">
        <v>161</v>
      </c>
      <c r="F83" s="99" t="s">
        <v>162</v>
      </c>
      <c r="G83" s="99" t="s">
        <v>163</v>
      </c>
      <c r="H83" s="248">
        <v>45</v>
      </c>
      <c r="I83" s="74" t="s">
        <v>37</v>
      </c>
      <c r="J83" s="100">
        <v>1200</v>
      </c>
      <c r="K83" s="100">
        <v>0</v>
      </c>
      <c r="L83" s="100">
        <v>0</v>
      </c>
      <c r="M83" s="100">
        <f t="shared" si="11"/>
        <v>0</v>
      </c>
      <c r="N83" s="100">
        <f t="shared" si="12"/>
        <v>0</v>
      </c>
      <c r="O83" s="100">
        <v>0</v>
      </c>
      <c r="P83" s="212">
        <v>10</v>
      </c>
      <c r="Q83" s="213">
        <v>0.4</v>
      </c>
      <c r="R83" s="71">
        <f t="shared" si="13"/>
        <v>0</v>
      </c>
      <c r="S83" s="212">
        <v>0</v>
      </c>
      <c r="T83" s="100">
        <f>(M83*S83)</f>
        <v>0</v>
      </c>
      <c r="U83" s="100">
        <f>N83+R83+T83</f>
        <v>0</v>
      </c>
      <c r="V83" s="100">
        <f>M83*200</f>
        <v>0</v>
      </c>
      <c r="W83" s="100">
        <v>0</v>
      </c>
      <c r="X83" s="100">
        <v>160</v>
      </c>
      <c r="Y83" s="100">
        <f>SUM(X83*W83)</f>
        <v>0</v>
      </c>
      <c r="Z83" s="100">
        <v>0</v>
      </c>
      <c r="AA83" s="214"/>
      <c r="AB83" s="100">
        <f>V83+Y83+Z83</f>
        <v>0</v>
      </c>
      <c r="AC83" s="81">
        <f>AB83+U83</f>
        <v>0</v>
      </c>
      <c r="AD83" s="91" t="str">
        <f>A83</f>
        <v>610-PR</v>
      </c>
      <c r="AE83" s="74"/>
    </row>
    <row r="84" spans="1:31" s="31" customFormat="1" ht="45.75" hidden="1" customHeight="1" x14ac:dyDescent="0.2">
      <c r="A84" s="74" t="s">
        <v>147</v>
      </c>
      <c r="B84" s="74"/>
      <c r="C84" s="28" t="s">
        <v>33</v>
      </c>
      <c r="D84" s="28" t="s">
        <v>50</v>
      </c>
      <c r="E84" s="35" t="s">
        <v>165</v>
      </c>
      <c r="F84" s="35" t="s">
        <v>166</v>
      </c>
      <c r="G84" s="89" t="s">
        <v>167</v>
      </c>
      <c r="H84" s="220">
        <v>45</v>
      </c>
      <c r="I84" s="33" t="s">
        <v>48</v>
      </c>
      <c r="J84" s="51">
        <v>585</v>
      </c>
      <c r="K84" s="52">
        <v>17</v>
      </c>
      <c r="L84" s="52">
        <v>0</v>
      </c>
      <c r="M84" s="52">
        <f t="shared" si="11"/>
        <v>17</v>
      </c>
      <c r="N84" s="34">
        <f t="shared" si="12"/>
        <v>9945</v>
      </c>
      <c r="O84" s="53">
        <v>28</v>
      </c>
      <c r="P84" s="53">
        <v>120</v>
      </c>
      <c r="Q84" s="71">
        <v>0.4</v>
      </c>
      <c r="R84" s="71">
        <f t="shared" si="13"/>
        <v>1344</v>
      </c>
      <c r="S84" s="53">
        <v>0</v>
      </c>
      <c r="T84" s="34">
        <f>(M84*S84)</f>
        <v>0</v>
      </c>
      <c r="U84" s="34">
        <f>N84+R84+T84</f>
        <v>11289</v>
      </c>
      <c r="V84" s="53">
        <f>M84*200</f>
        <v>3400</v>
      </c>
      <c r="W84" s="53">
        <v>1</v>
      </c>
      <c r="X84" s="53">
        <v>650</v>
      </c>
      <c r="Y84" s="52">
        <f>SUM(X84*W84)</f>
        <v>650</v>
      </c>
      <c r="Z84" s="46">
        <v>0</v>
      </c>
      <c r="AA84" s="46"/>
      <c r="AB84" s="34">
        <f>V84+Y84+Z84</f>
        <v>4050</v>
      </c>
      <c r="AC84" s="81">
        <f>AB84+U84</f>
        <v>15339</v>
      </c>
      <c r="AD84" s="91" t="str">
        <f>A84</f>
        <v>610-PR</v>
      </c>
      <c r="AE84" s="74"/>
    </row>
    <row r="85" spans="1:31" s="31" customFormat="1" ht="45.75" hidden="1" customHeight="1" x14ac:dyDescent="0.2">
      <c r="A85" s="74" t="s">
        <v>147</v>
      </c>
      <c r="B85" s="74" t="s">
        <v>612</v>
      </c>
      <c r="C85" s="28" t="s">
        <v>33</v>
      </c>
      <c r="D85" s="28" t="s">
        <v>50</v>
      </c>
      <c r="E85" s="89" t="s">
        <v>385</v>
      </c>
      <c r="F85" s="35" t="s">
        <v>602</v>
      </c>
      <c r="G85" s="89" t="s">
        <v>603</v>
      </c>
      <c r="H85" s="220">
        <v>45</v>
      </c>
      <c r="I85" s="33" t="s">
        <v>48</v>
      </c>
      <c r="J85" s="51">
        <v>585</v>
      </c>
      <c r="K85" s="52">
        <v>17</v>
      </c>
      <c r="L85" s="52">
        <v>0</v>
      </c>
      <c r="M85" s="52">
        <f t="shared" si="11"/>
        <v>17</v>
      </c>
      <c r="N85" s="34">
        <f t="shared" si="12"/>
        <v>9945</v>
      </c>
      <c r="O85" s="53">
        <v>28</v>
      </c>
      <c r="P85" s="53">
        <v>14</v>
      </c>
      <c r="Q85" s="71">
        <v>0.4</v>
      </c>
      <c r="R85" s="71">
        <f t="shared" si="13"/>
        <v>156.80000000000001</v>
      </c>
      <c r="S85" s="53">
        <v>0</v>
      </c>
      <c r="T85" s="34">
        <v>0</v>
      </c>
      <c r="U85" s="34">
        <f>N85+R85+T85</f>
        <v>10101.799999999999</v>
      </c>
      <c r="V85" s="53">
        <f>M85*200</f>
        <v>3400</v>
      </c>
      <c r="W85" s="53">
        <v>1</v>
      </c>
      <c r="X85" s="53">
        <v>160</v>
      </c>
      <c r="Y85" s="52">
        <f>SUM(X85*W85)</f>
        <v>160</v>
      </c>
      <c r="Z85" s="46">
        <v>0</v>
      </c>
      <c r="AA85" s="34">
        <v>3810</v>
      </c>
      <c r="AB85" s="34">
        <f>V85+Y85+Z85</f>
        <v>3560</v>
      </c>
      <c r="AC85" s="81">
        <f>AB85+U85</f>
        <v>13661.8</v>
      </c>
      <c r="AD85" s="91" t="s">
        <v>147</v>
      </c>
      <c r="AE85" s="74"/>
    </row>
    <row r="86" spans="1:31" s="31" customFormat="1" ht="45.75" hidden="1" customHeight="1" x14ac:dyDescent="0.2">
      <c r="A86" s="186" t="s">
        <v>147</v>
      </c>
      <c r="B86" s="186" t="s">
        <v>694</v>
      </c>
      <c r="C86" s="28" t="s">
        <v>33</v>
      </c>
      <c r="D86" s="28" t="s">
        <v>50</v>
      </c>
      <c r="E86" s="89" t="s">
        <v>385</v>
      </c>
      <c r="F86" s="180" t="s">
        <v>693</v>
      </c>
      <c r="G86" s="89" t="s">
        <v>150</v>
      </c>
      <c r="H86" s="220">
        <v>45</v>
      </c>
      <c r="I86" s="33" t="s">
        <v>172</v>
      </c>
      <c r="J86" s="51">
        <v>585</v>
      </c>
      <c r="K86" s="52">
        <v>20</v>
      </c>
      <c r="L86" s="52">
        <v>0</v>
      </c>
      <c r="M86" s="52">
        <f t="shared" si="11"/>
        <v>20</v>
      </c>
      <c r="N86" s="34">
        <f t="shared" si="12"/>
        <v>11700</v>
      </c>
      <c r="O86" s="53">
        <v>28</v>
      </c>
      <c r="P86" s="53">
        <v>14</v>
      </c>
      <c r="Q86" s="71">
        <v>0.4</v>
      </c>
      <c r="R86" s="71">
        <f t="shared" ref="R86:R88" si="14">SUM(P86*Q86*O86)</f>
        <v>156.80000000000001</v>
      </c>
      <c r="S86" s="53">
        <v>0</v>
      </c>
      <c r="T86" s="34">
        <v>0</v>
      </c>
      <c r="U86" s="34">
        <f>N86+R86+T86</f>
        <v>11856.8</v>
      </c>
      <c r="V86" s="53">
        <f>M86*200</f>
        <v>4000</v>
      </c>
      <c r="W86" s="53">
        <v>1</v>
      </c>
      <c r="X86" s="53">
        <v>160</v>
      </c>
      <c r="Y86" s="52">
        <f t="shared" ref="Y86:Y88" si="15">SUM(X86*W86)</f>
        <v>160</v>
      </c>
      <c r="Z86" s="46">
        <v>0</v>
      </c>
      <c r="AA86" s="34"/>
      <c r="AB86" s="34">
        <f>V86+Y86+Z86</f>
        <v>4160</v>
      </c>
      <c r="AC86" s="81">
        <f>AB86+U86</f>
        <v>16016.8</v>
      </c>
      <c r="AD86" s="91" t="s">
        <v>147</v>
      </c>
      <c r="AE86" s="74"/>
    </row>
    <row r="87" spans="1:31" s="31" customFormat="1" ht="45.75" hidden="1" customHeight="1" x14ac:dyDescent="0.2">
      <c r="A87" s="186" t="s">
        <v>147</v>
      </c>
      <c r="B87" s="186" t="s">
        <v>764</v>
      </c>
      <c r="C87" s="179" t="s">
        <v>33</v>
      </c>
      <c r="D87" s="179" t="s">
        <v>50</v>
      </c>
      <c r="E87" s="187" t="s">
        <v>385</v>
      </c>
      <c r="F87" s="180" t="s">
        <v>670</v>
      </c>
      <c r="G87" s="187" t="s">
        <v>763</v>
      </c>
      <c r="H87" s="220">
        <v>45</v>
      </c>
      <c r="I87" s="33" t="s">
        <v>172</v>
      </c>
      <c r="J87" s="51">
        <v>585</v>
      </c>
      <c r="K87" s="52">
        <v>0</v>
      </c>
      <c r="L87" s="52">
        <v>20</v>
      </c>
      <c r="M87" s="52">
        <f t="shared" ref="M87" si="16">K87+L87</f>
        <v>20</v>
      </c>
      <c r="N87" s="34">
        <f t="shared" ref="N87" si="17">(J87*M87)</f>
        <v>11700</v>
      </c>
      <c r="O87" s="53">
        <v>28</v>
      </c>
      <c r="P87" s="53">
        <v>14</v>
      </c>
      <c r="Q87" s="71">
        <v>0.4</v>
      </c>
      <c r="R87" s="71">
        <f t="shared" ref="R87" si="18">SUM(P87*Q87*O87)</f>
        <v>156.80000000000001</v>
      </c>
      <c r="S87" s="53">
        <v>0</v>
      </c>
      <c r="T87" s="34">
        <v>0</v>
      </c>
      <c r="U87" s="34">
        <f>N87+R87+T87</f>
        <v>11856.8</v>
      </c>
      <c r="V87" s="53">
        <f>M87*200</f>
        <v>4000</v>
      </c>
      <c r="W87" s="53">
        <v>1</v>
      </c>
      <c r="X87" s="53">
        <v>160</v>
      </c>
      <c r="Y87" s="52">
        <f t="shared" ref="Y87" si="19">SUM(X87*W87)</f>
        <v>160</v>
      </c>
      <c r="Z87" s="46">
        <v>0</v>
      </c>
      <c r="AA87" s="34"/>
      <c r="AB87" s="34">
        <f>V87+Y87+Z87</f>
        <v>4160</v>
      </c>
      <c r="AC87" s="81">
        <f>AB87+U87</f>
        <v>16016.8</v>
      </c>
      <c r="AD87" s="91"/>
      <c r="AE87" s="74"/>
    </row>
    <row r="88" spans="1:31" s="31" customFormat="1" ht="45.75" hidden="1" customHeight="1" x14ac:dyDescent="0.2">
      <c r="A88" s="74" t="s">
        <v>147</v>
      </c>
      <c r="B88" s="74" t="s">
        <v>612</v>
      </c>
      <c r="C88" s="28" t="s">
        <v>33</v>
      </c>
      <c r="D88" s="28" t="s">
        <v>50</v>
      </c>
      <c r="E88" s="89" t="s">
        <v>385</v>
      </c>
      <c r="F88" s="35" t="s">
        <v>78</v>
      </c>
      <c r="G88" s="89" t="s">
        <v>150</v>
      </c>
      <c r="H88" s="220">
        <v>45</v>
      </c>
      <c r="I88" s="33" t="s">
        <v>172</v>
      </c>
      <c r="J88" s="51">
        <v>585</v>
      </c>
      <c r="K88" s="52">
        <v>0</v>
      </c>
      <c r="L88" s="52">
        <v>20</v>
      </c>
      <c r="M88" s="52">
        <f t="shared" si="11"/>
        <v>20</v>
      </c>
      <c r="N88" s="34">
        <f t="shared" si="12"/>
        <v>11700</v>
      </c>
      <c r="O88" s="53">
        <v>28</v>
      </c>
      <c r="P88" s="53">
        <v>14</v>
      </c>
      <c r="Q88" s="71">
        <v>0.4</v>
      </c>
      <c r="R88" s="71">
        <f t="shared" si="14"/>
        <v>156.80000000000001</v>
      </c>
      <c r="S88" s="53">
        <v>0</v>
      </c>
      <c r="T88" s="34">
        <v>0</v>
      </c>
      <c r="U88" s="34">
        <f>N88+R88+T88</f>
        <v>11856.8</v>
      </c>
      <c r="V88" s="53">
        <f>M88*200</f>
        <v>4000</v>
      </c>
      <c r="W88" s="53">
        <v>1</v>
      </c>
      <c r="X88" s="53">
        <v>160</v>
      </c>
      <c r="Y88" s="52">
        <f t="shared" si="15"/>
        <v>160</v>
      </c>
      <c r="Z88" s="46">
        <v>0</v>
      </c>
      <c r="AA88" s="34"/>
      <c r="AB88" s="34">
        <f>V88+Y88+Z88</f>
        <v>4160</v>
      </c>
      <c r="AC88" s="81">
        <f>AB88+U88</f>
        <v>16016.8</v>
      </c>
      <c r="AD88" s="91" t="s">
        <v>147</v>
      </c>
      <c r="AE88" s="74"/>
    </row>
    <row r="89" spans="1:31" s="31" customFormat="1" ht="45.75" hidden="1" customHeight="1" x14ac:dyDescent="0.2">
      <c r="A89" s="186" t="s">
        <v>147</v>
      </c>
      <c r="B89" s="186" t="s">
        <v>696</v>
      </c>
      <c r="C89" s="28" t="s">
        <v>33</v>
      </c>
      <c r="D89" s="28" t="s">
        <v>45</v>
      </c>
      <c r="E89" s="89" t="s">
        <v>148</v>
      </c>
      <c r="F89" s="180" t="s">
        <v>695</v>
      </c>
      <c r="G89" s="89" t="s">
        <v>154</v>
      </c>
      <c r="H89" s="220">
        <v>45</v>
      </c>
      <c r="I89" s="33" t="s">
        <v>37</v>
      </c>
      <c r="J89" s="51">
        <v>753</v>
      </c>
      <c r="K89" s="52">
        <v>20</v>
      </c>
      <c r="L89" s="52">
        <v>0</v>
      </c>
      <c r="M89" s="52">
        <f t="shared" ref="M89" si="20">K89+L89</f>
        <v>20</v>
      </c>
      <c r="N89" s="34">
        <f t="shared" ref="N89" si="21">(J89*M89)</f>
        <v>15060</v>
      </c>
      <c r="O89" s="53">
        <v>0</v>
      </c>
      <c r="P89" s="53">
        <v>14</v>
      </c>
      <c r="Q89" s="71">
        <v>0.4</v>
      </c>
      <c r="R89" s="71">
        <f t="shared" ref="R89" si="22">SUM(P89*Q89*O89)</f>
        <v>0</v>
      </c>
      <c r="S89" s="53">
        <v>0</v>
      </c>
      <c r="T89" s="34">
        <v>0</v>
      </c>
      <c r="U89" s="34">
        <f>N89+R89+T89</f>
        <v>15060</v>
      </c>
      <c r="V89" s="53">
        <f>M89*200</f>
        <v>4000</v>
      </c>
      <c r="W89" s="53">
        <v>14</v>
      </c>
      <c r="X89" s="53">
        <v>160</v>
      </c>
      <c r="Y89" s="52">
        <f t="shared" ref="Y89" si="23">SUM(X89*W89)</f>
        <v>2240</v>
      </c>
      <c r="Z89" s="46">
        <v>0</v>
      </c>
      <c r="AA89" s="34"/>
      <c r="AB89" s="34">
        <f>V89+Y89+Z89</f>
        <v>6240</v>
      </c>
      <c r="AC89" s="81">
        <f>AB89+U89</f>
        <v>21300</v>
      </c>
      <c r="AD89" s="91" t="s">
        <v>147</v>
      </c>
      <c r="AE89" s="74"/>
    </row>
    <row r="90" spans="1:31" s="31" customFormat="1" ht="45.75" hidden="1" customHeight="1" x14ac:dyDescent="0.2">
      <c r="A90" s="74" t="s">
        <v>147</v>
      </c>
      <c r="B90" s="74"/>
      <c r="C90" s="28" t="s">
        <v>33</v>
      </c>
      <c r="D90" s="28" t="s">
        <v>50</v>
      </c>
      <c r="E90" s="89" t="s">
        <v>121</v>
      </c>
      <c r="F90" s="35" t="s">
        <v>166</v>
      </c>
      <c r="G90" s="89" t="s">
        <v>167</v>
      </c>
      <c r="H90" s="220">
        <v>45</v>
      </c>
      <c r="I90" s="33" t="s">
        <v>48</v>
      </c>
      <c r="J90" s="51">
        <v>585</v>
      </c>
      <c r="K90" s="52">
        <v>17</v>
      </c>
      <c r="L90" s="52">
        <v>0</v>
      </c>
      <c r="M90" s="52">
        <f t="shared" si="11"/>
        <v>17</v>
      </c>
      <c r="N90" s="34">
        <f t="shared" si="12"/>
        <v>9945</v>
      </c>
      <c r="O90" s="53">
        <v>28</v>
      </c>
      <c r="P90" s="53">
        <v>88</v>
      </c>
      <c r="Q90" s="71">
        <v>0.4</v>
      </c>
      <c r="R90" s="71">
        <f t="shared" si="13"/>
        <v>985.60000000000014</v>
      </c>
      <c r="S90" s="53">
        <v>0</v>
      </c>
      <c r="T90" s="34">
        <f>(M90*S90)</f>
        <v>0</v>
      </c>
      <c r="U90" s="34">
        <f>N90+R90+T90</f>
        <v>10930.6</v>
      </c>
      <c r="V90" s="53">
        <f>M90*200</f>
        <v>3400</v>
      </c>
      <c r="W90" s="53">
        <v>1</v>
      </c>
      <c r="X90" s="53">
        <v>410</v>
      </c>
      <c r="Y90" s="52">
        <f>SUM(X90*W90)</f>
        <v>410</v>
      </c>
      <c r="Z90" s="46">
        <v>0</v>
      </c>
      <c r="AA90" s="46"/>
      <c r="AB90" s="34">
        <f>V90+Y90+Z90</f>
        <v>3810</v>
      </c>
      <c r="AC90" s="81">
        <f>AB90+U90</f>
        <v>14740.6</v>
      </c>
      <c r="AD90" s="91" t="str">
        <f>A90</f>
        <v>610-PR</v>
      </c>
      <c r="AE90" s="74"/>
    </row>
    <row r="91" spans="1:31" s="31" customFormat="1" ht="58" hidden="1" customHeight="1" x14ac:dyDescent="0.2">
      <c r="A91" s="74" t="s">
        <v>147</v>
      </c>
      <c r="B91" s="74"/>
      <c r="C91" s="28" t="s">
        <v>33</v>
      </c>
      <c r="D91" s="28" t="s">
        <v>34</v>
      </c>
      <c r="E91" s="35" t="s">
        <v>170</v>
      </c>
      <c r="F91" s="99" t="s">
        <v>78</v>
      </c>
      <c r="G91" s="99" t="s">
        <v>171</v>
      </c>
      <c r="H91" s="220">
        <v>45</v>
      </c>
      <c r="I91" s="33" t="s">
        <v>172</v>
      </c>
      <c r="J91" s="51">
        <v>585</v>
      </c>
      <c r="K91" s="52">
        <v>17</v>
      </c>
      <c r="L91" s="52">
        <v>0</v>
      </c>
      <c r="M91" s="52">
        <f t="shared" si="11"/>
        <v>17</v>
      </c>
      <c r="N91" s="34">
        <f t="shared" si="12"/>
        <v>9945</v>
      </c>
      <c r="O91" s="53">
        <v>14</v>
      </c>
      <c r="P91" s="53">
        <v>236</v>
      </c>
      <c r="Q91" s="71">
        <v>0.4</v>
      </c>
      <c r="R91" s="71">
        <f t="shared" si="13"/>
        <v>1321.6000000000001</v>
      </c>
      <c r="S91" s="53">
        <v>0</v>
      </c>
      <c r="T91" s="34">
        <f>(M91*S91)</f>
        <v>0</v>
      </c>
      <c r="U91" s="34">
        <f>N91+R91+T91</f>
        <v>11266.6</v>
      </c>
      <c r="V91" s="34">
        <f>M91*200</f>
        <v>3400</v>
      </c>
      <c r="W91" s="34">
        <v>1</v>
      </c>
      <c r="X91" s="34">
        <v>660</v>
      </c>
      <c r="Y91" s="52">
        <f>SUM(W91*X91)</f>
        <v>660</v>
      </c>
      <c r="Z91" s="46">
        <v>0</v>
      </c>
      <c r="AA91" s="46"/>
      <c r="AB91" s="34">
        <f>V91+Y91+Z91</f>
        <v>4060</v>
      </c>
      <c r="AC91" s="30">
        <f>AB91+U91</f>
        <v>15326.6</v>
      </c>
      <c r="AD91" s="91" t="str">
        <f>A91</f>
        <v>610-PR</v>
      </c>
      <c r="AE91" s="74"/>
    </row>
    <row r="92" spans="1:31" s="31" customFormat="1" ht="100" hidden="1" customHeight="1" x14ac:dyDescent="0.2">
      <c r="A92" s="74" t="s">
        <v>147</v>
      </c>
      <c r="B92" s="74"/>
      <c r="C92" s="74" t="s">
        <v>33</v>
      </c>
      <c r="D92" s="74" t="s">
        <v>34</v>
      </c>
      <c r="E92" s="89" t="s">
        <v>35</v>
      </c>
      <c r="F92" s="99" t="s">
        <v>174</v>
      </c>
      <c r="G92" s="99" t="s">
        <v>175</v>
      </c>
      <c r="H92" s="248">
        <v>45</v>
      </c>
      <c r="I92" s="74" t="s">
        <v>172</v>
      </c>
      <c r="J92" s="100">
        <v>585</v>
      </c>
      <c r="K92" s="100">
        <v>0</v>
      </c>
      <c r="L92" s="100">
        <v>17</v>
      </c>
      <c r="M92" s="100">
        <f t="shared" si="11"/>
        <v>17</v>
      </c>
      <c r="N92" s="100">
        <f t="shared" si="12"/>
        <v>9945</v>
      </c>
      <c r="O92" s="100">
        <v>14</v>
      </c>
      <c r="P92" s="212">
        <v>88</v>
      </c>
      <c r="Q92" s="213">
        <v>0.4</v>
      </c>
      <c r="R92" s="71">
        <f t="shared" si="13"/>
        <v>492.80000000000007</v>
      </c>
      <c r="S92" s="212">
        <v>0</v>
      </c>
      <c r="T92" s="100">
        <f>(M92*S92)</f>
        <v>0</v>
      </c>
      <c r="U92" s="100">
        <f>N92+R92+T92</f>
        <v>10437.799999999999</v>
      </c>
      <c r="V92" s="100">
        <f>M92*200</f>
        <v>3400</v>
      </c>
      <c r="W92" s="100">
        <v>14</v>
      </c>
      <c r="X92" s="100">
        <v>330</v>
      </c>
      <c r="Y92" s="100">
        <f t="shared" ref="Y92:Y142" si="24">SUM(X92*W92)</f>
        <v>4620</v>
      </c>
      <c r="Z92" s="100">
        <v>0</v>
      </c>
      <c r="AA92" s="214"/>
      <c r="AB92" s="100">
        <f>V92+Y92+Z92</f>
        <v>8020</v>
      </c>
      <c r="AC92" s="81">
        <f>AB92+U92</f>
        <v>18457.8</v>
      </c>
      <c r="AD92" s="91" t="str">
        <f>A92</f>
        <v>610-PR</v>
      </c>
      <c r="AE92" s="74"/>
    </row>
    <row r="93" spans="1:31" s="31" customFormat="1" ht="62" hidden="1" customHeight="1" x14ac:dyDescent="0.2">
      <c r="A93" s="102" t="s">
        <v>147</v>
      </c>
      <c r="B93" s="101" t="s">
        <v>32</v>
      </c>
      <c r="C93" s="102" t="s">
        <v>33</v>
      </c>
      <c r="D93" s="102" t="s">
        <v>34</v>
      </c>
      <c r="E93" s="95" t="s">
        <v>177</v>
      </c>
      <c r="F93" s="103" t="s">
        <v>157</v>
      </c>
      <c r="G93" s="103" t="s">
        <v>158</v>
      </c>
      <c r="H93" s="249">
        <v>45</v>
      </c>
      <c r="I93" s="102" t="s">
        <v>48</v>
      </c>
      <c r="J93" s="104">
        <v>585</v>
      </c>
      <c r="K93" s="104">
        <v>0</v>
      </c>
      <c r="L93" s="104">
        <v>0</v>
      </c>
      <c r="M93" s="104">
        <f t="shared" si="11"/>
        <v>0</v>
      </c>
      <c r="N93" s="104">
        <f t="shared" si="12"/>
        <v>0</v>
      </c>
      <c r="O93" s="104">
        <v>0</v>
      </c>
      <c r="P93" s="105">
        <v>88</v>
      </c>
      <c r="Q93" s="106">
        <v>0.4</v>
      </c>
      <c r="R93" s="67">
        <f t="shared" si="13"/>
        <v>0</v>
      </c>
      <c r="S93" s="105">
        <v>0</v>
      </c>
      <c r="T93" s="104">
        <f>(M93*S93)</f>
        <v>0</v>
      </c>
      <c r="U93" s="104">
        <f>N93+R93+T93</f>
        <v>0</v>
      </c>
      <c r="V93" s="104">
        <f>M93*200</f>
        <v>0</v>
      </c>
      <c r="W93" s="104">
        <v>0</v>
      </c>
      <c r="X93" s="104">
        <v>420</v>
      </c>
      <c r="Y93" s="104">
        <f t="shared" si="24"/>
        <v>0</v>
      </c>
      <c r="Z93" s="104">
        <v>0</v>
      </c>
      <c r="AA93" s="215"/>
      <c r="AB93" s="104">
        <f>V93+Y93+Z93</f>
        <v>0</v>
      </c>
      <c r="AC93" s="41">
        <f>AB93+U93</f>
        <v>0</v>
      </c>
      <c r="AD93" s="97" t="str">
        <f>A93</f>
        <v>610-PR</v>
      </c>
      <c r="AE93" s="74" t="s">
        <v>179</v>
      </c>
    </row>
    <row r="94" spans="1:31" s="31" customFormat="1" ht="35.25" hidden="1" customHeight="1" x14ac:dyDescent="0.2">
      <c r="A94" s="33" t="s">
        <v>180</v>
      </c>
      <c r="B94" s="33" t="s">
        <v>636</v>
      </c>
      <c r="C94" s="28" t="s">
        <v>77</v>
      </c>
      <c r="D94" s="28" t="s">
        <v>103</v>
      </c>
      <c r="E94" s="35" t="s">
        <v>181</v>
      </c>
      <c r="F94" s="35" t="s">
        <v>182</v>
      </c>
      <c r="G94" s="35" t="s">
        <v>81</v>
      </c>
      <c r="H94" s="220">
        <v>42</v>
      </c>
      <c r="I94" s="33" t="s">
        <v>48</v>
      </c>
      <c r="J94" s="51">
        <v>585</v>
      </c>
      <c r="K94" s="52">
        <v>15</v>
      </c>
      <c r="L94" s="52">
        <v>0</v>
      </c>
      <c r="M94" s="52">
        <f t="shared" si="11"/>
        <v>15</v>
      </c>
      <c r="N94" s="34">
        <f t="shared" si="12"/>
        <v>8775</v>
      </c>
      <c r="O94" s="53">
        <v>28</v>
      </c>
      <c r="P94" s="53">
        <v>36</v>
      </c>
      <c r="Q94" s="71">
        <v>0.4</v>
      </c>
      <c r="R94" s="71">
        <f t="shared" si="13"/>
        <v>403.2</v>
      </c>
      <c r="S94" s="53">
        <v>0</v>
      </c>
      <c r="T94" s="34">
        <f>(M94*S94)</f>
        <v>0</v>
      </c>
      <c r="U94" s="34">
        <f>N94+R94+T94</f>
        <v>9178.2000000000007</v>
      </c>
      <c r="V94" s="53">
        <f>M94*200</f>
        <v>3000</v>
      </c>
      <c r="W94" s="53">
        <v>1</v>
      </c>
      <c r="X94" s="53">
        <v>210</v>
      </c>
      <c r="Y94" s="52">
        <f t="shared" si="24"/>
        <v>210</v>
      </c>
      <c r="Z94" s="46">
        <v>0</v>
      </c>
      <c r="AA94" s="46"/>
      <c r="AB94" s="34">
        <f>V94+Y94+Z94</f>
        <v>3210</v>
      </c>
      <c r="AC94" s="34">
        <f>AB94+U94</f>
        <v>12388.2</v>
      </c>
      <c r="AD94" s="57" t="str">
        <f>A94</f>
        <v>611-PR</v>
      </c>
      <c r="AE94" s="74" t="s">
        <v>184</v>
      </c>
    </row>
    <row r="95" spans="1:31" s="31" customFormat="1" ht="60" hidden="1" customHeight="1" x14ac:dyDescent="0.2">
      <c r="A95" s="33" t="s">
        <v>180</v>
      </c>
      <c r="B95" s="33" t="s">
        <v>32</v>
      </c>
      <c r="C95" s="28" t="s">
        <v>77</v>
      </c>
      <c r="D95" s="28" t="s">
        <v>103</v>
      </c>
      <c r="E95" s="35" t="s">
        <v>185</v>
      </c>
      <c r="F95" s="35" t="s">
        <v>186</v>
      </c>
      <c r="G95" s="35" t="s">
        <v>81</v>
      </c>
      <c r="H95" s="220">
        <v>42</v>
      </c>
      <c r="I95" s="33" t="s">
        <v>48</v>
      </c>
      <c r="J95" s="51">
        <v>585</v>
      </c>
      <c r="K95" s="52">
        <v>15</v>
      </c>
      <c r="L95" s="52">
        <v>0</v>
      </c>
      <c r="M95" s="52">
        <f t="shared" si="11"/>
        <v>15</v>
      </c>
      <c r="N95" s="34">
        <f t="shared" si="12"/>
        <v>8775</v>
      </c>
      <c r="O95" s="53">
        <v>14</v>
      </c>
      <c r="P95" s="53">
        <v>55</v>
      </c>
      <c r="Q95" s="71">
        <v>0.4</v>
      </c>
      <c r="R95" s="71">
        <f t="shared" si="13"/>
        <v>308</v>
      </c>
      <c r="S95" s="53">
        <v>0</v>
      </c>
      <c r="T95" s="34">
        <f>(M95*S95)</f>
        <v>0</v>
      </c>
      <c r="U95" s="34">
        <f>N95+R95+T95</f>
        <v>9083</v>
      </c>
      <c r="V95" s="53">
        <f>M95*200</f>
        <v>3000</v>
      </c>
      <c r="W95" s="53">
        <v>1</v>
      </c>
      <c r="X95" s="53">
        <v>176</v>
      </c>
      <c r="Y95" s="52">
        <f t="shared" si="24"/>
        <v>176</v>
      </c>
      <c r="Z95" s="46">
        <v>0</v>
      </c>
      <c r="AA95" s="46"/>
      <c r="AB95" s="34">
        <f>V95+Y95+Z95</f>
        <v>3176</v>
      </c>
      <c r="AC95" s="34">
        <f>AB95+U95</f>
        <v>12259</v>
      </c>
      <c r="AD95" s="57" t="str">
        <f>A95</f>
        <v>611-PR</v>
      </c>
      <c r="AE95" s="74" t="s">
        <v>188</v>
      </c>
    </row>
    <row r="96" spans="1:31" s="31" customFormat="1" ht="45" hidden="1" customHeight="1" x14ac:dyDescent="0.2">
      <c r="A96" s="33" t="s">
        <v>180</v>
      </c>
      <c r="B96" s="33"/>
      <c r="C96" s="28" t="s">
        <v>77</v>
      </c>
      <c r="D96" s="28" t="s">
        <v>103</v>
      </c>
      <c r="E96" s="35" t="s">
        <v>189</v>
      </c>
      <c r="F96" s="35" t="s">
        <v>190</v>
      </c>
      <c r="G96" s="35" t="s">
        <v>84</v>
      </c>
      <c r="H96" s="220">
        <v>42</v>
      </c>
      <c r="I96" s="33" t="s">
        <v>48</v>
      </c>
      <c r="J96" s="51">
        <v>585</v>
      </c>
      <c r="K96" s="52">
        <v>0</v>
      </c>
      <c r="L96" s="52">
        <v>18</v>
      </c>
      <c r="M96" s="52">
        <f t="shared" si="11"/>
        <v>18</v>
      </c>
      <c r="N96" s="34">
        <f t="shared" si="12"/>
        <v>10530</v>
      </c>
      <c r="O96" s="53">
        <v>28</v>
      </c>
      <c r="P96" s="53">
        <v>23</v>
      </c>
      <c r="Q96" s="71">
        <v>0.4</v>
      </c>
      <c r="R96" s="71">
        <f t="shared" si="13"/>
        <v>257.60000000000002</v>
      </c>
      <c r="S96" s="53">
        <v>0</v>
      </c>
      <c r="T96" s="34">
        <f>(M96*S96)</f>
        <v>0</v>
      </c>
      <c r="U96" s="34">
        <f>N96+R96+T96</f>
        <v>10787.6</v>
      </c>
      <c r="V96" s="53">
        <f>M96*200</f>
        <v>3600</v>
      </c>
      <c r="W96" s="53">
        <v>1</v>
      </c>
      <c r="X96" s="53">
        <v>187</v>
      </c>
      <c r="Y96" s="52">
        <f t="shared" si="24"/>
        <v>187</v>
      </c>
      <c r="Z96" s="46">
        <v>0</v>
      </c>
      <c r="AA96" s="46"/>
      <c r="AB96" s="34">
        <f>V96+Y96+Z96</f>
        <v>3787</v>
      </c>
      <c r="AC96" s="34">
        <f>AB96+U96</f>
        <v>14574.6</v>
      </c>
      <c r="AD96" s="57" t="str">
        <f>A96</f>
        <v>611-PR</v>
      </c>
      <c r="AE96" s="74"/>
    </row>
    <row r="97" spans="1:31" s="31" customFormat="1" ht="33.75" hidden="1" customHeight="1" x14ac:dyDescent="0.2">
      <c r="A97" s="33" t="s">
        <v>180</v>
      </c>
      <c r="B97" s="33" t="s">
        <v>32</v>
      </c>
      <c r="C97" s="28" t="s">
        <v>77</v>
      </c>
      <c r="D97" s="28" t="s">
        <v>103</v>
      </c>
      <c r="E97" s="35" t="s">
        <v>192</v>
      </c>
      <c r="F97" s="35" t="s">
        <v>193</v>
      </c>
      <c r="G97" s="35" t="s">
        <v>81</v>
      </c>
      <c r="H97" s="220">
        <v>42</v>
      </c>
      <c r="I97" s="33" t="s">
        <v>48</v>
      </c>
      <c r="J97" s="51">
        <v>585</v>
      </c>
      <c r="K97" s="52">
        <v>0</v>
      </c>
      <c r="L97" s="52">
        <v>15</v>
      </c>
      <c r="M97" s="52">
        <f t="shared" si="11"/>
        <v>15</v>
      </c>
      <c r="N97" s="34">
        <f t="shared" si="12"/>
        <v>8775</v>
      </c>
      <c r="O97" s="53">
        <v>28</v>
      </c>
      <c r="P97" s="53">
        <v>20</v>
      </c>
      <c r="Q97" s="71">
        <v>0.4</v>
      </c>
      <c r="R97" s="71">
        <f t="shared" si="13"/>
        <v>224</v>
      </c>
      <c r="S97" s="53">
        <v>0</v>
      </c>
      <c r="T97" s="34">
        <f>(M97*S97)</f>
        <v>0</v>
      </c>
      <c r="U97" s="34">
        <f>N97+R97+T97</f>
        <v>8999</v>
      </c>
      <c r="V97" s="53">
        <f>M97*200</f>
        <v>3000</v>
      </c>
      <c r="W97" s="53">
        <v>1</v>
      </c>
      <c r="X97" s="53">
        <v>165</v>
      </c>
      <c r="Y97" s="52">
        <f t="shared" si="24"/>
        <v>165</v>
      </c>
      <c r="Z97" s="46">
        <v>0</v>
      </c>
      <c r="AA97" s="46"/>
      <c r="AB97" s="34">
        <f>V97+Y97+Z97</f>
        <v>3165</v>
      </c>
      <c r="AC97" s="34">
        <f>AB97+U97</f>
        <v>12164</v>
      </c>
      <c r="AD97" s="57" t="str">
        <f>A97</f>
        <v>611-PR</v>
      </c>
      <c r="AE97" s="74" t="s">
        <v>195</v>
      </c>
    </row>
    <row r="98" spans="1:31" s="31" customFormat="1" ht="39" hidden="1" customHeight="1" x14ac:dyDescent="0.2">
      <c r="A98" s="33" t="s">
        <v>180</v>
      </c>
      <c r="B98" s="33" t="s">
        <v>635</v>
      </c>
      <c r="C98" s="28" t="s">
        <v>77</v>
      </c>
      <c r="D98" s="28" t="s">
        <v>103</v>
      </c>
      <c r="E98" s="35" t="s">
        <v>192</v>
      </c>
      <c r="F98" s="35" t="s">
        <v>196</v>
      </c>
      <c r="G98" s="35" t="s">
        <v>634</v>
      </c>
      <c r="H98" s="220">
        <v>42</v>
      </c>
      <c r="I98" s="33" t="s">
        <v>48</v>
      </c>
      <c r="J98" s="51">
        <v>585</v>
      </c>
      <c r="K98" s="52">
        <v>0</v>
      </c>
      <c r="L98" s="52">
        <v>15</v>
      </c>
      <c r="M98" s="52">
        <f t="shared" si="11"/>
        <v>15</v>
      </c>
      <c r="N98" s="34">
        <f t="shared" si="12"/>
        <v>8775</v>
      </c>
      <c r="O98" s="53">
        <v>28</v>
      </c>
      <c r="P98" s="53">
        <v>20</v>
      </c>
      <c r="Q98" s="71">
        <v>0.4</v>
      </c>
      <c r="R98" s="71">
        <f t="shared" si="13"/>
        <v>224</v>
      </c>
      <c r="S98" s="53">
        <v>0</v>
      </c>
      <c r="T98" s="34">
        <f>(M98*S98)</f>
        <v>0</v>
      </c>
      <c r="U98" s="34">
        <f>N98+R98+T98</f>
        <v>8999</v>
      </c>
      <c r="V98" s="53">
        <f>M98*200</f>
        <v>3000</v>
      </c>
      <c r="W98" s="53">
        <v>1</v>
      </c>
      <c r="X98" s="53">
        <v>165</v>
      </c>
      <c r="Y98" s="52">
        <f t="shared" si="24"/>
        <v>165</v>
      </c>
      <c r="Z98" s="46">
        <v>0</v>
      </c>
      <c r="AA98" s="46"/>
      <c r="AB98" s="34">
        <f>V98+Y98+Z98</f>
        <v>3165</v>
      </c>
      <c r="AC98" s="34">
        <f>AB98+U98</f>
        <v>12164</v>
      </c>
      <c r="AD98" s="57" t="str">
        <f>A98</f>
        <v>611-PR</v>
      </c>
      <c r="AE98" s="74" t="s">
        <v>195</v>
      </c>
    </row>
    <row r="99" spans="1:31" s="31" customFormat="1" ht="39" hidden="1" customHeight="1" x14ac:dyDescent="0.2">
      <c r="A99" s="178" t="s">
        <v>180</v>
      </c>
      <c r="B99" s="178" t="s">
        <v>755</v>
      </c>
      <c r="C99" s="179" t="s">
        <v>77</v>
      </c>
      <c r="D99" s="179" t="s">
        <v>45</v>
      </c>
      <c r="E99" s="180" t="s">
        <v>313</v>
      </c>
      <c r="F99" s="180" t="s">
        <v>78</v>
      </c>
      <c r="G99" s="180" t="s">
        <v>734</v>
      </c>
      <c r="H99" s="220">
        <v>42</v>
      </c>
      <c r="I99" s="33" t="s">
        <v>37</v>
      </c>
      <c r="J99" s="51">
        <v>753</v>
      </c>
      <c r="K99" s="52">
        <v>0</v>
      </c>
      <c r="L99" s="52">
        <v>15</v>
      </c>
      <c r="M99" s="52">
        <f t="shared" ref="M99" si="25">K99+L99</f>
        <v>15</v>
      </c>
      <c r="N99" s="34">
        <f t="shared" ref="N99" si="26">(J99*M99)</f>
        <v>11295</v>
      </c>
      <c r="O99" s="53">
        <v>0</v>
      </c>
      <c r="P99" s="53">
        <v>20</v>
      </c>
      <c r="Q99" s="71">
        <v>0.4</v>
      </c>
      <c r="R99" s="71">
        <f t="shared" ref="R99" si="27">SUM(P99*Q99*O99)</f>
        <v>0</v>
      </c>
      <c r="S99" s="53">
        <v>0</v>
      </c>
      <c r="T99" s="34">
        <f>(M99*S99)</f>
        <v>0</v>
      </c>
      <c r="U99" s="34">
        <f>N99+R99+T99</f>
        <v>11295</v>
      </c>
      <c r="V99" s="53">
        <f>M99*200</f>
        <v>3000</v>
      </c>
      <c r="W99" s="53">
        <v>14</v>
      </c>
      <c r="X99" s="53">
        <v>325</v>
      </c>
      <c r="Y99" s="52">
        <f t="shared" ref="Y99" si="28">SUM(X99*W99)</f>
        <v>4550</v>
      </c>
      <c r="Z99" s="46">
        <v>0</v>
      </c>
      <c r="AA99" s="46"/>
      <c r="AB99" s="34">
        <f>V99+Y99+Z99</f>
        <v>7550</v>
      </c>
      <c r="AC99" s="34">
        <f>AB99+U99</f>
        <v>18845</v>
      </c>
      <c r="AD99" s="57" t="str">
        <f>A99</f>
        <v>611-PR</v>
      </c>
      <c r="AE99" s="74"/>
    </row>
    <row r="100" spans="1:31" s="31" customFormat="1" ht="33.75" hidden="1" customHeight="1" x14ac:dyDescent="0.2">
      <c r="A100" s="33" t="s">
        <v>180</v>
      </c>
      <c r="B100" s="33" t="s">
        <v>32</v>
      </c>
      <c r="C100" s="28" t="s">
        <v>77</v>
      </c>
      <c r="D100" s="28" t="s">
        <v>103</v>
      </c>
      <c r="E100" s="35" t="s">
        <v>199</v>
      </c>
      <c r="F100" s="35" t="s">
        <v>200</v>
      </c>
      <c r="G100" s="35" t="s">
        <v>99</v>
      </c>
      <c r="H100" s="220">
        <v>42</v>
      </c>
      <c r="I100" s="33" t="s">
        <v>48</v>
      </c>
      <c r="J100" s="51">
        <v>585</v>
      </c>
      <c r="K100" s="52">
        <v>0</v>
      </c>
      <c r="L100" s="52">
        <v>15</v>
      </c>
      <c r="M100" s="52">
        <f t="shared" si="11"/>
        <v>15</v>
      </c>
      <c r="N100" s="34">
        <f t="shared" si="12"/>
        <v>8775</v>
      </c>
      <c r="O100" s="53">
        <v>28</v>
      </c>
      <c r="P100" s="53">
        <v>42</v>
      </c>
      <c r="Q100" s="71">
        <v>0.4</v>
      </c>
      <c r="R100" s="71">
        <f t="shared" si="13"/>
        <v>470.40000000000003</v>
      </c>
      <c r="S100" s="53">
        <v>0</v>
      </c>
      <c r="T100" s="34">
        <f>(M100*S100)</f>
        <v>0</v>
      </c>
      <c r="U100" s="34">
        <f>N100+R100+T100</f>
        <v>9245.4</v>
      </c>
      <c r="V100" s="53">
        <f>M100*200</f>
        <v>3000</v>
      </c>
      <c r="W100" s="53">
        <v>1</v>
      </c>
      <c r="X100" s="53">
        <v>250</v>
      </c>
      <c r="Y100" s="52">
        <f t="shared" si="24"/>
        <v>250</v>
      </c>
      <c r="Z100" s="46">
        <v>0</v>
      </c>
      <c r="AA100" s="46"/>
      <c r="AB100" s="34">
        <f>V100+Y100+Z100</f>
        <v>3250</v>
      </c>
      <c r="AC100" s="34">
        <f>AB100+U100</f>
        <v>12495.4</v>
      </c>
      <c r="AD100" s="57" t="str">
        <f>A100</f>
        <v>611-PR</v>
      </c>
      <c r="AE100" s="74" t="s">
        <v>201</v>
      </c>
    </row>
    <row r="101" spans="1:31" s="31" customFormat="1" ht="25.5" hidden="1" customHeight="1" x14ac:dyDescent="0.2">
      <c r="A101" s="33" t="s">
        <v>180</v>
      </c>
      <c r="B101" s="33"/>
      <c r="C101" s="28" t="s">
        <v>77</v>
      </c>
      <c r="D101" s="28" t="s">
        <v>103</v>
      </c>
      <c r="E101" s="35" t="s">
        <v>192</v>
      </c>
      <c r="F101" s="35" t="s">
        <v>202</v>
      </c>
      <c r="G101" s="35" t="s">
        <v>99</v>
      </c>
      <c r="H101" s="220">
        <v>42</v>
      </c>
      <c r="I101" s="33" t="s">
        <v>48</v>
      </c>
      <c r="J101" s="51">
        <v>585</v>
      </c>
      <c r="K101" s="52">
        <v>0</v>
      </c>
      <c r="L101" s="52">
        <v>15</v>
      </c>
      <c r="M101" s="52">
        <f t="shared" si="11"/>
        <v>15</v>
      </c>
      <c r="N101" s="34">
        <f t="shared" si="12"/>
        <v>8775</v>
      </c>
      <c r="O101" s="53">
        <v>28</v>
      </c>
      <c r="P101" s="53">
        <v>20</v>
      </c>
      <c r="Q101" s="71">
        <v>0.4</v>
      </c>
      <c r="R101" s="71">
        <f t="shared" si="13"/>
        <v>224</v>
      </c>
      <c r="S101" s="53">
        <v>0</v>
      </c>
      <c r="T101" s="34">
        <f>(M101*S101)</f>
        <v>0</v>
      </c>
      <c r="U101" s="34">
        <f>N101+R101+T101</f>
        <v>8999</v>
      </c>
      <c r="V101" s="53">
        <f>M101*200</f>
        <v>3000</v>
      </c>
      <c r="W101" s="53">
        <v>1</v>
      </c>
      <c r="X101" s="53">
        <v>165</v>
      </c>
      <c r="Y101" s="52">
        <f t="shared" si="24"/>
        <v>165</v>
      </c>
      <c r="Z101" s="46">
        <v>0</v>
      </c>
      <c r="AA101" s="46"/>
      <c r="AB101" s="34">
        <f>V101+Y101+Z101</f>
        <v>3165</v>
      </c>
      <c r="AC101" s="34">
        <f>AB101+U101</f>
        <v>12164</v>
      </c>
      <c r="AD101" s="57" t="str">
        <f>A101</f>
        <v>611-PR</v>
      </c>
      <c r="AE101" s="74"/>
    </row>
    <row r="102" spans="1:31" s="31" customFormat="1" ht="41.25" hidden="1" customHeight="1" x14ac:dyDescent="0.2">
      <c r="A102" s="33" t="s">
        <v>180</v>
      </c>
      <c r="B102" s="33"/>
      <c r="C102" s="28" t="s">
        <v>77</v>
      </c>
      <c r="D102" s="28" t="s">
        <v>108</v>
      </c>
      <c r="E102" s="35" t="s">
        <v>204</v>
      </c>
      <c r="F102" s="35" t="s">
        <v>205</v>
      </c>
      <c r="G102" s="35" t="s">
        <v>81</v>
      </c>
      <c r="H102" s="220">
        <v>42</v>
      </c>
      <c r="I102" s="33" t="s">
        <v>48</v>
      </c>
      <c r="J102" s="51">
        <v>585</v>
      </c>
      <c r="K102" s="52">
        <v>18</v>
      </c>
      <c r="L102" s="52">
        <v>0</v>
      </c>
      <c r="M102" s="52">
        <f t="shared" si="11"/>
        <v>18</v>
      </c>
      <c r="N102" s="34">
        <f t="shared" si="12"/>
        <v>10530</v>
      </c>
      <c r="O102" s="53">
        <v>28</v>
      </c>
      <c r="P102" s="53">
        <v>53</v>
      </c>
      <c r="Q102" s="71">
        <v>0.4</v>
      </c>
      <c r="R102" s="71">
        <f t="shared" si="13"/>
        <v>593.60000000000014</v>
      </c>
      <c r="S102" s="53">
        <v>0</v>
      </c>
      <c r="T102" s="34">
        <f>(M102*S102)</f>
        <v>0</v>
      </c>
      <c r="U102" s="34">
        <f>N102+R102+T102</f>
        <v>11123.6</v>
      </c>
      <c r="V102" s="53">
        <f>M102*200</f>
        <v>3600</v>
      </c>
      <c r="W102" s="53">
        <v>1</v>
      </c>
      <c r="X102" s="53">
        <v>225</v>
      </c>
      <c r="Y102" s="52">
        <f t="shared" si="24"/>
        <v>225</v>
      </c>
      <c r="Z102" s="46">
        <v>0</v>
      </c>
      <c r="AA102" s="46"/>
      <c r="AB102" s="34">
        <f>V102+Y102+Z102</f>
        <v>3825</v>
      </c>
      <c r="AC102" s="34">
        <f>AB102+U102</f>
        <v>14948.6</v>
      </c>
      <c r="AD102" s="57" t="str">
        <f>A102</f>
        <v>611-PR</v>
      </c>
      <c r="AE102" s="74"/>
    </row>
    <row r="103" spans="1:31" s="31" customFormat="1" ht="31.5" hidden="1" customHeight="1" x14ac:dyDescent="0.2">
      <c r="A103" s="33" t="s">
        <v>180</v>
      </c>
      <c r="B103" s="33"/>
      <c r="C103" s="28" t="s">
        <v>77</v>
      </c>
      <c r="D103" s="28" t="s">
        <v>108</v>
      </c>
      <c r="E103" s="35" t="s">
        <v>207</v>
      </c>
      <c r="F103" s="35" t="s">
        <v>208</v>
      </c>
      <c r="G103" s="35" t="s">
        <v>81</v>
      </c>
      <c r="H103" s="220">
        <v>42</v>
      </c>
      <c r="I103" s="33" t="s">
        <v>48</v>
      </c>
      <c r="J103" s="51">
        <v>585</v>
      </c>
      <c r="K103" s="52">
        <v>0</v>
      </c>
      <c r="L103" s="52">
        <v>18</v>
      </c>
      <c r="M103" s="52">
        <f t="shared" si="11"/>
        <v>18</v>
      </c>
      <c r="N103" s="34">
        <f t="shared" si="12"/>
        <v>10530</v>
      </c>
      <c r="O103" s="53">
        <v>28</v>
      </c>
      <c r="P103" s="53">
        <v>12</v>
      </c>
      <c r="Q103" s="71">
        <v>0.4</v>
      </c>
      <c r="R103" s="71">
        <f t="shared" si="13"/>
        <v>134.40000000000003</v>
      </c>
      <c r="S103" s="53">
        <v>0</v>
      </c>
      <c r="T103" s="34">
        <f>(M103*S103)</f>
        <v>0</v>
      </c>
      <c r="U103" s="34">
        <f>N103+R103+T103</f>
        <v>10664.4</v>
      </c>
      <c r="V103" s="53">
        <f>M103*200</f>
        <v>3600</v>
      </c>
      <c r="W103" s="53">
        <v>1</v>
      </c>
      <c r="X103" s="53">
        <v>205</v>
      </c>
      <c r="Y103" s="52">
        <f t="shared" si="24"/>
        <v>205</v>
      </c>
      <c r="Z103" s="46">
        <v>0</v>
      </c>
      <c r="AA103" s="46"/>
      <c r="AB103" s="34">
        <f>V103+Y103+Z103</f>
        <v>3805</v>
      </c>
      <c r="AC103" s="34">
        <f>AB103+U103</f>
        <v>14469.4</v>
      </c>
      <c r="AD103" s="57" t="str">
        <f>A103</f>
        <v>611-PR</v>
      </c>
      <c r="AE103" s="74"/>
    </row>
    <row r="104" spans="1:31" s="31" customFormat="1" ht="31.5" hidden="1" customHeight="1" x14ac:dyDescent="0.2">
      <c r="A104" s="178" t="s">
        <v>180</v>
      </c>
      <c r="B104" s="178" t="s">
        <v>751</v>
      </c>
      <c r="C104" s="179" t="s">
        <v>77</v>
      </c>
      <c r="D104" s="179" t="s">
        <v>108</v>
      </c>
      <c r="E104" s="180" t="s">
        <v>210</v>
      </c>
      <c r="F104" s="180" t="s">
        <v>205</v>
      </c>
      <c r="G104" s="180" t="s">
        <v>81</v>
      </c>
      <c r="H104" s="220">
        <v>42</v>
      </c>
      <c r="I104" s="33" t="s">
        <v>48</v>
      </c>
      <c r="J104" s="51">
        <v>585</v>
      </c>
      <c r="K104" s="52">
        <v>0</v>
      </c>
      <c r="L104" s="52">
        <v>20</v>
      </c>
      <c r="M104" s="52">
        <f t="shared" si="11"/>
        <v>20</v>
      </c>
      <c r="N104" s="34">
        <f t="shared" si="12"/>
        <v>11700</v>
      </c>
      <c r="O104" s="53">
        <v>28</v>
      </c>
      <c r="P104" s="53">
        <v>47</v>
      </c>
      <c r="Q104" s="71">
        <v>0.4</v>
      </c>
      <c r="R104" s="71">
        <f t="shared" si="13"/>
        <v>526.4</v>
      </c>
      <c r="S104" s="53">
        <v>0</v>
      </c>
      <c r="T104" s="34">
        <f>(M104*S104)</f>
        <v>0</v>
      </c>
      <c r="U104" s="34">
        <f>N104+R104+T104</f>
        <v>12226.4</v>
      </c>
      <c r="V104" s="53">
        <f>M104*200</f>
        <v>4000</v>
      </c>
      <c r="W104" s="53">
        <v>1</v>
      </c>
      <c r="X104" s="53">
        <v>175</v>
      </c>
      <c r="Y104" s="52">
        <f t="shared" si="24"/>
        <v>175</v>
      </c>
      <c r="Z104" s="46">
        <v>0</v>
      </c>
      <c r="AA104" s="46"/>
      <c r="AB104" s="34">
        <f>V104+Y104+Z104</f>
        <v>4175</v>
      </c>
      <c r="AC104" s="34">
        <f>AB104+U104</f>
        <v>16401.400000000001</v>
      </c>
      <c r="AD104" s="57" t="str">
        <f>A104</f>
        <v>611-PR</v>
      </c>
      <c r="AE104" s="74"/>
    </row>
    <row r="105" spans="1:31" s="31" customFormat="1" ht="57" hidden="1" customHeight="1" x14ac:dyDescent="0.2">
      <c r="A105" s="178" t="s">
        <v>180</v>
      </c>
      <c r="B105" s="178" t="s">
        <v>673</v>
      </c>
      <c r="C105" s="179" t="s">
        <v>77</v>
      </c>
      <c r="D105" s="179" t="s">
        <v>108</v>
      </c>
      <c r="E105" s="180" t="s">
        <v>302</v>
      </c>
      <c r="F105" s="180" t="s">
        <v>671</v>
      </c>
      <c r="G105" s="180" t="s">
        <v>672</v>
      </c>
      <c r="H105" s="220">
        <v>42</v>
      </c>
      <c r="I105" s="178" t="s">
        <v>172</v>
      </c>
      <c r="J105" s="51">
        <v>585</v>
      </c>
      <c r="K105" s="181">
        <v>0</v>
      </c>
      <c r="L105" s="181">
        <v>15</v>
      </c>
      <c r="M105" s="52">
        <f t="shared" si="11"/>
        <v>15</v>
      </c>
      <c r="N105" s="34">
        <f t="shared" si="12"/>
        <v>8775</v>
      </c>
      <c r="O105" s="53">
        <v>14</v>
      </c>
      <c r="P105" s="53">
        <v>34</v>
      </c>
      <c r="Q105" s="71">
        <v>0.4</v>
      </c>
      <c r="R105" s="71">
        <f t="shared" si="13"/>
        <v>190.40000000000003</v>
      </c>
      <c r="S105" s="53">
        <v>0</v>
      </c>
      <c r="T105" s="34">
        <f>(M105*S105)</f>
        <v>0</v>
      </c>
      <c r="U105" s="34">
        <f>N105+R105+T105</f>
        <v>8965.4</v>
      </c>
      <c r="V105" s="53">
        <f>M105*200</f>
        <v>3000</v>
      </c>
      <c r="W105" s="53">
        <v>1</v>
      </c>
      <c r="X105" s="53">
        <v>250</v>
      </c>
      <c r="Y105" s="52">
        <f t="shared" si="24"/>
        <v>250</v>
      </c>
      <c r="Z105" s="46">
        <v>0</v>
      </c>
      <c r="AA105" s="46"/>
      <c r="AB105" s="34">
        <f>V105+Y105+Z105</f>
        <v>3250</v>
      </c>
      <c r="AC105" s="34">
        <f>AB105+U105</f>
        <v>12215.4</v>
      </c>
      <c r="AD105" s="57" t="str">
        <f>A105</f>
        <v>611-PR</v>
      </c>
      <c r="AE105" s="74"/>
    </row>
    <row r="106" spans="1:31" s="31" customFormat="1" ht="33.75" hidden="1" customHeight="1" x14ac:dyDescent="0.2">
      <c r="A106" s="33" t="s">
        <v>180</v>
      </c>
      <c r="B106" s="33"/>
      <c r="C106" s="28" t="s">
        <v>77</v>
      </c>
      <c r="D106" s="28" t="s">
        <v>108</v>
      </c>
      <c r="E106" s="35" t="s">
        <v>207</v>
      </c>
      <c r="F106" s="35" t="s">
        <v>208</v>
      </c>
      <c r="G106" s="35" t="s">
        <v>81</v>
      </c>
      <c r="H106" s="220">
        <v>42</v>
      </c>
      <c r="I106" s="33" t="s">
        <v>48</v>
      </c>
      <c r="J106" s="51">
        <v>585</v>
      </c>
      <c r="K106" s="52">
        <v>18</v>
      </c>
      <c r="L106" s="52">
        <v>0</v>
      </c>
      <c r="M106" s="52">
        <f t="shared" si="11"/>
        <v>18</v>
      </c>
      <c r="N106" s="34">
        <f t="shared" si="12"/>
        <v>10530</v>
      </c>
      <c r="O106" s="53">
        <v>28</v>
      </c>
      <c r="P106" s="53">
        <v>12</v>
      </c>
      <c r="Q106" s="71">
        <v>0.4</v>
      </c>
      <c r="R106" s="71">
        <f t="shared" si="13"/>
        <v>134.40000000000003</v>
      </c>
      <c r="S106" s="53">
        <v>0</v>
      </c>
      <c r="T106" s="34">
        <f>(M106*S106)</f>
        <v>0</v>
      </c>
      <c r="U106" s="34">
        <f>N106+R106+T106</f>
        <v>10664.4</v>
      </c>
      <c r="V106" s="53">
        <f>M106*200</f>
        <v>3600</v>
      </c>
      <c r="W106" s="53">
        <v>1</v>
      </c>
      <c r="X106" s="53">
        <v>205</v>
      </c>
      <c r="Y106" s="52">
        <f t="shared" si="24"/>
        <v>205</v>
      </c>
      <c r="Z106" s="46">
        <v>0</v>
      </c>
      <c r="AA106" s="46"/>
      <c r="AB106" s="34">
        <f>V106+Y106+Z106</f>
        <v>3805</v>
      </c>
      <c r="AC106" s="34">
        <f>AB106+U106</f>
        <v>14469.4</v>
      </c>
      <c r="AD106" s="57" t="str">
        <f>A106</f>
        <v>611-PR</v>
      </c>
      <c r="AE106" s="74"/>
    </row>
    <row r="107" spans="1:31" ht="36" hidden="1" customHeight="1" x14ac:dyDescent="0.2">
      <c r="A107" s="178" t="s">
        <v>180</v>
      </c>
      <c r="B107" s="178" t="s">
        <v>669</v>
      </c>
      <c r="C107" s="179" t="s">
        <v>77</v>
      </c>
      <c r="D107" s="179" t="s">
        <v>108</v>
      </c>
      <c r="E107" s="180" t="s">
        <v>111</v>
      </c>
      <c r="F107" s="180" t="s">
        <v>670</v>
      </c>
      <c r="G107" s="180" t="s">
        <v>212</v>
      </c>
      <c r="H107" s="220">
        <v>42</v>
      </c>
      <c r="I107" s="33" t="s">
        <v>48</v>
      </c>
      <c r="J107" s="51">
        <v>585</v>
      </c>
      <c r="K107" s="181">
        <v>0</v>
      </c>
      <c r="L107" s="181">
        <v>15</v>
      </c>
      <c r="M107" s="52">
        <f t="shared" si="11"/>
        <v>15</v>
      </c>
      <c r="N107" s="34">
        <f t="shared" si="12"/>
        <v>8775</v>
      </c>
      <c r="O107" s="53">
        <v>28</v>
      </c>
      <c r="P107" s="53">
        <v>27</v>
      </c>
      <c r="Q107" s="71">
        <v>0.4</v>
      </c>
      <c r="R107" s="71">
        <f t="shared" si="13"/>
        <v>302.40000000000003</v>
      </c>
      <c r="S107" s="53">
        <v>0</v>
      </c>
      <c r="T107" s="34">
        <f>(M107*S107)</f>
        <v>0</v>
      </c>
      <c r="U107" s="34">
        <f>N107+R107+T107</f>
        <v>9077.4</v>
      </c>
      <c r="V107" s="53">
        <f>M107*200</f>
        <v>3000</v>
      </c>
      <c r="W107" s="53">
        <v>1</v>
      </c>
      <c r="X107" s="53">
        <v>175</v>
      </c>
      <c r="Y107" s="52">
        <f t="shared" si="24"/>
        <v>175</v>
      </c>
      <c r="Z107" s="46">
        <v>0</v>
      </c>
      <c r="AA107" s="46"/>
      <c r="AB107" s="34">
        <f>V107+Y107+Z107</f>
        <v>3175</v>
      </c>
      <c r="AC107" s="34">
        <f>AB107+U107</f>
        <v>12252.4</v>
      </c>
      <c r="AD107" s="57" t="str">
        <f>A107</f>
        <v>611-PR</v>
      </c>
      <c r="AE107" s="74"/>
    </row>
    <row r="108" spans="1:31" s="31" customFormat="1" ht="33.75" hidden="1" customHeight="1" x14ac:dyDescent="0.2">
      <c r="A108" s="33" t="s">
        <v>180</v>
      </c>
      <c r="B108" s="33"/>
      <c r="C108" s="28" t="s">
        <v>77</v>
      </c>
      <c r="D108" s="28" t="s">
        <v>108</v>
      </c>
      <c r="E108" s="35" t="s">
        <v>213</v>
      </c>
      <c r="F108" s="35" t="s">
        <v>214</v>
      </c>
      <c r="G108" s="35" t="s">
        <v>99</v>
      </c>
      <c r="H108" s="220">
        <v>42</v>
      </c>
      <c r="I108" s="33" t="s">
        <v>48</v>
      </c>
      <c r="J108" s="51">
        <v>585</v>
      </c>
      <c r="K108" s="52">
        <v>0</v>
      </c>
      <c r="L108" s="52">
        <v>19</v>
      </c>
      <c r="M108" s="52">
        <f t="shared" si="11"/>
        <v>19</v>
      </c>
      <c r="N108" s="34">
        <f t="shared" si="12"/>
        <v>11115</v>
      </c>
      <c r="O108" s="53">
        <v>28</v>
      </c>
      <c r="P108" s="53">
        <v>12</v>
      </c>
      <c r="Q108" s="71">
        <v>0.4</v>
      </c>
      <c r="R108" s="71">
        <f t="shared" si="13"/>
        <v>134.40000000000003</v>
      </c>
      <c r="S108" s="53">
        <v>0</v>
      </c>
      <c r="T108" s="34">
        <f>(M108*S108)</f>
        <v>0</v>
      </c>
      <c r="U108" s="34">
        <f>N108+R108+T108</f>
        <v>11249.4</v>
      </c>
      <c r="V108" s="53">
        <f>M108*200</f>
        <v>3800</v>
      </c>
      <c r="W108" s="53">
        <v>1</v>
      </c>
      <c r="X108" s="53">
        <v>154</v>
      </c>
      <c r="Y108" s="52">
        <f t="shared" si="24"/>
        <v>154</v>
      </c>
      <c r="Z108" s="46">
        <v>0</v>
      </c>
      <c r="AA108" s="46"/>
      <c r="AB108" s="34">
        <f>V108+Y108+Z108</f>
        <v>3954</v>
      </c>
      <c r="AC108" s="34">
        <f>AB108+U108</f>
        <v>15203.4</v>
      </c>
      <c r="AD108" s="57" t="str">
        <f>A108</f>
        <v>611-PR</v>
      </c>
      <c r="AE108" s="74"/>
    </row>
    <row r="109" spans="1:31" s="31" customFormat="1" ht="40.5" hidden="1" customHeight="1" x14ac:dyDescent="0.2">
      <c r="A109" s="178" t="s">
        <v>180</v>
      </c>
      <c r="B109" s="178" t="s">
        <v>743</v>
      </c>
      <c r="C109" s="179" t="s">
        <v>77</v>
      </c>
      <c r="D109" s="179" t="s">
        <v>45</v>
      </c>
      <c r="E109" s="180" t="s">
        <v>216</v>
      </c>
      <c r="F109" s="180" t="s">
        <v>85</v>
      </c>
      <c r="G109" s="180" t="s">
        <v>86</v>
      </c>
      <c r="H109" s="220">
        <v>42</v>
      </c>
      <c r="I109" s="33" t="s">
        <v>172</v>
      </c>
      <c r="J109" s="51">
        <v>585</v>
      </c>
      <c r="K109" s="52">
        <v>0</v>
      </c>
      <c r="L109" s="52">
        <v>0</v>
      </c>
      <c r="M109" s="52">
        <f t="shared" si="11"/>
        <v>0</v>
      </c>
      <c r="N109" s="34">
        <f t="shared" si="12"/>
        <v>0</v>
      </c>
      <c r="O109" s="53">
        <v>0</v>
      </c>
      <c r="P109" s="53">
        <v>110</v>
      </c>
      <c r="Q109" s="71">
        <v>0.4</v>
      </c>
      <c r="R109" s="71">
        <f t="shared" si="13"/>
        <v>0</v>
      </c>
      <c r="S109" s="53">
        <v>0</v>
      </c>
      <c r="T109" s="34">
        <f>(M109*S109)</f>
        <v>0</v>
      </c>
      <c r="U109" s="34">
        <f>N109+R109+T109</f>
        <v>0</v>
      </c>
      <c r="V109" s="53">
        <f>M109*200</f>
        <v>0</v>
      </c>
      <c r="W109" s="53">
        <v>0</v>
      </c>
      <c r="X109" s="53">
        <v>750</v>
      </c>
      <c r="Y109" s="52">
        <f t="shared" si="24"/>
        <v>0</v>
      </c>
      <c r="Z109" s="46">
        <v>0</v>
      </c>
      <c r="AA109" s="46"/>
      <c r="AB109" s="34">
        <f>V109+Y109+Z109</f>
        <v>0</v>
      </c>
      <c r="AC109" s="34">
        <f>AB109+U109</f>
        <v>0</v>
      </c>
      <c r="AD109" s="57" t="str">
        <f>A109</f>
        <v>611-PR</v>
      </c>
      <c r="AE109" s="74" t="s">
        <v>218</v>
      </c>
    </row>
    <row r="110" spans="1:31" s="31" customFormat="1" ht="52" hidden="1" customHeight="1" x14ac:dyDescent="0.2">
      <c r="A110" s="33" t="s">
        <v>219</v>
      </c>
      <c r="B110" s="33" t="s">
        <v>43</v>
      </c>
      <c r="C110" s="28" t="s">
        <v>33</v>
      </c>
      <c r="D110" s="28" t="s">
        <v>45</v>
      </c>
      <c r="E110" s="35" t="s">
        <v>65</v>
      </c>
      <c r="F110" s="35" t="s">
        <v>220</v>
      </c>
      <c r="G110" s="35" t="s">
        <v>221</v>
      </c>
      <c r="H110" s="220">
        <v>45</v>
      </c>
      <c r="I110" s="33" t="s">
        <v>48</v>
      </c>
      <c r="J110" s="51">
        <v>585</v>
      </c>
      <c r="K110" s="52">
        <v>17</v>
      </c>
      <c r="L110" s="52">
        <v>0</v>
      </c>
      <c r="M110" s="52">
        <f t="shared" si="11"/>
        <v>17</v>
      </c>
      <c r="N110" s="34">
        <f t="shared" si="12"/>
        <v>9945</v>
      </c>
      <c r="O110" s="53">
        <v>28</v>
      </c>
      <c r="P110" s="53">
        <v>100</v>
      </c>
      <c r="Q110" s="71">
        <v>0.4</v>
      </c>
      <c r="R110" s="71">
        <f t="shared" si="13"/>
        <v>1120</v>
      </c>
      <c r="S110" s="53">
        <v>300</v>
      </c>
      <c r="T110" s="34">
        <f>(M110*S110)</f>
        <v>5100</v>
      </c>
      <c r="U110" s="34">
        <f>N110+R110+T110</f>
        <v>16165</v>
      </c>
      <c r="V110" s="53">
        <f>M110*200</f>
        <v>3400</v>
      </c>
      <c r="W110" s="53">
        <v>1</v>
      </c>
      <c r="X110" s="53">
        <v>503</v>
      </c>
      <c r="Y110" s="52">
        <f t="shared" si="24"/>
        <v>503</v>
      </c>
      <c r="Z110" s="46">
        <v>0</v>
      </c>
      <c r="AA110" s="46"/>
      <c r="AB110" s="34">
        <f>V110+Y110+Z110</f>
        <v>3903</v>
      </c>
      <c r="AC110" s="34">
        <f>AB110+U110</f>
        <v>20068</v>
      </c>
      <c r="AD110" s="91" t="str">
        <f>A110</f>
        <v>612-A</v>
      </c>
      <c r="AE110" s="74" t="s">
        <v>223</v>
      </c>
    </row>
    <row r="111" spans="1:31" s="31" customFormat="1" ht="51" hidden="1" customHeight="1" x14ac:dyDescent="0.2">
      <c r="A111" s="33" t="s">
        <v>224</v>
      </c>
      <c r="B111" s="33"/>
      <c r="C111" s="28" t="s">
        <v>33</v>
      </c>
      <c r="D111" s="28" t="s">
        <v>108</v>
      </c>
      <c r="E111" s="35" t="s">
        <v>125</v>
      </c>
      <c r="F111" s="35" t="s">
        <v>85</v>
      </c>
      <c r="G111" s="35" t="s">
        <v>132</v>
      </c>
      <c r="H111" s="220">
        <v>45</v>
      </c>
      <c r="I111" s="33" t="s">
        <v>37</v>
      </c>
      <c r="J111" s="51">
        <v>1200</v>
      </c>
      <c r="K111" s="52">
        <v>0</v>
      </c>
      <c r="L111" s="52">
        <v>20</v>
      </c>
      <c r="M111" s="52">
        <f t="shared" si="11"/>
        <v>20</v>
      </c>
      <c r="N111" s="34">
        <f t="shared" si="12"/>
        <v>24000</v>
      </c>
      <c r="O111" s="53">
        <v>0</v>
      </c>
      <c r="P111" s="53">
        <v>0</v>
      </c>
      <c r="Q111" s="71">
        <v>0.4</v>
      </c>
      <c r="R111" s="54">
        <f t="shared" si="13"/>
        <v>0</v>
      </c>
      <c r="S111" s="34">
        <v>0</v>
      </c>
      <c r="T111" s="34">
        <f>(M111*S111)</f>
        <v>0</v>
      </c>
      <c r="U111" s="34">
        <f>N111+R111+T111</f>
        <v>24000</v>
      </c>
      <c r="V111" s="34">
        <f>M111*200</f>
        <v>4000</v>
      </c>
      <c r="W111" s="34">
        <v>14</v>
      </c>
      <c r="X111" s="34">
        <v>460</v>
      </c>
      <c r="Y111" s="52">
        <f t="shared" si="24"/>
        <v>6440</v>
      </c>
      <c r="Z111" s="52">
        <v>0</v>
      </c>
      <c r="AA111" s="52"/>
      <c r="AB111" s="34">
        <f>V111+Y111+Z111</f>
        <v>10440</v>
      </c>
      <c r="AC111" s="34">
        <f>AB111+U111</f>
        <v>34440</v>
      </c>
      <c r="AD111" s="91" t="str">
        <f>A111</f>
        <v>612-PR</v>
      </c>
      <c r="AE111" s="74"/>
    </row>
    <row r="112" spans="1:31" s="31" customFormat="1" ht="46" hidden="1" customHeight="1" x14ac:dyDescent="0.2">
      <c r="A112" s="33" t="s">
        <v>224</v>
      </c>
      <c r="B112" s="33" t="s">
        <v>637</v>
      </c>
      <c r="C112" s="28" t="s">
        <v>33</v>
      </c>
      <c r="D112" s="28" t="s">
        <v>108</v>
      </c>
      <c r="E112" s="35" t="s">
        <v>210</v>
      </c>
      <c r="F112" s="35" t="s">
        <v>220</v>
      </c>
      <c r="G112" s="35" t="s">
        <v>132</v>
      </c>
      <c r="H112" s="220">
        <v>45</v>
      </c>
      <c r="I112" s="33" t="s">
        <v>48</v>
      </c>
      <c r="J112" s="51">
        <v>585</v>
      </c>
      <c r="K112" s="52">
        <v>0</v>
      </c>
      <c r="L112" s="52">
        <v>0</v>
      </c>
      <c r="M112" s="52">
        <f t="shared" si="11"/>
        <v>0</v>
      </c>
      <c r="N112" s="34">
        <f t="shared" si="12"/>
        <v>0</v>
      </c>
      <c r="O112" s="53">
        <v>0</v>
      </c>
      <c r="P112" s="53">
        <v>181</v>
      </c>
      <c r="Q112" s="71">
        <v>0.4</v>
      </c>
      <c r="R112" s="54">
        <f t="shared" si="13"/>
        <v>0</v>
      </c>
      <c r="S112" s="34">
        <v>0</v>
      </c>
      <c r="T112" s="34">
        <f>(M112*S112)</f>
        <v>0</v>
      </c>
      <c r="U112" s="34">
        <f>N112+R112+T112</f>
        <v>0</v>
      </c>
      <c r="V112" s="34">
        <f>M112*200</f>
        <v>0</v>
      </c>
      <c r="W112" s="34">
        <v>0</v>
      </c>
      <c r="X112" s="34">
        <v>509</v>
      </c>
      <c r="Y112" s="52">
        <f t="shared" si="24"/>
        <v>0</v>
      </c>
      <c r="Z112" s="52">
        <v>0</v>
      </c>
      <c r="AA112" s="52"/>
      <c r="AB112" s="34">
        <f>V112+Y112+Z112</f>
        <v>0</v>
      </c>
      <c r="AC112" s="34">
        <f>AB112+U112</f>
        <v>0</v>
      </c>
      <c r="AD112" s="91" t="str">
        <f>A112</f>
        <v>612-PR</v>
      </c>
      <c r="AE112" s="74" t="s">
        <v>225</v>
      </c>
    </row>
    <row r="113" spans="1:31" s="31" customFormat="1" ht="38.25" hidden="1" customHeight="1" x14ac:dyDescent="0.2">
      <c r="A113" s="33" t="s">
        <v>224</v>
      </c>
      <c r="B113" s="33"/>
      <c r="C113" s="28" t="s">
        <v>33</v>
      </c>
      <c r="D113" s="28" t="s">
        <v>45</v>
      </c>
      <c r="E113" s="35" t="s">
        <v>143</v>
      </c>
      <c r="F113" s="35" t="s">
        <v>226</v>
      </c>
      <c r="G113" s="35" t="s">
        <v>132</v>
      </c>
      <c r="H113" s="220">
        <v>45</v>
      </c>
      <c r="I113" s="33" t="s">
        <v>37</v>
      </c>
      <c r="J113" s="51">
        <v>1200</v>
      </c>
      <c r="K113" s="52">
        <v>0</v>
      </c>
      <c r="L113" s="52">
        <v>17</v>
      </c>
      <c r="M113" s="52">
        <f t="shared" si="11"/>
        <v>17</v>
      </c>
      <c r="N113" s="34">
        <f t="shared" si="12"/>
        <v>20400</v>
      </c>
      <c r="O113" s="53">
        <v>0</v>
      </c>
      <c r="P113" s="53">
        <v>0</v>
      </c>
      <c r="Q113" s="71">
        <v>0.4</v>
      </c>
      <c r="R113" s="71">
        <f t="shared" si="13"/>
        <v>0</v>
      </c>
      <c r="S113" s="53">
        <v>0</v>
      </c>
      <c r="T113" s="34">
        <f>(M113*S113)</f>
        <v>0</v>
      </c>
      <c r="U113" s="34">
        <f>N113+R113+T113</f>
        <v>20400</v>
      </c>
      <c r="V113" s="34">
        <f>M113*200</f>
        <v>3400</v>
      </c>
      <c r="W113" s="34">
        <v>14</v>
      </c>
      <c r="X113" s="34">
        <v>160</v>
      </c>
      <c r="Y113" s="52">
        <f t="shared" si="24"/>
        <v>2240</v>
      </c>
      <c r="Z113" s="46">
        <v>0</v>
      </c>
      <c r="AA113" s="46"/>
      <c r="AB113" s="34">
        <f>V113+Y113+Z113</f>
        <v>5640</v>
      </c>
      <c r="AC113" s="34">
        <f>AB113+U113</f>
        <v>26040</v>
      </c>
      <c r="AD113" s="91" t="str">
        <f>A113</f>
        <v>612-PR</v>
      </c>
      <c r="AE113" s="74" t="s">
        <v>227</v>
      </c>
    </row>
    <row r="114" spans="1:31" s="31" customFormat="1" ht="52" hidden="1" customHeight="1" x14ac:dyDescent="0.2">
      <c r="A114" s="33" t="s">
        <v>224</v>
      </c>
      <c r="B114" s="33"/>
      <c r="C114" s="28" t="s">
        <v>33</v>
      </c>
      <c r="D114" s="28" t="s">
        <v>45</v>
      </c>
      <c r="E114" s="35" t="s">
        <v>228</v>
      </c>
      <c r="F114" s="35" t="s">
        <v>85</v>
      </c>
      <c r="G114" s="35" t="s">
        <v>221</v>
      </c>
      <c r="H114" s="220">
        <v>45</v>
      </c>
      <c r="I114" s="33" t="s">
        <v>37</v>
      </c>
      <c r="J114" s="51">
        <v>1200</v>
      </c>
      <c r="K114" s="52">
        <v>17</v>
      </c>
      <c r="L114" s="52">
        <v>0</v>
      </c>
      <c r="M114" s="52">
        <f t="shared" si="11"/>
        <v>17</v>
      </c>
      <c r="N114" s="34">
        <f t="shared" si="12"/>
        <v>20400</v>
      </c>
      <c r="O114" s="53">
        <v>0</v>
      </c>
      <c r="P114" s="53">
        <v>0</v>
      </c>
      <c r="Q114" s="71">
        <v>0.4</v>
      </c>
      <c r="R114" s="71">
        <f t="shared" si="13"/>
        <v>0</v>
      </c>
      <c r="S114" s="53">
        <v>0</v>
      </c>
      <c r="T114" s="34">
        <f>(M114*S114)</f>
        <v>0</v>
      </c>
      <c r="U114" s="34">
        <f>N114+R114+T114</f>
        <v>20400</v>
      </c>
      <c r="V114" s="34">
        <f>M114*200</f>
        <v>3400</v>
      </c>
      <c r="W114" s="34">
        <v>14</v>
      </c>
      <c r="X114" s="34">
        <v>425</v>
      </c>
      <c r="Y114" s="52">
        <f t="shared" si="24"/>
        <v>5950</v>
      </c>
      <c r="Z114" s="46">
        <v>0</v>
      </c>
      <c r="AA114" s="46"/>
      <c r="AB114" s="34">
        <f>V114+Y114+Z114</f>
        <v>9350</v>
      </c>
      <c r="AC114" s="34">
        <f>AB114+U114</f>
        <v>29750</v>
      </c>
      <c r="AD114" s="91" t="str">
        <f>A114</f>
        <v>612-PR</v>
      </c>
      <c r="AE114" s="74" t="s">
        <v>229</v>
      </c>
    </row>
    <row r="115" spans="1:31" s="31" customFormat="1" ht="36" hidden="1" customHeight="1" x14ac:dyDescent="0.2">
      <c r="A115" s="33" t="s">
        <v>224</v>
      </c>
      <c r="B115" s="33"/>
      <c r="C115" s="28" t="s">
        <v>33</v>
      </c>
      <c r="D115" s="28" t="s">
        <v>45</v>
      </c>
      <c r="E115" s="35" t="s">
        <v>65</v>
      </c>
      <c r="F115" s="35" t="s">
        <v>220</v>
      </c>
      <c r="G115" s="35" t="s">
        <v>221</v>
      </c>
      <c r="H115" s="220">
        <v>45</v>
      </c>
      <c r="I115" s="33" t="s">
        <v>48</v>
      </c>
      <c r="J115" s="51">
        <v>585</v>
      </c>
      <c r="K115" s="52">
        <v>0</v>
      </c>
      <c r="L115" s="52">
        <v>17</v>
      </c>
      <c r="M115" s="52">
        <f t="shared" si="11"/>
        <v>17</v>
      </c>
      <c r="N115" s="34">
        <f t="shared" si="12"/>
        <v>9945</v>
      </c>
      <c r="O115" s="53">
        <v>28</v>
      </c>
      <c r="P115" s="53">
        <v>100</v>
      </c>
      <c r="Q115" s="71">
        <v>0.4</v>
      </c>
      <c r="R115" s="71">
        <f t="shared" si="13"/>
        <v>1120</v>
      </c>
      <c r="S115" s="53">
        <v>300</v>
      </c>
      <c r="T115" s="34">
        <f>(M115*S115)</f>
        <v>5100</v>
      </c>
      <c r="U115" s="34">
        <f>N115+R115+T115</f>
        <v>16165</v>
      </c>
      <c r="V115" s="53">
        <f>M115*200</f>
        <v>3400</v>
      </c>
      <c r="W115" s="53">
        <v>1</v>
      </c>
      <c r="X115" s="53">
        <v>503</v>
      </c>
      <c r="Y115" s="52">
        <f t="shared" si="24"/>
        <v>503</v>
      </c>
      <c r="Z115" s="216">
        <v>0</v>
      </c>
      <c r="AA115" s="46"/>
      <c r="AB115" s="34">
        <f>V115+Y115+Z115</f>
        <v>3903</v>
      </c>
      <c r="AC115" s="34">
        <f>AB115+U115</f>
        <v>20068</v>
      </c>
      <c r="AD115" s="91" t="str">
        <f>A115</f>
        <v>612-PR</v>
      </c>
      <c r="AE115" s="74" t="s">
        <v>227</v>
      </c>
    </row>
    <row r="116" spans="1:31" s="31" customFormat="1" ht="36" hidden="1" customHeight="1" x14ac:dyDescent="0.2">
      <c r="A116" s="33" t="s">
        <v>224</v>
      </c>
      <c r="B116" s="33"/>
      <c r="C116" s="28" t="s">
        <v>33</v>
      </c>
      <c r="D116" s="28" t="s">
        <v>45</v>
      </c>
      <c r="E116" s="35" t="s">
        <v>156</v>
      </c>
      <c r="F116" s="35" t="s">
        <v>85</v>
      </c>
      <c r="G116" s="35" t="s">
        <v>132</v>
      </c>
      <c r="H116" s="220">
        <v>45</v>
      </c>
      <c r="I116" s="33" t="s">
        <v>172</v>
      </c>
      <c r="J116" s="51">
        <v>585</v>
      </c>
      <c r="K116" s="52">
        <v>0</v>
      </c>
      <c r="L116" s="52">
        <v>20</v>
      </c>
      <c r="M116" s="52">
        <f t="shared" si="11"/>
        <v>20</v>
      </c>
      <c r="N116" s="34">
        <f t="shared" si="12"/>
        <v>11700</v>
      </c>
      <c r="O116" s="53">
        <v>28</v>
      </c>
      <c r="P116" s="53">
        <v>8</v>
      </c>
      <c r="Q116" s="71">
        <v>0.4</v>
      </c>
      <c r="R116" s="54">
        <f t="shared" si="13"/>
        <v>89.600000000000009</v>
      </c>
      <c r="S116" s="34">
        <v>300</v>
      </c>
      <c r="T116" s="34">
        <f>(M116*S116)</f>
        <v>6000</v>
      </c>
      <c r="U116" s="34">
        <f>N116+R116+T116</f>
        <v>17789.599999999999</v>
      </c>
      <c r="V116" s="34">
        <f>M116*200</f>
        <v>4000</v>
      </c>
      <c r="W116" s="34">
        <v>1</v>
      </c>
      <c r="X116" s="34">
        <v>160</v>
      </c>
      <c r="Y116" s="52">
        <f t="shared" si="24"/>
        <v>160</v>
      </c>
      <c r="Z116" s="217">
        <v>0</v>
      </c>
      <c r="AA116" s="52"/>
      <c r="AB116" s="34">
        <f>V116+Y116+Z116</f>
        <v>4160</v>
      </c>
      <c r="AC116" s="34">
        <f>AB116+U116</f>
        <v>21949.599999999999</v>
      </c>
      <c r="AD116" s="91" t="str">
        <f>A116</f>
        <v>612-PR</v>
      </c>
      <c r="AE116" s="74"/>
    </row>
    <row r="117" spans="1:31" s="31" customFormat="1" ht="36" hidden="1" customHeight="1" x14ac:dyDescent="0.2">
      <c r="A117" s="33" t="s">
        <v>224</v>
      </c>
      <c r="B117" s="33" t="s">
        <v>600</v>
      </c>
      <c r="C117" s="28" t="s">
        <v>33</v>
      </c>
      <c r="D117" s="28" t="s">
        <v>45</v>
      </c>
      <c r="E117" s="35" t="s">
        <v>216</v>
      </c>
      <c r="F117" s="35" t="s">
        <v>85</v>
      </c>
      <c r="G117" s="35" t="s">
        <v>132</v>
      </c>
      <c r="H117" s="220">
        <v>45</v>
      </c>
      <c r="I117" s="33" t="s">
        <v>172</v>
      </c>
      <c r="J117" s="51">
        <v>585</v>
      </c>
      <c r="K117" s="52">
        <v>0</v>
      </c>
      <c r="L117" s="52">
        <v>20</v>
      </c>
      <c r="M117" s="52">
        <v>20</v>
      </c>
      <c r="N117" s="34">
        <v>11700</v>
      </c>
      <c r="O117" s="53">
        <v>28</v>
      </c>
      <c r="P117" s="53">
        <v>80</v>
      </c>
      <c r="Q117" s="71">
        <v>0.4</v>
      </c>
      <c r="R117" s="54">
        <f t="shared" si="13"/>
        <v>896</v>
      </c>
      <c r="S117" s="34">
        <v>300</v>
      </c>
      <c r="T117" s="34">
        <v>6000</v>
      </c>
      <c r="U117" s="34">
        <f>N117+R117+T117</f>
        <v>18596</v>
      </c>
      <c r="V117" s="34">
        <v>4000</v>
      </c>
      <c r="W117" s="34">
        <v>1</v>
      </c>
      <c r="X117" s="34">
        <v>709</v>
      </c>
      <c r="Y117" s="52">
        <f t="shared" si="24"/>
        <v>709</v>
      </c>
      <c r="Z117" s="217">
        <v>0</v>
      </c>
      <c r="AA117" s="34">
        <v>4160</v>
      </c>
      <c r="AB117" s="34">
        <f>V117+Y117+Z117</f>
        <v>4709</v>
      </c>
      <c r="AC117" s="34">
        <f>AB117+U117</f>
        <v>23305</v>
      </c>
      <c r="AD117" s="91" t="str">
        <f>A117</f>
        <v>612-PR</v>
      </c>
      <c r="AE117" s="74"/>
    </row>
    <row r="118" spans="1:31" s="31" customFormat="1" ht="36" hidden="1" customHeight="1" x14ac:dyDescent="0.2">
      <c r="A118" s="33" t="s">
        <v>224</v>
      </c>
      <c r="B118" s="33"/>
      <c r="C118" s="28" t="s">
        <v>33</v>
      </c>
      <c r="D118" s="28" t="s">
        <v>45</v>
      </c>
      <c r="E118" s="35" t="s">
        <v>148</v>
      </c>
      <c r="F118" s="35" t="s">
        <v>220</v>
      </c>
      <c r="G118" s="35" t="s">
        <v>221</v>
      </c>
      <c r="H118" s="220">
        <v>45</v>
      </c>
      <c r="I118" s="33" t="s">
        <v>48</v>
      </c>
      <c r="J118" s="51">
        <v>585</v>
      </c>
      <c r="K118" s="52">
        <v>0</v>
      </c>
      <c r="L118" s="52">
        <v>19</v>
      </c>
      <c r="M118" s="52">
        <f t="shared" si="11"/>
        <v>19</v>
      </c>
      <c r="N118" s="34">
        <f t="shared" si="12"/>
        <v>11115</v>
      </c>
      <c r="O118" s="53">
        <v>28</v>
      </c>
      <c r="P118" s="53">
        <v>14</v>
      </c>
      <c r="Q118" s="71">
        <v>0.4</v>
      </c>
      <c r="R118" s="71">
        <f t="shared" si="13"/>
        <v>156.80000000000001</v>
      </c>
      <c r="S118" s="53">
        <v>300</v>
      </c>
      <c r="T118" s="34">
        <f>(M118*S118)</f>
        <v>5700</v>
      </c>
      <c r="U118" s="34">
        <f>N118+R118+T118</f>
        <v>16971.8</v>
      </c>
      <c r="V118" s="53">
        <f>M118*200</f>
        <v>3800</v>
      </c>
      <c r="W118" s="53">
        <v>1</v>
      </c>
      <c r="X118" s="34">
        <v>160</v>
      </c>
      <c r="Y118" s="52">
        <f t="shared" si="24"/>
        <v>160</v>
      </c>
      <c r="Z118" s="216">
        <v>0</v>
      </c>
      <c r="AA118" s="46"/>
      <c r="AB118" s="34">
        <f>V118+Y118+Z118</f>
        <v>3960</v>
      </c>
      <c r="AC118" s="34">
        <f>AB118+U118</f>
        <v>20931.8</v>
      </c>
      <c r="AD118" s="91" t="str">
        <f>A118</f>
        <v>612-PR</v>
      </c>
      <c r="AE118" s="74" t="s">
        <v>233</v>
      </c>
    </row>
    <row r="119" spans="1:31" s="31" customFormat="1" ht="42" hidden="1" customHeight="1" x14ac:dyDescent="0.2">
      <c r="A119" s="33" t="s">
        <v>224</v>
      </c>
      <c r="B119" s="33"/>
      <c r="C119" s="28" t="s">
        <v>33</v>
      </c>
      <c r="D119" s="28" t="s">
        <v>50</v>
      </c>
      <c r="E119" s="35" t="s">
        <v>161</v>
      </c>
      <c r="F119" s="35" t="s">
        <v>234</v>
      </c>
      <c r="G119" s="35" t="s">
        <v>221</v>
      </c>
      <c r="H119" s="220">
        <v>45</v>
      </c>
      <c r="I119" s="33" t="s">
        <v>235</v>
      </c>
      <c r="J119" s="51">
        <v>765</v>
      </c>
      <c r="K119" s="52">
        <v>0</v>
      </c>
      <c r="L119" s="52">
        <v>17</v>
      </c>
      <c r="M119" s="52">
        <f t="shared" si="11"/>
        <v>17</v>
      </c>
      <c r="N119" s="34">
        <f t="shared" si="12"/>
        <v>13005</v>
      </c>
      <c r="O119" s="53">
        <v>14</v>
      </c>
      <c r="P119" s="53">
        <v>10</v>
      </c>
      <c r="Q119" s="71">
        <v>0.4</v>
      </c>
      <c r="R119" s="54">
        <f t="shared" si="13"/>
        <v>56</v>
      </c>
      <c r="S119" s="34">
        <v>300</v>
      </c>
      <c r="T119" s="34">
        <f>(M119*S119)</f>
        <v>5100</v>
      </c>
      <c r="U119" s="34">
        <f>N119+R119+T119</f>
        <v>18161</v>
      </c>
      <c r="V119" s="34">
        <f>M119*200</f>
        <v>3400</v>
      </c>
      <c r="W119" s="34">
        <v>14</v>
      </c>
      <c r="X119" s="34">
        <v>160</v>
      </c>
      <c r="Y119" s="52">
        <f t="shared" si="24"/>
        <v>2240</v>
      </c>
      <c r="Z119" s="52">
        <v>0</v>
      </c>
      <c r="AA119" s="52"/>
      <c r="AB119" s="34">
        <f>V119+Y119+Z119</f>
        <v>5640</v>
      </c>
      <c r="AC119" s="34">
        <f>AB119+U119</f>
        <v>23801</v>
      </c>
      <c r="AD119" s="91" t="str">
        <f>A119</f>
        <v>612-PR</v>
      </c>
      <c r="AE119" s="74" t="s">
        <v>237</v>
      </c>
    </row>
    <row r="120" spans="1:31" s="31" customFormat="1" ht="40.5" hidden="1" customHeight="1" x14ac:dyDescent="0.2">
      <c r="A120" s="33" t="s">
        <v>224</v>
      </c>
      <c r="B120" s="33"/>
      <c r="C120" s="28" t="s">
        <v>33</v>
      </c>
      <c r="D120" s="28" t="s">
        <v>34</v>
      </c>
      <c r="E120" s="89" t="s">
        <v>35</v>
      </c>
      <c r="F120" s="35" t="s">
        <v>226</v>
      </c>
      <c r="G120" s="35" t="s">
        <v>221</v>
      </c>
      <c r="H120" s="220">
        <v>45</v>
      </c>
      <c r="I120" s="33" t="s">
        <v>37</v>
      </c>
      <c r="J120" s="51">
        <v>1200</v>
      </c>
      <c r="K120" s="52">
        <v>17</v>
      </c>
      <c r="L120" s="52">
        <v>0</v>
      </c>
      <c r="M120" s="52">
        <f t="shared" si="11"/>
        <v>17</v>
      </c>
      <c r="N120" s="34">
        <f t="shared" si="12"/>
        <v>20400</v>
      </c>
      <c r="O120" s="53">
        <v>0</v>
      </c>
      <c r="P120" s="53">
        <v>88</v>
      </c>
      <c r="Q120" s="71">
        <v>0.4</v>
      </c>
      <c r="R120" s="54">
        <f t="shared" si="13"/>
        <v>0</v>
      </c>
      <c r="S120" s="34">
        <v>0</v>
      </c>
      <c r="T120" s="34">
        <f>(M120*S120)</f>
        <v>0</v>
      </c>
      <c r="U120" s="34">
        <f>N120+R120+T120</f>
        <v>20400</v>
      </c>
      <c r="V120" s="34">
        <f>M120*200</f>
        <v>3400</v>
      </c>
      <c r="W120" s="34">
        <v>9</v>
      </c>
      <c r="X120" s="34">
        <v>330</v>
      </c>
      <c r="Y120" s="52">
        <f t="shared" si="24"/>
        <v>2970</v>
      </c>
      <c r="Z120" s="46">
        <v>0</v>
      </c>
      <c r="AA120" s="46"/>
      <c r="AB120" s="34">
        <f>V120+Y120+Z120</f>
        <v>6370</v>
      </c>
      <c r="AC120" s="34">
        <f>AB120+U120</f>
        <v>26770</v>
      </c>
      <c r="AD120" s="91" t="str">
        <f>A120</f>
        <v>612-PR</v>
      </c>
      <c r="AE120" s="74"/>
    </row>
    <row r="121" spans="1:31" s="31" customFormat="1" ht="38" hidden="1" customHeight="1" x14ac:dyDescent="0.2">
      <c r="A121" s="178" t="s">
        <v>224</v>
      </c>
      <c r="B121" s="178" t="s">
        <v>756</v>
      </c>
      <c r="C121" s="179" t="s">
        <v>33</v>
      </c>
      <c r="D121" s="179" t="s">
        <v>34</v>
      </c>
      <c r="E121" s="187" t="s">
        <v>35</v>
      </c>
      <c r="F121" s="180" t="s">
        <v>85</v>
      </c>
      <c r="G121" s="180" t="s">
        <v>132</v>
      </c>
      <c r="H121" s="246">
        <v>45</v>
      </c>
      <c r="I121" s="178" t="s">
        <v>37</v>
      </c>
      <c r="J121" s="183">
        <v>1200</v>
      </c>
      <c r="K121" s="181">
        <v>17</v>
      </c>
      <c r="L121" s="181">
        <v>0</v>
      </c>
      <c r="M121" s="181">
        <f t="shared" si="11"/>
        <v>17</v>
      </c>
      <c r="N121" s="55">
        <f t="shared" si="12"/>
        <v>20400</v>
      </c>
      <c r="O121" s="182">
        <v>0</v>
      </c>
      <c r="P121" s="182">
        <v>88</v>
      </c>
      <c r="Q121" s="184">
        <v>0.4</v>
      </c>
      <c r="R121" s="185">
        <f t="shared" si="13"/>
        <v>0</v>
      </c>
      <c r="S121" s="55">
        <v>0</v>
      </c>
      <c r="T121" s="55">
        <f>(M121*S121)</f>
        <v>0</v>
      </c>
      <c r="U121" s="55">
        <f>N121+R121+T121</f>
        <v>20400</v>
      </c>
      <c r="V121" s="55">
        <f>M121*200</f>
        <v>3400</v>
      </c>
      <c r="W121" s="55">
        <v>14</v>
      </c>
      <c r="X121" s="55">
        <v>330</v>
      </c>
      <c r="Y121" s="181">
        <f t="shared" si="24"/>
        <v>4620</v>
      </c>
      <c r="Z121" s="189">
        <v>0</v>
      </c>
      <c r="AA121" s="189"/>
      <c r="AB121" s="55">
        <f>V121+Y121+Z121</f>
        <v>8020</v>
      </c>
      <c r="AC121" s="55">
        <f>AB121+U121</f>
        <v>28420</v>
      </c>
      <c r="AD121" s="244" t="str">
        <f>A121</f>
        <v>612-PR</v>
      </c>
      <c r="AE121" s="74"/>
    </row>
    <row r="122" spans="1:31" s="31" customFormat="1" ht="38" hidden="1" customHeight="1" x14ac:dyDescent="0.2">
      <c r="A122" s="178" t="s">
        <v>224</v>
      </c>
      <c r="B122" s="178" t="s">
        <v>761</v>
      </c>
      <c r="C122" s="179" t="s">
        <v>33</v>
      </c>
      <c r="D122" s="179" t="s">
        <v>272</v>
      </c>
      <c r="E122" s="187" t="s">
        <v>273</v>
      </c>
      <c r="F122" s="180" t="s">
        <v>85</v>
      </c>
      <c r="G122" s="180" t="s">
        <v>132</v>
      </c>
      <c r="H122" s="246">
        <v>45</v>
      </c>
      <c r="I122" s="178" t="s">
        <v>37</v>
      </c>
      <c r="J122" s="183">
        <v>1200</v>
      </c>
      <c r="K122" s="181">
        <v>0</v>
      </c>
      <c r="L122" s="181">
        <v>17</v>
      </c>
      <c r="M122" s="181">
        <f t="shared" ref="M122" si="29">K122+L122</f>
        <v>17</v>
      </c>
      <c r="N122" s="55">
        <f t="shared" ref="N122" si="30">(J122*M122)</f>
        <v>20400</v>
      </c>
      <c r="O122" s="182">
        <v>0</v>
      </c>
      <c r="P122" s="182">
        <v>0</v>
      </c>
      <c r="Q122" s="184">
        <v>0.4</v>
      </c>
      <c r="R122" s="185">
        <f t="shared" ref="R122" si="31">SUM(P122*Q122*O122)</f>
        <v>0</v>
      </c>
      <c r="S122" s="55">
        <v>0</v>
      </c>
      <c r="T122" s="55">
        <f>(M122*S122)</f>
        <v>0</v>
      </c>
      <c r="U122" s="55">
        <f>N122+R122+T122</f>
        <v>20400</v>
      </c>
      <c r="V122" s="55">
        <f>M122*200</f>
        <v>3400</v>
      </c>
      <c r="W122" s="55">
        <v>14</v>
      </c>
      <c r="X122" s="55">
        <v>550</v>
      </c>
      <c r="Y122" s="181">
        <f t="shared" ref="Y122" si="32">SUM(X122*W122)</f>
        <v>7700</v>
      </c>
      <c r="Z122" s="189">
        <v>0</v>
      </c>
      <c r="AA122" s="189"/>
      <c r="AB122" s="55">
        <f>V122+Y122+Z122</f>
        <v>11100</v>
      </c>
      <c r="AC122" s="55">
        <f>AB122+U122</f>
        <v>31500</v>
      </c>
      <c r="AD122" s="244" t="str">
        <f>A122</f>
        <v>612-PR</v>
      </c>
      <c r="AE122" s="74"/>
    </row>
    <row r="123" spans="1:31" s="31" customFormat="1" ht="35.25" hidden="1" customHeight="1" x14ac:dyDescent="0.2">
      <c r="A123" s="33" t="s">
        <v>224</v>
      </c>
      <c r="B123" s="33"/>
      <c r="C123" s="28" t="s">
        <v>33</v>
      </c>
      <c r="D123" s="28" t="s">
        <v>34</v>
      </c>
      <c r="E123" s="35" t="s">
        <v>170</v>
      </c>
      <c r="F123" s="35" t="s">
        <v>85</v>
      </c>
      <c r="G123" s="35" t="s">
        <v>221</v>
      </c>
      <c r="H123" s="220">
        <v>45</v>
      </c>
      <c r="I123" s="33" t="s">
        <v>37</v>
      </c>
      <c r="J123" s="51">
        <v>1200</v>
      </c>
      <c r="K123" s="52">
        <v>17</v>
      </c>
      <c r="L123" s="52">
        <v>0</v>
      </c>
      <c r="M123" s="52">
        <f t="shared" si="11"/>
        <v>17</v>
      </c>
      <c r="N123" s="34">
        <f t="shared" si="12"/>
        <v>20400</v>
      </c>
      <c r="O123" s="53">
        <v>0</v>
      </c>
      <c r="P123" s="53">
        <v>256</v>
      </c>
      <c r="Q123" s="71">
        <v>0.4</v>
      </c>
      <c r="R123" s="54">
        <f t="shared" si="13"/>
        <v>0</v>
      </c>
      <c r="S123" s="34">
        <v>0</v>
      </c>
      <c r="T123" s="34">
        <f>(M123*S123)</f>
        <v>0</v>
      </c>
      <c r="U123" s="34">
        <f>N123+R123+T123</f>
        <v>20400</v>
      </c>
      <c r="V123" s="34">
        <f>M123*200</f>
        <v>3400</v>
      </c>
      <c r="W123" s="34">
        <v>11</v>
      </c>
      <c r="X123" s="34">
        <v>215</v>
      </c>
      <c r="Y123" s="52">
        <f t="shared" si="24"/>
        <v>2365</v>
      </c>
      <c r="Z123" s="46">
        <v>0</v>
      </c>
      <c r="AA123" s="46"/>
      <c r="AB123" s="34">
        <f>V123+Y123+Z123</f>
        <v>5765</v>
      </c>
      <c r="AC123" s="34">
        <f>AB123+U123</f>
        <v>26165</v>
      </c>
      <c r="AD123" s="91" t="str">
        <f>A123</f>
        <v>612-PR</v>
      </c>
      <c r="AE123" s="74" t="s">
        <v>238</v>
      </c>
    </row>
    <row r="124" spans="1:31" s="31" customFormat="1" ht="41.25" hidden="1" customHeight="1" x14ac:dyDescent="0.2">
      <c r="A124" s="62" t="s">
        <v>239</v>
      </c>
      <c r="B124" s="62"/>
      <c r="C124" s="63" t="s">
        <v>33</v>
      </c>
      <c r="D124" s="63" t="s">
        <v>108</v>
      </c>
      <c r="E124" s="37" t="s">
        <v>240</v>
      </c>
      <c r="F124" s="37" t="s">
        <v>205</v>
      </c>
      <c r="G124" s="37" t="s">
        <v>241</v>
      </c>
      <c r="H124" s="245">
        <v>60</v>
      </c>
      <c r="I124" s="62" t="s">
        <v>48</v>
      </c>
      <c r="J124" s="39">
        <v>585</v>
      </c>
      <c r="K124" s="40">
        <v>0</v>
      </c>
      <c r="L124" s="40">
        <v>0</v>
      </c>
      <c r="M124" s="40">
        <f t="shared" si="11"/>
        <v>0</v>
      </c>
      <c r="N124" s="41">
        <f t="shared" si="12"/>
        <v>0</v>
      </c>
      <c r="O124" s="42">
        <v>0</v>
      </c>
      <c r="P124" s="42">
        <v>148</v>
      </c>
      <c r="Q124" s="67">
        <v>0.4</v>
      </c>
      <c r="R124" s="43">
        <f t="shared" si="13"/>
        <v>0</v>
      </c>
      <c r="S124" s="42">
        <v>0</v>
      </c>
      <c r="T124" s="41">
        <v>0</v>
      </c>
      <c r="U124" s="41">
        <f>N124+R124+T124</f>
        <v>0</v>
      </c>
      <c r="V124" s="41">
        <f>M124*200</f>
        <v>0</v>
      </c>
      <c r="W124" s="41">
        <v>0</v>
      </c>
      <c r="X124" s="41">
        <v>509</v>
      </c>
      <c r="Y124" s="40">
        <f t="shared" si="24"/>
        <v>0</v>
      </c>
      <c r="Z124" s="45">
        <v>0</v>
      </c>
      <c r="AA124" s="46"/>
      <c r="AB124" s="41">
        <f>V124+Y124+Z124</f>
        <v>0</v>
      </c>
      <c r="AC124" s="41">
        <f>AB124+U124</f>
        <v>0</v>
      </c>
      <c r="AD124" s="97" t="str">
        <f>A124</f>
        <v>613-PR</v>
      </c>
      <c r="AE124" s="101" t="s">
        <v>243</v>
      </c>
    </row>
    <row r="125" spans="1:31" s="31" customFormat="1" ht="46" hidden="1" customHeight="1" x14ac:dyDescent="0.2">
      <c r="A125" s="62" t="s">
        <v>239</v>
      </c>
      <c r="B125" s="62"/>
      <c r="C125" s="63" t="s">
        <v>33</v>
      </c>
      <c r="D125" s="63" t="s">
        <v>108</v>
      </c>
      <c r="E125" s="37" t="s">
        <v>210</v>
      </c>
      <c r="F125" s="37" t="s">
        <v>244</v>
      </c>
      <c r="G125" s="37" t="s">
        <v>241</v>
      </c>
      <c r="H125" s="245">
        <v>60</v>
      </c>
      <c r="I125" s="62" t="s">
        <v>48</v>
      </c>
      <c r="J125" s="39">
        <v>585</v>
      </c>
      <c r="K125" s="40">
        <v>0</v>
      </c>
      <c r="L125" s="40">
        <v>0</v>
      </c>
      <c r="M125" s="40">
        <f t="shared" si="11"/>
        <v>0</v>
      </c>
      <c r="N125" s="41">
        <f t="shared" si="12"/>
        <v>0</v>
      </c>
      <c r="O125" s="42">
        <v>0</v>
      </c>
      <c r="P125" s="42">
        <v>181</v>
      </c>
      <c r="Q125" s="67">
        <v>0.4</v>
      </c>
      <c r="R125" s="43">
        <f t="shared" si="13"/>
        <v>0</v>
      </c>
      <c r="S125" s="42">
        <v>0</v>
      </c>
      <c r="T125" s="41">
        <v>0</v>
      </c>
      <c r="U125" s="41">
        <f>N125+R125+T125</f>
        <v>0</v>
      </c>
      <c r="V125" s="41">
        <f>M125*200</f>
        <v>0</v>
      </c>
      <c r="W125" s="41">
        <v>0</v>
      </c>
      <c r="X125" s="41">
        <v>509</v>
      </c>
      <c r="Y125" s="40">
        <f t="shared" si="24"/>
        <v>0</v>
      </c>
      <c r="Z125" s="45">
        <v>0</v>
      </c>
      <c r="AA125" s="45"/>
      <c r="AB125" s="41">
        <f>V125+Y125+Z125</f>
        <v>0</v>
      </c>
      <c r="AC125" s="41">
        <f>AB125+U125</f>
        <v>0</v>
      </c>
      <c r="AD125" s="91" t="str">
        <f>A125</f>
        <v>613-PR</v>
      </c>
      <c r="AE125" s="74"/>
    </row>
    <row r="126" spans="1:31" s="31" customFormat="1" ht="37.5" hidden="1" customHeight="1" x14ac:dyDescent="0.2">
      <c r="A126" s="33" t="s">
        <v>239</v>
      </c>
      <c r="B126" s="33"/>
      <c r="C126" s="28" t="s">
        <v>33</v>
      </c>
      <c r="D126" s="28" t="s">
        <v>45</v>
      </c>
      <c r="E126" s="35" t="s">
        <v>246</v>
      </c>
      <c r="F126" s="35" t="s">
        <v>196</v>
      </c>
      <c r="G126" s="35" t="s">
        <v>241</v>
      </c>
      <c r="H126" s="220">
        <v>60</v>
      </c>
      <c r="I126" s="33" t="s">
        <v>48</v>
      </c>
      <c r="J126" s="51">
        <v>585</v>
      </c>
      <c r="K126" s="52">
        <v>22</v>
      </c>
      <c r="L126" s="52">
        <v>0</v>
      </c>
      <c r="M126" s="52">
        <f t="shared" si="11"/>
        <v>22</v>
      </c>
      <c r="N126" s="34">
        <f t="shared" si="12"/>
        <v>12870</v>
      </c>
      <c r="O126" s="53">
        <v>36</v>
      </c>
      <c r="P126" s="53">
        <v>22</v>
      </c>
      <c r="Q126" s="71">
        <v>0.4</v>
      </c>
      <c r="R126" s="54">
        <f t="shared" si="13"/>
        <v>316.8</v>
      </c>
      <c r="S126" s="34">
        <v>0</v>
      </c>
      <c r="T126" s="34">
        <v>0</v>
      </c>
      <c r="U126" s="34">
        <f>N126+R126+T126</f>
        <v>13186.8</v>
      </c>
      <c r="V126" s="34">
        <f>M126*200</f>
        <v>4400</v>
      </c>
      <c r="W126" s="34">
        <v>6</v>
      </c>
      <c r="X126" s="34">
        <v>160</v>
      </c>
      <c r="Y126" s="52">
        <f t="shared" si="24"/>
        <v>960</v>
      </c>
      <c r="Z126" s="46">
        <v>0</v>
      </c>
      <c r="AA126" s="46"/>
      <c r="AB126" s="34">
        <f>V126+Y126+Z126</f>
        <v>5360</v>
      </c>
      <c r="AC126" s="34">
        <f>AB126+U126</f>
        <v>18546.8</v>
      </c>
      <c r="AD126" s="91" t="str">
        <f>A126</f>
        <v>613-PR</v>
      </c>
      <c r="AE126" s="74"/>
    </row>
    <row r="127" spans="1:31" s="31" customFormat="1" ht="35.25" hidden="1" customHeight="1" x14ac:dyDescent="0.2">
      <c r="A127" s="33" t="s">
        <v>239</v>
      </c>
      <c r="B127" s="33" t="s">
        <v>598</v>
      </c>
      <c r="C127" s="28" t="s">
        <v>33</v>
      </c>
      <c r="D127" s="28" t="s">
        <v>45</v>
      </c>
      <c r="E127" s="35" t="s">
        <v>156</v>
      </c>
      <c r="F127" s="35" t="s">
        <v>196</v>
      </c>
      <c r="G127" s="35" t="s">
        <v>241</v>
      </c>
      <c r="H127" s="220">
        <v>60</v>
      </c>
      <c r="I127" s="33" t="s">
        <v>48</v>
      </c>
      <c r="J127" s="51">
        <v>585</v>
      </c>
      <c r="K127" s="52">
        <v>0</v>
      </c>
      <c r="L127" s="52">
        <v>0</v>
      </c>
      <c r="M127" s="52">
        <f t="shared" si="11"/>
        <v>0</v>
      </c>
      <c r="N127" s="34">
        <f t="shared" si="12"/>
        <v>0</v>
      </c>
      <c r="O127" s="53">
        <v>0</v>
      </c>
      <c r="P127" s="53">
        <v>8</v>
      </c>
      <c r="Q127" s="71">
        <v>0.4</v>
      </c>
      <c r="R127" s="54">
        <f t="shared" si="13"/>
        <v>0</v>
      </c>
      <c r="S127" s="34">
        <v>0</v>
      </c>
      <c r="T127" s="34">
        <v>0</v>
      </c>
      <c r="U127" s="34">
        <f>N127+R127+T127</f>
        <v>0</v>
      </c>
      <c r="V127" s="34">
        <f>M127*200</f>
        <v>0</v>
      </c>
      <c r="W127" s="34">
        <v>0</v>
      </c>
      <c r="X127" s="34">
        <v>160</v>
      </c>
      <c r="Y127" s="52">
        <f t="shared" si="24"/>
        <v>0</v>
      </c>
      <c r="Z127" s="46">
        <v>0</v>
      </c>
      <c r="AA127" s="46"/>
      <c r="AB127" s="34">
        <f>V127+Y127+Z127</f>
        <v>0</v>
      </c>
      <c r="AC127" s="34">
        <f>AB127+U127</f>
        <v>0</v>
      </c>
      <c r="AD127" s="91" t="str">
        <f>A127</f>
        <v>613-PR</v>
      </c>
      <c r="AE127" s="74"/>
    </row>
    <row r="128" spans="1:31" s="31" customFormat="1" ht="36.75" hidden="1" customHeight="1" x14ac:dyDescent="0.2">
      <c r="A128" s="62" t="s">
        <v>239</v>
      </c>
      <c r="B128" s="62"/>
      <c r="C128" s="63" t="s">
        <v>33</v>
      </c>
      <c r="D128" s="63" t="s">
        <v>45</v>
      </c>
      <c r="E128" s="37" t="s">
        <v>249</v>
      </c>
      <c r="F128" s="37" t="s">
        <v>196</v>
      </c>
      <c r="G128" s="37" t="s">
        <v>241</v>
      </c>
      <c r="H128" s="245">
        <v>60</v>
      </c>
      <c r="I128" s="62" t="s">
        <v>48</v>
      </c>
      <c r="J128" s="39">
        <v>585</v>
      </c>
      <c r="K128" s="40">
        <v>0</v>
      </c>
      <c r="L128" s="40">
        <v>0</v>
      </c>
      <c r="M128" s="40">
        <f t="shared" si="11"/>
        <v>0</v>
      </c>
      <c r="N128" s="41">
        <f t="shared" si="12"/>
        <v>0</v>
      </c>
      <c r="O128" s="42">
        <v>0</v>
      </c>
      <c r="P128" s="42">
        <v>0</v>
      </c>
      <c r="Q128" s="67">
        <v>0.4</v>
      </c>
      <c r="R128" s="43">
        <f t="shared" si="13"/>
        <v>0</v>
      </c>
      <c r="S128" s="41">
        <v>0</v>
      </c>
      <c r="T128" s="41">
        <v>0</v>
      </c>
      <c r="U128" s="41">
        <f>N128+R128+T128</f>
        <v>0</v>
      </c>
      <c r="V128" s="41">
        <f>M128*200</f>
        <v>0</v>
      </c>
      <c r="W128" s="41">
        <v>0</v>
      </c>
      <c r="X128" s="41">
        <v>385</v>
      </c>
      <c r="Y128" s="40">
        <f t="shared" si="24"/>
        <v>0</v>
      </c>
      <c r="Z128" s="45">
        <v>0</v>
      </c>
      <c r="AA128" s="46"/>
      <c r="AB128" s="41">
        <f>V128+Y128+Z128</f>
        <v>0</v>
      </c>
      <c r="AC128" s="41">
        <f>AB128+U128</f>
        <v>0</v>
      </c>
      <c r="AD128" s="97" t="str">
        <f>A128</f>
        <v>613-PR</v>
      </c>
      <c r="AE128" s="101" t="s">
        <v>251</v>
      </c>
    </row>
    <row r="129" spans="1:31" s="31" customFormat="1" ht="36.75" hidden="1" customHeight="1" x14ac:dyDescent="0.2">
      <c r="A129" s="33" t="s">
        <v>239</v>
      </c>
      <c r="B129" s="33"/>
      <c r="C129" s="28" t="s">
        <v>33</v>
      </c>
      <c r="D129" s="28" t="s">
        <v>45</v>
      </c>
      <c r="E129" s="35" t="s">
        <v>69</v>
      </c>
      <c r="F129" s="35" t="s">
        <v>252</v>
      </c>
      <c r="G129" s="35" t="s">
        <v>241</v>
      </c>
      <c r="H129" s="220">
        <v>60</v>
      </c>
      <c r="I129" s="33" t="s">
        <v>48</v>
      </c>
      <c r="J129" s="51">
        <v>585</v>
      </c>
      <c r="K129" s="52">
        <v>0</v>
      </c>
      <c r="L129" s="52">
        <v>17</v>
      </c>
      <c r="M129" s="52">
        <f t="shared" si="11"/>
        <v>17</v>
      </c>
      <c r="N129" s="34">
        <f t="shared" si="12"/>
        <v>9945</v>
      </c>
      <c r="O129" s="53">
        <v>36</v>
      </c>
      <c r="P129" s="53">
        <v>72</v>
      </c>
      <c r="Q129" s="71">
        <v>0.4</v>
      </c>
      <c r="R129" s="54">
        <f t="shared" si="13"/>
        <v>1036.8</v>
      </c>
      <c r="S129" s="34">
        <v>0</v>
      </c>
      <c r="T129" s="34">
        <f>(M129*S129)</f>
        <v>0</v>
      </c>
      <c r="U129" s="34">
        <f>N129+R129+T129</f>
        <v>10981.8</v>
      </c>
      <c r="V129" s="34">
        <f>M129*200</f>
        <v>3400</v>
      </c>
      <c r="W129" s="34">
        <v>6</v>
      </c>
      <c r="X129" s="34">
        <v>260</v>
      </c>
      <c r="Y129" s="52">
        <f t="shared" si="24"/>
        <v>1560</v>
      </c>
      <c r="Z129" s="46">
        <v>0</v>
      </c>
      <c r="AA129" s="46"/>
      <c r="AB129" s="34">
        <f>V129+Y129+Z129</f>
        <v>4960</v>
      </c>
      <c r="AC129" s="34">
        <f>AB129+U129</f>
        <v>15941.8</v>
      </c>
      <c r="AD129" s="91" t="str">
        <f>A129</f>
        <v>613-PR</v>
      </c>
      <c r="AE129" s="74"/>
    </row>
    <row r="130" spans="1:31" s="31" customFormat="1" ht="36.75" hidden="1" customHeight="1" x14ac:dyDescent="0.2">
      <c r="A130" s="33" t="s">
        <v>239</v>
      </c>
      <c r="B130" s="33"/>
      <c r="C130" s="28" t="s">
        <v>33</v>
      </c>
      <c r="D130" s="28" t="s">
        <v>45</v>
      </c>
      <c r="E130" s="35" t="s">
        <v>153</v>
      </c>
      <c r="F130" s="35" t="s">
        <v>196</v>
      </c>
      <c r="G130" s="35" t="s">
        <v>253</v>
      </c>
      <c r="H130" s="220">
        <v>45</v>
      </c>
      <c r="I130" s="33" t="s">
        <v>48</v>
      </c>
      <c r="J130" s="51">
        <v>585</v>
      </c>
      <c r="K130" s="52">
        <v>0</v>
      </c>
      <c r="L130" s="52">
        <v>18</v>
      </c>
      <c r="M130" s="52">
        <f t="shared" si="11"/>
        <v>18</v>
      </c>
      <c r="N130" s="34">
        <f t="shared" si="12"/>
        <v>10530</v>
      </c>
      <c r="O130" s="53">
        <v>28</v>
      </c>
      <c r="P130" s="53">
        <v>31</v>
      </c>
      <c r="Q130" s="71">
        <v>0.4</v>
      </c>
      <c r="R130" s="54">
        <f t="shared" si="13"/>
        <v>347.2</v>
      </c>
      <c r="S130" s="34">
        <v>0</v>
      </c>
      <c r="T130" s="34">
        <f>(M130*S130)</f>
        <v>0</v>
      </c>
      <c r="U130" s="34">
        <f>N130+R130+T130</f>
        <v>10877.2</v>
      </c>
      <c r="V130" s="34">
        <f>M130*200</f>
        <v>3600</v>
      </c>
      <c r="W130" s="34">
        <v>4</v>
      </c>
      <c r="X130" s="34">
        <v>160</v>
      </c>
      <c r="Y130" s="52">
        <f t="shared" si="24"/>
        <v>640</v>
      </c>
      <c r="Z130" s="52">
        <v>0</v>
      </c>
      <c r="AA130" s="52"/>
      <c r="AB130" s="34">
        <f>V130+Y130+Z130</f>
        <v>4240</v>
      </c>
      <c r="AC130" s="34">
        <f>AB130+U130</f>
        <v>15117.2</v>
      </c>
      <c r="AD130" s="91" t="str">
        <f>A130</f>
        <v>613-PR</v>
      </c>
      <c r="AE130" s="74"/>
    </row>
    <row r="131" spans="1:31" s="31" customFormat="1" ht="37.5" hidden="1" customHeight="1" x14ac:dyDescent="0.2">
      <c r="A131" s="33" t="s">
        <v>239</v>
      </c>
      <c r="B131" s="33"/>
      <c r="C131" s="28" t="s">
        <v>33</v>
      </c>
      <c r="D131" s="28" t="s">
        <v>34</v>
      </c>
      <c r="E131" s="35" t="s">
        <v>177</v>
      </c>
      <c r="F131" s="35" t="s">
        <v>196</v>
      </c>
      <c r="G131" s="35" t="s">
        <v>253</v>
      </c>
      <c r="H131" s="220">
        <v>45</v>
      </c>
      <c r="I131" s="33" t="s">
        <v>48</v>
      </c>
      <c r="J131" s="51">
        <v>585</v>
      </c>
      <c r="K131" s="52">
        <v>0</v>
      </c>
      <c r="L131" s="52">
        <v>25</v>
      </c>
      <c r="M131" s="52">
        <f t="shared" si="11"/>
        <v>25</v>
      </c>
      <c r="N131" s="34">
        <f t="shared" si="12"/>
        <v>14625</v>
      </c>
      <c r="O131" s="53">
        <v>28</v>
      </c>
      <c r="P131" s="53">
        <v>88</v>
      </c>
      <c r="Q131" s="71">
        <v>0.4</v>
      </c>
      <c r="R131" s="54">
        <f t="shared" si="13"/>
        <v>985.60000000000014</v>
      </c>
      <c r="S131" s="34">
        <v>0</v>
      </c>
      <c r="T131" s="34">
        <f>(M131*S131)</f>
        <v>0</v>
      </c>
      <c r="U131" s="34">
        <f>N131+R131+T131</f>
        <v>15610.6</v>
      </c>
      <c r="V131" s="34">
        <f>M131*200</f>
        <v>5000</v>
      </c>
      <c r="W131" s="34">
        <v>4</v>
      </c>
      <c r="X131" s="34">
        <v>420</v>
      </c>
      <c r="Y131" s="52">
        <f t="shared" si="24"/>
        <v>1680</v>
      </c>
      <c r="Z131" s="46">
        <v>0</v>
      </c>
      <c r="AA131" s="46"/>
      <c r="AB131" s="34">
        <f>V131+Y131+Z131</f>
        <v>6680</v>
      </c>
      <c r="AC131" s="34">
        <f>AB131+U131</f>
        <v>22290.6</v>
      </c>
      <c r="AD131" s="91" t="str">
        <f>A131</f>
        <v>613-PR</v>
      </c>
      <c r="AE131" s="74" t="s">
        <v>256</v>
      </c>
    </row>
    <row r="132" spans="1:31" s="31" customFormat="1" ht="35.25" hidden="1" customHeight="1" x14ac:dyDescent="0.2">
      <c r="A132" s="33" t="s">
        <v>257</v>
      </c>
      <c r="B132" s="33"/>
      <c r="C132" s="28" t="s">
        <v>33</v>
      </c>
      <c r="D132" s="28" t="s">
        <v>45</v>
      </c>
      <c r="E132" s="35" t="s">
        <v>246</v>
      </c>
      <c r="F132" s="35" t="s">
        <v>47</v>
      </c>
      <c r="G132" s="35" t="s">
        <v>258</v>
      </c>
      <c r="H132" s="220">
        <v>45</v>
      </c>
      <c r="I132" s="33" t="s">
        <v>48</v>
      </c>
      <c r="J132" s="51">
        <v>585</v>
      </c>
      <c r="K132" s="52">
        <v>19</v>
      </c>
      <c r="L132" s="52">
        <v>0</v>
      </c>
      <c r="M132" s="52">
        <f t="shared" si="11"/>
        <v>19</v>
      </c>
      <c r="N132" s="34">
        <f t="shared" si="12"/>
        <v>11115</v>
      </c>
      <c r="O132" s="53">
        <v>28</v>
      </c>
      <c r="P132" s="53">
        <v>22</v>
      </c>
      <c r="Q132" s="71">
        <v>0.4</v>
      </c>
      <c r="R132" s="71">
        <f t="shared" si="13"/>
        <v>246.40000000000003</v>
      </c>
      <c r="S132" s="53">
        <v>385</v>
      </c>
      <c r="T132" s="34">
        <f>(M132*S132)</f>
        <v>7315</v>
      </c>
      <c r="U132" s="34">
        <f>N132+R132+T132</f>
        <v>18676.400000000001</v>
      </c>
      <c r="V132" s="34">
        <f>M132*200</f>
        <v>3800</v>
      </c>
      <c r="W132" s="34">
        <v>1</v>
      </c>
      <c r="X132" s="34">
        <v>160</v>
      </c>
      <c r="Y132" s="52">
        <f t="shared" si="24"/>
        <v>160</v>
      </c>
      <c r="Z132" s="46">
        <v>0</v>
      </c>
      <c r="AA132" s="46"/>
      <c r="AB132" s="34">
        <f>V132+Y132+Z132</f>
        <v>3960</v>
      </c>
      <c r="AC132" s="34">
        <f>AB132+U132</f>
        <v>22636.400000000001</v>
      </c>
      <c r="AD132" s="91" t="str">
        <f>A132</f>
        <v>615-PR</v>
      </c>
      <c r="AE132" s="74"/>
    </row>
    <row r="133" spans="1:31" s="31" customFormat="1" ht="38.25" hidden="1" customHeight="1" x14ac:dyDescent="0.2">
      <c r="A133" s="33" t="s">
        <v>257</v>
      </c>
      <c r="B133" s="33"/>
      <c r="C133" s="28" t="s">
        <v>33</v>
      </c>
      <c r="D133" s="28" t="s">
        <v>45</v>
      </c>
      <c r="E133" s="35" t="s">
        <v>228</v>
      </c>
      <c r="F133" s="35" t="s">
        <v>140</v>
      </c>
      <c r="G133" s="35" t="s">
        <v>141</v>
      </c>
      <c r="H133" s="220">
        <v>45</v>
      </c>
      <c r="I133" s="33" t="s">
        <v>37</v>
      </c>
      <c r="J133" s="51">
        <v>1200</v>
      </c>
      <c r="K133" s="52">
        <v>17</v>
      </c>
      <c r="L133" s="52">
        <v>0</v>
      </c>
      <c r="M133" s="52">
        <f t="shared" si="11"/>
        <v>17</v>
      </c>
      <c r="N133" s="34">
        <f t="shared" si="12"/>
        <v>20400</v>
      </c>
      <c r="O133" s="53">
        <v>0</v>
      </c>
      <c r="P133" s="53">
        <v>0</v>
      </c>
      <c r="Q133" s="71">
        <v>0.4</v>
      </c>
      <c r="R133" s="71">
        <f t="shared" si="13"/>
        <v>0</v>
      </c>
      <c r="S133" s="53">
        <v>0</v>
      </c>
      <c r="T133" s="34">
        <f>(M133*S133)</f>
        <v>0</v>
      </c>
      <c r="U133" s="34">
        <f>N133+R133+T133</f>
        <v>20400</v>
      </c>
      <c r="V133" s="34">
        <f>M133*200</f>
        <v>3400</v>
      </c>
      <c r="W133" s="34">
        <v>14</v>
      </c>
      <c r="X133" s="34">
        <v>425</v>
      </c>
      <c r="Y133" s="52">
        <f t="shared" si="24"/>
        <v>5950</v>
      </c>
      <c r="Z133" s="46">
        <v>0</v>
      </c>
      <c r="AA133" s="46"/>
      <c r="AB133" s="34">
        <f>V133+Y133+Z133</f>
        <v>9350</v>
      </c>
      <c r="AC133" s="34">
        <f>AB133+U133</f>
        <v>29750</v>
      </c>
      <c r="AD133" s="91" t="str">
        <f>A133</f>
        <v>615-PR</v>
      </c>
      <c r="AE133" s="74"/>
    </row>
    <row r="134" spans="1:31" s="31" customFormat="1" ht="37" hidden="1" customHeight="1" x14ac:dyDescent="0.2">
      <c r="A134" s="33" t="s">
        <v>257</v>
      </c>
      <c r="B134" s="33" t="s">
        <v>595</v>
      </c>
      <c r="C134" s="28" t="s">
        <v>33</v>
      </c>
      <c r="D134" s="28" t="s">
        <v>45</v>
      </c>
      <c r="E134" s="35" t="s">
        <v>143</v>
      </c>
      <c r="F134" s="35" t="s">
        <v>102</v>
      </c>
      <c r="G134" s="35" t="s">
        <v>135</v>
      </c>
      <c r="H134" s="220">
        <v>45</v>
      </c>
      <c r="I134" s="33" t="s">
        <v>37</v>
      </c>
      <c r="J134" s="51">
        <v>1200</v>
      </c>
      <c r="K134" s="52">
        <v>17</v>
      </c>
      <c r="L134" s="52">
        <v>0</v>
      </c>
      <c r="M134" s="52">
        <f t="shared" si="11"/>
        <v>17</v>
      </c>
      <c r="N134" s="34">
        <f t="shared" si="12"/>
        <v>20400</v>
      </c>
      <c r="O134" s="53">
        <v>0</v>
      </c>
      <c r="P134" s="53">
        <v>0</v>
      </c>
      <c r="Q134" s="71">
        <v>0.4</v>
      </c>
      <c r="R134" s="71">
        <f t="shared" si="13"/>
        <v>0</v>
      </c>
      <c r="S134" s="53">
        <v>0</v>
      </c>
      <c r="T134" s="34">
        <f>(M134*S134)</f>
        <v>0</v>
      </c>
      <c r="U134" s="34">
        <f>N134+R134+T134</f>
        <v>20400</v>
      </c>
      <c r="V134" s="34">
        <f>M134*200</f>
        <v>3400</v>
      </c>
      <c r="W134" s="34">
        <v>14</v>
      </c>
      <c r="X134" s="34">
        <v>160</v>
      </c>
      <c r="Y134" s="52">
        <f t="shared" si="24"/>
        <v>2240</v>
      </c>
      <c r="Z134" s="46">
        <v>0</v>
      </c>
      <c r="AA134" s="46"/>
      <c r="AB134" s="34">
        <f>V134+Y134+Z134</f>
        <v>5640</v>
      </c>
      <c r="AC134" s="34">
        <f>AB134+U134</f>
        <v>26040</v>
      </c>
      <c r="AD134" s="91" t="str">
        <f>A134</f>
        <v>615-PR</v>
      </c>
      <c r="AE134" s="74"/>
    </row>
    <row r="135" spans="1:31" s="31" customFormat="1" ht="44" hidden="1" customHeight="1" x14ac:dyDescent="0.2">
      <c r="A135" s="33" t="s">
        <v>257</v>
      </c>
      <c r="B135" s="33" t="s">
        <v>597</v>
      </c>
      <c r="C135" s="28" t="s">
        <v>33</v>
      </c>
      <c r="D135" s="28" t="s">
        <v>45</v>
      </c>
      <c r="E135" s="35" t="s">
        <v>249</v>
      </c>
      <c r="F135" s="35" t="s">
        <v>52</v>
      </c>
      <c r="G135" s="35" t="s">
        <v>258</v>
      </c>
      <c r="H135" s="220">
        <v>45</v>
      </c>
      <c r="I135" s="33" t="s">
        <v>172</v>
      </c>
      <c r="J135" s="51">
        <v>585</v>
      </c>
      <c r="K135" s="52">
        <v>17</v>
      </c>
      <c r="L135" s="52">
        <v>0</v>
      </c>
      <c r="M135" s="52">
        <f t="shared" si="11"/>
        <v>17</v>
      </c>
      <c r="N135" s="34">
        <f t="shared" si="12"/>
        <v>9945</v>
      </c>
      <c r="O135" s="53">
        <v>28</v>
      </c>
      <c r="P135" s="53">
        <v>110</v>
      </c>
      <c r="Q135" s="71">
        <v>0.4</v>
      </c>
      <c r="R135" s="71">
        <f t="shared" si="13"/>
        <v>1232</v>
      </c>
      <c r="S135" s="53">
        <v>385</v>
      </c>
      <c r="T135" s="34">
        <f>(M135*S135)</f>
        <v>6545</v>
      </c>
      <c r="U135" s="34">
        <f>N135+R135+T135</f>
        <v>17722</v>
      </c>
      <c r="V135" s="34">
        <f>M135*200</f>
        <v>3400</v>
      </c>
      <c r="W135" s="34">
        <v>1</v>
      </c>
      <c r="X135" s="34">
        <v>385</v>
      </c>
      <c r="Y135" s="52">
        <f t="shared" si="24"/>
        <v>385</v>
      </c>
      <c r="Z135" s="46">
        <v>0</v>
      </c>
      <c r="AA135" s="46"/>
      <c r="AB135" s="34">
        <f>V135+Y135+Z135</f>
        <v>3785</v>
      </c>
      <c r="AC135" s="34">
        <f>AB135+U135</f>
        <v>21507</v>
      </c>
      <c r="AD135" s="91" t="str">
        <f>A135</f>
        <v>615-PR</v>
      </c>
      <c r="AE135" s="74" t="s">
        <v>260</v>
      </c>
    </row>
    <row r="136" spans="1:31" s="31" customFormat="1" ht="40" hidden="1" customHeight="1" x14ac:dyDescent="0.2">
      <c r="A136" s="33" t="s">
        <v>257</v>
      </c>
      <c r="B136" s="33"/>
      <c r="C136" s="28" t="s">
        <v>33</v>
      </c>
      <c r="D136" s="28" t="s">
        <v>45</v>
      </c>
      <c r="E136" s="35" t="s">
        <v>261</v>
      </c>
      <c r="F136" s="35" t="s">
        <v>102</v>
      </c>
      <c r="G136" s="35" t="s">
        <v>258</v>
      </c>
      <c r="H136" s="220">
        <v>45</v>
      </c>
      <c r="I136" s="33" t="s">
        <v>172</v>
      </c>
      <c r="J136" s="51">
        <v>585</v>
      </c>
      <c r="K136" s="52">
        <v>0</v>
      </c>
      <c r="L136" s="52">
        <v>17</v>
      </c>
      <c r="M136" s="52">
        <f t="shared" si="11"/>
        <v>17</v>
      </c>
      <c r="N136" s="34">
        <f t="shared" si="12"/>
        <v>9945</v>
      </c>
      <c r="O136" s="53">
        <v>14</v>
      </c>
      <c r="P136" s="53">
        <v>121</v>
      </c>
      <c r="Q136" s="71">
        <v>0.4</v>
      </c>
      <c r="R136" s="71">
        <f t="shared" si="13"/>
        <v>677.60000000000014</v>
      </c>
      <c r="S136" s="53">
        <v>385</v>
      </c>
      <c r="T136" s="34">
        <f>(M136*S136)</f>
        <v>6545</v>
      </c>
      <c r="U136" s="34">
        <f>N136+R136+T136</f>
        <v>17167.599999999999</v>
      </c>
      <c r="V136" s="34">
        <f>M136*200</f>
        <v>3400</v>
      </c>
      <c r="W136" s="34">
        <v>1</v>
      </c>
      <c r="X136" s="34">
        <v>681</v>
      </c>
      <c r="Y136" s="52">
        <f t="shared" si="24"/>
        <v>681</v>
      </c>
      <c r="Z136" s="46">
        <v>0</v>
      </c>
      <c r="AA136" s="46"/>
      <c r="AB136" s="34">
        <f>V136+Y136+Z136</f>
        <v>4081</v>
      </c>
      <c r="AC136" s="34">
        <f>AB136+U136</f>
        <v>21248.6</v>
      </c>
      <c r="AD136" s="91" t="str">
        <f>A136</f>
        <v>615-PR</v>
      </c>
      <c r="AE136" s="74" t="s">
        <v>262</v>
      </c>
    </row>
    <row r="137" spans="1:31" s="31" customFormat="1" ht="42" hidden="1" customHeight="1" x14ac:dyDescent="0.2">
      <c r="A137" s="33" t="s">
        <v>257</v>
      </c>
      <c r="B137" s="33"/>
      <c r="C137" s="28" t="s">
        <v>33</v>
      </c>
      <c r="D137" s="28" t="s">
        <v>45</v>
      </c>
      <c r="E137" s="35" t="s">
        <v>261</v>
      </c>
      <c r="F137" s="35" t="s">
        <v>102</v>
      </c>
      <c r="G137" s="35" t="s">
        <v>258</v>
      </c>
      <c r="H137" s="220">
        <v>45</v>
      </c>
      <c r="I137" s="33" t="s">
        <v>172</v>
      </c>
      <c r="J137" s="51">
        <v>585</v>
      </c>
      <c r="K137" s="52">
        <v>17</v>
      </c>
      <c r="L137" s="52">
        <v>0</v>
      </c>
      <c r="M137" s="52">
        <f t="shared" si="11"/>
        <v>17</v>
      </c>
      <c r="N137" s="34">
        <f t="shared" si="12"/>
        <v>9945</v>
      </c>
      <c r="O137" s="53">
        <v>14</v>
      </c>
      <c r="P137" s="53">
        <v>121</v>
      </c>
      <c r="Q137" s="71">
        <v>0.4</v>
      </c>
      <c r="R137" s="71">
        <f t="shared" si="13"/>
        <v>677.60000000000014</v>
      </c>
      <c r="S137" s="53">
        <v>385</v>
      </c>
      <c r="T137" s="34">
        <f>(M137*S137)</f>
        <v>6545</v>
      </c>
      <c r="U137" s="34">
        <f>N137+R137+T137</f>
        <v>17167.599999999999</v>
      </c>
      <c r="V137" s="34">
        <f>M137*200</f>
        <v>3400</v>
      </c>
      <c r="W137" s="34">
        <v>1</v>
      </c>
      <c r="X137" s="34">
        <v>681</v>
      </c>
      <c r="Y137" s="52">
        <f t="shared" si="24"/>
        <v>681</v>
      </c>
      <c r="Z137" s="46">
        <v>0</v>
      </c>
      <c r="AA137" s="46"/>
      <c r="AB137" s="34">
        <f>V137+Y137+Z137</f>
        <v>4081</v>
      </c>
      <c r="AC137" s="34">
        <f>AB137+U137</f>
        <v>21248.6</v>
      </c>
      <c r="AD137" s="91" t="str">
        <f>A137</f>
        <v>615-PR</v>
      </c>
      <c r="AE137" s="74" t="s">
        <v>263</v>
      </c>
    </row>
    <row r="138" spans="1:31" s="31" customFormat="1" ht="35.25" hidden="1" customHeight="1" x14ac:dyDescent="0.2">
      <c r="A138" s="33" t="s">
        <v>257</v>
      </c>
      <c r="B138" s="33"/>
      <c r="C138" s="28" t="s">
        <v>33</v>
      </c>
      <c r="D138" s="28" t="s">
        <v>45</v>
      </c>
      <c r="E138" s="35" t="s">
        <v>143</v>
      </c>
      <c r="F138" s="35" t="s">
        <v>264</v>
      </c>
      <c r="G138" s="35" t="s">
        <v>265</v>
      </c>
      <c r="H138" s="220">
        <v>45</v>
      </c>
      <c r="I138" s="33" t="s">
        <v>37</v>
      </c>
      <c r="J138" s="51">
        <v>1200</v>
      </c>
      <c r="K138" s="52">
        <v>0</v>
      </c>
      <c r="L138" s="52">
        <v>17</v>
      </c>
      <c r="M138" s="52">
        <f t="shared" si="11"/>
        <v>17</v>
      </c>
      <c r="N138" s="34">
        <f t="shared" si="12"/>
        <v>20400</v>
      </c>
      <c r="O138" s="53">
        <v>0</v>
      </c>
      <c r="P138" s="53">
        <v>0</v>
      </c>
      <c r="Q138" s="71">
        <v>0</v>
      </c>
      <c r="R138" s="54">
        <v>0</v>
      </c>
      <c r="S138" s="34">
        <v>0</v>
      </c>
      <c r="T138" s="34">
        <v>0</v>
      </c>
      <c r="U138" s="34">
        <f>N138+R138+T138</f>
        <v>20400</v>
      </c>
      <c r="V138" s="34">
        <f>M138*200</f>
        <v>3400</v>
      </c>
      <c r="W138" s="34">
        <v>14</v>
      </c>
      <c r="X138" s="34">
        <v>160</v>
      </c>
      <c r="Y138" s="52">
        <f t="shared" si="24"/>
        <v>2240</v>
      </c>
      <c r="Z138" s="46">
        <v>0</v>
      </c>
      <c r="AA138" s="46"/>
      <c r="AB138" s="34">
        <f>V138+Y138+Z138</f>
        <v>5640</v>
      </c>
      <c r="AC138" s="30">
        <f>AB138+U138</f>
        <v>26040</v>
      </c>
      <c r="AD138" s="91" t="str">
        <f>A138</f>
        <v>615-PR</v>
      </c>
      <c r="AE138" s="74"/>
    </row>
    <row r="139" spans="1:31" s="31" customFormat="1" ht="48.75" hidden="1" customHeight="1" x14ac:dyDescent="0.2">
      <c r="A139" s="33" t="s">
        <v>257</v>
      </c>
      <c r="B139" s="33"/>
      <c r="C139" s="28" t="s">
        <v>33</v>
      </c>
      <c r="D139" s="28" t="s">
        <v>45</v>
      </c>
      <c r="E139" s="35" t="s">
        <v>143</v>
      </c>
      <c r="F139" s="35" t="s">
        <v>102</v>
      </c>
      <c r="G139" s="35" t="s">
        <v>258</v>
      </c>
      <c r="H139" s="220">
        <v>45</v>
      </c>
      <c r="I139" s="33" t="s">
        <v>37</v>
      </c>
      <c r="J139" s="51">
        <v>1200</v>
      </c>
      <c r="K139" s="52">
        <v>17</v>
      </c>
      <c r="L139" s="52">
        <v>0</v>
      </c>
      <c r="M139" s="52">
        <f t="shared" si="11"/>
        <v>17</v>
      </c>
      <c r="N139" s="34">
        <f t="shared" si="12"/>
        <v>20400</v>
      </c>
      <c r="O139" s="53">
        <v>0</v>
      </c>
      <c r="P139" s="53">
        <v>0</v>
      </c>
      <c r="Q139" s="71">
        <v>0.4</v>
      </c>
      <c r="R139" s="71">
        <f t="shared" ref="R139:R170" si="33">SUM(P139*Q139*O139)</f>
        <v>0</v>
      </c>
      <c r="S139" s="53">
        <v>0</v>
      </c>
      <c r="T139" s="34">
        <f>(M139*S139)</f>
        <v>0</v>
      </c>
      <c r="U139" s="34">
        <f>N139+R139+T139</f>
        <v>20400</v>
      </c>
      <c r="V139" s="34">
        <f>M139*200</f>
        <v>3400</v>
      </c>
      <c r="W139" s="34">
        <v>14</v>
      </c>
      <c r="X139" s="34">
        <v>160</v>
      </c>
      <c r="Y139" s="52">
        <f t="shared" si="24"/>
        <v>2240</v>
      </c>
      <c r="Z139" s="46">
        <v>0</v>
      </c>
      <c r="AA139" s="46"/>
      <c r="AB139" s="34">
        <f>V139+Y139+Z139</f>
        <v>5640</v>
      </c>
      <c r="AC139" s="34">
        <f>AB139+U139</f>
        <v>26040</v>
      </c>
      <c r="AD139" s="91" t="str">
        <f>A139</f>
        <v>615-PR</v>
      </c>
      <c r="AE139" s="74"/>
    </row>
    <row r="140" spans="1:31" s="31" customFormat="1" ht="48.75" hidden="1" customHeight="1" x14ac:dyDescent="0.2">
      <c r="A140" s="178" t="s">
        <v>257</v>
      </c>
      <c r="B140" s="178"/>
      <c r="C140" s="179" t="s">
        <v>33</v>
      </c>
      <c r="D140" s="179" t="s">
        <v>45</v>
      </c>
      <c r="E140" s="180" t="s">
        <v>69</v>
      </c>
      <c r="F140" s="180" t="s">
        <v>78</v>
      </c>
      <c r="G140" s="180" t="s">
        <v>258</v>
      </c>
      <c r="H140" s="246">
        <v>45</v>
      </c>
      <c r="I140" s="178" t="s">
        <v>48</v>
      </c>
      <c r="J140" s="183">
        <v>585</v>
      </c>
      <c r="K140" s="181">
        <v>0</v>
      </c>
      <c r="L140" s="181">
        <v>20</v>
      </c>
      <c r="M140" s="181">
        <f t="shared" ref="M140" si="34">K140+L140</f>
        <v>20</v>
      </c>
      <c r="N140" s="55">
        <f t="shared" ref="N140" si="35">(J140*M140)</f>
        <v>11700</v>
      </c>
      <c r="O140" s="182">
        <v>28</v>
      </c>
      <c r="P140" s="182">
        <v>72</v>
      </c>
      <c r="Q140" s="184">
        <v>0.4</v>
      </c>
      <c r="R140" s="184">
        <f t="shared" ref="R140" si="36">SUM(P140*Q140*O140)</f>
        <v>806.4</v>
      </c>
      <c r="S140" s="182">
        <v>385</v>
      </c>
      <c r="T140" s="55">
        <f>(M140*S140)</f>
        <v>7700</v>
      </c>
      <c r="U140" s="55">
        <f>N140+R140+T140</f>
        <v>20206.400000000001</v>
      </c>
      <c r="V140" s="55">
        <f>M140*200</f>
        <v>4000</v>
      </c>
      <c r="W140" s="55">
        <v>1</v>
      </c>
      <c r="X140" s="55">
        <v>260</v>
      </c>
      <c r="Y140" s="181">
        <f t="shared" ref="Y140" si="37">SUM(X140*W140)</f>
        <v>260</v>
      </c>
      <c r="Z140" s="189">
        <v>0</v>
      </c>
      <c r="AA140" s="189"/>
      <c r="AB140" s="55">
        <f>V140+Y140+Z140</f>
        <v>4260</v>
      </c>
      <c r="AC140" s="55">
        <f>AB140+U140</f>
        <v>24466.400000000001</v>
      </c>
      <c r="AD140" s="91"/>
      <c r="AE140" s="74"/>
    </row>
    <row r="141" spans="1:31" s="31" customFormat="1" ht="49.5" hidden="1" customHeight="1" x14ac:dyDescent="0.2">
      <c r="A141" s="33" t="s">
        <v>257</v>
      </c>
      <c r="B141" s="33"/>
      <c r="C141" s="28" t="s">
        <v>33</v>
      </c>
      <c r="D141" s="28" t="s">
        <v>45</v>
      </c>
      <c r="E141" s="35" t="s">
        <v>143</v>
      </c>
      <c r="F141" s="35" t="s">
        <v>140</v>
      </c>
      <c r="G141" s="35" t="s">
        <v>141</v>
      </c>
      <c r="H141" s="220">
        <v>45</v>
      </c>
      <c r="I141" s="33" t="s">
        <v>37</v>
      </c>
      <c r="J141" s="51">
        <v>1200</v>
      </c>
      <c r="K141" s="52">
        <v>0</v>
      </c>
      <c r="L141" s="52">
        <v>17</v>
      </c>
      <c r="M141" s="52">
        <f t="shared" si="11"/>
        <v>17</v>
      </c>
      <c r="N141" s="34">
        <f t="shared" si="12"/>
        <v>20400</v>
      </c>
      <c r="O141" s="53">
        <v>0</v>
      </c>
      <c r="P141" s="53">
        <v>0</v>
      </c>
      <c r="Q141" s="71">
        <v>0.4</v>
      </c>
      <c r="R141" s="71">
        <f t="shared" si="33"/>
        <v>0</v>
      </c>
      <c r="S141" s="53">
        <v>0</v>
      </c>
      <c r="T141" s="34">
        <f>(M141*S141)</f>
        <v>0</v>
      </c>
      <c r="U141" s="34">
        <f>N141+R141+T141</f>
        <v>20400</v>
      </c>
      <c r="V141" s="34">
        <f>M141*200</f>
        <v>3400</v>
      </c>
      <c r="W141" s="34">
        <v>14</v>
      </c>
      <c r="X141" s="34">
        <v>160</v>
      </c>
      <c r="Y141" s="52">
        <f t="shared" si="24"/>
        <v>2240</v>
      </c>
      <c r="Z141" s="46">
        <v>0</v>
      </c>
      <c r="AA141" s="46"/>
      <c r="AB141" s="34">
        <f>V141+Y141+Z141</f>
        <v>5640</v>
      </c>
      <c r="AC141" s="34">
        <f>AB141+U141</f>
        <v>26040</v>
      </c>
      <c r="AD141" s="91" t="str">
        <f>A141</f>
        <v>615-PR</v>
      </c>
      <c r="AE141" s="74"/>
    </row>
    <row r="142" spans="1:31" s="31" customFormat="1" ht="42.75" hidden="1" customHeight="1" x14ac:dyDescent="0.2">
      <c r="A142" s="33" t="s">
        <v>257</v>
      </c>
      <c r="B142" s="33"/>
      <c r="C142" s="28" t="s">
        <v>33</v>
      </c>
      <c r="D142" s="28" t="s">
        <v>45</v>
      </c>
      <c r="E142" s="35" t="s">
        <v>143</v>
      </c>
      <c r="F142" s="35" t="s">
        <v>266</v>
      </c>
      <c r="G142" s="35" t="s">
        <v>267</v>
      </c>
      <c r="H142" s="220">
        <v>45</v>
      </c>
      <c r="I142" s="33" t="s">
        <v>37</v>
      </c>
      <c r="J142" s="51">
        <v>1200</v>
      </c>
      <c r="K142" s="52">
        <v>0</v>
      </c>
      <c r="L142" s="52">
        <v>15</v>
      </c>
      <c r="M142" s="52">
        <f t="shared" si="11"/>
        <v>15</v>
      </c>
      <c r="N142" s="34">
        <f t="shared" si="12"/>
        <v>18000</v>
      </c>
      <c r="O142" s="53">
        <v>0</v>
      </c>
      <c r="P142" s="53">
        <v>0</v>
      </c>
      <c r="Q142" s="71">
        <v>0.4</v>
      </c>
      <c r="R142" s="71">
        <f t="shared" si="33"/>
        <v>0</v>
      </c>
      <c r="S142" s="53">
        <v>0</v>
      </c>
      <c r="T142" s="34">
        <f>(M142*S142)</f>
        <v>0</v>
      </c>
      <c r="U142" s="34">
        <f>N142+R142+T142</f>
        <v>18000</v>
      </c>
      <c r="V142" s="34">
        <f>M142*200</f>
        <v>3000</v>
      </c>
      <c r="W142" s="34">
        <v>14</v>
      </c>
      <c r="X142" s="34">
        <v>160</v>
      </c>
      <c r="Y142" s="52">
        <f t="shared" si="24"/>
        <v>2240</v>
      </c>
      <c r="Z142" s="46">
        <v>0</v>
      </c>
      <c r="AA142" s="46"/>
      <c r="AB142" s="34">
        <f>V142+Y142+Z142</f>
        <v>5240</v>
      </c>
      <c r="AC142" s="34">
        <f>AB142+U142</f>
        <v>23240</v>
      </c>
      <c r="AD142" s="91" t="str">
        <f>A142</f>
        <v>615-PR</v>
      </c>
      <c r="AE142" s="74"/>
    </row>
    <row r="143" spans="1:31" s="31" customFormat="1" ht="41.25" hidden="1" customHeight="1" x14ac:dyDescent="0.2">
      <c r="A143" s="33" t="s">
        <v>268</v>
      </c>
      <c r="B143" s="33"/>
      <c r="C143" s="28" t="s">
        <v>33</v>
      </c>
      <c r="D143" s="28" t="s">
        <v>45</v>
      </c>
      <c r="E143" s="35" t="s">
        <v>143</v>
      </c>
      <c r="F143" s="35" t="s">
        <v>122</v>
      </c>
      <c r="G143" s="35" t="s">
        <v>123</v>
      </c>
      <c r="H143" s="220">
        <v>45</v>
      </c>
      <c r="I143" s="33" t="s">
        <v>37</v>
      </c>
      <c r="J143" s="51">
        <v>1200</v>
      </c>
      <c r="K143" s="52">
        <v>0</v>
      </c>
      <c r="L143" s="52">
        <v>17</v>
      </c>
      <c r="M143" s="52">
        <f t="shared" si="11"/>
        <v>17</v>
      </c>
      <c r="N143" s="34">
        <f t="shared" si="12"/>
        <v>20400</v>
      </c>
      <c r="O143" s="53">
        <v>0</v>
      </c>
      <c r="P143" s="53">
        <v>0</v>
      </c>
      <c r="Q143" s="71">
        <v>0.4</v>
      </c>
      <c r="R143" s="71">
        <f t="shared" si="33"/>
        <v>0</v>
      </c>
      <c r="S143" s="53">
        <v>0</v>
      </c>
      <c r="T143" s="34">
        <f>(M143*S143)</f>
        <v>0</v>
      </c>
      <c r="U143" s="34">
        <f>N143+R143+T143</f>
        <v>20400</v>
      </c>
      <c r="V143" s="34">
        <f>M143*200</f>
        <v>3400</v>
      </c>
      <c r="W143" s="34">
        <v>14</v>
      </c>
      <c r="X143" s="34">
        <v>330</v>
      </c>
      <c r="Y143" s="52">
        <f>SUM(W143*X143)</f>
        <v>4620</v>
      </c>
      <c r="Z143" s="46">
        <v>0</v>
      </c>
      <c r="AA143" s="46"/>
      <c r="AB143" s="34">
        <f>V143+Y143+Z143</f>
        <v>8020</v>
      </c>
      <c r="AC143" s="30">
        <f>AB143+U143</f>
        <v>28420</v>
      </c>
      <c r="AD143" s="91" t="str">
        <f>A143</f>
        <v>616-PR</v>
      </c>
      <c r="AE143" s="74"/>
    </row>
    <row r="144" spans="1:31" s="36" customFormat="1" ht="60" hidden="1" customHeight="1" x14ac:dyDescent="0.2">
      <c r="A144" s="33" t="s">
        <v>268</v>
      </c>
      <c r="B144" s="33" t="s">
        <v>32</v>
      </c>
      <c r="C144" s="28" t="s">
        <v>33</v>
      </c>
      <c r="D144" s="28" t="s">
        <v>34</v>
      </c>
      <c r="E144" s="89" t="s">
        <v>35</v>
      </c>
      <c r="F144" s="35" t="s">
        <v>78</v>
      </c>
      <c r="G144" s="35" t="s">
        <v>269</v>
      </c>
      <c r="H144" s="220">
        <v>45</v>
      </c>
      <c r="I144" s="33" t="s">
        <v>37</v>
      </c>
      <c r="J144" s="51">
        <v>1200</v>
      </c>
      <c r="K144" s="52">
        <v>0</v>
      </c>
      <c r="L144" s="52">
        <v>17</v>
      </c>
      <c r="M144" s="52">
        <f t="shared" si="11"/>
        <v>17</v>
      </c>
      <c r="N144" s="34">
        <f t="shared" si="12"/>
        <v>20400</v>
      </c>
      <c r="O144" s="34">
        <v>0</v>
      </c>
      <c r="P144" s="34">
        <v>0</v>
      </c>
      <c r="Q144" s="54">
        <v>0.4</v>
      </c>
      <c r="R144" s="54">
        <f t="shared" si="33"/>
        <v>0</v>
      </c>
      <c r="S144" s="34">
        <v>0</v>
      </c>
      <c r="T144" s="34">
        <f>(M144*S144)</f>
        <v>0</v>
      </c>
      <c r="U144" s="34">
        <f>N144+R144+T144</f>
        <v>20400</v>
      </c>
      <c r="V144" s="34">
        <f>M144*200</f>
        <v>3400</v>
      </c>
      <c r="W144" s="34">
        <v>9</v>
      </c>
      <c r="X144" s="34">
        <v>330</v>
      </c>
      <c r="Y144" s="52">
        <f t="shared" ref="Y144:Y156" si="38">SUM(X144*W144)</f>
        <v>2970</v>
      </c>
      <c r="Z144" s="52">
        <v>0</v>
      </c>
      <c r="AA144" s="52"/>
      <c r="AB144" s="34">
        <f>V144+Y144+Z144</f>
        <v>6370</v>
      </c>
      <c r="AC144" s="34">
        <f>AB144+U144</f>
        <v>26770</v>
      </c>
      <c r="AD144" s="91" t="str">
        <f>A144</f>
        <v>616-PR</v>
      </c>
      <c r="AE144" s="74" t="s">
        <v>270</v>
      </c>
    </row>
    <row r="145" spans="1:31" s="36" customFormat="1" ht="39.75" hidden="1" customHeight="1" x14ac:dyDescent="0.2">
      <c r="A145" s="33" t="s">
        <v>268</v>
      </c>
      <c r="B145" s="33"/>
      <c r="C145" s="28" t="s">
        <v>33</v>
      </c>
      <c r="D145" s="28" t="s">
        <v>34</v>
      </c>
      <c r="E145" s="89" t="s">
        <v>35</v>
      </c>
      <c r="F145" s="89" t="s">
        <v>122</v>
      </c>
      <c r="G145" s="35" t="s">
        <v>123</v>
      </c>
      <c r="H145" s="220">
        <v>45</v>
      </c>
      <c r="I145" s="90" t="s">
        <v>37</v>
      </c>
      <c r="J145" s="51">
        <v>1200</v>
      </c>
      <c r="K145" s="52">
        <v>18</v>
      </c>
      <c r="L145" s="52">
        <v>0</v>
      </c>
      <c r="M145" s="52">
        <f t="shared" si="11"/>
        <v>18</v>
      </c>
      <c r="N145" s="34">
        <f t="shared" si="12"/>
        <v>21600</v>
      </c>
      <c r="O145" s="34">
        <v>0</v>
      </c>
      <c r="P145" s="34">
        <v>0</v>
      </c>
      <c r="Q145" s="54">
        <v>0.4</v>
      </c>
      <c r="R145" s="54">
        <f t="shared" si="33"/>
        <v>0</v>
      </c>
      <c r="S145" s="34">
        <v>0</v>
      </c>
      <c r="T145" s="34">
        <f>(M145*S145)</f>
        <v>0</v>
      </c>
      <c r="U145" s="34">
        <f>N145+R145+T145</f>
        <v>21600</v>
      </c>
      <c r="V145" s="34">
        <f>M145*200</f>
        <v>3600</v>
      </c>
      <c r="W145" s="34">
        <v>11</v>
      </c>
      <c r="X145" s="34">
        <v>330</v>
      </c>
      <c r="Y145" s="52">
        <f t="shared" si="38"/>
        <v>3630</v>
      </c>
      <c r="Z145" s="52">
        <v>0</v>
      </c>
      <c r="AA145" s="52"/>
      <c r="AB145" s="34">
        <f>V145+Y145+Z145</f>
        <v>7230</v>
      </c>
      <c r="AC145" s="81">
        <f>AB145+U145</f>
        <v>28830</v>
      </c>
      <c r="AD145" s="91" t="str">
        <f>A145</f>
        <v>616-PR</v>
      </c>
      <c r="AE145" s="74"/>
    </row>
    <row r="146" spans="1:31" s="114" customFormat="1" ht="63" hidden="1" customHeight="1" x14ac:dyDescent="0.2">
      <c r="A146" s="33" t="s">
        <v>268</v>
      </c>
      <c r="B146" s="33" t="s">
        <v>608</v>
      </c>
      <c r="C146" s="88" t="s">
        <v>33</v>
      </c>
      <c r="D146" s="28" t="s">
        <v>272</v>
      </c>
      <c r="E146" s="89" t="s">
        <v>273</v>
      </c>
      <c r="F146" s="89" t="s">
        <v>122</v>
      </c>
      <c r="G146" s="35" t="s">
        <v>123</v>
      </c>
      <c r="H146" s="220">
        <v>45</v>
      </c>
      <c r="I146" s="90" t="s">
        <v>37</v>
      </c>
      <c r="J146" s="51">
        <v>1200</v>
      </c>
      <c r="K146" s="52">
        <v>0</v>
      </c>
      <c r="L146" s="52">
        <v>17</v>
      </c>
      <c r="M146" s="52">
        <f t="shared" si="11"/>
        <v>17</v>
      </c>
      <c r="N146" s="34">
        <f t="shared" si="12"/>
        <v>20400</v>
      </c>
      <c r="O146" s="34">
        <v>0</v>
      </c>
      <c r="P146" s="34">
        <v>0</v>
      </c>
      <c r="Q146" s="54">
        <v>0.4</v>
      </c>
      <c r="R146" s="54">
        <f t="shared" si="33"/>
        <v>0</v>
      </c>
      <c r="S146" s="34">
        <v>0</v>
      </c>
      <c r="T146" s="34">
        <f>(M146*S146)</f>
        <v>0</v>
      </c>
      <c r="U146" s="34">
        <f>N146+R146+T146</f>
        <v>20400</v>
      </c>
      <c r="V146" s="34">
        <f>M146*200</f>
        <v>3400</v>
      </c>
      <c r="W146" s="34">
        <v>14</v>
      </c>
      <c r="X146" s="34">
        <v>550</v>
      </c>
      <c r="Y146" s="52">
        <f t="shared" si="38"/>
        <v>7700</v>
      </c>
      <c r="Z146" s="52">
        <v>0</v>
      </c>
      <c r="AA146" s="52"/>
      <c r="AB146" s="34">
        <f>V146+Y146+Z146</f>
        <v>11100</v>
      </c>
      <c r="AC146" s="34">
        <f>AB146+U146</f>
        <v>31500</v>
      </c>
      <c r="AD146" s="91" t="str">
        <f>A146</f>
        <v>616-PR</v>
      </c>
      <c r="AE146" s="88"/>
    </row>
    <row r="147" spans="1:31" s="114" customFormat="1" ht="36.75" hidden="1" customHeight="1" x14ac:dyDescent="0.2">
      <c r="A147" s="33" t="s">
        <v>274</v>
      </c>
      <c r="B147" s="33" t="s">
        <v>32</v>
      </c>
      <c r="C147" s="88" t="s">
        <v>33</v>
      </c>
      <c r="D147" s="88" t="s">
        <v>108</v>
      </c>
      <c r="E147" s="89" t="s">
        <v>275</v>
      </c>
      <c r="F147" s="89" t="s">
        <v>276</v>
      </c>
      <c r="G147" s="89" t="s">
        <v>138</v>
      </c>
      <c r="H147" s="220">
        <v>60</v>
      </c>
      <c r="I147" s="90" t="s">
        <v>48</v>
      </c>
      <c r="J147" s="51">
        <v>585</v>
      </c>
      <c r="K147" s="52">
        <v>0</v>
      </c>
      <c r="L147" s="52">
        <v>21</v>
      </c>
      <c r="M147" s="52">
        <f t="shared" si="11"/>
        <v>21</v>
      </c>
      <c r="N147" s="34">
        <f t="shared" si="12"/>
        <v>12285</v>
      </c>
      <c r="O147" s="34">
        <v>28</v>
      </c>
      <c r="P147" s="34">
        <v>138</v>
      </c>
      <c r="Q147" s="54">
        <v>0.4</v>
      </c>
      <c r="R147" s="54">
        <f t="shared" si="33"/>
        <v>1545.6000000000001</v>
      </c>
      <c r="S147" s="34">
        <v>300</v>
      </c>
      <c r="T147" s="34">
        <f>(M147*S147)</f>
        <v>6300</v>
      </c>
      <c r="U147" s="34">
        <f>N147+R147+T147</f>
        <v>20130.599999999999</v>
      </c>
      <c r="V147" s="34">
        <f>M147*200</f>
        <v>4200</v>
      </c>
      <c r="W147" s="34">
        <v>1</v>
      </c>
      <c r="X147" s="34">
        <v>625</v>
      </c>
      <c r="Y147" s="52">
        <f t="shared" si="38"/>
        <v>625</v>
      </c>
      <c r="Z147" s="52">
        <v>0</v>
      </c>
      <c r="AA147" s="52"/>
      <c r="AB147" s="34">
        <f>V147+Y147+Z147</f>
        <v>4825</v>
      </c>
      <c r="AC147" s="34">
        <f>AB147+U147</f>
        <v>24955.599999999999</v>
      </c>
      <c r="AD147" s="91" t="s">
        <v>274</v>
      </c>
      <c r="AE147" s="88" t="s">
        <v>277</v>
      </c>
    </row>
    <row r="148" spans="1:31" s="114" customFormat="1" ht="33.75" hidden="1" customHeight="1" x14ac:dyDescent="0.2">
      <c r="A148" s="33" t="s">
        <v>274</v>
      </c>
      <c r="B148" s="33"/>
      <c r="C148" s="88" t="s">
        <v>33</v>
      </c>
      <c r="D148" s="88" t="s">
        <v>108</v>
      </c>
      <c r="E148" s="89" t="s">
        <v>275</v>
      </c>
      <c r="F148" s="89" t="s">
        <v>276</v>
      </c>
      <c r="G148" s="89" t="s">
        <v>138</v>
      </c>
      <c r="H148" s="220">
        <v>60</v>
      </c>
      <c r="I148" s="90" t="s">
        <v>48</v>
      </c>
      <c r="J148" s="51">
        <v>585</v>
      </c>
      <c r="K148" s="52">
        <v>19</v>
      </c>
      <c r="L148" s="52">
        <v>0</v>
      </c>
      <c r="M148" s="52">
        <f t="shared" si="11"/>
        <v>19</v>
      </c>
      <c r="N148" s="34">
        <f t="shared" si="12"/>
        <v>11115</v>
      </c>
      <c r="O148" s="34">
        <v>28</v>
      </c>
      <c r="P148" s="34">
        <v>138</v>
      </c>
      <c r="Q148" s="54">
        <v>0.4</v>
      </c>
      <c r="R148" s="54">
        <f t="shared" si="33"/>
        <v>1545.6000000000001</v>
      </c>
      <c r="S148" s="34">
        <v>300</v>
      </c>
      <c r="T148" s="34">
        <f>(M148*S148)</f>
        <v>5700</v>
      </c>
      <c r="U148" s="34">
        <f>N148+R148+T148</f>
        <v>18360.599999999999</v>
      </c>
      <c r="V148" s="34">
        <f>M148*200</f>
        <v>3800</v>
      </c>
      <c r="W148" s="34">
        <v>1</v>
      </c>
      <c r="X148" s="34">
        <v>625</v>
      </c>
      <c r="Y148" s="52">
        <f t="shared" si="38"/>
        <v>625</v>
      </c>
      <c r="Z148" s="52">
        <v>0</v>
      </c>
      <c r="AA148" s="52"/>
      <c r="AB148" s="34">
        <f>V148+Y148+Z148</f>
        <v>4425</v>
      </c>
      <c r="AC148" s="34">
        <f>AB148+U148</f>
        <v>22785.599999999999</v>
      </c>
      <c r="AD148" s="91" t="s">
        <v>274</v>
      </c>
      <c r="AE148" s="88"/>
    </row>
    <row r="149" spans="1:31" s="114" customFormat="1" ht="35.25" hidden="1" customHeight="1" x14ac:dyDescent="0.2">
      <c r="A149" s="62" t="s">
        <v>274</v>
      </c>
      <c r="B149" s="218"/>
      <c r="C149" s="63" t="s">
        <v>33</v>
      </c>
      <c r="D149" s="63" t="s">
        <v>45</v>
      </c>
      <c r="E149" s="37" t="s">
        <v>261</v>
      </c>
      <c r="F149" s="37" t="s">
        <v>279</v>
      </c>
      <c r="G149" s="37" t="s">
        <v>138</v>
      </c>
      <c r="H149" s="245">
        <v>60</v>
      </c>
      <c r="I149" s="62" t="s">
        <v>172</v>
      </c>
      <c r="J149" s="39">
        <v>585</v>
      </c>
      <c r="K149" s="40">
        <v>0</v>
      </c>
      <c r="L149" s="40">
        <v>0</v>
      </c>
      <c r="M149" s="40">
        <f t="shared" si="11"/>
        <v>0</v>
      </c>
      <c r="N149" s="41">
        <f t="shared" si="12"/>
        <v>0</v>
      </c>
      <c r="O149" s="41">
        <v>0</v>
      </c>
      <c r="P149" s="41">
        <v>121</v>
      </c>
      <c r="Q149" s="43">
        <v>0.4</v>
      </c>
      <c r="R149" s="43">
        <f t="shared" si="33"/>
        <v>0</v>
      </c>
      <c r="S149" s="41">
        <v>300</v>
      </c>
      <c r="T149" s="41">
        <f>(M149*S149)</f>
        <v>0</v>
      </c>
      <c r="U149" s="41">
        <f>N149+R149+T149</f>
        <v>0</v>
      </c>
      <c r="V149" s="41">
        <f>M149*200</f>
        <v>0</v>
      </c>
      <c r="W149" s="41">
        <v>0</v>
      </c>
      <c r="X149" s="41">
        <v>600</v>
      </c>
      <c r="Y149" s="40">
        <f t="shared" si="38"/>
        <v>0</v>
      </c>
      <c r="Z149" s="40">
        <v>0</v>
      </c>
      <c r="AA149" s="52"/>
      <c r="AB149" s="41">
        <f>V149+Y149+Z149</f>
        <v>0</v>
      </c>
      <c r="AC149" s="41">
        <f>AB149+U149</f>
        <v>0</v>
      </c>
      <c r="AD149" s="91" t="str">
        <f>A149</f>
        <v>617-PR</v>
      </c>
      <c r="AE149" s="88" t="s">
        <v>281</v>
      </c>
    </row>
    <row r="150" spans="1:31" s="114" customFormat="1" ht="30" hidden="1" customHeight="1" x14ac:dyDescent="0.2">
      <c r="A150" s="33" t="s">
        <v>274</v>
      </c>
      <c r="B150" s="62" t="s">
        <v>32</v>
      </c>
      <c r="C150" s="88" t="s">
        <v>33</v>
      </c>
      <c r="D150" s="88" t="s">
        <v>50</v>
      </c>
      <c r="E150" s="89" t="s">
        <v>161</v>
      </c>
      <c r="F150" s="89" t="s">
        <v>137</v>
      </c>
      <c r="G150" s="89" t="s">
        <v>138</v>
      </c>
      <c r="H150" s="220">
        <v>60</v>
      </c>
      <c r="I150" s="90" t="s">
        <v>172</v>
      </c>
      <c r="J150" s="51">
        <v>585</v>
      </c>
      <c r="K150" s="52">
        <v>0</v>
      </c>
      <c r="L150" s="52">
        <v>17</v>
      </c>
      <c r="M150" s="52">
        <f t="shared" ref="M150:M172" si="39">K150+L150</f>
        <v>17</v>
      </c>
      <c r="N150" s="34">
        <f t="shared" ref="N150:N170" si="40">(J150*M150)</f>
        <v>9945</v>
      </c>
      <c r="O150" s="34">
        <v>28</v>
      </c>
      <c r="P150" s="34">
        <v>14</v>
      </c>
      <c r="Q150" s="54">
        <v>0.4</v>
      </c>
      <c r="R150" s="54">
        <f t="shared" si="33"/>
        <v>156.80000000000001</v>
      </c>
      <c r="S150" s="34">
        <v>300</v>
      </c>
      <c r="T150" s="34">
        <f>(M150*S150)</f>
        <v>5100</v>
      </c>
      <c r="U150" s="34">
        <f>N150+R150+T150</f>
        <v>15201.8</v>
      </c>
      <c r="V150" s="34">
        <f>M150*200</f>
        <v>3400</v>
      </c>
      <c r="W150" s="34">
        <v>1</v>
      </c>
      <c r="X150" s="34">
        <v>325</v>
      </c>
      <c r="Y150" s="52">
        <f t="shared" si="38"/>
        <v>325</v>
      </c>
      <c r="Z150" s="52">
        <v>0</v>
      </c>
      <c r="AA150" s="52"/>
      <c r="AB150" s="34">
        <f>V150+Y150+Z150</f>
        <v>3725</v>
      </c>
      <c r="AC150" s="34">
        <f>AB150+U150</f>
        <v>18926.8</v>
      </c>
      <c r="AD150" s="91" t="s">
        <v>274</v>
      </c>
      <c r="AE150" s="88"/>
    </row>
    <row r="151" spans="1:31" s="31" customFormat="1" ht="51" hidden="1" customHeight="1" x14ac:dyDescent="0.2">
      <c r="A151" s="33" t="s">
        <v>274</v>
      </c>
      <c r="B151" s="33"/>
      <c r="C151" s="88" t="s">
        <v>33</v>
      </c>
      <c r="D151" s="88" t="s">
        <v>34</v>
      </c>
      <c r="E151" s="89" t="s">
        <v>35</v>
      </c>
      <c r="F151" s="89" t="s">
        <v>137</v>
      </c>
      <c r="G151" s="89" t="s">
        <v>138</v>
      </c>
      <c r="H151" s="220">
        <v>60</v>
      </c>
      <c r="I151" s="90" t="s">
        <v>37</v>
      </c>
      <c r="J151" s="51">
        <v>1200</v>
      </c>
      <c r="K151" s="52">
        <v>20</v>
      </c>
      <c r="L151" s="52">
        <v>0</v>
      </c>
      <c r="M151" s="52">
        <f t="shared" si="39"/>
        <v>20</v>
      </c>
      <c r="N151" s="34">
        <f t="shared" si="40"/>
        <v>24000</v>
      </c>
      <c r="O151" s="34">
        <v>0</v>
      </c>
      <c r="P151" s="34">
        <v>0</v>
      </c>
      <c r="Q151" s="54">
        <v>0.4</v>
      </c>
      <c r="R151" s="54">
        <f t="shared" si="33"/>
        <v>0</v>
      </c>
      <c r="S151" s="34">
        <v>0</v>
      </c>
      <c r="T151" s="34">
        <f>(M151*S151)</f>
        <v>0</v>
      </c>
      <c r="U151" s="34">
        <f>N151+R151+T151</f>
        <v>24000</v>
      </c>
      <c r="V151" s="34">
        <f>M151*200</f>
        <v>4000</v>
      </c>
      <c r="W151" s="34">
        <v>14</v>
      </c>
      <c r="X151" s="34">
        <v>132</v>
      </c>
      <c r="Y151" s="52">
        <f t="shared" si="38"/>
        <v>1848</v>
      </c>
      <c r="Z151" s="52">
        <v>0</v>
      </c>
      <c r="AA151" s="52"/>
      <c r="AB151" s="34">
        <f>V151+Y151+Z151</f>
        <v>5848</v>
      </c>
      <c r="AC151" s="34">
        <f>AB151+U151</f>
        <v>29848</v>
      </c>
      <c r="AD151" s="91" t="s">
        <v>274</v>
      </c>
      <c r="AE151" s="74"/>
    </row>
    <row r="152" spans="1:31" s="114" customFormat="1" ht="32.25" hidden="1" customHeight="1" x14ac:dyDescent="0.2">
      <c r="A152" s="92" t="s">
        <v>283</v>
      </c>
      <c r="B152" s="92"/>
      <c r="C152" s="88" t="s">
        <v>33</v>
      </c>
      <c r="D152" s="88" t="s">
        <v>108</v>
      </c>
      <c r="E152" s="89" t="s">
        <v>284</v>
      </c>
      <c r="F152" s="89" t="s">
        <v>285</v>
      </c>
      <c r="G152" s="89" t="s">
        <v>138</v>
      </c>
      <c r="H152" s="220">
        <v>60</v>
      </c>
      <c r="I152" s="90" t="s">
        <v>172</v>
      </c>
      <c r="J152" s="51">
        <v>585</v>
      </c>
      <c r="K152" s="52">
        <v>0</v>
      </c>
      <c r="L152" s="52">
        <v>19</v>
      </c>
      <c r="M152" s="52">
        <f t="shared" si="39"/>
        <v>19</v>
      </c>
      <c r="N152" s="34">
        <f t="shared" si="40"/>
        <v>11115</v>
      </c>
      <c r="O152" s="34">
        <v>29</v>
      </c>
      <c r="P152" s="34">
        <v>154</v>
      </c>
      <c r="Q152" s="54">
        <v>0.4</v>
      </c>
      <c r="R152" s="54">
        <f t="shared" si="33"/>
        <v>1786.4</v>
      </c>
      <c r="S152" s="34">
        <v>300</v>
      </c>
      <c r="T152" s="34">
        <f>(M152*S152)</f>
        <v>5700</v>
      </c>
      <c r="U152" s="34">
        <f>N152+R152+T152</f>
        <v>18601.400000000001</v>
      </c>
      <c r="V152" s="34">
        <f>M152*200</f>
        <v>3800</v>
      </c>
      <c r="W152" s="34">
        <v>0</v>
      </c>
      <c r="X152" s="34">
        <v>0</v>
      </c>
      <c r="Y152" s="52">
        <f t="shared" si="38"/>
        <v>0</v>
      </c>
      <c r="Z152" s="52">
        <v>0</v>
      </c>
      <c r="AA152" s="52"/>
      <c r="AB152" s="34">
        <f>V152+Y152+Z152</f>
        <v>3800</v>
      </c>
      <c r="AC152" s="34">
        <f>AB152+U152</f>
        <v>22401.4</v>
      </c>
      <c r="AD152" s="91" t="str">
        <f>A152</f>
        <v>617-SH</v>
      </c>
      <c r="AE152" s="88" t="s">
        <v>287</v>
      </c>
    </row>
    <row r="153" spans="1:31" s="114" customFormat="1" ht="30.75" hidden="1" customHeight="1" x14ac:dyDescent="0.2">
      <c r="A153" s="33" t="s">
        <v>283</v>
      </c>
      <c r="B153" s="33"/>
      <c r="C153" s="28" t="s">
        <v>33</v>
      </c>
      <c r="D153" s="28" t="s">
        <v>34</v>
      </c>
      <c r="E153" s="35" t="s">
        <v>170</v>
      </c>
      <c r="F153" s="35" t="s">
        <v>137</v>
      </c>
      <c r="G153" s="89" t="s">
        <v>138</v>
      </c>
      <c r="H153" s="220">
        <v>60</v>
      </c>
      <c r="I153" s="33" t="s">
        <v>172</v>
      </c>
      <c r="J153" s="51">
        <v>585</v>
      </c>
      <c r="K153" s="52">
        <v>0</v>
      </c>
      <c r="L153" s="52">
        <v>17</v>
      </c>
      <c r="M153" s="52">
        <f t="shared" si="39"/>
        <v>17</v>
      </c>
      <c r="N153" s="34">
        <f t="shared" si="40"/>
        <v>9945</v>
      </c>
      <c r="O153" s="34">
        <v>12</v>
      </c>
      <c r="P153" s="34">
        <v>236</v>
      </c>
      <c r="Q153" s="54">
        <v>0.4</v>
      </c>
      <c r="R153" s="54">
        <f t="shared" si="33"/>
        <v>1132.8000000000002</v>
      </c>
      <c r="S153" s="34">
        <v>300</v>
      </c>
      <c r="T153" s="34">
        <f>(M153*S153)</f>
        <v>5100</v>
      </c>
      <c r="U153" s="34">
        <f>N153+R153+T153</f>
        <v>16177.8</v>
      </c>
      <c r="V153" s="34">
        <f>M153*200</f>
        <v>3400</v>
      </c>
      <c r="W153" s="34">
        <v>0</v>
      </c>
      <c r="X153" s="34">
        <v>0</v>
      </c>
      <c r="Y153" s="52">
        <f t="shared" si="38"/>
        <v>0</v>
      </c>
      <c r="Z153" s="52">
        <v>0</v>
      </c>
      <c r="AA153" s="52"/>
      <c r="AB153" s="34">
        <f>V153+Y153+Z153</f>
        <v>3400</v>
      </c>
      <c r="AC153" s="34">
        <f>AB153+U153</f>
        <v>19577.8</v>
      </c>
      <c r="AD153" s="91" t="str">
        <f>A153</f>
        <v>617-SH</v>
      </c>
      <c r="AE153" s="88"/>
    </row>
    <row r="154" spans="1:31" s="114" customFormat="1" ht="31.5" hidden="1" customHeight="1" x14ac:dyDescent="0.2">
      <c r="A154" s="33" t="s">
        <v>289</v>
      </c>
      <c r="B154" s="33" t="s">
        <v>660</v>
      </c>
      <c r="C154" s="28" t="s">
        <v>33</v>
      </c>
      <c r="D154" s="28" t="s">
        <v>34</v>
      </c>
      <c r="E154" s="35" t="s">
        <v>170</v>
      </c>
      <c r="F154" s="35" t="s">
        <v>291</v>
      </c>
      <c r="G154" s="35" t="s">
        <v>292</v>
      </c>
      <c r="H154" s="220">
        <v>45</v>
      </c>
      <c r="I154" s="33" t="s">
        <v>48</v>
      </c>
      <c r="J154" s="51">
        <v>585</v>
      </c>
      <c r="K154" s="52">
        <v>0</v>
      </c>
      <c r="L154" s="52">
        <v>20</v>
      </c>
      <c r="M154" s="52">
        <f t="shared" si="39"/>
        <v>20</v>
      </c>
      <c r="N154" s="34">
        <f t="shared" si="40"/>
        <v>11700</v>
      </c>
      <c r="O154" s="34">
        <v>28</v>
      </c>
      <c r="P154" s="34">
        <v>10</v>
      </c>
      <c r="Q154" s="54">
        <v>0.4</v>
      </c>
      <c r="R154" s="54">
        <f t="shared" si="33"/>
        <v>112</v>
      </c>
      <c r="S154" s="34">
        <v>125</v>
      </c>
      <c r="T154" s="34">
        <f>(M154*S154)</f>
        <v>2500</v>
      </c>
      <c r="U154" s="34">
        <f>N154+R154+T154</f>
        <v>14312</v>
      </c>
      <c r="V154" s="34">
        <f>M154*200</f>
        <v>4000</v>
      </c>
      <c r="W154" s="34">
        <v>1</v>
      </c>
      <c r="X154" s="34">
        <v>215</v>
      </c>
      <c r="Y154" s="52">
        <f t="shared" si="38"/>
        <v>215</v>
      </c>
      <c r="Z154" s="52">
        <v>0</v>
      </c>
      <c r="AA154" s="52"/>
      <c r="AB154" s="34">
        <f>V154+Y154+Z154</f>
        <v>4215</v>
      </c>
      <c r="AC154" s="34">
        <f>AB154+U154</f>
        <v>18527</v>
      </c>
      <c r="AD154" s="91" t="str">
        <f>A154</f>
        <v>618-PR</v>
      </c>
      <c r="AE154" s="88" t="s">
        <v>294</v>
      </c>
    </row>
    <row r="155" spans="1:31" s="114" customFormat="1" ht="31.5" hidden="1" customHeight="1" x14ac:dyDescent="0.2">
      <c r="A155" s="178" t="s">
        <v>289</v>
      </c>
      <c r="B155" s="178" t="s">
        <v>740</v>
      </c>
      <c r="C155" s="179" t="s">
        <v>33</v>
      </c>
      <c r="D155" s="179" t="s">
        <v>34</v>
      </c>
      <c r="E155" s="180" t="s">
        <v>741</v>
      </c>
      <c r="F155" s="180" t="s">
        <v>742</v>
      </c>
      <c r="G155" s="180" t="s">
        <v>292</v>
      </c>
      <c r="H155" s="246">
        <v>45</v>
      </c>
      <c r="I155" s="178" t="s">
        <v>48</v>
      </c>
      <c r="J155" s="183">
        <v>585</v>
      </c>
      <c r="K155" s="181">
        <v>0</v>
      </c>
      <c r="L155" s="181">
        <v>17</v>
      </c>
      <c r="M155" s="181">
        <f t="shared" ref="M155" si="41">K155+L155</f>
        <v>17</v>
      </c>
      <c r="N155" s="55">
        <f t="shared" ref="N155" si="42">(J155*M155)</f>
        <v>9945</v>
      </c>
      <c r="O155" s="55">
        <v>28</v>
      </c>
      <c r="P155" s="55">
        <v>187</v>
      </c>
      <c r="Q155" s="185">
        <v>0.4</v>
      </c>
      <c r="R155" s="185">
        <f t="shared" ref="R155" si="43">SUM(P155*Q155*O155)</f>
        <v>2094.4</v>
      </c>
      <c r="S155" s="55">
        <v>125</v>
      </c>
      <c r="T155" s="55">
        <f>(M155*S155)</f>
        <v>2125</v>
      </c>
      <c r="U155" s="55">
        <f>N155+R155+T155</f>
        <v>14164.4</v>
      </c>
      <c r="V155" s="55">
        <f>M155*200</f>
        <v>3400</v>
      </c>
      <c r="W155" s="55">
        <v>1</v>
      </c>
      <c r="X155" s="55">
        <v>350</v>
      </c>
      <c r="Y155" s="181">
        <f t="shared" ref="Y155" si="44">SUM(X155*W155)</f>
        <v>350</v>
      </c>
      <c r="Z155" s="181">
        <v>0</v>
      </c>
      <c r="AA155" s="181"/>
      <c r="AB155" s="55">
        <f>V155+Y155+Z155</f>
        <v>3750</v>
      </c>
      <c r="AC155" s="55">
        <f>AB155+U155</f>
        <v>17914.400000000001</v>
      </c>
      <c r="AD155" s="91"/>
      <c r="AE155" s="88"/>
    </row>
    <row r="156" spans="1:31" s="114" customFormat="1" ht="76" hidden="1" customHeight="1" x14ac:dyDescent="0.2">
      <c r="A156" s="178" t="s">
        <v>289</v>
      </c>
      <c r="B156" s="178" t="s">
        <v>757</v>
      </c>
      <c r="C156" s="179" t="s">
        <v>33</v>
      </c>
      <c r="D156" s="179" t="s">
        <v>34</v>
      </c>
      <c r="E156" s="180" t="s">
        <v>295</v>
      </c>
      <c r="F156" s="180" t="s">
        <v>296</v>
      </c>
      <c r="G156" s="180" t="s">
        <v>292</v>
      </c>
      <c r="H156" s="220">
        <v>45</v>
      </c>
      <c r="I156" s="33" t="s">
        <v>48</v>
      </c>
      <c r="J156" s="51">
        <v>585</v>
      </c>
      <c r="K156" s="52">
        <v>0</v>
      </c>
      <c r="L156" s="52">
        <v>24</v>
      </c>
      <c r="M156" s="52">
        <f t="shared" si="39"/>
        <v>24</v>
      </c>
      <c r="N156" s="34">
        <f t="shared" si="40"/>
        <v>14040</v>
      </c>
      <c r="O156" s="34">
        <v>28</v>
      </c>
      <c r="P156" s="34">
        <v>200</v>
      </c>
      <c r="Q156" s="54">
        <v>0.4</v>
      </c>
      <c r="R156" s="54">
        <f t="shared" si="33"/>
        <v>2240</v>
      </c>
      <c r="S156" s="55">
        <v>125</v>
      </c>
      <c r="T156" s="34">
        <f>(M156*S156)</f>
        <v>3000</v>
      </c>
      <c r="U156" s="34">
        <f>N156+R156+T156</f>
        <v>19280</v>
      </c>
      <c r="V156" s="34">
        <f>M156*200</f>
        <v>4800</v>
      </c>
      <c r="W156" s="34">
        <v>1</v>
      </c>
      <c r="X156" s="34">
        <v>660</v>
      </c>
      <c r="Y156" s="52">
        <f t="shared" si="38"/>
        <v>660</v>
      </c>
      <c r="Z156" s="52">
        <v>0</v>
      </c>
      <c r="AA156" s="52"/>
      <c r="AB156" s="34">
        <f>V156+Y156+Z156</f>
        <v>5460</v>
      </c>
      <c r="AC156" s="34">
        <f>AB156+U156</f>
        <v>24740</v>
      </c>
      <c r="AD156" s="91" t="str">
        <f>A156</f>
        <v>618-PR</v>
      </c>
      <c r="AE156" s="88"/>
    </row>
    <row r="157" spans="1:31" s="114" customFormat="1" ht="37.5" hidden="1" customHeight="1" x14ac:dyDescent="0.2">
      <c r="A157" s="33" t="s">
        <v>297</v>
      </c>
      <c r="B157" s="33" t="s">
        <v>638</v>
      </c>
      <c r="C157" s="28" t="s">
        <v>77</v>
      </c>
      <c r="D157" s="28" t="s">
        <v>108</v>
      </c>
      <c r="E157" s="35" t="s">
        <v>298</v>
      </c>
      <c r="F157" s="35" t="s">
        <v>299</v>
      </c>
      <c r="G157" s="35" t="s">
        <v>639</v>
      </c>
      <c r="H157" s="220">
        <v>42</v>
      </c>
      <c r="I157" s="33" t="s">
        <v>48</v>
      </c>
      <c r="J157" s="51">
        <v>585</v>
      </c>
      <c r="K157" s="52">
        <v>0</v>
      </c>
      <c r="L157" s="52">
        <v>15</v>
      </c>
      <c r="M157" s="52">
        <f t="shared" si="39"/>
        <v>15</v>
      </c>
      <c r="N157" s="34">
        <f t="shared" si="40"/>
        <v>8775</v>
      </c>
      <c r="O157" s="34">
        <v>28</v>
      </c>
      <c r="P157" s="34">
        <v>16</v>
      </c>
      <c r="Q157" s="54">
        <v>0.4</v>
      </c>
      <c r="R157" s="54">
        <f t="shared" si="33"/>
        <v>179.20000000000002</v>
      </c>
      <c r="S157" s="34">
        <v>0</v>
      </c>
      <c r="T157" s="34">
        <f>(M157*S157)</f>
        <v>0</v>
      </c>
      <c r="U157" s="34">
        <f>N157+R157+T157</f>
        <v>8954.2000000000007</v>
      </c>
      <c r="V157" s="34">
        <f>M157*200</f>
        <v>3000</v>
      </c>
      <c r="W157" s="34">
        <v>0</v>
      </c>
      <c r="X157" s="34">
        <v>0</v>
      </c>
      <c r="Y157" s="52">
        <v>0</v>
      </c>
      <c r="Z157" s="52">
        <v>0</v>
      </c>
      <c r="AA157" s="52"/>
      <c r="AB157" s="34">
        <f>V157+Y157+Z157</f>
        <v>3000</v>
      </c>
      <c r="AC157" s="34">
        <f>AB157+U157</f>
        <v>11954.2</v>
      </c>
      <c r="AD157" s="57" t="str">
        <f>A157</f>
        <v>626-SH</v>
      </c>
      <c r="AE157" s="88"/>
    </row>
    <row r="158" spans="1:31" s="114" customFormat="1" ht="37.5" hidden="1" customHeight="1" x14ac:dyDescent="0.2">
      <c r="A158" s="33" t="s">
        <v>297</v>
      </c>
      <c r="B158" s="33"/>
      <c r="C158" s="28" t="s">
        <v>77</v>
      </c>
      <c r="D158" s="28" t="s">
        <v>108</v>
      </c>
      <c r="E158" s="35" t="s">
        <v>302</v>
      </c>
      <c r="F158" s="35" t="s">
        <v>303</v>
      </c>
      <c r="G158" s="35" t="s">
        <v>95</v>
      </c>
      <c r="H158" s="220">
        <v>42</v>
      </c>
      <c r="I158" s="33" t="s">
        <v>48</v>
      </c>
      <c r="J158" s="51">
        <v>585</v>
      </c>
      <c r="K158" s="52">
        <v>0</v>
      </c>
      <c r="L158" s="52">
        <v>18</v>
      </c>
      <c r="M158" s="52">
        <f t="shared" si="39"/>
        <v>18</v>
      </c>
      <c r="N158" s="34">
        <f t="shared" si="40"/>
        <v>10530</v>
      </c>
      <c r="O158" s="34">
        <v>28</v>
      </c>
      <c r="P158" s="34">
        <v>38</v>
      </c>
      <c r="Q158" s="54">
        <v>0.4</v>
      </c>
      <c r="R158" s="54">
        <f t="shared" si="33"/>
        <v>425.6</v>
      </c>
      <c r="S158" s="34">
        <v>0</v>
      </c>
      <c r="T158" s="34">
        <f>(M158*S158)</f>
        <v>0</v>
      </c>
      <c r="U158" s="34">
        <f>N158+R158+T158</f>
        <v>10955.6</v>
      </c>
      <c r="V158" s="34">
        <f>M158*200</f>
        <v>3600</v>
      </c>
      <c r="W158" s="34">
        <v>0</v>
      </c>
      <c r="X158" s="34">
        <v>0</v>
      </c>
      <c r="Y158" s="52">
        <f t="shared" ref="Y158:Y172" si="45">SUM(X158*W158)</f>
        <v>0</v>
      </c>
      <c r="Z158" s="52">
        <v>0</v>
      </c>
      <c r="AA158" s="52"/>
      <c r="AB158" s="34">
        <f>V158+Y158+Z158</f>
        <v>3600</v>
      </c>
      <c r="AC158" s="34">
        <f>AB158+U158</f>
        <v>14555.6</v>
      </c>
      <c r="AD158" s="57" t="str">
        <f>A158</f>
        <v>626-SH</v>
      </c>
      <c r="AE158" s="88"/>
    </row>
    <row r="159" spans="1:31" s="114" customFormat="1" ht="43.5" hidden="1" customHeight="1" x14ac:dyDescent="0.2">
      <c r="A159" s="33" t="s">
        <v>305</v>
      </c>
      <c r="B159" s="33" t="s">
        <v>32</v>
      </c>
      <c r="C159" s="28" t="s">
        <v>33</v>
      </c>
      <c r="D159" s="28" t="s">
        <v>45</v>
      </c>
      <c r="E159" s="35" t="s">
        <v>148</v>
      </c>
      <c r="F159" s="35" t="s">
        <v>266</v>
      </c>
      <c r="G159" s="35" t="s">
        <v>267</v>
      </c>
      <c r="H159" s="220">
        <v>45</v>
      </c>
      <c r="I159" s="33" t="s">
        <v>37</v>
      </c>
      <c r="J159" s="51">
        <v>1200</v>
      </c>
      <c r="K159" s="52">
        <v>0</v>
      </c>
      <c r="L159" s="52">
        <v>17</v>
      </c>
      <c r="M159" s="52">
        <f t="shared" si="39"/>
        <v>17</v>
      </c>
      <c r="N159" s="34">
        <f t="shared" si="40"/>
        <v>20400</v>
      </c>
      <c r="O159" s="34">
        <v>0</v>
      </c>
      <c r="P159" s="34">
        <v>0</v>
      </c>
      <c r="Q159" s="54">
        <v>0.4</v>
      </c>
      <c r="R159" s="54">
        <f t="shared" si="33"/>
        <v>0</v>
      </c>
      <c r="S159" s="34">
        <v>0</v>
      </c>
      <c r="T159" s="34">
        <f>(M159*S159)</f>
        <v>0</v>
      </c>
      <c r="U159" s="34">
        <f>N159+R159+T159</f>
        <v>20400</v>
      </c>
      <c r="V159" s="34">
        <f>M159*200</f>
        <v>3400</v>
      </c>
      <c r="W159" s="34">
        <v>14</v>
      </c>
      <c r="X159" s="34">
        <v>160</v>
      </c>
      <c r="Y159" s="52">
        <f t="shared" si="45"/>
        <v>2240</v>
      </c>
      <c r="Z159" s="52">
        <v>0</v>
      </c>
      <c r="AA159" s="52"/>
      <c r="AB159" s="34">
        <f>V159+Y159+Z159</f>
        <v>5640</v>
      </c>
      <c r="AC159" s="34">
        <f>AB159+U159</f>
        <v>26040</v>
      </c>
      <c r="AD159" s="91" t="str">
        <f>A159</f>
        <v>628-PR</v>
      </c>
      <c r="AE159" s="88" t="s">
        <v>306</v>
      </c>
    </row>
    <row r="160" spans="1:31" s="114" customFormat="1" ht="45.75" hidden="1" customHeight="1" x14ac:dyDescent="0.2">
      <c r="A160" s="33" t="s">
        <v>305</v>
      </c>
      <c r="B160" s="33"/>
      <c r="C160" s="28" t="s">
        <v>33</v>
      </c>
      <c r="D160" s="28" t="s">
        <v>45</v>
      </c>
      <c r="E160" s="35" t="s">
        <v>148</v>
      </c>
      <c r="F160" s="35" t="s">
        <v>140</v>
      </c>
      <c r="G160" s="35" t="s">
        <v>141</v>
      </c>
      <c r="H160" s="220">
        <v>45</v>
      </c>
      <c r="I160" s="33" t="s">
        <v>37</v>
      </c>
      <c r="J160" s="51">
        <v>1200</v>
      </c>
      <c r="K160" s="52">
        <v>0</v>
      </c>
      <c r="L160" s="52">
        <v>17</v>
      </c>
      <c r="M160" s="52">
        <f t="shared" si="39"/>
        <v>17</v>
      </c>
      <c r="N160" s="34">
        <f t="shared" si="40"/>
        <v>20400</v>
      </c>
      <c r="O160" s="34">
        <v>0</v>
      </c>
      <c r="P160" s="34">
        <v>0</v>
      </c>
      <c r="Q160" s="54">
        <v>0.4</v>
      </c>
      <c r="R160" s="54">
        <f t="shared" si="33"/>
        <v>0</v>
      </c>
      <c r="S160" s="34">
        <v>0</v>
      </c>
      <c r="T160" s="34">
        <f>(M160*S160)</f>
        <v>0</v>
      </c>
      <c r="U160" s="34">
        <f>N160+R160+T160</f>
        <v>20400</v>
      </c>
      <c r="V160" s="34">
        <f>M160*200</f>
        <v>3400</v>
      </c>
      <c r="W160" s="34">
        <v>14</v>
      </c>
      <c r="X160" s="34">
        <v>160</v>
      </c>
      <c r="Y160" s="52">
        <f t="shared" si="45"/>
        <v>2240</v>
      </c>
      <c r="Z160" s="52">
        <v>0</v>
      </c>
      <c r="AA160" s="52"/>
      <c r="AB160" s="34">
        <f>V160+Y160+Z160</f>
        <v>5640</v>
      </c>
      <c r="AC160" s="34">
        <f>AB160+U160</f>
        <v>26040</v>
      </c>
      <c r="AD160" s="91" t="str">
        <f>A160</f>
        <v>628-PR</v>
      </c>
      <c r="AE160" s="88"/>
    </row>
    <row r="161" spans="1:31" s="114" customFormat="1" ht="58.5" hidden="1" customHeight="1" x14ac:dyDescent="0.2">
      <c r="A161" s="33" t="s">
        <v>305</v>
      </c>
      <c r="B161" s="33"/>
      <c r="C161" s="28" t="s">
        <v>33</v>
      </c>
      <c r="D161" s="28" t="s">
        <v>45</v>
      </c>
      <c r="E161" s="35" t="s">
        <v>69</v>
      </c>
      <c r="F161" s="35" t="s">
        <v>266</v>
      </c>
      <c r="G161" s="35" t="s">
        <v>267</v>
      </c>
      <c r="H161" s="220">
        <v>45</v>
      </c>
      <c r="I161" s="33" t="s">
        <v>37</v>
      </c>
      <c r="J161" s="51">
        <v>1200</v>
      </c>
      <c r="K161" s="52">
        <v>17</v>
      </c>
      <c r="L161" s="52">
        <v>0</v>
      </c>
      <c r="M161" s="52">
        <f t="shared" si="39"/>
        <v>17</v>
      </c>
      <c r="N161" s="34">
        <f t="shared" si="40"/>
        <v>20400</v>
      </c>
      <c r="O161" s="34">
        <v>0</v>
      </c>
      <c r="P161" s="34">
        <v>0</v>
      </c>
      <c r="Q161" s="54">
        <v>0.4</v>
      </c>
      <c r="R161" s="54">
        <f t="shared" si="33"/>
        <v>0</v>
      </c>
      <c r="S161" s="34">
        <v>0</v>
      </c>
      <c r="T161" s="34">
        <f>(M161*S161)</f>
        <v>0</v>
      </c>
      <c r="U161" s="34">
        <f>N161+R161+T161</f>
        <v>20400</v>
      </c>
      <c r="V161" s="34">
        <f>M161*200</f>
        <v>3400</v>
      </c>
      <c r="W161" s="34">
        <v>14</v>
      </c>
      <c r="X161" s="34">
        <v>260</v>
      </c>
      <c r="Y161" s="52">
        <f t="shared" si="45"/>
        <v>3640</v>
      </c>
      <c r="Z161" s="52">
        <v>0</v>
      </c>
      <c r="AA161" s="52"/>
      <c r="AB161" s="34">
        <f>V161+Y161+Z161</f>
        <v>7040</v>
      </c>
      <c r="AC161" s="34">
        <f>AB161+U161</f>
        <v>27440</v>
      </c>
      <c r="AD161" s="91" t="str">
        <f>A161</f>
        <v>628-PR</v>
      </c>
      <c r="AE161" s="88"/>
    </row>
    <row r="162" spans="1:31" s="114" customFormat="1" ht="60.75" hidden="1" customHeight="1" x14ac:dyDescent="0.2">
      <c r="A162" s="33" t="s">
        <v>305</v>
      </c>
      <c r="B162" s="33"/>
      <c r="C162" s="28" t="s">
        <v>33</v>
      </c>
      <c r="D162" s="28" t="s">
        <v>34</v>
      </c>
      <c r="E162" s="89" t="s">
        <v>35</v>
      </c>
      <c r="F162" s="35" t="s">
        <v>266</v>
      </c>
      <c r="G162" s="35" t="s">
        <v>267</v>
      </c>
      <c r="H162" s="220">
        <v>45</v>
      </c>
      <c r="I162" s="33" t="s">
        <v>37</v>
      </c>
      <c r="J162" s="51">
        <v>1200</v>
      </c>
      <c r="K162" s="52">
        <v>15</v>
      </c>
      <c r="L162" s="52">
        <v>0</v>
      </c>
      <c r="M162" s="52">
        <f t="shared" si="39"/>
        <v>15</v>
      </c>
      <c r="N162" s="34">
        <f t="shared" si="40"/>
        <v>18000</v>
      </c>
      <c r="O162" s="34">
        <v>0</v>
      </c>
      <c r="P162" s="34">
        <v>0</v>
      </c>
      <c r="Q162" s="54">
        <v>0.4</v>
      </c>
      <c r="R162" s="54">
        <f t="shared" si="33"/>
        <v>0</v>
      </c>
      <c r="S162" s="34">
        <v>0</v>
      </c>
      <c r="T162" s="34">
        <f>(M162*S162)</f>
        <v>0</v>
      </c>
      <c r="U162" s="34">
        <f>N162+R162+T162</f>
        <v>18000</v>
      </c>
      <c r="V162" s="34">
        <f>M162*200</f>
        <v>3000</v>
      </c>
      <c r="W162" s="34">
        <v>14</v>
      </c>
      <c r="X162" s="34">
        <v>536</v>
      </c>
      <c r="Y162" s="52">
        <f t="shared" si="45"/>
        <v>7504</v>
      </c>
      <c r="Z162" s="52">
        <v>0</v>
      </c>
      <c r="AA162" s="52"/>
      <c r="AB162" s="34">
        <f>V162+Y162+Z162</f>
        <v>10504</v>
      </c>
      <c r="AC162" s="34">
        <f>AB162+U162</f>
        <v>28504</v>
      </c>
      <c r="AD162" s="91" t="str">
        <f>A162</f>
        <v>628-PR</v>
      </c>
      <c r="AE162" s="88"/>
    </row>
    <row r="163" spans="1:31" s="114" customFormat="1" ht="51.75" hidden="1" customHeight="1" x14ac:dyDescent="0.2">
      <c r="A163" s="33" t="s">
        <v>305</v>
      </c>
      <c r="B163" s="33"/>
      <c r="C163" s="28" t="s">
        <v>33</v>
      </c>
      <c r="D163" s="28" t="s">
        <v>34</v>
      </c>
      <c r="E163" s="89" t="s">
        <v>35</v>
      </c>
      <c r="F163" s="35" t="s">
        <v>266</v>
      </c>
      <c r="G163" s="35" t="s">
        <v>267</v>
      </c>
      <c r="H163" s="220">
        <v>45</v>
      </c>
      <c r="I163" s="33" t="s">
        <v>37</v>
      </c>
      <c r="J163" s="51">
        <v>1200</v>
      </c>
      <c r="K163" s="52">
        <v>15</v>
      </c>
      <c r="L163" s="52">
        <v>0</v>
      </c>
      <c r="M163" s="52">
        <f t="shared" si="39"/>
        <v>15</v>
      </c>
      <c r="N163" s="34">
        <f t="shared" si="40"/>
        <v>18000</v>
      </c>
      <c r="O163" s="34">
        <v>0</v>
      </c>
      <c r="P163" s="34">
        <v>0</v>
      </c>
      <c r="Q163" s="54">
        <v>0.4</v>
      </c>
      <c r="R163" s="54">
        <f t="shared" si="33"/>
        <v>0</v>
      </c>
      <c r="S163" s="34">
        <v>0</v>
      </c>
      <c r="T163" s="34">
        <f>(M163*S163)</f>
        <v>0</v>
      </c>
      <c r="U163" s="34">
        <f>N163+R163+T163</f>
        <v>18000</v>
      </c>
      <c r="V163" s="34">
        <f>M163*200</f>
        <v>3000</v>
      </c>
      <c r="W163" s="34">
        <v>14</v>
      </c>
      <c r="X163" s="34">
        <v>536</v>
      </c>
      <c r="Y163" s="52">
        <f t="shared" si="45"/>
        <v>7504</v>
      </c>
      <c r="Z163" s="52">
        <v>0</v>
      </c>
      <c r="AA163" s="52"/>
      <c r="AB163" s="34">
        <f>V163+Y163+Z163</f>
        <v>10504</v>
      </c>
      <c r="AC163" s="34">
        <f>AB163+U163</f>
        <v>28504</v>
      </c>
      <c r="AD163" s="91" t="str">
        <f>A163</f>
        <v>628-PR</v>
      </c>
      <c r="AE163" s="88"/>
    </row>
    <row r="164" spans="1:31" s="114" customFormat="1" ht="43.5" hidden="1" customHeight="1" x14ac:dyDescent="0.2">
      <c r="A164" s="33" t="s">
        <v>305</v>
      </c>
      <c r="B164" s="33"/>
      <c r="C164" s="28" t="s">
        <v>33</v>
      </c>
      <c r="D164" s="28" t="s">
        <v>34</v>
      </c>
      <c r="E164" s="89" t="s">
        <v>35</v>
      </c>
      <c r="F164" s="35" t="s">
        <v>134</v>
      </c>
      <c r="G164" s="35" t="s">
        <v>135</v>
      </c>
      <c r="H164" s="220">
        <v>45</v>
      </c>
      <c r="I164" s="33" t="s">
        <v>37</v>
      </c>
      <c r="J164" s="51">
        <v>1200</v>
      </c>
      <c r="K164" s="52">
        <v>0</v>
      </c>
      <c r="L164" s="52">
        <v>18</v>
      </c>
      <c r="M164" s="52">
        <f t="shared" si="39"/>
        <v>18</v>
      </c>
      <c r="N164" s="34">
        <f t="shared" si="40"/>
        <v>21600</v>
      </c>
      <c r="O164" s="34">
        <v>0</v>
      </c>
      <c r="P164" s="34">
        <v>88</v>
      </c>
      <c r="Q164" s="54">
        <v>0.4</v>
      </c>
      <c r="R164" s="54">
        <f t="shared" si="33"/>
        <v>0</v>
      </c>
      <c r="S164" s="34">
        <v>0</v>
      </c>
      <c r="T164" s="34">
        <f>(M164*S164)</f>
        <v>0</v>
      </c>
      <c r="U164" s="34">
        <f>N164+R164+T164</f>
        <v>21600</v>
      </c>
      <c r="V164" s="34">
        <f>M164*200</f>
        <v>3600</v>
      </c>
      <c r="W164" s="34">
        <v>9</v>
      </c>
      <c r="X164" s="34">
        <v>330</v>
      </c>
      <c r="Y164" s="52">
        <f t="shared" si="45"/>
        <v>2970</v>
      </c>
      <c r="Z164" s="52">
        <v>0</v>
      </c>
      <c r="AA164" s="52"/>
      <c r="AB164" s="34">
        <f>V164+Y164+Z164</f>
        <v>6570</v>
      </c>
      <c r="AC164" s="34">
        <f>AB164+U164</f>
        <v>28170</v>
      </c>
      <c r="AD164" s="91" t="str">
        <f>A164</f>
        <v>628-PR</v>
      </c>
      <c r="AE164" s="88"/>
    </row>
    <row r="165" spans="1:31" s="114" customFormat="1" ht="90" hidden="1" customHeight="1" x14ac:dyDescent="0.2">
      <c r="A165" s="33" t="s">
        <v>305</v>
      </c>
      <c r="B165" s="33"/>
      <c r="C165" s="28" t="s">
        <v>33</v>
      </c>
      <c r="D165" s="28" t="s">
        <v>34</v>
      </c>
      <c r="E165" s="89" t="s">
        <v>35</v>
      </c>
      <c r="F165" s="35" t="s">
        <v>266</v>
      </c>
      <c r="G165" s="35" t="s">
        <v>267</v>
      </c>
      <c r="H165" s="220">
        <v>45</v>
      </c>
      <c r="I165" s="33" t="s">
        <v>37</v>
      </c>
      <c r="J165" s="51">
        <v>1200</v>
      </c>
      <c r="K165" s="52">
        <v>0</v>
      </c>
      <c r="L165" s="52">
        <v>17</v>
      </c>
      <c r="M165" s="52">
        <f t="shared" si="39"/>
        <v>17</v>
      </c>
      <c r="N165" s="34">
        <f t="shared" si="40"/>
        <v>20400</v>
      </c>
      <c r="O165" s="34">
        <v>0</v>
      </c>
      <c r="P165" s="34">
        <v>88</v>
      </c>
      <c r="Q165" s="54">
        <v>0.4</v>
      </c>
      <c r="R165" s="54">
        <f t="shared" si="33"/>
        <v>0</v>
      </c>
      <c r="S165" s="34">
        <v>0</v>
      </c>
      <c r="T165" s="34">
        <f>(M165*S165)</f>
        <v>0</v>
      </c>
      <c r="U165" s="34">
        <f>N165+R165+T165</f>
        <v>20400</v>
      </c>
      <c r="V165" s="34">
        <f>M165*200</f>
        <v>3400</v>
      </c>
      <c r="W165" s="34">
        <v>9</v>
      </c>
      <c r="X165" s="34">
        <v>536</v>
      </c>
      <c r="Y165" s="52">
        <f t="shared" si="45"/>
        <v>4824</v>
      </c>
      <c r="Z165" s="52">
        <v>0</v>
      </c>
      <c r="AA165" s="52"/>
      <c r="AB165" s="34">
        <f>V165+Y165+Z165</f>
        <v>8224</v>
      </c>
      <c r="AC165" s="34">
        <f>AB165+U165</f>
        <v>28624</v>
      </c>
      <c r="AD165" s="91" t="str">
        <f>A165</f>
        <v>628-PR</v>
      </c>
      <c r="AE165" s="88"/>
    </row>
    <row r="166" spans="1:31" s="114" customFormat="1" ht="72" hidden="1" customHeight="1" x14ac:dyDescent="0.2">
      <c r="A166" s="62" t="s">
        <v>305</v>
      </c>
      <c r="B166" s="62"/>
      <c r="C166" s="63" t="s">
        <v>33</v>
      </c>
      <c r="D166" s="63" t="s">
        <v>34</v>
      </c>
      <c r="E166" s="37" t="s">
        <v>170</v>
      </c>
      <c r="F166" s="37" t="s">
        <v>134</v>
      </c>
      <c r="G166" s="37" t="s">
        <v>135</v>
      </c>
      <c r="H166" s="245">
        <v>45</v>
      </c>
      <c r="I166" s="62" t="s">
        <v>37</v>
      </c>
      <c r="J166" s="39">
        <v>1200</v>
      </c>
      <c r="K166" s="40">
        <v>0</v>
      </c>
      <c r="L166" s="40">
        <v>0</v>
      </c>
      <c r="M166" s="40">
        <f t="shared" si="39"/>
        <v>0</v>
      </c>
      <c r="N166" s="41">
        <f t="shared" si="40"/>
        <v>0</v>
      </c>
      <c r="O166" s="41">
        <v>0</v>
      </c>
      <c r="P166" s="41">
        <v>256</v>
      </c>
      <c r="Q166" s="43">
        <v>0.4</v>
      </c>
      <c r="R166" s="43">
        <f t="shared" si="33"/>
        <v>0</v>
      </c>
      <c r="S166" s="41">
        <v>0</v>
      </c>
      <c r="T166" s="41">
        <f>(M166*S166)</f>
        <v>0</v>
      </c>
      <c r="U166" s="41">
        <f>N166+R166+T166</f>
        <v>0</v>
      </c>
      <c r="V166" s="41">
        <f>M166*200</f>
        <v>0</v>
      </c>
      <c r="W166" s="41">
        <v>0</v>
      </c>
      <c r="X166" s="41">
        <v>215</v>
      </c>
      <c r="Y166" s="40">
        <f t="shared" si="45"/>
        <v>0</v>
      </c>
      <c r="Z166" s="40">
        <v>0</v>
      </c>
      <c r="AA166" s="40"/>
      <c r="AB166" s="41">
        <f>V166+Y166+Z166</f>
        <v>0</v>
      </c>
      <c r="AC166" s="41">
        <f>AB166+U166</f>
        <v>0</v>
      </c>
      <c r="AD166" s="91" t="str">
        <f>A166</f>
        <v>628-PR</v>
      </c>
      <c r="AE166" s="88"/>
    </row>
    <row r="167" spans="1:31" s="114" customFormat="1" ht="54" hidden="1" customHeight="1" x14ac:dyDescent="0.2">
      <c r="A167" s="33" t="s">
        <v>307</v>
      </c>
      <c r="B167" s="33" t="s">
        <v>640</v>
      </c>
      <c r="C167" s="28" t="s">
        <v>77</v>
      </c>
      <c r="D167" s="28" t="s">
        <v>103</v>
      </c>
      <c r="E167" s="35" t="s">
        <v>181</v>
      </c>
      <c r="F167" s="35" t="s">
        <v>308</v>
      </c>
      <c r="G167" s="28" t="s">
        <v>309</v>
      </c>
      <c r="H167" s="220">
        <v>56</v>
      </c>
      <c r="I167" s="33" t="s">
        <v>37</v>
      </c>
      <c r="J167" s="51">
        <v>1200</v>
      </c>
      <c r="K167" s="52">
        <v>0</v>
      </c>
      <c r="L167" s="52">
        <v>0</v>
      </c>
      <c r="M167" s="52">
        <f t="shared" si="39"/>
        <v>0</v>
      </c>
      <c r="N167" s="34">
        <f t="shared" si="40"/>
        <v>0</v>
      </c>
      <c r="O167" s="34">
        <v>0</v>
      </c>
      <c r="P167" s="34">
        <v>0</v>
      </c>
      <c r="Q167" s="54">
        <v>0.4</v>
      </c>
      <c r="R167" s="54">
        <f t="shared" si="33"/>
        <v>0</v>
      </c>
      <c r="S167" s="34">
        <v>0</v>
      </c>
      <c r="T167" s="34">
        <f>(M167*S167)</f>
        <v>0</v>
      </c>
      <c r="U167" s="34">
        <f>N167+R167+T167</f>
        <v>0</v>
      </c>
      <c r="V167" s="34">
        <f>M167*200</f>
        <v>0</v>
      </c>
      <c r="W167" s="34">
        <v>0</v>
      </c>
      <c r="X167" s="34">
        <v>175</v>
      </c>
      <c r="Y167" s="52">
        <f t="shared" si="45"/>
        <v>0</v>
      </c>
      <c r="Z167" s="52">
        <v>0</v>
      </c>
      <c r="AA167" s="40"/>
      <c r="AB167" s="34">
        <f>V167+Y167+Z167</f>
        <v>0</v>
      </c>
      <c r="AC167" s="34">
        <f>AB167+U167</f>
        <v>0</v>
      </c>
      <c r="AD167" s="57" t="str">
        <f>A167</f>
        <v>629-PR</v>
      </c>
      <c r="AE167" s="88"/>
    </row>
    <row r="168" spans="1:31" s="114" customFormat="1" ht="51" hidden="1" customHeight="1" x14ac:dyDescent="0.2">
      <c r="A168" s="33" t="s">
        <v>307</v>
      </c>
      <c r="B168" s="33"/>
      <c r="C168" s="28" t="s">
        <v>77</v>
      </c>
      <c r="D168" s="28" t="s">
        <v>108</v>
      </c>
      <c r="E168" s="35" t="s">
        <v>210</v>
      </c>
      <c r="F168" s="35" t="s">
        <v>308</v>
      </c>
      <c r="G168" s="28" t="s">
        <v>309</v>
      </c>
      <c r="H168" s="220">
        <v>56</v>
      </c>
      <c r="I168" s="33" t="s">
        <v>37</v>
      </c>
      <c r="J168" s="51">
        <v>1200</v>
      </c>
      <c r="K168" s="52">
        <v>0</v>
      </c>
      <c r="L168" s="52">
        <v>15</v>
      </c>
      <c r="M168" s="52">
        <f t="shared" si="39"/>
        <v>15</v>
      </c>
      <c r="N168" s="34">
        <f t="shared" si="40"/>
        <v>18000</v>
      </c>
      <c r="O168" s="34">
        <v>0</v>
      </c>
      <c r="P168" s="34">
        <v>0</v>
      </c>
      <c r="Q168" s="54">
        <v>0.4</v>
      </c>
      <c r="R168" s="54">
        <f t="shared" si="33"/>
        <v>0</v>
      </c>
      <c r="S168" s="34">
        <v>0</v>
      </c>
      <c r="T168" s="34">
        <f>(M168*S168)</f>
        <v>0</v>
      </c>
      <c r="U168" s="34">
        <f>N168+R168+T168</f>
        <v>18000</v>
      </c>
      <c r="V168" s="34">
        <f>M168*200</f>
        <v>3000</v>
      </c>
      <c r="W168" s="34">
        <v>1</v>
      </c>
      <c r="X168" s="34">
        <v>175</v>
      </c>
      <c r="Y168" s="52">
        <f t="shared" si="45"/>
        <v>175</v>
      </c>
      <c r="Z168" s="52">
        <v>0</v>
      </c>
      <c r="AA168" s="52"/>
      <c r="AB168" s="34">
        <f>V168+Y168+Z168</f>
        <v>3175</v>
      </c>
      <c r="AC168" s="34">
        <f>AB168+U168</f>
        <v>21175</v>
      </c>
      <c r="AD168" s="57" t="str">
        <f>A168</f>
        <v>629-PR</v>
      </c>
      <c r="AE168" s="88"/>
    </row>
    <row r="169" spans="1:31" s="114" customFormat="1" ht="39" hidden="1" customHeight="1" x14ac:dyDescent="0.2">
      <c r="A169" s="229" t="s">
        <v>307</v>
      </c>
      <c r="B169" s="116"/>
      <c r="C169" s="28" t="s">
        <v>77</v>
      </c>
      <c r="D169" s="28" t="s">
        <v>45</v>
      </c>
      <c r="E169" s="35" t="s">
        <v>310</v>
      </c>
      <c r="F169" s="35" t="s">
        <v>285</v>
      </c>
      <c r="G169" s="28" t="s">
        <v>311</v>
      </c>
      <c r="H169" s="220">
        <v>56</v>
      </c>
      <c r="I169" s="33" t="s">
        <v>48</v>
      </c>
      <c r="J169" s="51">
        <v>585</v>
      </c>
      <c r="K169" s="52">
        <v>15</v>
      </c>
      <c r="L169" s="52">
        <v>0</v>
      </c>
      <c r="M169" s="52">
        <f t="shared" si="39"/>
        <v>15</v>
      </c>
      <c r="N169" s="34">
        <f t="shared" si="40"/>
        <v>8775</v>
      </c>
      <c r="O169" s="34">
        <v>36</v>
      </c>
      <c r="P169" s="34">
        <v>27</v>
      </c>
      <c r="Q169" s="54">
        <v>0.4</v>
      </c>
      <c r="R169" s="54">
        <f t="shared" si="33"/>
        <v>388.8</v>
      </c>
      <c r="S169" s="34">
        <v>0</v>
      </c>
      <c r="T169" s="34">
        <f>(M169*S169)</f>
        <v>0</v>
      </c>
      <c r="U169" s="34">
        <f>N169+R169+T169</f>
        <v>9163.7999999999993</v>
      </c>
      <c r="V169" s="34">
        <f>M169*200</f>
        <v>3000</v>
      </c>
      <c r="W169" s="34">
        <v>1</v>
      </c>
      <c r="X169" s="34">
        <v>305</v>
      </c>
      <c r="Y169" s="52">
        <f t="shared" si="45"/>
        <v>305</v>
      </c>
      <c r="Z169" s="52">
        <v>0</v>
      </c>
      <c r="AA169" s="52"/>
      <c r="AB169" s="34">
        <f>V169+Y169+Z169</f>
        <v>3305</v>
      </c>
      <c r="AC169" s="34">
        <f>AB169+U169</f>
        <v>12468.8</v>
      </c>
      <c r="AD169" s="57" t="str">
        <f>A169</f>
        <v>629-PR</v>
      </c>
      <c r="AE169" s="88"/>
    </row>
    <row r="170" spans="1:31" s="114" customFormat="1" ht="47.25" hidden="1" customHeight="1" x14ac:dyDescent="0.2">
      <c r="A170" s="178" t="s">
        <v>307</v>
      </c>
      <c r="B170" s="178" t="s">
        <v>674</v>
      </c>
      <c r="C170" s="179" t="s">
        <v>77</v>
      </c>
      <c r="D170" s="179" t="s">
        <v>45</v>
      </c>
      <c r="E170" s="180" t="s">
        <v>313</v>
      </c>
      <c r="F170" s="180" t="s">
        <v>285</v>
      </c>
      <c r="G170" s="179" t="s">
        <v>311</v>
      </c>
      <c r="H170" s="220">
        <v>56</v>
      </c>
      <c r="I170" s="33" t="s">
        <v>48</v>
      </c>
      <c r="J170" s="51">
        <v>585</v>
      </c>
      <c r="K170" s="181">
        <v>0</v>
      </c>
      <c r="L170" s="181">
        <v>21</v>
      </c>
      <c r="M170" s="52">
        <f t="shared" si="39"/>
        <v>21</v>
      </c>
      <c r="N170" s="34">
        <f t="shared" si="40"/>
        <v>12285</v>
      </c>
      <c r="O170" s="34">
        <v>36</v>
      </c>
      <c r="P170" s="34">
        <v>56</v>
      </c>
      <c r="Q170" s="54">
        <v>0.4</v>
      </c>
      <c r="R170" s="54">
        <f t="shared" si="33"/>
        <v>806.40000000000009</v>
      </c>
      <c r="S170" s="34">
        <v>0</v>
      </c>
      <c r="T170" s="34">
        <f>(M170*S170)</f>
        <v>0</v>
      </c>
      <c r="U170" s="34">
        <f>N170+R170+T170</f>
        <v>13091.4</v>
      </c>
      <c r="V170" s="34">
        <f>M170*200</f>
        <v>4200</v>
      </c>
      <c r="W170" s="34">
        <v>1</v>
      </c>
      <c r="X170" s="34">
        <v>320</v>
      </c>
      <c r="Y170" s="52">
        <f t="shared" si="45"/>
        <v>320</v>
      </c>
      <c r="Z170" s="52">
        <v>0</v>
      </c>
      <c r="AA170" s="52"/>
      <c r="AB170" s="34">
        <f>V170+Y170+Z170</f>
        <v>4520</v>
      </c>
      <c r="AC170" s="34">
        <f>AB170+U170</f>
        <v>17611.400000000001</v>
      </c>
      <c r="AD170" s="57" t="str">
        <f>A170</f>
        <v>629-PR</v>
      </c>
      <c r="AE170" s="88"/>
    </row>
    <row r="171" spans="1:31" s="114" customFormat="1" ht="59" hidden="1" customHeight="1" x14ac:dyDescent="0.2">
      <c r="A171" s="237" t="s">
        <v>315</v>
      </c>
      <c r="B171" s="231" t="s">
        <v>699</v>
      </c>
      <c r="C171" s="238" t="s">
        <v>317</v>
      </c>
      <c r="D171" s="179" t="s">
        <v>108</v>
      </c>
      <c r="E171" s="180" t="s">
        <v>35</v>
      </c>
      <c r="F171" s="180" t="s">
        <v>318</v>
      </c>
      <c r="G171" s="179" t="s">
        <v>319</v>
      </c>
      <c r="H171" s="246">
        <v>240</v>
      </c>
      <c r="I171" s="178" t="s">
        <v>37</v>
      </c>
      <c r="J171" s="183">
        <v>0</v>
      </c>
      <c r="K171" s="181">
        <v>0</v>
      </c>
      <c r="L171" s="181">
        <v>18</v>
      </c>
      <c r="M171" s="181">
        <f t="shared" si="39"/>
        <v>18</v>
      </c>
      <c r="N171" s="34">
        <v>0</v>
      </c>
      <c r="O171" s="34">
        <v>0</v>
      </c>
      <c r="P171" s="34">
        <v>0</v>
      </c>
      <c r="Q171" s="54">
        <v>0</v>
      </c>
      <c r="R171" s="54">
        <v>0</v>
      </c>
      <c r="S171" s="34">
        <v>0</v>
      </c>
      <c r="T171" s="34">
        <v>0</v>
      </c>
      <c r="U171" s="34">
        <f>N171+R171+T171</f>
        <v>0</v>
      </c>
      <c r="V171" s="34">
        <f>M171*400</f>
        <v>7200</v>
      </c>
      <c r="W171" s="34">
        <v>0</v>
      </c>
      <c r="X171" s="34">
        <v>0</v>
      </c>
      <c r="Y171" s="52">
        <f t="shared" si="45"/>
        <v>0</v>
      </c>
      <c r="Z171" s="52">
        <v>0</v>
      </c>
      <c r="AA171" s="52"/>
      <c r="AB171" s="34">
        <f>V171+Y171+Z171</f>
        <v>7200</v>
      </c>
      <c r="AC171" s="34">
        <f>AB171+U171</f>
        <v>7200</v>
      </c>
      <c r="AD171" s="57" t="s">
        <v>320</v>
      </c>
      <c r="AE171" s="88" t="s">
        <v>321</v>
      </c>
    </row>
    <row r="172" spans="1:31" s="114" customFormat="1" ht="51" hidden="1" customHeight="1" x14ac:dyDescent="0.2">
      <c r="A172" s="237" t="s">
        <v>315</v>
      </c>
      <c r="B172" s="231" t="s">
        <v>699</v>
      </c>
      <c r="C172" s="238" t="s">
        <v>317</v>
      </c>
      <c r="D172" s="179" t="s">
        <v>108</v>
      </c>
      <c r="E172" s="180" t="s">
        <v>35</v>
      </c>
      <c r="F172" s="180" t="s">
        <v>322</v>
      </c>
      <c r="G172" s="179" t="s">
        <v>323</v>
      </c>
      <c r="H172" s="246">
        <v>240</v>
      </c>
      <c r="I172" s="240" t="s">
        <v>700</v>
      </c>
      <c r="J172" s="183">
        <v>0</v>
      </c>
      <c r="K172" s="181">
        <v>0</v>
      </c>
      <c r="L172" s="181">
        <v>10</v>
      </c>
      <c r="M172" s="181">
        <f t="shared" si="39"/>
        <v>10</v>
      </c>
      <c r="N172" s="34">
        <v>0</v>
      </c>
      <c r="O172" s="34">
        <v>0</v>
      </c>
      <c r="P172" s="34">
        <v>0</v>
      </c>
      <c r="Q172" s="54">
        <v>0</v>
      </c>
      <c r="R172" s="54">
        <v>0</v>
      </c>
      <c r="S172" s="34">
        <v>0</v>
      </c>
      <c r="T172" s="34">
        <v>0</v>
      </c>
      <c r="U172" s="34">
        <f>N172+R172+T172</f>
        <v>0</v>
      </c>
      <c r="V172" s="34">
        <f>M172*400</f>
        <v>4000</v>
      </c>
      <c r="W172" s="34">
        <v>0</v>
      </c>
      <c r="X172" s="34">
        <v>0</v>
      </c>
      <c r="Y172" s="52">
        <f t="shared" si="45"/>
        <v>0</v>
      </c>
      <c r="Z172" s="52">
        <v>0</v>
      </c>
      <c r="AA172" s="52"/>
      <c r="AB172" s="34">
        <f>V172+Y172+Z172</f>
        <v>4000</v>
      </c>
      <c r="AC172" s="34">
        <f>AB172+U172</f>
        <v>4000</v>
      </c>
      <c r="AD172" s="57" t="s">
        <v>320</v>
      </c>
      <c r="AE172" s="88"/>
    </row>
    <row r="173" spans="1:31" s="114" customFormat="1" ht="62" hidden="1" customHeight="1" x14ac:dyDescent="0.2">
      <c r="A173" s="116" t="s">
        <v>315</v>
      </c>
      <c r="B173" s="116" t="s">
        <v>32</v>
      </c>
      <c r="C173" s="117" t="s">
        <v>317</v>
      </c>
      <c r="D173" s="118" t="s">
        <v>317</v>
      </c>
      <c r="E173" s="219">
        <v>6590</v>
      </c>
      <c r="F173" s="119" t="s">
        <v>38</v>
      </c>
      <c r="G173" s="118" t="s">
        <v>324</v>
      </c>
      <c r="H173" s="220">
        <v>0</v>
      </c>
      <c r="I173" s="33">
        <v>0</v>
      </c>
      <c r="J173" s="51">
        <v>0</v>
      </c>
      <c r="K173" s="52">
        <v>0</v>
      </c>
      <c r="L173" s="52">
        <v>0</v>
      </c>
      <c r="M173" s="52">
        <v>0</v>
      </c>
      <c r="N173" s="34">
        <f>(J173*M173)</f>
        <v>0</v>
      </c>
      <c r="O173" s="34">
        <v>0</v>
      </c>
      <c r="P173" s="34">
        <v>0</v>
      </c>
      <c r="Q173" s="54">
        <v>0</v>
      </c>
      <c r="R173" s="5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52">
        <v>0</v>
      </c>
      <c r="Z173" s="52">
        <v>0</v>
      </c>
      <c r="AA173" s="52" t="s">
        <v>325</v>
      </c>
      <c r="AB173" s="34">
        <f>V173+Y173+Z173</f>
        <v>0</v>
      </c>
      <c r="AC173" s="34">
        <f>AB173+U173</f>
        <v>0</v>
      </c>
      <c r="AD173" s="57" t="s">
        <v>320</v>
      </c>
      <c r="AE173" s="88"/>
    </row>
    <row r="174" spans="1:31" s="114" customFormat="1" ht="59" hidden="1" customHeight="1" x14ac:dyDescent="0.2">
      <c r="A174" s="231" t="s">
        <v>326</v>
      </c>
      <c r="B174" s="239" t="s">
        <v>699</v>
      </c>
      <c r="C174" s="238" t="s">
        <v>317</v>
      </c>
      <c r="D174" s="179" t="s">
        <v>103</v>
      </c>
      <c r="E174" s="180" t="s">
        <v>35</v>
      </c>
      <c r="F174" s="180" t="s">
        <v>327</v>
      </c>
      <c r="G174" s="179" t="s">
        <v>328</v>
      </c>
      <c r="H174" s="246">
        <v>240</v>
      </c>
      <c r="I174" s="178" t="s">
        <v>37</v>
      </c>
      <c r="J174" s="183">
        <v>0</v>
      </c>
      <c r="K174" s="181">
        <v>0</v>
      </c>
      <c r="L174" s="181">
        <v>18</v>
      </c>
      <c r="M174" s="181">
        <f>K174+L174</f>
        <v>18</v>
      </c>
      <c r="N174" s="34">
        <v>0</v>
      </c>
      <c r="O174" s="34">
        <v>0</v>
      </c>
      <c r="P174" s="34">
        <v>0</v>
      </c>
      <c r="Q174" s="54">
        <v>0</v>
      </c>
      <c r="R174" s="54">
        <v>0</v>
      </c>
      <c r="S174" s="34">
        <v>0</v>
      </c>
      <c r="T174" s="34">
        <v>0</v>
      </c>
      <c r="U174" s="34">
        <f>N174+R174+T174</f>
        <v>0</v>
      </c>
      <c r="V174" s="34">
        <f>M174*400</f>
        <v>7200</v>
      </c>
      <c r="W174" s="34">
        <v>0</v>
      </c>
      <c r="X174" s="34">
        <v>0</v>
      </c>
      <c r="Y174" s="52">
        <f>SUM(X174*W174)</f>
        <v>0</v>
      </c>
      <c r="Z174" s="52">
        <v>0</v>
      </c>
      <c r="AA174" s="52"/>
      <c r="AB174" s="34">
        <f>V174+Y174+Z174</f>
        <v>7200</v>
      </c>
      <c r="AC174" s="34">
        <f>AB174+U174</f>
        <v>7200</v>
      </c>
      <c r="AD174" s="57" t="s">
        <v>326</v>
      </c>
      <c r="AE174" s="88" t="s">
        <v>321</v>
      </c>
    </row>
    <row r="175" spans="1:31" s="114" customFormat="1" ht="76" hidden="1" customHeight="1" x14ac:dyDescent="0.2">
      <c r="A175" s="116" t="s">
        <v>326</v>
      </c>
      <c r="B175" s="116" t="s">
        <v>316</v>
      </c>
      <c r="C175" s="117" t="s">
        <v>317</v>
      </c>
      <c r="D175" s="118" t="s">
        <v>317</v>
      </c>
      <c r="E175" s="219">
        <v>4495</v>
      </c>
      <c r="F175" s="119" t="s">
        <v>327</v>
      </c>
      <c r="G175" s="118" t="s">
        <v>329</v>
      </c>
      <c r="H175" s="220">
        <v>0</v>
      </c>
      <c r="I175" s="33">
        <v>0</v>
      </c>
      <c r="J175" s="218"/>
      <c r="K175" s="52">
        <v>0</v>
      </c>
      <c r="L175" s="52">
        <v>0</v>
      </c>
      <c r="M175" s="52">
        <v>0</v>
      </c>
      <c r="N175" s="34">
        <v>0</v>
      </c>
      <c r="O175" s="34">
        <v>0</v>
      </c>
      <c r="P175" s="34">
        <v>0</v>
      </c>
      <c r="Q175" s="54">
        <v>0</v>
      </c>
      <c r="R175" s="5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52">
        <v>0</v>
      </c>
      <c r="Z175" s="52">
        <v>0</v>
      </c>
      <c r="AA175" s="220" t="s">
        <v>329</v>
      </c>
      <c r="AB175" s="34">
        <f>V175+Y175+Z175</f>
        <v>0</v>
      </c>
      <c r="AC175" s="34">
        <f>AB175+U175</f>
        <v>0</v>
      </c>
      <c r="AD175" s="57" t="s">
        <v>326</v>
      </c>
      <c r="AE175" s="88"/>
    </row>
    <row r="176" spans="1:31" s="114" customFormat="1" ht="52.5" hidden="1" customHeight="1" x14ac:dyDescent="0.2">
      <c r="A176" s="116" t="s">
        <v>330</v>
      </c>
      <c r="B176" s="116" t="s">
        <v>331</v>
      </c>
      <c r="C176" s="28" t="s">
        <v>77</v>
      </c>
      <c r="D176" s="28" t="s">
        <v>108</v>
      </c>
      <c r="E176" s="35" t="s">
        <v>104</v>
      </c>
      <c r="F176" s="120" t="s">
        <v>112</v>
      </c>
      <c r="G176" s="35" t="s">
        <v>332</v>
      </c>
      <c r="H176" s="220">
        <v>0</v>
      </c>
      <c r="I176" s="33" t="s">
        <v>37</v>
      </c>
      <c r="J176" s="51">
        <v>175</v>
      </c>
      <c r="K176" s="52">
        <v>0</v>
      </c>
      <c r="L176" s="52">
        <v>0</v>
      </c>
      <c r="M176" s="52">
        <f>K176+L176</f>
        <v>0</v>
      </c>
      <c r="N176" s="34">
        <f t="shared" ref="N176:N182" si="46">SUM(M176*175)</f>
        <v>0</v>
      </c>
      <c r="O176" s="34">
        <v>0</v>
      </c>
      <c r="P176" s="34">
        <v>0</v>
      </c>
      <c r="Q176" s="54">
        <v>0.4</v>
      </c>
      <c r="R176" s="54">
        <f>SUM(P176*Q176*O176)</f>
        <v>0</v>
      </c>
      <c r="S176" s="34">
        <v>0</v>
      </c>
      <c r="T176" s="34">
        <f>(M176*S176)</f>
        <v>0</v>
      </c>
      <c r="U176" s="34">
        <f>N176+R176+T176</f>
        <v>0</v>
      </c>
      <c r="V176" s="34">
        <f>SUM(M176*400)</f>
        <v>0</v>
      </c>
      <c r="W176" s="34">
        <v>0</v>
      </c>
      <c r="X176" s="34">
        <v>0</v>
      </c>
      <c r="Y176" s="52">
        <v>0</v>
      </c>
      <c r="Z176" s="52">
        <v>0</v>
      </c>
      <c r="AA176" s="220" t="s">
        <v>333</v>
      </c>
      <c r="AB176" s="34">
        <f>V176+Y176+Z176</f>
        <v>0</v>
      </c>
      <c r="AC176" s="34">
        <f>AB176+U176</f>
        <v>0</v>
      </c>
      <c r="AD176" s="57" t="str">
        <f>A176</f>
        <v>631-B</v>
      </c>
      <c r="AE176" s="88"/>
    </row>
    <row r="177" spans="1:31" s="114" customFormat="1" ht="55.5" hidden="1" customHeight="1" x14ac:dyDescent="0.2">
      <c r="A177" s="116" t="s">
        <v>330</v>
      </c>
      <c r="B177" s="116" t="s">
        <v>331</v>
      </c>
      <c r="C177" s="28" t="s">
        <v>77</v>
      </c>
      <c r="D177" s="119" t="s">
        <v>317</v>
      </c>
      <c r="E177" s="121">
        <v>2895</v>
      </c>
      <c r="F177" s="121" t="s">
        <v>112</v>
      </c>
      <c r="G177" s="119" t="s">
        <v>334</v>
      </c>
      <c r="H177" s="220" t="s">
        <v>112</v>
      </c>
      <c r="I177" s="33" t="s">
        <v>335</v>
      </c>
      <c r="J177" s="51">
        <v>0</v>
      </c>
      <c r="K177" s="52">
        <v>0</v>
      </c>
      <c r="L177" s="52">
        <v>0</v>
      </c>
      <c r="M177" s="52">
        <v>0</v>
      </c>
      <c r="N177" s="34">
        <f t="shared" si="46"/>
        <v>0</v>
      </c>
      <c r="O177" s="34">
        <v>0</v>
      </c>
      <c r="P177" s="34">
        <v>0</v>
      </c>
      <c r="Q177" s="54">
        <v>0</v>
      </c>
      <c r="R177" s="54">
        <v>0</v>
      </c>
      <c r="S177" s="34">
        <v>0</v>
      </c>
      <c r="T177" s="34">
        <v>0</v>
      </c>
      <c r="U177" s="34">
        <f>N177+R177+T177</f>
        <v>0</v>
      </c>
      <c r="V177" s="34">
        <f>SUM(M177*400)</f>
        <v>0</v>
      </c>
      <c r="W177" s="34">
        <v>0</v>
      </c>
      <c r="X177" s="34">
        <v>0</v>
      </c>
      <c r="Y177" s="52">
        <v>0</v>
      </c>
      <c r="Z177" s="52">
        <v>0</v>
      </c>
      <c r="AA177" s="220" t="s">
        <v>334</v>
      </c>
      <c r="AB177" s="34">
        <f>V177+Y177+Z177</f>
        <v>0</v>
      </c>
      <c r="AC177" s="34">
        <f>AB177+U177</f>
        <v>0</v>
      </c>
      <c r="AD177" s="57" t="str">
        <f>A177</f>
        <v>631-B</v>
      </c>
      <c r="AE177" s="88"/>
    </row>
    <row r="178" spans="1:31" s="114" customFormat="1" ht="116" hidden="1" customHeight="1" x14ac:dyDescent="0.2">
      <c r="A178" s="33" t="s">
        <v>336</v>
      </c>
      <c r="B178" s="221" t="s">
        <v>337</v>
      </c>
      <c r="C178" s="28" t="s">
        <v>77</v>
      </c>
      <c r="D178" s="28" t="s">
        <v>103</v>
      </c>
      <c r="E178" s="34" t="s">
        <v>109</v>
      </c>
      <c r="F178" s="122" t="s">
        <v>112</v>
      </c>
      <c r="G178" s="122" t="s">
        <v>112</v>
      </c>
      <c r="H178" s="220" t="s">
        <v>112</v>
      </c>
      <c r="I178" s="123" t="s">
        <v>112</v>
      </c>
      <c r="J178" s="51">
        <v>175</v>
      </c>
      <c r="K178" s="52">
        <v>0</v>
      </c>
      <c r="L178" s="52">
        <v>13</v>
      </c>
      <c r="M178" s="52">
        <f>K178+L178</f>
        <v>13</v>
      </c>
      <c r="N178" s="34">
        <f t="shared" si="46"/>
        <v>2275</v>
      </c>
      <c r="O178" s="34">
        <v>0</v>
      </c>
      <c r="P178" s="34">
        <v>0</v>
      </c>
      <c r="Q178" s="54">
        <v>0.4</v>
      </c>
      <c r="R178" s="54">
        <f>SUM(P178*Q178*O178)</f>
        <v>0</v>
      </c>
      <c r="S178" s="34">
        <v>0</v>
      </c>
      <c r="T178" s="34">
        <f>(M178*S178)</f>
        <v>0</v>
      </c>
      <c r="U178" s="34">
        <f>N178+R178+T178</f>
        <v>2275</v>
      </c>
      <c r="V178" s="34">
        <f>SUM(M178*400)</f>
        <v>5200</v>
      </c>
      <c r="W178" s="34">
        <v>0</v>
      </c>
      <c r="X178" s="34">
        <v>0</v>
      </c>
      <c r="Y178" s="52">
        <v>0</v>
      </c>
      <c r="Z178" s="52"/>
      <c r="AA178" s="222"/>
      <c r="AB178" s="34">
        <f>V178+Y178+Z178</f>
        <v>5200</v>
      </c>
      <c r="AC178" s="34">
        <f>AB178+U178</f>
        <v>7475</v>
      </c>
      <c r="AD178" s="57" t="str">
        <f>A178</f>
        <v>631-D-DUR</v>
      </c>
      <c r="AE178" s="88" t="s">
        <v>338</v>
      </c>
    </row>
    <row r="179" spans="1:31" s="114" customFormat="1" ht="35.25" hidden="1" customHeight="1" x14ac:dyDescent="0.2">
      <c r="A179" s="33" t="s">
        <v>336</v>
      </c>
      <c r="B179" s="33"/>
      <c r="C179" s="28" t="s">
        <v>77</v>
      </c>
      <c r="D179" s="28" t="s">
        <v>108</v>
      </c>
      <c r="E179" s="34" t="s">
        <v>109</v>
      </c>
      <c r="F179" s="122" t="s">
        <v>112</v>
      </c>
      <c r="G179" s="122" t="s">
        <v>112</v>
      </c>
      <c r="H179" s="220" t="s">
        <v>112</v>
      </c>
      <c r="I179" s="123" t="s">
        <v>112</v>
      </c>
      <c r="J179" s="51">
        <v>175</v>
      </c>
      <c r="K179" s="52">
        <v>0</v>
      </c>
      <c r="L179" s="52">
        <v>74</v>
      </c>
      <c r="M179" s="52">
        <f>K179+L179</f>
        <v>74</v>
      </c>
      <c r="N179" s="34">
        <f t="shared" si="46"/>
        <v>12950</v>
      </c>
      <c r="O179" s="34">
        <v>0</v>
      </c>
      <c r="P179" s="34">
        <v>0</v>
      </c>
      <c r="Q179" s="54">
        <v>0.4</v>
      </c>
      <c r="R179" s="54">
        <f>SUM(P179*Q179*O179)</f>
        <v>0</v>
      </c>
      <c r="S179" s="34">
        <v>0</v>
      </c>
      <c r="T179" s="34">
        <f>(M179*S179)</f>
        <v>0</v>
      </c>
      <c r="U179" s="34">
        <f>N179+R179+T179</f>
        <v>12950</v>
      </c>
      <c r="V179" s="34">
        <f>SUM(M179*400)</f>
        <v>29600</v>
      </c>
      <c r="W179" s="34">
        <v>0</v>
      </c>
      <c r="X179" s="34">
        <v>0</v>
      </c>
      <c r="Y179" s="52">
        <v>0</v>
      </c>
      <c r="Z179" s="124"/>
      <c r="AA179" s="220"/>
      <c r="AB179" s="34">
        <f>V179+Y179+Z179</f>
        <v>29600</v>
      </c>
      <c r="AC179" s="34">
        <f>AB179+U179</f>
        <v>42550</v>
      </c>
      <c r="AD179" s="57" t="str">
        <f>A179</f>
        <v>631-D-DUR</v>
      </c>
      <c r="AE179" s="88"/>
    </row>
    <row r="180" spans="1:31" s="114" customFormat="1" ht="38.25" hidden="1" customHeight="1" x14ac:dyDescent="0.2">
      <c r="A180" s="33" t="s">
        <v>336</v>
      </c>
      <c r="B180" s="33"/>
      <c r="C180" s="28" t="s">
        <v>77</v>
      </c>
      <c r="D180" s="28" t="s">
        <v>45</v>
      </c>
      <c r="E180" s="34" t="s">
        <v>109</v>
      </c>
      <c r="F180" s="122" t="s">
        <v>112</v>
      </c>
      <c r="G180" s="122" t="s">
        <v>112</v>
      </c>
      <c r="H180" s="220" t="s">
        <v>112</v>
      </c>
      <c r="I180" s="123" t="s">
        <v>112</v>
      </c>
      <c r="J180" s="51">
        <v>175</v>
      </c>
      <c r="K180" s="52">
        <v>0</v>
      </c>
      <c r="L180" s="52">
        <v>23</v>
      </c>
      <c r="M180" s="52">
        <f>K180+L180</f>
        <v>23</v>
      </c>
      <c r="N180" s="34">
        <f t="shared" si="46"/>
        <v>4025</v>
      </c>
      <c r="O180" s="34">
        <v>0</v>
      </c>
      <c r="P180" s="34">
        <v>0</v>
      </c>
      <c r="Q180" s="54">
        <v>0.4</v>
      </c>
      <c r="R180" s="54">
        <f>SUM(P180*Q180*O180)</f>
        <v>0</v>
      </c>
      <c r="S180" s="34">
        <v>0</v>
      </c>
      <c r="T180" s="34">
        <v>0</v>
      </c>
      <c r="U180" s="34">
        <f>N180+R180+T180</f>
        <v>4025</v>
      </c>
      <c r="V180" s="34">
        <f>SUM(M180*400)</f>
        <v>9200</v>
      </c>
      <c r="W180" s="34">
        <v>0</v>
      </c>
      <c r="X180" s="34">
        <v>0</v>
      </c>
      <c r="Y180" s="52">
        <v>0</v>
      </c>
      <c r="Z180" s="124"/>
      <c r="AA180" s="220"/>
      <c r="AB180" s="34">
        <f>V180+Y180+Z180</f>
        <v>9200</v>
      </c>
      <c r="AC180" s="34">
        <f>AB180+U180</f>
        <v>13225</v>
      </c>
      <c r="AD180" s="57" t="str">
        <f>A180</f>
        <v>631-D-DUR</v>
      </c>
      <c r="AE180" s="88"/>
    </row>
    <row r="181" spans="1:31" s="114" customFormat="1" ht="39.75" hidden="1" customHeight="1" x14ac:dyDescent="0.2">
      <c r="A181" s="33" t="s">
        <v>336</v>
      </c>
      <c r="B181" s="33"/>
      <c r="C181" s="28" t="s">
        <v>77</v>
      </c>
      <c r="D181" s="28" t="s">
        <v>112</v>
      </c>
      <c r="E181" s="125">
        <v>0</v>
      </c>
      <c r="F181" s="50">
        <v>40</v>
      </c>
      <c r="G181" s="126" t="s">
        <v>339</v>
      </c>
      <c r="H181" s="220" t="s">
        <v>112</v>
      </c>
      <c r="I181" s="33" t="s">
        <v>37</v>
      </c>
      <c r="J181" s="51">
        <v>0</v>
      </c>
      <c r="K181" s="52">
        <v>0</v>
      </c>
      <c r="L181" s="52">
        <v>0</v>
      </c>
      <c r="M181" s="52">
        <v>0</v>
      </c>
      <c r="N181" s="34">
        <f t="shared" si="46"/>
        <v>0</v>
      </c>
      <c r="O181" s="34">
        <v>0</v>
      </c>
      <c r="P181" s="34">
        <v>0</v>
      </c>
      <c r="Q181" s="54">
        <v>0</v>
      </c>
      <c r="R181" s="54">
        <v>0</v>
      </c>
      <c r="S181" s="34">
        <v>0</v>
      </c>
      <c r="T181" s="34">
        <v>0</v>
      </c>
      <c r="U181" s="34">
        <f>N181+R181+T181</f>
        <v>0</v>
      </c>
      <c r="V181" s="34">
        <f>SUM(M181*400)</f>
        <v>0</v>
      </c>
      <c r="W181" s="34">
        <v>0</v>
      </c>
      <c r="X181" s="34">
        <v>0</v>
      </c>
      <c r="Y181" s="52">
        <v>0</v>
      </c>
      <c r="Z181" s="52">
        <v>0</v>
      </c>
      <c r="AA181" s="52"/>
      <c r="AB181" s="34">
        <f>V181+Y181+Z181</f>
        <v>0</v>
      </c>
      <c r="AC181" s="34">
        <f>AB181+U181</f>
        <v>0</v>
      </c>
      <c r="AD181" s="57" t="str">
        <f>A181</f>
        <v>631-D-DUR</v>
      </c>
      <c r="AE181" s="88"/>
    </row>
    <row r="182" spans="1:31" s="114" customFormat="1" ht="39.75" hidden="1" customHeight="1" x14ac:dyDescent="0.2">
      <c r="A182" s="33" t="s">
        <v>336</v>
      </c>
      <c r="B182" s="33"/>
      <c r="C182" s="28" t="s">
        <v>77</v>
      </c>
      <c r="D182" s="28" t="s">
        <v>112</v>
      </c>
      <c r="E182" s="125">
        <v>0</v>
      </c>
      <c r="F182" s="50">
        <v>20</v>
      </c>
      <c r="G182" s="127" t="s">
        <v>340</v>
      </c>
      <c r="H182" s="220" t="s">
        <v>112</v>
      </c>
      <c r="I182" s="33" t="s">
        <v>37</v>
      </c>
      <c r="J182" s="51">
        <v>0</v>
      </c>
      <c r="K182" s="52">
        <v>0</v>
      </c>
      <c r="L182" s="52">
        <v>0</v>
      </c>
      <c r="M182" s="52">
        <v>0</v>
      </c>
      <c r="N182" s="34">
        <f t="shared" si="46"/>
        <v>0</v>
      </c>
      <c r="O182" s="34">
        <v>0</v>
      </c>
      <c r="P182" s="34">
        <v>0</v>
      </c>
      <c r="Q182" s="54">
        <v>0</v>
      </c>
      <c r="R182" s="54">
        <v>0</v>
      </c>
      <c r="S182" s="34">
        <v>0</v>
      </c>
      <c r="T182" s="34">
        <v>0</v>
      </c>
      <c r="U182" s="34">
        <f>N182+R182+T182</f>
        <v>0</v>
      </c>
      <c r="V182" s="34">
        <f>SUM(M182*400)</f>
        <v>0</v>
      </c>
      <c r="W182" s="34">
        <v>0</v>
      </c>
      <c r="X182" s="34">
        <v>0</v>
      </c>
      <c r="Y182" s="52">
        <v>0</v>
      </c>
      <c r="Z182" s="52">
        <v>0</v>
      </c>
      <c r="AA182" s="52"/>
      <c r="AB182" s="34">
        <f>V182+Y182+Z182</f>
        <v>0</v>
      </c>
      <c r="AC182" s="34">
        <f>AB182+U182</f>
        <v>0</v>
      </c>
      <c r="AD182" s="57" t="str">
        <f>A182</f>
        <v>631-D-DUR</v>
      </c>
      <c r="AE182" s="88"/>
    </row>
    <row r="183" spans="1:31" s="114" customFormat="1" ht="39.75" hidden="1" customHeight="1" x14ac:dyDescent="0.2">
      <c r="A183" s="33" t="s">
        <v>336</v>
      </c>
      <c r="B183" s="33"/>
      <c r="C183" s="28" t="s">
        <v>77</v>
      </c>
      <c r="D183" s="118" t="s">
        <v>317</v>
      </c>
      <c r="E183" s="34" t="s">
        <v>109</v>
      </c>
      <c r="F183" s="122" t="s">
        <v>112</v>
      </c>
      <c r="G183" s="122" t="s">
        <v>112</v>
      </c>
      <c r="H183" s="220" t="s">
        <v>112</v>
      </c>
      <c r="I183" s="123" t="s">
        <v>112</v>
      </c>
      <c r="J183" s="51">
        <v>0</v>
      </c>
      <c r="K183" s="52">
        <v>0</v>
      </c>
      <c r="L183" s="52">
        <v>0</v>
      </c>
      <c r="M183" s="52">
        <v>0</v>
      </c>
      <c r="N183" s="34">
        <v>0</v>
      </c>
      <c r="O183" s="34">
        <v>0</v>
      </c>
      <c r="P183" s="34">
        <v>0</v>
      </c>
      <c r="Q183" s="54">
        <v>0</v>
      </c>
      <c r="R183" s="5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224">
        <v>371762</v>
      </c>
      <c r="Z183" s="124"/>
      <c r="AA183" s="220"/>
      <c r="AB183" s="34">
        <f>V183+Y183+Z183</f>
        <v>371762</v>
      </c>
      <c r="AC183" s="34">
        <f>AB183+U183</f>
        <v>371762</v>
      </c>
      <c r="AD183" s="57" t="str">
        <f>A183</f>
        <v>631-D-DUR</v>
      </c>
      <c r="AE183" s="88"/>
    </row>
    <row r="184" spans="1:31" s="31" customFormat="1" ht="34.5" hidden="1" customHeight="1" x14ac:dyDescent="0.2">
      <c r="A184" s="33" t="s">
        <v>336</v>
      </c>
      <c r="B184" s="33"/>
      <c r="C184" s="28" t="s">
        <v>77</v>
      </c>
      <c r="D184" s="118" t="s">
        <v>317</v>
      </c>
      <c r="E184" s="125">
        <v>0</v>
      </c>
      <c r="F184" s="50">
        <v>20</v>
      </c>
      <c r="G184" s="127" t="s">
        <v>341</v>
      </c>
      <c r="H184" s="220" t="s">
        <v>112</v>
      </c>
      <c r="I184" s="33" t="s">
        <v>37</v>
      </c>
      <c r="J184" s="51">
        <v>0</v>
      </c>
      <c r="K184" s="52">
        <v>0</v>
      </c>
      <c r="L184" s="52">
        <v>0</v>
      </c>
      <c r="M184" s="52">
        <v>0</v>
      </c>
      <c r="N184" s="34">
        <f t="shared" ref="N184:N193" si="47">SUM(M184*175)</f>
        <v>0</v>
      </c>
      <c r="O184" s="34">
        <v>0</v>
      </c>
      <c r="P184" s="34">
        <v>0</v>
      </c>
      <c r="Q184" s="54">
        <v>0</v>
      </c>
      <c r="R184" s="54">
        <v>0</v>
      </c>
      <c r="S184" s="34">
        <v>0</v>
      </c>
      <c r="T184" s="34">
        <v>0</v>
      </c>
      <c r="U184" s="34">
        <f>N184+R184+T184</f>
        <v>0</v>
      </c>
      <c r="V184" s="34">
        <f>SUM(M184*400)</f>
        <v>0</v>
      </c>
      <c r="W184" s="34">
        <v>0</v>
      </c>
      <c r="X184" s="34">
        <v>0</v>
      </c>
      <c r="Y184" s="52">
        <v>0</v>
      </c>
      <c r="Z184" s="224">
        <v>2140</v>
      </c>
      <c r="AA184" s="220" t="s">
        <v>342</v>
      </c>
      <c r="AB184" s="34">
        <f>V184+Y184+Z184</f>
        <v>2140</v>
      </c>
      <c r="AC184" s="34">
        <f>AB184+U184</f>
        <v>2140</v>
      </c>
      <c r="AD184" s="57" t="str">
        <f>A184</f>
        <v>631-D-DUR</v>
      </c>
      <c r="AE184" s="74"/>
    </row>
    <row r="185" spans="1:31" s="31" customFormat="1" ht="28.5" hidden="1" customHeight="1" x14ac:dyDescent="0.2">
      <c r="A185" s="33" t="s">
        <v>336</v>
      </c>
      <c r="B185" s="33"/>
      <c r="C185" s="28" t="s">
        <v>77</v>
      </c>
      <c r="D185" s="118" t="s">
        <v>317</v>
      </c>
      <c r="E185" s="125">
        <v>0</v>
      </c>
      <c r="F185" s="50">
        <v>20</v>
      </c>
      <c r="G185" s="127" t="s">
        <v>343</v>
      </c>
      <c r="H185" s="220" t="s">
        <v>112</v>
      </c>
      <c r="I185" s="33" t="s">
        <v>37</v>
      </c>
      <c r="J185" s="51">
        <v>0</v>
      </c>
      <c r="K185" s="52">
        <v>0</v>
      </c>
      <c r="L185" s="52">
        <v>0</v>
      </c>
      <c r="M185" s="52">
        <v>0</v>
      </c>
      <c r="N185" s="34">
        <f t="shared" si="47"/>
        <v>0</v>
      </c>
      <c r="O185" s="34">
        <v>0</v>
      </c>
      <c r="P185" s="34">
        <v>0</v>
      </c>
      <c r="Q185" s="54">
        <v>0</v>
      </c>
      <c r="R185" s="54">
        <v>0</v>
      </c>
      <c r="S185" s="34">
        <v>0</v>
      </c>
      <c r="T185" s="34">
        <v>0</v>
      </c>
      <c r="U185" s="34">
        <f>N185+R185+T185</f>
        <v>0</v>
      </c>
      <c r="V185" s="34">
        <f>SUM(M185*400)</f>
        <v>0</v>
      </c>
      <c r="W185" s="34">
        <v>0</v>
      </c>
      <c r="X185" s="34">
        <v>0</v>
      </c>
      <c r="Y185" s="52">
        <v>0</v>
      </c>
      <c r="Z185" s="224">
        <v>23744</v>
      </c>
      <c r="AA185" s="220" t="s">
        <v>333</v>
      </c>
      <c r="AB185" s="34">
        <f>V185+Y185+Z185</f>
        <v>23744</v>
      </c>
      <c r="AC185" s="34">
        <f>AB185+U185</f>
        <v>23744</v>
      </c>
      <c r="AD185" s="57" t="str">
        <f>A185</f>
        <v>631-D-DUR</v>
      </c>
      <c r="AE185" s="74"/>
    </row>
    <row r="186" spans="1:31" s="31" customFormat="1" ht="33" hidden="1" customHeight="1" x14ac:dyDescent="0.2">
      <c r="A186" s="33" t="s">
        <v>336</v>
      </c>
      <c r="B186" s="33"/>
      <c r="C186" s="28" t="s">
        <v>77</v>
      </c>
      <c r="D186" s="118" t="s">
        <v>317</v>
      </c>
      <c r="E186" s="125">
        <v>0</v>
      </c>
      <c r="F186" s="50">
        <v>20</v>
      </c>
      <c r="G186" s="127" t="s">
        <v>344</v>
      </c>
      <c r="H186" s="220" t="s">
        <v>112</v>
      </c>
      <c r="I186" s="33" t="s">
        <v>37</v>
      </c>
      <c r="J186" s="51">
        <v>0</v>
      </c>
      <c r="K186" s="52">
        <v>0</v>
      </c>
      <c r="L186" s="52">
        <v>0</v>
      </c>
      <c r="M186" s="52">
        <v>0</v>
      </c>
      <c r="N186" s="34">
        <f t="shared" si="47"/>
        <v>0</v>
      </c>
      <c r="O186" s="34">
        <v>0</v>
      </c>
      <c r="P186" s="34">
        <v>0</v>
      </c>
      <c r="Q186" s="54">
        <v>0</v>
      </c>
      <c r="R186" s="54">
        <v>0</v>
      </c>
      <c r="S186" s="34">
        <v>0</v>
      </c>
      <c r="T186" s="34">
        <v>0</v>
      </c>
      <c r="U186" s="34">
        <f>N186+R186+T186</f>
        <v>0</v>
      </c>
      <c r="V186" s="34">
        <f>SUM(M186*400)</f>
        <v>0</v>
      </c>
      <c r="W186" s="34">
        <v>0</v>
      </c>
      <c r="X186" s="34">
        <v>0</v>
      </c>
      <c r="Y186" s="52">
        <v>0</v>
      </c>
      <c r="Z186" s="224">
        <v>3200</v>
      </c>
      <c r="AA186" s="220" t="s">
        <v>345</v>
      </c>
      <c r="AB186" s="34">
        <f>V186+Y186+Z186</f>
        <v>3200</v>
      </c>
      <c r="AC186" s="34">
        <f>AB186+U186</f>
        <v>3200</v>
      </c>
      <c r="AD186" s="57" t="str">
        <f>A186</f>
        <v>631-D-DUR</v>
      </c>
      <c r="AE186" s="74"/>
    </row>
    <row r="187" spans="1:31" s="31" customFormat="1" ht="47" hidden="1" customHeight="1" x14ac:dyDescent="0.2">
      <c r="A187" s="33" t="s">
        <v>336</v>
      </c>
      <c r="B187" s="33"/>
      <c r="C187" s="28" t="s">
        <v>77</v>
      </c>
      <c r="D187" s="118" t="s">
        <v>317</v>
      </c>
      <c r="E187" s="125">
        <v>0</v>
      </c>
      <c r="F187" s="50">
        <v>15</v>
      </c>
      <c r="G187" s="127" t="s">
        <v>346</v>
      </c>
      <c r="H187" s="220" t="s">
        <v>112</v>
      </c>
      <c r="I187" s="33" t="s">
        <v>37</v>
      </c>
      <c r="J187" s="51">
        <v>0</v>
      </c>
      <c r="K187" s="52">
        <v>0</v>
      </c>
      <c r="L187" s="52">
        <v>0</v>
      </c>
      <c r="M187" s="52">
        <v>0</v>
      </c>
      <c r="N187" s="34">
        <f t="shared" si="47"/>
        <v>0</v>
      </c>
      <c r="O187" s="34">
        <v>0</v>
      </c>
      <c r="P187" s="34">
        <v>0</v>
      </c>
      <c r="Q187" s="54">
        <v>0</v>
      </c>
      <c r="R187" s="54">
        <v>0</v>
      </c>
      <c r="S187" s="34">
        <v>0</v>
      </c>
      <c r="T187" s="34">
        <v>0</v>
      </c>
      <c r="U187" s="34">
        <f>N187+R187+T187</f>
        <v>0</v>
      </c>
      <c r="V187" s="34">
        <f>SUM(M187*400)</f>
        <v>0</v>
      </c>
      <c r="W187" s="34">
        <v>0</v>
      </c>
      <c r="X187" s="34">
        <v>0</v>
      </c>
      <c r="Y187" s="52">
        <v>0</v>
      </c>
      <c r="Z187" s="224">
        <v>6840</v>
      </c>
      <c r="AA187" s="220" t="s">
        <v>347</v>
      </c>
      <c r="AB187" s="34">
        <f>V187+Y187+Z187</f>
        <v>6840</v>
      </c>
      <c r="AC187" s="34">
        <f>AB187+U187</f>
        <v>6840</v>
      </c>
      <c r="AD187" s="57" t="str">
        <f>A187</f>
        <v>631-D-DUR</v>
      </c>
      <c r="AE187" s="74"/>
    </row>
    <row r="188" spans="1:31" s="31" customFormat="1" ht="30.75" hidden="1" customHeight="1" x14ac:dyDescent="0.2">
      <c r="A188" s="33" t="s">
        <v>336</v>
      </c>
      <c r="B188" s="33"/>
      <c r="C188" s="28" t="s">
        <v>77</v>
      </c>
      <c r="D188" s="118" t="s">
        <v>317</v>
      </c>
      <c r="E188" s="121">
        <v>31465</v>
      </c>
      <c r="F188" s="121" t="s">
        <v>112</v>
      </c>
      <c r="G188" s="119" t="s">
        <v>348</v>
      </c>
      <c r="H188" s="220" t="s">
        <v>112</v>
      </c>
      <c r="I188" s="33" t="s">
        <v>37</v>
      </c>
      <c r="J188" s="51">
        <v>0</v>
      </c>
      <c r="K188" s="52">
        <v>0</v>
      </c>
      <c r="L188" s="52">
        <v>0</v>
      </c>
      <c r="M188" s="52">
        <v>0</v>
      </c>
      <c r="N188" s="34">
        <f t="shared" si="47"/>
        <v>0</v>
      </c>
      <c r="O188" s="34">
        <v>0</v>
      </c>
      <c r="P188" s="34">
        <v>0</v>
      </c>
      <c r="Q188" s="54">
        <v>0</v>
      </c>
      <c r="R188" s="54">
        <v>0</v>
      </c>
      <c r="S188" s="34">
        <v>0</v>
      </c>
      <c r="T188" s="34">
        <v>0</v>
      </c>
      <c r="U188" s="34">
        <f>N188+R188+T188</f>
        <v>0</v>
      </c>
      <c r="V188" s="34">
        <f>SUM(M188*400)</f>
        <v>0</v>
      </c>
      <c r="W188" s="34">
        <v>0</v>
      </c>
      <c r="X188" s="34">
        <v>0</v>
      </c>
      <c r="Y188" s="52">
        <v>0</v>
      </c>
      <c r="Z188" s="52">
        <v>0</v>
      </c>
      <c r="AA188" s="220" t="s">
        <v>349</v>
      </c>
      <c r="AB188" s="34">
        <f>V188+Y188+Z188</f>
        <v>0</v>
      </c>
      <c r="AC188" s="34">
        <f>AB188+U188</f>
        <v>0</v>
      </c>
      <c r="AD188" s="57" t="str">
        <f>A188</f>
        <v>631-D-DUR</v>
      </c>
      <c r="AE188" s="74"/>
    </row>
    <row r="189" spans="1:31" s="31" customFormat="1" ht="27" hidden="1" customHeight="1" x14ac:dyDescent="0.2">
      <c r="A189" s="33" t="s">
        <v>336</v>
      </c>
      <c r="B189" s="33"/>
      <c r="C189" s="28" t="s">
        <v>77</v>
      </c>
      <c r="D189" s="28" t="s">
        <v>50</v>
      </c>
      <c r="E189" s="34" t="s">
        <v>109</v>
      </c>
      <c r="F189" s="122" t="s">
        <v>112</v>
      </c>
      <c r="G189" s="122" t="s">
        <v>112</v>
      </c>
      <c r="H189" s="220" t="s">
        <v>112</v>
      </c>
      <c r="I189" s="123" t="s">
        <v>112</v>
      </c>
      <c r="J189" s="51">
        <v>175</v>
      </c>
      <c r="K189" s="52">
        <v>0</v>
      </c>
      <c r="L189" s="52">
        <v>15</v>
      </c>
      <c r="M189" s="52">
        <f>K189+L189</f>
        <v>15</v>
      </c>
      <c r="N189" s="34">
        <f t="shared" si="47"/>
        <v>2625</v>
      </c>
      <c r="O189" s="34">
        <v>0</v>
      </c>
      <c r="P189" s="34">
        <v>0</v>
      </c>
      <c r="Q189" s="54">
        <v>0</v>
      </c>
      <c r="R189" s="54">
        <f>SUM(P189*Q189*O189)</f>
        <v>0</v>
      </c>
      <c r="S189" s="34">
        <v>0</v>
      </c>
      <c r="T189" s="34">
        <f>(M189*S189)</f>
        <v>0</v>
      </c>
      <c r="U189" s="34">
        <f>N189+R189+T189</f>
        <v>2625</v>
      </c>
      <c r="V189" s="34">
        <f>SUM(M189*400)</f>
        <v>6000</v>
      </c>
      <c r="W189" s="34">
        <v>0</v>
      </c>
      <c r="X189" s="34">
        <v>0</v>
      </c>
      <c r="Y189" s="52">
        <v>0</v>
      </c>
      <c r="Z189" s="124"/>
      <c r="AA189" s="220"/>
      <c r="AB189" s="34">
        <f>V189+Y189+Z189</f>
        <v>6000</v>
      </c>
      <c r="AC189" s="34">
        <f>AB189+U189</f>
        <v>8625</v>
      </c>
      <c r="AD189" s="57" t="str">
        <f>A189</f>
        <v>631-D-DUR</v>
      </c>
      <c r="AE189" s="74"/>
    </row>
    <row r="190" spans="1:31" s="31" customFormat="1" ht="58" hidden="1" customHeight="1" x14ac:dyDescent="0.2">
      <c r="A190" s="33" t="s">
        <v>336</v>
      </c>
      <c r="B190" s="33"/>
      <c r="C190" s="28" t="s">
        <v>77</v>
      </c>
      <c r="D190" s="28" t="s">
        <v>34</v>
      </c>
      <c r="E190" s="34" t="s">
        <v>109</v>
      </c>
      <c r="F190" s="122" t="s">
        <v>112</v>
      </c>
      <c r="G190" s="122" t="s">
        <v>112</v>
      </c>
      <c r="H190" s="220" t="s">
        <v>112</v>
      </c>
      <c r="I190" s="123" t="s">
        <v>112</v>
      </c>
      <c r="J190" s="51">
        <v>175</v>
      </c>
      <c r="K190" s="52">
        <v>0</v>
      </c>
      <c r="L190" s="52">
        <v>22</v>
      </c>
      <c r="M190" s="52">
        <f>K190+L190</f>
        <v>22</v>
      </c>
      <c r="N190" s="34">
        <f t="shared" si="47"/>
        <v>3850</v>
      </c>
      <c r="O190" s="34">
        <v>0</v>
      </c>
      <c r="P190" s="34">
        <v>0</v>
      </c>
      <c r="Q190" s="54">
        <v>0</v>
      </c>
      <c r="R190" s="54">
        <f>SUM(P190*Q190*O190)</f>
        <v>0</v>
      </c>
      <c r="S190" s="34">
        <v>0</v>
      </c>
      <c r="T190" s="34">
        <f>(M190*S190)</f>
        <v>0</v>
      </c>
      <c r="U190" s="34">
        <f>N190+R190+T190</f>
        <v>3850</v>
      </c>
      <c r="V190" s="34">
        <f>SUM(M190*400)</f>
        <v>8800</v>
      </c>
      <c r="W190" s="34">
        <v>0</v>
      </c>
      <c r="X190" s="34">
        <v>0</v>
      </c>
      <c r="Y190" s="52">
        <v>0</v>
      </c>
      <c r="Z190" s="124"/>
      <c r="AA190" s="220"/>
      <c r="AB190" s="34">
        <f>V190+Y190+Z190</f>
        <v>8800</v>
      </c>
      <c r="AC190" s="34">
        <f>AB190+U190</f>
        <v>12650</v>
      </c>
      <c r="AD190" s="57" t="str">
        <f>A190</f>
        <v>631-D-DUR</v>
      </c>
      <c r="AE190" s="74"/>
    </row>
    <row r="191" spans="1:31" s="31" customFormat="1" ht="70" hidden="1" customHeight="1" x14ac:dyDescent="0.2">
      <c r="A191" s="33" t="s">
        <v>350</v>
      </c>
      <c r="B191" s="225" t="s">
        <v>351</v>
      </c>
      <c r="C191" s="28" t="s">
        <v>33</v>
      </c>
      <c r="D191" s="28" t="s">
        <v>103</v>
      </c>
      <c r="E191" s="89" t="s">
        <v>35</v>
      </c>
      <c r="F191" s="120" t="s">
        <v>112</v>
      </c>
      <c r="G191" s="35" t="s">
        <v>352</v>
      </c>
      <c r="H191" s="220">
        <v>0</v>
      </c>
      <c r="I191" s="33" t="s">
        <v>37</v>
      </c>
      <c r="J191" s="51">
        <v>175</v>
      </c>
      <c r="K191" s="52">
        <v>0</v>
      </c>
      <c r="L191" s="52">
        <v>0</v>
      </c>
      <c r="M191" s="52">
        <f>K191+L191</f>
        <v>0</v>
      </c>
      <c r="N191" s="34">
        <f t="shared" si="47"/>
        <v>0</v>
      </c>
      <c r="O191" s="34">
        <v>0</v>
      </c>
      <c r="P191" s="34">
        <v>0</v>
      </c>
      <c r="Q191" s="54">
        <v>0.4</v>
      </c>
      <c r="R191" s="54">
        <f>SUM(P191*Q191*O191)</f>
        <v>0</v>
      </c>
      <c r="S191" s="34">
        <v>0</v>
      </c>
      <c r="T191" s="34">
        <f>(M191*S191)</f>
        <v>0</v>
      </c>
      <c r="U191" s="34">
        <f>N191+R191+T191</f>
        <v>0</v>
      </c>
      <c r="V191" s="34">
        <f>SUM(M191*400)</f>
        <v>0</v>
      </c>
      <c r="W191" s="34">
        <v>0</v>
      </c>
      <c r="X191" s="34">
        <v>0</v>
      </c>
      <c r="Y191" s="52">
        <v>0</v>
      </c>
      <c r="Z191" s="52">
        <v>0</v>
      </c>
      <c r="AA191" s="52"/>
      <c r="AB191" s="34">
        <f>V191+Y191+Z191</f>
        <v>0</v>
      </c>
      <c r="AC191" s="34">
        <f>AB191+U191</f>
        <v>0</v>
      </c>
      <c r="AD191" s="91" t="str">
        <f>A191</f>
        <v>631-F FLE</v>
      </c>
      <c r="AE191" s="74"/>
    </row>
    <row r="192" spans="1:31" s="31" customFormat="1" ht="39" hidden="1" customHeight="1" x14ac:dyDescent="0.2">
      <c r="A192" s="33" t="s">
        <v>350</v>
      </c>
      <c r="B192" s="33"/>
      <c r="C192" s="28" t="s">
        <v>33</v>
      </c>
      <c r="D192" s="28" t="s">
        <v>108</v>
      </c>
      <c r="E192" s="89" t="s">
        <v>35</v>
      </c>
      <c r="F192" s="120" t="s">
        <v>112</v>
      </c>
      <c r="G192" s="35" t="s">
        <v>352</v>
      </c>
      <c r="H192" s="220">
        <v>0</v>
      </c>
      <c r="I192" s="33" t="s">
        <v>37</v>
      </c>
      <c r="J192" s="51">
        <v>175</v>
      </c>
      <c r="K192" s="52">
        <v>0</v>
      </c>
      <c r="L192" s="52">
        <v>8</v>
      </c>
      <c r="M192" s="52">
        <f>K192+L192</f>
        <v>8</v>
      </c>
      <c r="N192" s="34">
        <f t="shared" si="47"/>
        <v>1400</v>
      </c>
      <c r="O192" s="34">
        <v>0</v>
      </c>
      <c r="P192" s="34">
        <v>0</v>
      </c>
      <c r="Q192" s="54">
        <v>0.4</v>
      </c>
      <c r="R192" s="54">
        <f>SUM(P192*Q192*O192)</f>
        <v>0</v>
      </c>
      <c r="S192" s="34">
        <v>0</v>
      </c>
      <c r="T192" s="34">
        <f>(M192*S192)</f>
        <v>0</v>
      </c>
      <c r="U192" s="34">
        <f>N192+R192+T192</f>
        <v>1400</v>
      </c>
      <c r="V192" s="34">
        <f>SUM(M192*400)</f>
        <v>3200</v>
      </c>
      <c r="W192" s="34">
        <v>0</v>
      </c>
      <c r="X192" s="34">
        <v>0</v>
      </c>
      <c r="Y192" s="52">
        <v>0</v>
      </c>
      <c r="Z192" s="52">
        <v>0</v>
      </c>
      <c r="AA192" s="52"/>
      <c r="AB192" s="34">
        <f>V192+Y192+Z192</f>
        <v>3200</v>
      </c>
      <c r="AC192" s="34">
        <f>AB192+U192</f>
        <v>4600</v>
      </c>
      <c r="AD192" s="91" t="str">
        <f>A192</f>
        <v>631-F FLE</v>
      </c>
      <c r="AE192" s="74"/>
    </row>
    <row r="193" spans="1:31" s="31" customFormat="1" ht="40.5" hidden="1" customHeight="1" x14ac:dyDescent="0.2">
      <c r="A193" s="33" t="s">
        <v>350</v>
      </c>
      <c r="B193" s="33"/>
      <c r="C193" s="28" t="s">
        <v>33</v>
      </c>
      <c r="D193" s="28" t="s">
        <v>45</v>
      </c>
      <c r="E193" s="89" t="s">
        <v>35</v>
      </c>
      <c r="F193" s="120" t="s">
        <v>112</v>
      </c>
      <c r="G193" s="35" t="s">
        <v>352</v>
      </c>
      <c r="H193" s="220">
        <v>0</v>
      </c>
      <c r="I193" s="33" t="s">
        <v>37</v>
      </c>
      <c r="J193" s="51">
        <v>175</v>
      </c>
      <c r="K193" s="52">
        <v>0</v>
      </c>
      <c r="L193" s="52">
        <v>9</v>
      </c>
      <c r="M193" s="52">
        <f>K193+L193</f>
        <v>9</v>
      </c>
      <c r="N193" s="34">
        <f t="shared" si="47"/>
        <v>1575</v>
      </c>
      <c r="O193" s="34">
        <v>0</v>
      </c>
      <c r="P193" s="34">
        <v>0</v>
      </c>
      <c r="Q193" s="54">
        <v>0.4</v>
      </c>
      <c r="R193" s="54">
        <f>SUM(P193*Q193*O193)</f>
        <v>0</v>
      </c>
      <c r="S193" s="34">
        <v>0</v>
      </c>
      <c r="T193" s="34">
        <v>0</v>
      </c>
      <c r="U193" s="34">
        <f>N193+R193+T193</f>
        <v>1575</v>
      </c>
      <c r="V193" s="34">
        <f>SUM(M193*400)</f>
        <v>3600</v>
      </c>
      <c r="W193" s="34">
        <v>0</v>
      </c>
      <c r="X193" s="34">
        <v>0</v>
      </c>
      <c r="Y193" s="52">
        <v>0</v>
      </c>
      <c r="Z193" s="52">
        <v>0</v>
      </c>
      <c r="AA193" s="52"/>
      <c r="AB193" s="34">
        <f>V193+Y193+Z193</f>
        <v>3600</v>
      </c>
      <c r="AC193" s="34">
        <f>AB193+U193</f>
        <v>5175</v>
      </c>
      <c r="AD193" s="91" t="str">
        <f>A193</f>
        <v>631-F FLE</v>
      </c>
      <c r="AE193" s="74"/>
    </row>
    <row r="194" spans="1:31" s="31" customFormat="1" ht="39.75" hidden="1" customHeight="1" x14ac:dyDescent="0.2">
      <c r="A194" s="33" t="s">
        <v>350</v>
      </c>
      <c r="B194" s="33"/>
      <c r="C194" s="28" t="s">
        <v>33</v>
      </c>
      <c r="D194" s="118" t="s">
        <v>317</v>
      </c>
      <c r="E194" s="89" t="s">
        <v>35</v>
      </c>
      <c r="F194" s="120" t="s">
        <v>112</v>
      </c>
      <c r="G194" s="35" t="s">
        <v>352</v>
      </c>
      <c r="H194" s="220" t="s">
        <v>112</v>
      </c>
      <c r="I194" s="33" t="s">
        <v>37</v>
      </c>
      <c r="J194" s="51">
        <v>0</v>
      </c>
      <c r="K194" s="52">
        <v>0</v>
      </c>
      <c r="L194" s="52">
        <v>0</v>
      </c>
      <c r="M194" s="52">
        <v>0</v>
      </c>
      <c r="N194" s="34">
        <v>0</v>
      </c>
      <c r="O194" s="34">
        <v>0</v>
      </c>
      <c r="P194" s="34">
        <v>0</v>
      </c>
      <c r="Q194" s="54">
        <v>0</v>
      </c>
      <c r="R194" s="5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224">
        <v>0</v>
      </c>
      <c r="Z194" s="52">
        <v>0</v>
      </c>
      <c r="AA194" s="52"/>
      <c r="AB194" s="34">
        <f>V194+Y194+Z194</f>
        <v>0</v>
      </c>
      <c r="AC194" s="34">
        <f>AB194+U194</f>
        <v>0</v>
      </c>
      <c r="AD194" s="91"/>
      <c r="AE194" s="74"/>
    </row>
    <row r="195" spans="1:31" s="31" customFormat="1" ht="36.75" hidden="1" customHeight="1" x14ac:dyDescent="0.2">
      <c r="A195" s="33" t="s">
        <v>350</v>
      </c>
      <c r="B195" s="33"/>
      <c r="C195" s="28" t="s">
        <v>33</v>
      </c>
      <c r="D195" s="118" t="s">
        <v>317</v>
      </c>
      <c r="E195" s="60">
        <v>0</v>
      </c>
      <c r="F195" s="60">
        <v>15</v>
      </c>
      <c r="G195" s="127" t="s">
        <v>353</v>
      </c>
      <c r="H195" s="220">
        <v>0</v>
      </c>
      <c r="I195" s="33" t="s">
        <v>37</v>
      </c>
      <c r="J195" s="51">
        <v>175</v>
      </c>
      <c r="K195" s="52">
        <v>0</v>
      </c>
      <c r="L195" s="52">
        <v>0</v>
      </c>
      <c r="M195" s="52">
        <f t="shared" ref="M195:M226" si="48">K195+L195</f>
        <v>0</v>
      </c>
      <c r="N195" s="34">
        <f>SUM(M195*175)</f>
        <v>0</v>
      </c>
      <c r="O195" s="34">
        <v>0</v>
      </c>
      <c r="P195" s="34">
        <v>0</v>
      </c>
      <c r="Q195" s="54">
        <v>0</v>
      </c>
      <c r="R195" s="54">
        <f t="shared" ref="R195:R261" si="49">SUM(P195*Q195*O195)</f>
        <v>0</v>
      </c>
      <c r="S195" s="34">
        <v>0</v>
      </c>
      <c r="T195" s="34">
        <f>(M195*S195)</f>
        <v>0</v>
      </c>
      <c r="U195" s="34">
        <f>N195+R195+T195</f>
        <v>0</v>
      </c>
      <c r="V195" s="34">
        <f>SUM(M195*400)</f>
        <v>0</v>
      </c>
      <c r="W195" s="34">
        <v>0</v>
      </c>
      <c r="X195" s="34">
        <v>0</v>
      </c>
      <c r="Y195" s="52">
        <v>0</v>
      </c>
      <c r="Z195" s="224">
        <v>7770</v>
      </c>
      <c r="AA195" s="220" t="s">
        <v>354</v>
      </c>
      <c r="AB195" s="34">
        <f>V195+Y195+Z195</f>
        <v>7770</v>
      </c>
      <c r="AC195" s="34">
        <f>AB195+U195</f>
        <v>7770</v>
      </c>
      <c r="AD195" s="91" t="str">
        <f>A195</f>
        <v>631-F FLE</v>
      </c>
      <c r="AE195" s="74"/>
    </row>
    <row r="196" spans="1:31" s="31" customFormat="1" ht="36.75" hidden="1" customHeight="1" x14ac:dyDescent="0.2">
      <c r="A196" s="33" t="s">
        <v>350</v>
      </c>
      <c r="B196" s="33"/>
      <c r="C196" s="28" t="s">
        <v>33</v>
      </c>
      <c r="D196" s="118" t="s">
        <v>317</v>
      </c>
      <c r="E196" s="60">
        <v>0</v>
      </c>
      <c r="F196" s="60">
        <v>15</v>
      </c>
      <c r="G196" s="127" t="s">
        <v>355</v>
      </c>
      <c r="H196" s="220">
        <v>0</v>
      </c>
      <c r="I196" s="33" t="s">
        <v>37</v>
      </c>
      <c r="J196" s="51">
        <v>175</v>
      </c>
      <c r="K196" s="52">
        <v>0</v>
      </c>
      <c r="L196" s="52">
        <v>0</v>
      </c>
      <c r="M196" s="52">
        <f t="shared" si="48"/>
        <v>0</v>
      </c>
      <c r="N196" s="34">
        <f>SUM(M196*175)</f>
        <v>0</v>
      </c>
      <c r="O196" s="34">
        <v>0</v>
      </c>
      <c r="P196" s="34">
        <v>0</v>
      </c>
      <c r="Q196" s="54">
        <v>0</v>
      </c>
      <c r="R196" s="54">
        <f t="shared" si="49"/>
        <v>0</v>
      </c>
      <c r="S196" s="34">
        <v>0</v>
      </c>
      <c r="T196" s="34">
        <f>(M196*S196)</f>
        <v>0</v>
      </c>
      <c r="U196" s="34">
        <f>N196+R196+T196</f>
        <v>0</v>
      </c>
      <c r="V196" s="34">
        <f>SUM(M196*400)</f>
        <v>0</v>
      </c>
      <c r="W196" s="34">
        <v>0</v>
      </c>
      <c r="X196" s="34">
        <v>0</v>
      </c>
      <c r="Y196" s="52">
        <v>0</v>
      </c>
      <c r="Z196" s="224">
        <v>4485</v>
      </c>
      <c r="AA196" s="220" t="s">
        <v>356</v>
      </c>
      <c r="AB196" s="34">
        <f>V196+Y196+Z196</f>
        <v>4485</v>
      </c>
      <c r="AC196" s="34">
        <f>AB196+U196</f>
        <v>4485</v>
      </c>
      <c r="AD196" s="91" t="str">
        <f>A196</f>
        <v>631-F FLE</v>
      </c>
      <c r="AE196" s="74"/>
    </row>
    <row r="197" spans="1:31" s="31" customFormat="1" ht="48" hidden="1" customHeight="1" x14ac:dyDescent="0.2">
      <c r="A197" s="33" t="s">
        <v>350</v>
      </c>
      <c r="B197" s="33"/>
      <c r="C197" s="28" t="s">
        <v>33</v>
      </c>
      <c r="D197" s="118" t="s">
        <v>317</v>
      </c>
      <c r="E197" s="121">
        <v>6990</v>
      </c>
      <c r="F197" s="129" t="s">
        <v>112</v>
      </c>
      <c r="G197" s="118" t="s">
        <v>357</v>
      </c>
      <c r="H197" s="220">
        <v>0</v>
      </c>
      <c r="I197" s="33" t="s">
        <v>37</v>
      </c>
      <c r="J197" s="51">
        <v>0</v>
      </c>
      <c r="K197" s="52">
        <v>0</v>
      </c>
      <c r="L197" s="52">
        <v>0</v>
      </c>
      <c r="M197" s="52">
        <f t="shared" si="48"/>
        <v>0</v>
      </c>
      <c r="N197" s="34">
        <f>SUM(M197*175)</f>
        <v>0</v>
      </c>
      <c r="O197" s="34">
        <v>0</v>
      </c>
      <c r="P197" s="34">
        <v>0</v>
      </c>
      <c r="Q197" s="54">
        <v>0</v>
      </c>
      <c r="R197" s="54">
        <f t="shared" si="49"/>
        <v>0</v>
      </c>
      <c r="S197" s="34">
        <v>0</v>
      </c>
      <c r="T197" s="34">
        <v>0</v>
      </c>
      <c r="U197" s="34">
        <f>N197+R197+T197</f>
        <v>0</v>
      </c>
      <c r="V197" s="34">
        <f>SUM(M197*400)</f>
        <v>0</v>
      </c>
      <c r="W197" s="34">
        <v>0</v>
      </c>
      <c r="X197" s="34">
        <v>0</v>
      </c>
      <c r="Y197" s="52">
        <v>0</v>
      </c>
      <c r="Z197" s="52">
        <v>0</v>
      </c>
      <c r="AA197" s="220" t="s">
        <v>357</v>
      </c>
      <c r="AB197" s="34">
        <f>V197+Y197+Z197</f>
        <v>0</v>
      </c>
      <c r="AC197" s="34">
        <f>AB197+U197</f>
        <v>0</v>
      </c>
      <c r="AD197" s="91" t="str">
        <f>A197</f>
        <v>631-F FLE</v>
      </c>
      <c r="AE197" s="74"/>
    </row>
    <row r="198" spans="1:31" s="31" customFormat="1" ht="34.5" hidden="1" customHeight="1" x14ac:dyDescent="0.2">
      <c r="A198" s="33" t="s">
        <v>350</v>
      </c>
      <c r="B198" s="33"/>
      <c r="C198" s="28" t="s">
        <v>33</v>
      </c>
      <c r="D198" s="28" t="s">
        <v>50</v>
      </c>
      <c r="E198" s="89" t="s">
        <v>35</v>
      </c>
      <c r="F198" s="120" t="s">
        <v>112</v>
      </c>
      <c r="G198" s="35" t="s">
        <v>352</v>
      </c>
      <c r="H198" s="220">
        <v>0</v>
      </c>
      <c r="I198" s="33" t="s">
        <v>37</v>
      </c>
      <c r="J198" s="51">
        <v>175</v>
      </c>
      <c r="K198" s="52">
        <v>0</v>
      </c>
      <c r="L198" s="52">
        <v>5</v>
      </c>
      <c r="M198" s="52">
        <f t="shared" si="48"/>
        <v>5</v>
      </c>
      <c r="N198" s="34">
        <f>SUM(M198*175)</f>
        <v>875</v>
      </c>
      <c r="O198" s="34">
        <v>0</v>
      </c>
      <c r="P198" s="34">
        <v>0</v>
      </c>
      <c r="Q198" s="54">
        <v>0</v>
      </c>
      <c r="R198" s="54">
        <f t="shared" si="49"/>
        <v>0</v>
      </c>
      <c r="S198" s="34">
        <v>0</v>
      </c>
      <c r="T198" s="34">
        <f>(M198*S198)</f>
        <v>0</v>
      </c>
      <c r="U198" s="34">
        <f>N198+R198+T198</f>
        <v>875</v>
      </c>
      <c r="V198" s="34">
        <f>SUM(M198*400)</f>
        <v>2000</v>
      </c>
      <c r="W198" s="34">
        <v>0</v>
      </c>
      <c r="X198" s="34">
        <v>0</v>
      </c>
      <c r="Y198" s="52">
        <v>0</v>
      </c>
      <c r="Z198" s="52">
        <v>0</v>
      </c>
      <c r="AA198" s="52"/>
      <c r="AB198" s="34">
        <f>V198+Y198+Z198</f>
        <v>2000</v>
      </c>
      <c r="AC198" s="34">
        <f>AB198+U198</f>
        <v>2875</v>
      </c>
      <c r="AD198" s="91" t="str">
        <f>A198</f>
        <v>631-F FLE</v>
      </c>
      <c r="AE198" s="74"/>
    </row>
    <row r="199" spans="1:31" s="31" customFormat="1" ht="41.25" hidden="1" customHeight="1" x14ac:dyDescent="0.2">
      <c r="A199" s="33" t="s">
        <v>350</v>
      </c>
      <c r="B199" s="33"/>
      <c r="C199" s="28" t="s">
        <v>33</v>
      </c>
      <c r="D199" s="28" t="s">
        <v>34</v>
      </c>
      <c r="E199" s="89" t="s">
        <v>35</v>
      </c>
      <c r="F199" s="120" t="s">
        <v>112</v>
      </c>
      <c r="G199" s="35" t="s">
        <v>352</v>
      </c>
      <c r="H199" s="220">
        <v>0</v>
      </c>
      <c r="I199" s="33" t="s">
        <v>37</v>
      </c>
      <c r="J199" s="51">
        <v>175</v>
      </c>
      <c r="K199" s="52">
        <v>0</v>
      </c>
      <c r="L199" s="52">
        <v>8</v>
      </c>
      <c r="M199" s="52">
        <f t="shared" si="48"/>
        <v>8</v>
      </c>
      <c r="N199" s="34">
        <f>SUM(M199*175)</f>
        <v>1400</v>
      </c>
      <c r="O199" s="34">
        <v>0</v>
      </c>
      <c r="P199" s="34">
        <v>0</v>
      </c>
      <c r="Q199" s="54">
        <v>0</v>
      </c>
      <c r="R199" s="54">
        <f t="shared" si="49"/>
        <v>0</v>
      </c>
      <c r="S199" s="34">
        <v>0</v>
      </c>
      <c r="T199" s="34">
        <f>(M199*S199)</f>
        <v>0</v>
      </c>
      <c r="U199" s="34">
        <f>N199+R199+T199</f>
        <v>1400</v>
      </c>
      <c r="V199" s="34">
        <f>SUM(M199*400)</f>
        <v>3200</v>
      </c>
      <c r="W199" s="34">
        <v>0</v>
      </c>
      <c r="X199" s="34">
        <v>0</v>
      </c>
      <c r="Y199" s="52">
        <v>0</v>
      </c>
      <c r="Z199" s="52">
        <v>0</v>
      </c>
      <c r="AA199" s="52"/>
      <c r="AB199" s="34">
        <f>V199+Y199+Z199</f>
        <v>3200</v>
      </c>
      <c r="AC199" s="34">
        <f>AB199+U199</f>
        <v>4600</v>
      </c>
      <c r="AD199" s="91" t="str">
        <f>A199</f>
        <v>631-F FLE</v>
      </c>
      <c r="AE199" s="74"/>
    </row>
    <row r="200" spans="1:31" s="31" customFormat="1" ht="50" hidden="1" customHeight="1" x14ac:dyDescent="0.2">
      <c r="A200" s="33" t="s">
        <v>358</v>
      </c>
      <c r="B200" s="33"/>
      <c r="C200" s="28" t="s">
        <v>77</v>
      </c>
      <c r="D200" s="28" t="s">
        <v>103</v>
      </c>
      <c r="E200" s="35" t="s">
        <v>181</v>
      </c>
      <c r="F200" s="35" t="s">
        <v>166</v>
      </c>
      <c r="G200" s="35" t="s">
        <v>359</v>
      </c>
      <c r="H200" s="220">
        <v>42</v>
      </c>
      <c r="I200" s="33" t="s">
        <v>48</v>
      </c>
      <c r="J200" s="51">
        <v>585</v>
      </c>
      <c r="K200" s="52">
        <v>17</v>
      </c>
      <c r="L200" s="52">
        <v>0</v>
      </c>
      <c r="M200" s="52">
        <f t="shared" si="48"/>
        <v>17</v>
      </c>
      <c r="N200" s="34">
        <f t="shared" ref="N200:N266" si="50">(J200*M200)</f>
        <v>9945</v>
      </c>
      <c r="O200" s="34">
        <v>28</v>
      </c>
      <c r="P200" s="34">
        <v>36</v>
      </c>
      <c r="Q200" s="54">
        <v>0.4</v>
      </c>
      <c r="R200" s="54">
        <f t="shared" si="49"/>
        <v>403.2</v>
      </c>
      <c r="S200" s="34">
        <v>0</v>
      </c>
      <c r="T200" s="34">
        <v>0</v>
      </c>
      <c r="U200" s="34">
        <f>N200+R200+T200</f>
        <v>10348.200000000001</v>
      </c>
      <c r="V200" s="34">
        <f>M200*200</f>
        <v>3400</v>
      </c>
      <c r="W200" s="34">
        <v>1</v>
      </c>
      <c r="X200" s="34">
        <v>200</v>
      </c>
      <c r="Y200" s="52">
        <f t="shared" ref="Y200:Y266" si="51">SUM(X200*W200)</f>
        <v>200</v>
      </c>
      <c r="Z200" s="52">
        <v>0</v>
      </c>
      <c r="AA200" s="52"/>
      <c r="AB200" s="34">
        <f>V200+Y200+Z200</f>
        <v>3600</v>
      </c>
      <c r="AC200" s="34">
        <f>SUM(AB200+U200)</f>
        <v>13948.2</v>
      </c>
      <c r="AD200" s="57" t="str">
        <f>A200</f>
        <v>633-PR</v>
      </c>
      <c r="AE200" s="74" t="s">
        <v>361</v>
      </c>
    </row>
    <row r="201" spans="1:31" s="31" customFormat="1" ht="65.25" hidden="1" customHeight="1" x14ac:dyDescent="0.2">
      <c r="A201" s="33" t="s">
        <v>358</v>
      </c>
      <c r="B201" s="33"/>
      <c r="C201" s="28" t="s">
        <v>77</v>
      </c>
      <c r="D201" s="28" t="s">
        <v>103</v>
      </c>
      <c r="E201" s="35" t="s">
        <v>362</v>
      </c>
      <c r="F201" s="35" t="s">
        <v>363</v>
      </c>
      <c r="G201" s="35" t="s">
        <v>364</v>
      </c>
      <c r="H201" s="220">
        <v>42</v>
      </c>
      <c r="I201" s="33" t="s">
        <v>48</v>
      </c>
      <c r="J201" s="51">
        <v>585</v>
      </c>
      <c r="K201" s="52">
        <v>0</v>
      </c>
      <c r="L201" s="52">
        <v>17</v>
      </c>
      <c r="M201" s="52">
        <f t="shared" si="48"/>
        <v>17</v>
      </c>
      <c r="N201" s="34">
        <f t="shared" si="50"/>
        <v>9945</v>
      </c>
      <c r="O201" s="34">
        <v>28</v>
      </c>
      <c r="P201" s="34">
        <v>17</v>
      </c>
      <c r="Q201" s="54">
        <v>0.4</v>
      </c>
      <c r="R201" s="54">
        <f t="shared" si="49"/>
        <v>190.40000000000003</v>
      </c>
      <c r="S201" s="34">
        <v>0</v>
      </c>
      <c r="T201" s="34">
        <v>0</v>
      </c>
      <c r="U201" s="34">
        <f>N201+R201+T201</f>
        <v>10135.4</v>
      </c>
      <c r="V201" s="34">
        <f>M201*200</f>
        <v>3400</v>
      </c>
      <c r="W201" s="34">
        <v>1</v>
      </c>
      <c r="X201" s="34">
        <v>170</v>
      </c>
      <c r="Y201" s="52">
        <f t="shared" si="51"/>
        <v>170</v>
      </c>
      <c r="Z201" s="52">
        <v>0</v>
      </c>
      <c r="AA201" s="52"/>
      <c r="AB201" s="34">
        <f>V201+Y201+Z201</f>
        <v>3570</v>
      </c>
      <c r="AC201" s="34">
        <f>SUM(AB201+U201)</f>
        <v>13705.4</v>
      </c>
      <c r="AD201" s="57" t="str">
        <f>A201</f>
        <v>633-PR</v>
      </c>
      <c r="AE201" s="74"/>
    </row>
    <row r="202" spans="1:31" s="31" customFormat="1" ht="62.25" hidden="1" customHeight="1" x14ac:dyDescent="0.2">
      <c r="A202" s="178" t="s">
        <v>358</v>
      </c>
      <c r="B202" s="178" t="s">
        <v>675</v>
      </c>
      <c r="C202" s="179" t="s">
        <v>77</v>
      </c>
      <c r="D202" s="179" t="s">
        <v>103</v>
      </c>
      <c r="E202" s="180" t="s">
        <v>185</v>
      </c>
      <c r="F202" s="180" t="s">
        <v>366</v>
      </c>
      <c r="G202" s="180" t="s">
        <v>364</v>
      </c>
      <c r="H202" s="220">
        <v>42</v>
      </c>
      <c r="I202" s="33" t="s">
        <v>172</v>
      </c>
      <c r="J202" s="51">
        <v>585</v>
      </c>
      <c r="K202" s="181">
        <v>15</v>
      </c>
      <c r="L202" s="181">
        <v>0</v>
      </c>
      <c r="M202" s="52">
        <f t="shared" si="48"/>
        <v>15</v>
      </c>
      <c r="N202" s="34">
        <f t="shared" si="50"/>
        <v>8775</v>
      </c>
      <c r="O202" s="34">
        <v>14</v>
      </c>
      <c r="P202" s="34">
        <v>55</v>
      </c>
      <c r="Q202" s="54">
        <v>0.4</v>
      </c>
      <c r="R202" s="54">
        <f t="shared" si="49"/>
        <v>308</v>
      </c>
      <c r="S202" s="34">
        <v>0</v>
      </c>
      <c r="T202" s="34">
        <v>0</v>
      </c>
      <c r="U202" s="34">
        <f>N202+R202+T202</f>
        <v>9083</v>
      </c>
      <c r="V202" s="34">
        <f>M202*200</f>
        <v>3000</v>
      </c>
      <c r="W202" s="34">
        <v>1</v>
      </c>
      <c r="X202" s="34">
        <v>176</v>
      </c>
      <c r="Y202" s="52">
        <f t="shared" si="51"/>
        <v>176</v>
      </c>
      <c r="Z202" s="52">
        <v>0</v>
      </c>
      <c r="AA202" s="52"/>
      <c r="AB202" s="34">
        <f>V202+Y202+Z202</f>
        <v>3176</v>
      </c>
      <c r="AC202" s="34">
        <f>SUM(AB202+U202)</f>
        <v>12259</v>
      </c>
      <c r="AD202" s="57" t="str">
        <f>A202</f>
        <v>633-PR</v>
      </c>
      <c r="AE202" s="74"/>
    </row>
    <row r="203" spans="1:31" s="31" customFormat="1" ht="47" hidden="1" customHeight="1" x14ac:dyDescent="0.2">
      <c r="A203" s="116" t="s">
        <v>358</v>
      </c>
      <c r="B203" s="116" t="s">
        <v>32</v>
      </c>
      <c r="C203" s="28" t="s">
        <v>77</v>
      </c>
      <c r="D203" s="28" t="s">
        <v>108</v>
      </c>
      <c r="E203" s="35" t="s">
        <v>368</v>
      </c>
      <c r="F203" s="35" t="s">
        <v>369</v>
      </c>
      <c r="G203" s="35" t="s">
        <v>359</v>
      </c>
      <c r="H203" s="220">
        <v>42</v>
      </c>
      <c r="I203" s="33" t="s">
        <v>48</v>
      </c>
      <c r="J203" s="51">
        <v>585</v>
      </c>
      <c r="K203" s="52">
        <v>20</v>
      </c>
      <c r="L203" s="52">
        <v>0</v>
      </c>
      <c r="M203" s="52">
        <f t="shared" si="48"/>
        <v>20</v>
      </c>
      <c r="N203" s="34">
        <f t="shared" si="50"/>
        <v>11700</v>
      </c>
      <c r="O203" s="34">
        <v>28</v>
      </c>
      <c r="P203" s="34">
        <v>68</v>
      </c>
      <c r="Q203" s="54">
        <v>0.4</v>
      </c>
      <c r="R203" s="54">
        <f t="shared" si="49"/>
        <v>761.60000000000014</v>
      </c>
      <c r="S203" s="34">
        <v>0</v>
      </c>
      <c r="T203" s="34">
        <v>0</v>
      </c>
      <c r="U203" s="34">
        <f>N203+R203+T203</f>
        <v>12461.6</v>
      </c>
      <c r="V203" s="34">
        <f>M203*200</f>
        <v>4000</v>
      </c>
      <c r="W203" s="34">
        <v>1</v>
      </c>
      <c r="X203" s="34">
        <v>313</v>
      </c>
      <c r="Y203" s="52">
        <f t="shared" si="51"/>
        <v>313</v>
      </c>
      <c r="Z203" s="52">
        <v>0</v>
      </c>
      <c r="AA203" s="52"/>
      <c r="AB203" s="34">
        <f>V203+Y203+Z203</f>
        <v>4313</v>
      </c>
      <c r="AC203" s="34">
        <f>SUM(AB203+U203)</f>
        <v>16774.599999999999</v>
      </c>
      <c r="AD203" s="57" t="str">
        <f>A203</f>
        <v>633-PR</v>
      </c>
      <c r="AE203" s="74" t="s">
        <v>270</v>
      </c>
    </row>
    <row r="204" spans="1:31" s="31" customFormat="1" ht="47" hidden="1" customHeight="1" x14ac:dyDescent="0.2">
      <c r="A204" s="231" t="s">
        <v>358</v>
      </c>
      <c r="B204" s="231" t="s">
        <v>662</v>
      </c>
      <c r="C204" s="179" t="s">
        <v>77</v>
      </c>
      <c r="D204" s="179" t="s">
        <v>108</v>
      </c>
      <c r="E204" s="180" t="s">
        <v>207</v>
      </c>
      <c r="F204" s="180" t="s">
        <v>369</v>
      </c>
      <c r="G204" s="180" t="s">
        <v>359</v>
      </c>
      <c r="H204" s="220">
        <v>42</v>
      </c>
      <c r="I204" s="33" t="s">
        <v>48</v>
      </c>
      <c r="J204" s="51">
        <v>585</v>
      </c>
      <c r="K204" s="181">
        <v>15</v>
      </c>
      <c r="L204" s="181">
        <v>0</v>
      </c>
      <c r="M204" s="52">
        <f t="shared" si="48"/>
        <v>15</v>
      </c>
      <c r="N204" s="34">
        <f t="shared" si="50"/>
        <v>8775</v>
      </c>
      <c r="O204" s="34">
        <v>28</v>
      </c>
      <c r="P204" s="34">
        <v>12</v>
      </c>
      <c r="Q204" s="54">
        <v>0.4</v>
      </c>
      <c r="R204" s="54">
        <f t="shared" si="49"/>
        <v>134.40000000000003</v>
      </c>
      <c r="S204" s="34">
        <v>0</v>
      </c>
      <c r="T204" s="34">
        <v>0</v>
      </c>
      <c r="U204" s="34">
        <f>N204+R204+T204</f>
        <v>8909.4</v>
      </c>
      <c r="V204" s="34">
        <f>M204*200</f>
        <v>3000</v>
      </c>
      <c r="W204" s="34">
        <v>1</v>
      </c>
      <c r="X204" s="34">
        <v>205</v>
      </c>
      <c r="Y204" s="52">
        <f t="shared" si="51"/>
        <v>205</v>
      </c>
      <c r="Z204" s="52">
        <v>0</v>
      </c>
      <c r="AA204" s="52"/>
      <c r="AB204" s="34">
        <f>V204+Y204+Z204</f>
        <v>3205</v>
      </c>
      <c r="AC204" s="34">
        <f>SUM(AB204+U204)</f>
        <v>12114.4</v>
      </c>
      <c r="AD204" s="57" t="str">
        <f>A204</f>
        <v>633-PR</v>
      </c>
      <c r="AE204" s="74" t="s">
        <v>371</v>
      </c>
    </row>
    <row r="205" spans="1:31" s="31" customFormat="1" ht="56" hidden="1" customHeight="1" x14ac:dyDescent="0.2">
      <c r="A205" s="116" t="s">
        <v>358</v>
      </c>
      <c r="B205" s="116"/>
      <c r="C205" s="28" t="s">
        <v>77</v>
      </c>
      <c r="D205" s="28" t="s">
        <v>108</v>
      </c>
      <c r="E205" s="35" t="s">
        <v>111</v>
      </c>
      <c r="F205" s="35" t="s">
        <v>369</v>
      </c>
      <c r="G205" s="35" t="s">
        <v>364</v>
      </c>
      <c r="H205" s="220">
        <v>42</v>
      </c>
      <c r="I205" s="33" t="s">
        <v>48</v>
      </c>
      <c r="J205" s="51">
        <v>585</v>
      </c>
      <c r="K205" s="52">
        <v>19</v>
      </c>
      <c r="L205" s="52">
        <v>0</v>
      </c>
      <c r="M205" s="52">
        <f t="shared" si="48"/>
        <v>19</v>
      </c>
      <c r="N205" s="34">
        <f t="shared" si="50"/>
        <v>11115</v>
      </c>
      <c r="O205" s="34">
        <v>28</v>
      </c>
      <c r="P205" s="34">
        <v>24</v>
      </c>
      <c r="Q205" s="54">
        <v>0.4</v>
      </c>
      <c r="R205" s="54">
        <f t="shared" si="49"/>
        <v>268.80000000000007</v>
      </c>
      <c r="S205" s="34">
        <v>0</v>
      </c>
      <c r="T205" s="34">
        <v>0</v>
      </c>
      <c r="U205" s="34">
        <f>N205+R205+T205</f>
        <v>11383.8</v>
      </c>
      <c r="V205" s="34">
        <f>M205*200</f>
        <v>3800</v>
      </c>
      <c r="W205" s="34">
        <v>1</v>
      </c>
      <c r="X205" s="34">
        <v>225</v>
      </c>
      <c r="Y205" s="52">
        <f t="shared" si="51"/>
        <v>225</v>
      </c>
      <c r="Z205" s="52">
        <v>0</v>
      </c>
      <c r="AA205" s="52"/>
      <c r="AB205" s="34">
        <f>V205+Y205+Z205</f>
        <v>4025</v>
      </c>
      <c r="AC205" s="34">
        <f>SUM(AB205+U205)</f>
        <v>15408.8</v>
      </c>
      <c r="AD205" s="57" t="str">
        <f>A205</f>
        <v>633-PR</v>
      </c>
      <c r="AE205" s="74"/>
    </row>
    <row r="206" spans="1:31" s="31" customFormat="1" ht="51" hidden="1" customHeight="1" x14ac:dyDescent="0.2">
      <c r="A206" s="116" t="s">
        <v>358</v>
      </c>
      <c r="B206" s="116"/>
      <c r="C206" s="28" t="s">
        <v>77</v>
      </c>
      <c r="D206" s="28" t="s">
        <v>50</v>
      </c>
      <c r="E206" s="35" t="s">
        <v>373</v>
      </c>
      <c r="F206" s="35" t="s">
        <v>369</v>
      </c>
      <c r="G206" s="35" t="s">
        <v>364</v>
      </c>
      <c r="H206" s="220">
        <v>42</v>
      </c>
      <c r="I206" s="33" t="s">
        <v>48</v>
      </c>
      <c r="J206" s="51">
        <v>585</v>
      </c>
      <c r="K206" s="52">
        <v>0</v>
      </c>
      <c r="L206" s="52">
        <v>19</v>
      </c>
      <c r="M206" s="52">
        <f t="shared" si="48"/>
        <v>19</v>
      </c>
      <c r="N206" s="34">
        <f t="shared" si="50"/>
        <v>11115</v>
      </c>
      <c r="O206" s="53">
        <v>28</v>
      </c>
      <c r="P206" s="53">
        <v>30</v>
      </c>
      <c r="Q206" s="71">
        <v>0.4</v>
      </c>
      <c r="R206" s="71">
        <f t="shared" si="49"/>
        <v>336</v>
      </c>
      <c r="S206" s="53">
        <v>0</v>
      </c>
      <c r="T206" s="34">
        <f>(M206*S206)</f>
        <v>0</v>
      </c>
      <c r="U206" s="34">
        <f>N206+R206+T206</f>
        <v>11451</v>
      </c>
      <c r="V206" s="53">
        <f>M206*200</f>
        <v>3800</v>
      </c>
      <c r="W206" s="53">
        <v>1</v>
      </c>
      <c r="X206" s="53">
        <v>310</v>
      </c>
      <c r="Y206" s="52">
        <f t="shared" si="51"/>
        <v>310</v>
      </c>
      <c r="Z206" s="46">
        <v>0</v>
      </c>
      <c r="AA206" s="46"/>
      <c r="AB206" s="34">
        <f>V206+Y206+Z206</f>
        <v>4110</v>
      </c>
      <c r="AC206" s="34">
        <f>AB206+U206</f>
        <v>15561</v>
      </c>
      <c r="AD206" s="57" t="str">
        <f>A206</f>
        <v>633-PR</v>
      </c>
      <c r="AE206" s="74"/>
    </row>
    <row r="207" spans="1:31" s="31" customFormat="1" ht="54" hidden="1" customHeight="1" x14ac:dyDescent="0.2">
      <c r="A207" s="116" t="s">
        <v>375</v>
      </c>
      <c r="B207" s="116" t="s">
        <v>32</v>
      </c>
      <c r="C207" s="28" t="s">
        <v>77</v>
      </c>
      <c r="D207" s="28" t="s">
        <v>103</v>
      </c>
      <c r="E207" s="89" t="s">
        <v>181</v>
      </c>
      <c r="F207" s="35" t="s">
        <v>376</v>
      </c>
      <c r="G207" s="35" t="s">
        <v>377</v>
      </c>
      <c r="H207" s="220">
        <v>42</v>
      </c>
      <c r="I207" s="33" t="s">
        <v>48</v>
      </c>
      <c r="J207" s="51">
        <v>585</v>
      </c>
      <c r="K207" s="52">
        <v>0</v>
      </c>
      <c r="L207" s="52">
        <v>17</v>
      </c>
      <c r="M207" s="52">
        <f t="shared" si="48"/>
        <v>17</v>
      </c>
      <c r="N207" s="34">
        <f t="shared" si="50"/>
        <v>9945</v>
      </c>
      <c r="O207" s="53">
        <v>28</v>
      </c>
      <c r="P207" s="53">
        <v>36</v>
      </c>
      <c r="Q207" s="71">
        <v>0.4</v>
      </c>
      <c r="R207" s="71">
        <f t="shared" si="49"/>
        <v>403.2</v>
      </c>
      <c r="S207" s="53">
        <v>0</v>
      </c>
      <c r="T207" s="34">
        <f>(M207*S207)</f>
        <v>0</v>
      </c>
      <c r="U207" s="34">
        <f>N207+R207+T207</f>
        <v>10348.200000000001</v>
      </c>
      <c r="V207" s="53">
        <f>M207*200</f>
        <v>3400</v>
      </c>
      <c r="W207" s="53">
        <v>1</v>
      </c>
      <c r="X207" s="53">
        <v>200</v>
      </c>
      <c r="Y207" s="52">
        <f t="shared" si="51"/>
        <v>200</v>
      </c>
      <c r="Z207" s="46">
        <v>0</v>
      </c>
      <c r="AA207" s="46"/>
      <c r="AB207" s="34">
        <f>V207+Y207+Z207</f>
        <v>3600</v>
      </c>
      <c r="AC207" s="34">
        <f>AB207+U207</f>
        <v>13948.2</v>
      </c>
      <c r="AD207" s="57" t="str">
        <f>A207</f>
        <v>634-PR</v>
      </c>
      <c r="AE207" s="74" t="s">
        <v>379</v>
      </c>
    </row>
    <row r="208" spans="1:31" s="36" customFormat="1" ht="44" hidden="1" customHeight="1" x14ac:dyDescent="0.2">
      <c r="A208" s="230" t="s">
        <v>375</v>
      </c>
      <c r="B208" s="130" t="s">
        <v>32</v>
      </c>
      <c r="C208" s="63" t="s">
        <v>77</v>
      </c>
      <c r="D208" s="63" t="s">
        <v>108</v>
      </c>
      <c r="E208" s="95" t="s">
        <v>380</v>
      </c>
      <c r="F208" s="37" t="s">
        <v>381</v>
      </c>
      <c r="G208" s="37" t="s">
        <v>382</v>
      </c>
      <c r="H208" s="245">
        <v>42</v>
      </c>
      <c r="I208" s="62" t="s">
        <v>48</v>
      </c>
      <c r="J208" s="39">
        <v>585</v>
      </c>
      <c r="K208" s="40">
        <v>0</v>
      </c>
      <c r="L208" s="40">
        <v>0</v>
      </c>
      <c r="M208" s="40">
        <f t="shared" si="48"/>
        <v>0</v>
      </c>
      <c r="N208" s="41">
        <f t="shared" si="50"/>
        <v>0</v>
      </c>
      <c r="O208" s="42">
        <v>0</v>
      </c>
      <c r="P208" s="42">
        <v>78</v>
      </c>
      <c r="Q208" s="67">
        <v>0.4</v>
      </c>
      <c r="R208" s="67">
        <f t="shared" si="49"/>
        <v>0</v>
      </c>
      <c r="S208" s="42">
        <v>0</v>
      </c>
      <c r="T208" s="41">
        <v>0</v>
      </c>
      <c r="U208" s="41">
        <f>N208+R208+T208</f>
        <v>0</v>
      </c>
      <c r="V208" s="42">
        <f>M208*200</f>
        <v>0</v>
      </c>
      <c r="W208" s="42">
        <v>0</v>
      </c>
      <c r="X208" s="42">
        <v>385</v>
      </c>
      <c r="Y208" s="40">
        <f t="shared" si="51"/>
        <v>0</v>
      </c>
      <c r="Z208" s="45">
        <v>0</v>
      </c>
      <c r="AA208" s="45"/>
      <c r="AB208" s="41">
        <f>V208+Y208+Z208</f>
        <v>0</v>
      </c>
      <c r="AC208" s="41">
        <f>AB208+U208</f>
        <v>0</v>
      </c>
      <c r="AD208" s="49" t="str">
        <f>A208</f>
        <v>634-PR</v>
      </c>
      <c r="AE208" s="74"/>
    </row>
    <row r="209" spans="1:31" s="31" customFormat="1" ht="33" hidden="1" customHeight="1" x14ac:dyDescent="0.2">
      <c r="A209" s="229" t="s">
        <v>375</v>
      </c>
      <c r="B209" s="33" t="s">
        <v>611</v>
      </c>
      <c r="C209" s="28" t="s">
        <v>77</v>
      </c>
      <c r="D209" s="28" t="s">
        <v>45</v>
      </c>
      <c r="E209" s="35" t="s">
        <v>148</v>
      </c>
      <c r="F209" s="35" t="s">
        <v>149</v>
      </c>
      <c r="G209" s="35" t="s">
        <v>382</v>
      </c>
      <c r="H209" s="220">
        <v>42</v>
      </c>
      <c r="I209" s="33" t="s">
        <v>48</v>
      </c>
      <c r="J209" s="51">
        <v>585</v>
      </c>
      <c r="K209" s="52">
        <v>0</v>
      </c>
      <c r="L209" s="52">
        <v>0</v>
      </c>
      <c r="M209" s="52">
        <f t="shared" si="48"/>
        <v>0</v>
      </c>
      <c r="N209" s="34">
        <f t="shared" si="50"/>
        <v>0</v>
      </c>
      <c r="O209" s="53">
        <v>0</v>
      </c>
      <c r="P209" s="53">
        <v>10</v>
      </c>
      <c r="Q209" s="71">
        <v>0.4</v>
      </c>
      <c r="R209" s="54">
        <f t="shared" si="49"/>
        <v>0</v>
      </c>
      <c r="S209" s="53">
        <v>300</v>
      </c>
      <c r="T209" s="34">
        <f>(M209*S209)</f>
        <v>0</v>
      </c>
      <c r="U209" s="34">
        <f>N209+R209+T209</f>
        <v>0</v>
      </c>
      <c r="V209" s="34">
        <f>M209*200</f>
        <v>0</v>
      </c>
      <c r="W209" s="53">
        <v>0</v>
      </c>
      <c r="X209" s="53">
        <v>750</v>
      </c>
      <c r="Y209" s="52">
        <f t="shared" si="51"/>
        <v>0</v>
      </c>
      <c r="Z209" s="46"/>
      <c r="AA209" s="46"/>
      <c r="AB209" s="34">
        <f>V209+Y209+Z209</f>
        <v>0</v>
      </c>
      <c r="AC209" s="34">
        <f>AB209+U209</f>
        <v>0</v>
      </c>
      <c r="AD209" s="57" t="str">
        <f>A209</f>
        <v>634-PR</v>
      </c>
      <c r="AE209" s="74"/>
    </row>
    <row r="210" spans="1:31" s="31" customFormat="1" ht="43.5" hidden="1" customHeight="1" x14ac:dyDescent="0.2">
      <c r="A210" s="229" t="s">
        <v>384</v>
      </c>
      <c r="B210" s="33" t="s">
        <v>610</v>
      </c>
      <c r="C210" s="28" t="s">
        <v>77</v>
      </c>
      <c r="D210" s="28" t="s">
        <v>50</v>
      </c>
      <c r="E210" s="35" t="s">
        <v>385</v>
      </c>
      <c r="F210" s="35" t="s">
        <v>386</v>
      </c>
      <c r="G210" s="35" t="s">
        <v>382</v>
      </c>
      <c r="H210" s="220">
        <v>42</v>
      </c>
      <c r="I210" s="33" t="s">
        <v>172</v>
      </c>
      <c r="J210" s="51">
        <v>585</v>
      </c>
      <c r="K210" s="52">
        <v>0</v>
      </c>
      <c r="L210" s="52">
        <v>0</v>
      </c>
      <c r="M210" s="52">
        <f t="shared" si="48"/>
        <v>0</v>
      </c>
      <c r="N210" s="34">
        <f t="shared" si="50"/>
        <v>0</v>
      </c>
      <c r="O210" s="53">
        <v>0</v>
      </c>
      <c r="P210" s="53">
        <v>45</v>
      </c>
      <c r="Q210" s="71">
        <v>0.4</v>
      </c>
      <c r="R210" s="71">
        <f t="shared" si="49"/>
        <v>0</v>
      </c>
      <c r="S210" s="53">
        <v>300</v>
      </c>
      <c r="T210" s="34">
        <f>(M210*S210)</f>
        <v>0</v>
      </c>
      <c r="U210" s="34">
        <f>N210+R210+T210</f>
        <v>0</v>
      </c>
      <c r="V210" s="53">
        <f>M210*200</f>
        <v>0</v>
      </c>
      <c r="W210" s="53">
        <v>0</v>
      </c>
      <c r="X210" s="53">
        <v>0</v>
      </c>
      <c r="Y210" s="52">
        <f t="shared" si="51"/>
        <v>0</v>
      </c>
      <c r="Z210" s="46">
        <v>0</v>
      </c>
      <c r="AA210" s="46"/>
      <c r="AB210" s="34">
        <f>V210+Y210+Z210</f>
        <v>0</v>
      </c>
      <c r="AC210" s="34">
        <f>AB210+U210</f>
        <v>0</v>
      </c>
      <c r="AD210" s="57" t="str">
        <f>A210</f>
        <v>634-SH</v>
      </c>
      <c r="AE210" s="74" t="s">
        <v>388</v>
      </c>
    </row>
    <row r="211" spans="1:31" s="31" customFormat="1" ht="36.75" hidden="1" customHeight="1" x14ac:dyDescent="0.2">
      <c r="A211" s="229" t="s">
        <v>384</v>
      </c>
      <c r="B211" s="33" t="s">
        <v>609</v>
      </c>
      <c r="C211" s="28" t="s">
        <v>77</v>
      </c>
      <c r="D211" s="28" t="s">
        <v>50</v>
      </c>
      <c r="E211" s="35" t="s">
        <v>385</v>
      </c>
      <c r="F211" s="35" t="s">
        <v>389</v>
      </c>
      <c r="G211" s="35" t="s">
        <v>382</v>
      </c>
      <c r="H211" s="220">
        <v>42</v>
      </c>
      <c r="I211" s="33" t="s">
        <v>172</v>
      </c>
      <c r="J211" s="51">
        <v>585</v>
      </c>
      <c r="K211" s="52">
        <v>0</v>
      </c>
      <c r="L211" s="52">
        <v>0</v>
      </c>
      <c r="M211" s="52">
        <f t="shared" si="48"/>
        <v>0</v>
      </c>
      <c r="N211" s="34">
        <f t="shared" si="50"/>
        <v>0</v>
      </c>
      <c r="O211" s="53">
        <v>0</v>
      </c>
      <c r="P211" s="53">
        <v>45</v>
      </c>
      <c r="Q211" s="71">
        <v>0.4</v>
      </c>
      <c r="R211" s="71">
        <f t="shared" si="49"/>
        <v>0</v>
      </c>
      <c r="S211" s="53">
        <v>300</v>
      </c>
      <c r="T211" s="34">
        <f>(M211*S211)</f>
        <v>0</v>
      </c>
      <c r="U211" s="34">
        <f>N211+R211+T211</f>
        <v>0</v>
      </c>
      <c r="V211" s="53">
        <f>M211*200</f>
        <v>0</v>
      </c>
      <c r="W211" s="53">
        <v>0</v>
      </c>
      <c r="X211" s="53">
        <v>0</v>
      </c>
      <c r="Y211" s="52">
        <f t="shared" si="51"/>
        <v>0</v>
      </c>
      <c r="Z211" s="46">
        <v>0</v>
      </c>
      <c r="AA211" s="46"/>
      <c r="AB211" s="34">
        <f>V211+Y211+Z211</f>
        <v>0</v>
      </c>
      <c r="AC211" s="34">
        <f>AB211+U211</f>
        <v>0</v>
      </c>
      <c r="AD211" s="57" t="str">
        <f>A211</f>
        <v>634-SH</v>
      </c>
      <c r="AE211" s="74"/>
    </row>
    <row r="212" spans="1:31" s="31" customFormat="1" ht="28.5" hidden="1" customHeight="1" x14ac:dyDescent="0.2">
      <c r="A212" s="229" t="s">
        <v>391</v>
      </c>
      <c r="B212" s="116"/>
      <c r="C212" s="28" t="s">
        <v>33</v>
      </c>
      <c r="D212" s="28" t="s">
        <v>108</v>
      </c>
      <c r="E212" s="35" t="s">
        <v>275</v>
      </c>
      <c r="F212" s="35" t="s">
        <v>392</v>
      </c>
      <c r="G212" s="35" t="s">
        <v>393</v>
      </c>
      <c r="H212" s="220">
        <v>45</v>
      </c>
      <c r="I212" s="33" t="s">
        <v>48</v>
      </c>
      <c r="J212" s="51">
        <v>585</v>
      </c>
      <c r="K212" s="52">
        <v>17</v>
      </c>
      <c r="L212" s="52">
        <v>0</v>
      </c>
      <c r="M212" s="52">
        <f t="shared" si="48"/>
        <v>17</v>
      </c>
      <c r="N212" s="34">
        <f t="shared" si="50"/>
        <v>9945</v>
      </c>
      <c r="O212" s="34">
        <v>28</v>
      </c>
      <c r="P212" s="34">
        <v>138</v>
      </c>
      <c r="Q212" s="54">
        <v>0.4</v>
      </c>
      <c r="R212" s="54">
        <f t="shared" si="49"/>
        <v>1545.6000000000001</v>
      </c>
      <c r="S212" s="53">
        <v>0</v>
      </c>
      <c r="T212" s="34">
        <f>(M212*S212)</f>
        <v>0</v>
      </c>
      <c r="U212" s="34">
        <f>N212+R212+T212</f>
        <v>11490.6</v>
      </c>
      <c r="V212" s="53">
        <f>M212*200</f>
        <v>3400</v>
      </c>
      <c r="W212" s="53">
        <v>1</v>
      </c>
      <c r="X212" s="53">
        <v>625</v>
      </c>
      <c r="Y212" s="52">
        <f t="shared" si="51"/>
        <v>625</v>
      </c>
      <c r="Z212" s="46">
        <v>0</v>
      </c>
      <c r="AA212" s="46"/>
      <c r="AB212" s="34">
        <f>V212+Y212+Z212</f>
        <v>4025</v>
      </c>
      <c r="AC212" s="34">
        <f>AB212+U212</f>
        <v>15515.6</v>
      </c>
      <c r="AD212" s="91" t="str">
        <f>A212</f>
        <v>636-PR</v>
      </c>
      <c r="AE212" s="74" t="s">
        <v>395</v>
      </c>
    </row>
    <row r="213" spans="1:31" s="31" customFormat="1" ht="29.25" hidden="1" customHeight="1" x14ac:dyDescent="0.2">
      <c r="A213" s="229" t="s">
        <v>391</v>
      </c>
      <c r="B213" s="116"/>
      <c r="C213" s="28" t="s">
        <v>33</v>
      </c>
      <c r="D213" s="28" t="s">
        <v>108</v>
      </c>
      <c r="E213" s="35" t="s">
        <v>275</v>
      </c>
      <c r="F213" s="35" t="s">
        <v>392</v>
      </c>
      <c r="G213" s="35" t="s">
        <v>393</v>
      </c>
      <c r="H213" s="220">
        <v>45</v>
      </c>
      <c r="I213" s="33" t="s">
        <v>48</v>
      </c>
      <c r="J213" s="51">
        <v>585</v>
      </c>
      <c r="K213" s="52">
        <v>0</v>
      </c>
      <c r="L213" s="52">
        <v>17</v>
      </c>
      <c r="M213" s="52">
        <f t="shared" si="48"/>
        <v>17</v>
      </c>
      <c r="N213" s="34">
        <f t="shared" si="50"/>
        <v>9945</v>
      </c>
      <c r="O213" s="34">
        <v>28</v>
      </c>
      <c r="P213" s="34">
        <v>138</v>
      </c>
      <c r="Q213" s="54">
        <v>0.4</v>
      </c>
      <c r="R213" s="54">
        <f t="shared" si="49"/>
        <v>1545.6000000000001</v>
      </c>
      <c r="S213" s="53">
        <v>0</v>
      </c>
      <c r="T213" s="34">
        <f>(M213*S213)</f>
        <v>0</v>
      </c>
      <c r="U213" s="34">
        <f>N213+R213+T213</f>
        <v>11490.6</v>
      </c>
      <c r="V213" s="53">
        <f>M213*200</f>
        <v>3400</v>
      </c>
      <c r="W213" s="53">
        <v>1</v>
      </c>
      <c r="X213" s="53">
        <v>625</v>
      </c>
      <c r="Y213" s="52">
        <f t="shared" si="51"/>
        <v>625</v>
      </c>
      <c r="Z213" s="46">
        <v>0</v>
      </c>
      <c r="AA213" s="46"/>
      <c r="AB213" s="34">
        <f>V213+Y213+Z213</f>
        <v>4025</v>
      </c>
      <c r="AC213" s="34">
        <f>AB213+U213</f>
        <v>15515.6</v>
      </c>
      <c r="AD213" s="91"/>
      <c r="AE213" s="74"/>
    </row>
    <row r="214" spans="1:31" s="31" customFormat="1" ht="33" hidden="1" customHeight="1" x14ac:dyDescent="0.2">
      <c r="A214" s="62" t="s">
        <v>391</v>
      </c>
      <c r="B214" s="62"/>
      <c r="C214" s="63" t="s">
        <v>33</v>
      </c>
      <c r="D214" s="63" t="s">
        <v>45</v>
      </c>
      <c r="E214" s="37" t="s">
        <v>153</v>
      </c>
      <c r="F214" s="37" t="s">
        <v>392</v>
      </c>
      <c r="G214" s="37" t="s">
        <v>393</v>
      </c>
      <c r="H214" s="245">
        <v>45</v>
      </c>
      <c r="I214" s="62" t="s">
        <v>48</v>
      </c>
      <c r="J214" s="39">
        <v>585</v>
      </c>
      <c r="K214" s="40">
        <v>0</v>
      </c>
      <c r="L214" s="40">
        <v>0</v>
      </c>
      <c r="M214" s="40">
        <f t="shared" si="48"/>
        <v>0</v>
      </c>
      <c r="N214" s="41">
        <f t="shared" si="50"/>
        <v>0</v>
      </c>
      <c r="O214" s="42">
        <v>0</v>
      </c>
      <c r="P214" s="42">
        <v>22</v>
      </c>
      <c r="Q214" s="67">
        <v>0.4</v>
      </c>
      <c r="R214" s="67">
        <f t="shared" si="49"/>
        <v>0</v>
      </c>
      <c r="S214" s="42">
        <v>0</v>
      </c>
      <c r="T214" s="41">
        <f>(M214*S214)</f>
        <v>0</v>
      </c>
      <c r="U214" s="41">
        <f>N214+R214+T214</f>
        <v>0</v>
      </c>
      <c r="V214" s="42">
        <f>M214*200</f>
        <v>0</v>
      </c>
      <c r="W214" s="42">
        <v>0</v>
      </c>
      <c r="X214" s="41">
        <v>149</v>
      </c>
      <c r="Y214" s="40">
        <f t="shared" si="51"/>
        <v>0</v>
      </c>
      <c r="Z214" s="45">
        <v>0</v>
      </c>
      <c r="AA214" s="46"/>
      <c r="AB214" s="41">
        <f>V214+Y214+Z214</f>
        <v>0</v>
      </c>
      <c r="AC214" s="41">
        <f>AB214+U214</f>
        <v>0</v>
      </c>
      <c r="AD214" s="91" t="str">
        <f>A214</f>
        <v>636-PR</v>
      </c>
      <c r="AE214" s="74" t="s">
        <v>397</v>
      </c>
    </row>
    <row r="215" spans="1:31" s="31" customFormat="1" ht="36.5" hidden="1" customHeight="1" x14ac:dyDescent="0.2">
      <c r="A215" s="33" t="s">
        <v>391</v>
      </c>
      <c r="B215" s="33" t="s">
        <v>601</v>
      </c>
      <c r="C215" s="28" t="s">
        <v>33</v>
      </c>
      <c r="D215" s="28" t="s">
        <v>45</v>
      </c>
      <c r="E215" s="35" t="s">
        <v>153</v>
      </c>
      <c r="F215" s="35" t="s">
        <v>392</v>
      </c>
      <c r="G215" s="35" t="s">
        <v>393</v>
      </c>
      <c r="H215" s="220">
        <v>45</v>
      </c>
      <c r="I215" s="33" t="s">
        <v>48</v>
      </c>
      <c r="J215" s="51">
        <v>585</v>
      </c>
      <c r="K215" s="52">
        <v>0</v>
      </c>
      <c r="L215" s="52">
        <v>25</v>
      </c>
      <c r="M215" s="52">
        <f t="shared" si="48"/>
        <v>25</v>
      </c>
      <c r="N215" s="34">
        <f t="shared" si="50"/>
        <v>14625</v>
      </c>
      <c r="O215" s="53">
        <v>28</v>
      </c>
      <c r="P215" s="53">
        <v>22</v>
      </c>
      <c r="Q215" s="71">
        <v>0.4</v>
      </c>
      <c r="R215" s="71">
        <f t="shared" si="49"/>
        <v>246.40000000000003</v>
      </c>
      <c r="S215" s="53">
        <v>0</v>
      </c>
      <c r="T215" s="34">
        <f>(M215*S215)</f>
        <v>0</v>
      </c>
      <c r="U215" s="34">
        <f>N215+R215+T215</f>
        <v>14871.4</v>
      </c>
      <c r="V215" s="53">
        <f>M215*200</f>
        <v>5000</v>
      </c>
      <c r="W215" s="53">
        <v>1</v>
      </c>
      <c r="X215" s="34">
        <v>160</v>
      </c>
      <c r="Y215" s="52">
        <f t="shared" si="51"/>
        <v>160</v>
      </c>
      <c r="Z215" s="46">
        <v>0</v>
      </c>
      <c r="AA215" s="46"/>
      <c r="AB215" s="34">
        <f>V215+Y215+Z215</f>
        <v>5160</v>
      </c>
      <c r="AC215" s="34">
        <f>AB215+U215</f>
        <v>20031.400000000001</v>
      </c>
      <c r="AD215" s="91" t="str">
        <f>A215</f>
        <v>636-PR</v>
      </c>
      <c r="AE215" s="74"/>
    </row>
    <row r="216" spans="1:31" s="31" customFormat="1" ht="36.5" hidden="1" customHeight="1" x14ac:dyDescent="0.2">
      <c r="A216" s="178" t="s">
        <v>391</v>
      </c>
      <c r="B216" s="178" t="s">
        <v>758</v>
      </c>
      <c r="C216" s="179" t="s">
        <v>33</v>
      </c>
      <c r="D216" s="179" t="s">
        <v>50</v>
      </c>
      <c r="E216" s="180" t="s">
        <v>199</v>
      </c>
      <c r="F216" s="180" t="s">
        <v>416</v>
      </c>
      <c r="G216" s="180" t="s">
        <v>760</v>
      </c>
      <c r="H216" s="220">
        <v>45</v>
      </c>
      <c r="I216" s="33" t="s">
        <v>48</v>
      </c>
      <c r="J216" s="51">
        <v>585</v>
      </c>
      <c r="K216" s="52">
        <v>17</v>
      </c>
      <c r="L216" s="52">
        <v>0</v>
      </c>
      <c r="M216" s="52">
        <f t="shared" si="48"/>
        <v>17</v>
      </c>
      <c r="N216" s="34">
        <f t="shared" si="50"/>
        <v>9945</v>
      </c>
      <c r="O216" s="53">
        <v>28</v>
      </c>
      <c r="P216" s="53">
        <v>98</v>
      </c>
      <c r="Q216" s="71">
        <v>0.4</v>
      </c>
      <c r="R216" s="71">
        <f t="shared" si="49"/>
        <v>1097.6000000000001</v>
      </c>
      <c r="S216" s="53">
        <v>0</v>
      </c>
      <c r="T216" s="34">
        <f>(M216*S216)</f>
        <v>0</v>
      </c>
      <c r="U216" s="34">
        <f>N216+R216+T216</f>
        <v>11042.6</v>
      </c>
      <c r="V216" s="53">
        <f>M216*200</f>
        <v>3400</v>
      </c>
      <c r="W216" s="53">
        <v>1</v>
      </c>
      <c r="X216" s="34">
        <v>709</v>
      </c>
      <c r="Y216" s="52">
        <f t="shared" si="51"/>
        <v>709</v>
      </c>
      <c r="Z216" s="46">
        <v>0</v>
      </c>
      <c r="AA216" s="46"/>
      <c r="AB216" s="34">
        <f>V216+Y216+Z216</f>
        <v>4109</v>
      </c>
      <c r="AC216" s="34">
        <f>AB216+U216</f>
        <v>15151.6</v>
      </c>
      <c r="AD216" s="91" t="str">
        <f>A216</f>
        <v>636-PR</v>
      </c>
      <c r="AE216" s="74"/>
    </row>
    <row r="217" spans="1:31" s="31" customFormat="1" ht="35.25" hidden="1" customHeight="1" x14ac:dyDescent="0.2">
      <c r="A217" s="33" t="s">
        <v>400</v>
      </c>
      <c r="B217" s="33"/>
      <c r="C217" s="28" t="s">
        <v>33</v>
      </c>
      <c r="D217" s="28" t="s">
        <v>50</v>
      </c>
      <c r="E217" s="35" t="s">
        <v>165</v>
      </c>
      <c r="F217" s="35" t="s">
        <v>401</v>
      </c>
      <c r="G217" s="35" t="s">
        <v>402</v>
      </c>
      <c r="H217" s="220">
        <v>45</v>
      </c>
      <c r="I217" s="33" t="s">
        <v>48</v>
      </c>
      <c r="J217" s="51">
        <v>585</v>
      </c>
      <c r="K217" s="52">
        <v>0</v>
      </c>
      <c r="L217" s="52">
        <v>17</v>
      </c>
      <c r="M217" s="52">
        <f t="shared" si="48"/>
        <v>17</v>
      </c>
      <c r="N217" s="34">
        <f t="shared" si="50"/>
        <v>9945</v>
      </c>
      <c r="O217" s="53">
        <v>28</v>
      </c>
      <c r="P217" s="53">
        <v>120</v>
      </c>
      <c r="Q217" s="71">
        <v>0.4</v>
      </c>
      <c r="R217" s="71">
        <f t="shared" si="49"/>
        <v>1344</v>
      </c>
      <c r="S217" s="53">
        <v>0</v>
      </c>
      <c r="T217" s="34">
        <f>(M217*S217)</f>
        <v>0</v>
      </c>
      <c r="U217" s="34">
        <f>N217+R217+T217</f>
        <v>11289</v>
      </c>
      <c r="V217" s="53">
        <f>M217*200</f>
        <v>3400</v>
      </c>
      <c r="W217" s="53">
        <v>1</v>
      </c>
      <c r="X217" s="53">
        <v>650</v>
      </c>
      <c r="Y217" s="52">
        <f t="shared" si="51"/>
        <v>650</v>
      </c>
      <c r="Z217" s="46">
        <v>0</v>
      </c>
      <c r="AA217" s="46"/>
      <c r="AB217" s="34">
        <f>V217+Y217+Z217</f>
        <v>4050</v>
      </c>
      <c r="AC217" s="34">
        <f>AB217+U217</f>
        <v>15339</v>
      </c>
      <c r="AD217" s="91" t="str">
        <f>A217</f>
        <v>640-PR</v>
      </c>
      <c r="AE217" s="74"/>
    </row>
    <row r="218" spans="1:31" s="31" customFormat="1" ht="36" hidden="1" customHeight="1" x14ac:dyDescent="0.2">
      <c r="A218" s="33" t="s">
        <v>400</v>
      </c>
      <c r="B218" s="33" t="s">
        <v>614</v>
      </c>
      <c r="C218" s="28" t="s">
        <v>33</v>
      </c>
      <c r="D218" s="28" t="s">
        <v>50</v>
      </c>
      <c r="E218" s="35" t="s">
        <v>385</v>
      </c>
      <c r="F218" s="35" t="s">
        <v>401</v>
      </c>
      <c r="G218" s="35" t="s">
        <v>402</v>
      </c>
      <c r="H218" s="220">
        <v>45</v>
      </c>
      <c r="I218" s="33" t="s">
        <v>48</v>
      </c>
      <c r="J218" s="51">
        <v>585</v>
      </c>
      <c r="K218" s="52">
        <v>0</v>
      </c>
      <c r="L218" s="52">
        <v>0</v>
      </c>
      <c r="M218" s="52">
        <f t="shared" si="48"/>
        <v>0</v>
      </c>
      <c r="N218" s="34">
        <f t="shared" si="50"/>
        <v>0</v>
      </c>
      <c r="O218" s="53">
        <v>0</v>
      </c>
      <c r="P218" s="53">
        <v>14</v>
      </c>
      <c r="Q218" s="71">
        <v>0.4</v>
      </c>
      <c r="R218" s="71">
        <f t="shared" si="49"/>
        <v>0</v>
      </c>
      <c r="S218" s="53">
        <v>0</v>
      </c>
      <c r="T218" s="34">
        <f>(M218*S218)</f>
        <v>0</v>
      </c>
      <c r="U218" s="34">
        <f>N218+R218+T218</f>
        <v>0</v>
      </c>
      <c r="V218" s="53">
        <f>M218*200</f>
        <v>0</v>
      </c>
      <c r="W218" s="53">
        <v>0</v>
      </c>
      <c r="X218" s="53">
        <v>160</v>
      </c>
      <c r="Y218" s="52">
        <f t="shared" si="51"/>
        <v>0</v>
      </c>
      <c r="Z218" s="46">
        <v>0</v>
      </c>
      <c r="AA218" s="52"/>
      <c r="AB218" s="34">
        <f>V218+Y218+Z218</f>
        <v>0</v>
      </c>
      <c r="AC218" s="34">
        <f>AB218+U218</f>
        <v>0</v>
      </c>
      <c r="AD218" s="91" t="str">
        <f>A218</f>
        <v>640-PR</v>
      </c>
      <c r="AE218" s="74"/>
    </row>
    <row r="219" spans="1:31" s="31" customFormat="1" ht="36" hidden="1" customHeight="1" x14ac:dyDescent="0.2">
      <c r="A219" s="33" t="s">
        <v>400</v>
      </c>
      <c r="B219" s="33" t="s">
        <v>604</v>
      </c>
      <c r="C219" s="28" t="s">
        <v>33</v>
      </c>
      <c r="D219" s="28" t="s">
        <v>50</v>
      </c>
      <c r="E219" s="35" t="s">
        <v>385</v>
      </c>
      <c r="F219" s="35" t="s">
        <v>401</v>
      </c>
      <c r="G219" s="35" t="s">
        <v>402</v>
      </c>
      <c r="H219" s="220">
        <v>45</v>
      </c>
      <c r="I219" s="33" t="s">
        <v>48</v>
      </c>
      <c r="J219" s="51">
        <v>585</v>
      </c>
      <c r="K219" s="52">
        <v>0</v>
      </c>
      <c r="L219" s="52">
        <v>0</v>
      </c>
      <c r="M219" s="52">
        <f t="shared" si="48"/>
        <v>0</v>
      </c>
      <c r="N219" s="34">
        <f t="shared" si="50"/>
        <v>0</v>
      </c>
      <c r="O219" s="53">
        <v>0</v>
      </c>
      <c r="P219" s="53">
        <v>14</v>
      </c>
      <c r="Q219" s="71">
        <v>0.4</v>
      </c>
      <c r="R219" s="71">
        <f t="shared" si="49"/>
        <v>0</v>
      </c>
      <c r="S219" s="53">
        <v>0</v>
      </c>
      <c r="T219" s="34">
        <f>(M219*S219)</f>
        <v>0</v>
      </c>
      <c r="U219" s="34">
        <f>N219+R219+T219</f>
        <v>0</v>
      </c>
      <c r="V219" s="53">
        <f>M219*200</f>
        <v>0</v>
      </c>
      <c r="W219" s="53">
        <v>0</v>
      </c>
      <c r="X219" s="53">
        <v>160</v>
      </c>
      <c r="Y219" s="52">
        <f t="shared" si="51"/>
        <v>0</v>
      </c>
      <c r="Z219" s="46">
        <v>0</v>
      </c>
      <c r="AA219" s="52"/>
      <c r="AB219" s="34">
        <f>V219+Y219+Z219</f>
        <v>0</v>
      </c>
      <c r="AC219" s="34">
        <f>AB219+U219</f>
        <v>0</v>
      </c>
      <c r="AD219" s="91" t="str">
        <f>A219</f>
        <v>640-PR</v>
      </c>
      <c r="AE219" s="74"/>
    </row>
    <row r="220" spans="1:31" s="31" customFormat="1" ht="59.25" hidden="1" customHeight="1" x14ac:dyDescent="0.2">
      <c r="A220" s="33" t="s">
        <v>405</v>
      </c>
      <c r="B220" s="33" t="s">
        <v>32</v>
      </c>
      <c r="C220" s="28" t="s">
        <v>77</v>
      </c>
      <c r="D220" s="28" t="s">
        <v>103</v>
      </c>
      <c r="E220" s="35" t="s">
        <v>406</v>
      </c>
      <c r="F220" s="35" t="s">
        <v>363</v>
      </c>
      <c r="G220" s="35" t="s">
        <v>364</v>
      </c>
      <c r="H220" s="220">
        <v>42</v>
      </c>
      <c r="I220" s="33" t="s">
        <v>48</v>
      </c>
      <c r="J220" s="51">
        <v>585</v>
      </c>
      <c r="K220" s="52">
        <v>0</v>
      </c>
      <c r="L220" s="52">
        <v>20</v>
      </c>
      <c r="M220" s="52">
        <f t="shared" si="48"/>
        <v>20</v>
      </c>
      <c r="N220" s="34">
        <f t="shared" si="50"/>
        <v>11700</v>
      </c>
      <c r="O220" s="53">
        <v>28</v>
      </c>
      <c r="P220" s="53">
        <v>36</v>
      </c>
      <c r="Q220" s="71">
        <v>0.4</v>
      </c>
      <c r="R220" s="71">
        <f t="shared" si="49"/>
        <v>403.2</v>
      </c>
      <c r="S220" s="53">
        <v>0</v>
      </c>
      <c r="T220" s="34">
        <f>(M220*S220)</f>
        <v>0</v>
      </c>
      <c r="U220" s="34">
        <f>N220+R220+T220</f>
        <v>12103.2</v>
      </c>
      <c r="V220" s="53">
        <f>M220*200</f>
        <v>4000</v>
      </c>
      <c r="W220" s="53">
        <v>1</v>
      </c>
      <c r="X220" s="53">
        <v>200</v>
      </c>
      <c r="Y220" s="52">
        <f t="shared" si="51"/>
        <v>200</v>
      </c>
      <c r="Z220" s="46">
        <v>0</v>
      </c>
      <c r="AA220" s="46"/>
      <c r="AB220" s="34">
        <f>V220+Y220+Z220</f>
        <v>4200</v>
      </c>
      <c r="AC220" s="34">
        <f>AB220+U220</f>
        <v>16303.2</v>
      </c>
      <c r="AD220" s="57" t="str">
        <f>A220</f>
        <v>642-A</v>
      </c>
      <c r="AE220" s="74"/>
    </row>
    <row r="221" spans="1:31" s="31" customFormat="1" ht="48" hidden="1" customHeight="1" x14ac:dyDescent="0.2">
      <c r="A221" s="33" t="s">
        <v>405</v>
      </c>
      <c r="B221" s="33" t="s">
        <v>643</v>
      </c>
      <c r="C221" s="28" t="s">
        <v>77</v>
      </c>
      <c r="D221" s="28" t="s">
        <v>103</v>
      </c>
      <c r="E221" s="35" t="s">
        <v>181</v>
      </c>
      <c r="F221" s="35" t="s">
        <v>166</v>
      </c>
      <c r="G221" s="35" t="s">
        <v>359</v>
      </c>
      <c r="H221" s="220">
        <v>42</v>
      </c>
      <c r="I221" s="33" t="s">
        <v>48</v>
      </c>
      <c r="J221" s="51">
        <v>585</v>
      </c>
      <c r="K221" s="52">
        <v>0</v>
      </c>
      <c r="L221" s="52">
        <v>0</v>
      </c>
      <c r="M221" s="52">
        <f t="shared" si="48"/>
        <v>0</v>
      </c>
      <c r="N221" s="34">
        <f t="shared" si="50"/>
        <v>0</v>
      </c>
      <c r="O221" s="53">
        <v>0</v>
      </c>
      <c r="P221" s="53">
        <v>36</v>
      </c>
      <c r="Q221" s="71">
        <v>0.4</v>
      </c>
      <c r="R221" s="71">
        <f t="shared" si="49"/>
        <v>0</v>
      </c>
      <c r="S221" s="53">
        <v>0</v>
      </c>
      <c r="T221" s="34">
        <f>(M221*S221)</f>
        <v>0</v>
      </c>
      <c r="U221" s="34">
        <f>N221+R221+T221</f>
        <v>0</v>
      </c>
      <c r="V221" s="53">
        <f>M221*200</f>
        <v>0</v>
      </c>
      <c r="W221" s="53">
        <v>0</v>
      </c>
      <c r="X221" s="53">
        <v>200</v>
      </c>
      <c r="Y221" s="52">
        <f t="shared" si="51"/>
        <v>0</v>
      </c>
      <c r="Z221" s="46">
        <v>0</v>
      </c>
      <c r="AA221" s="46"/>
      <c r="AB221" s="34">
        <f>V221+Y221+Z221</f>
        <v>0</v>
      </c>
      <c r="AC221" s="34">
        <f>AB221+U221</f>
        <v>0</v>
      </c>
      <c r="AD221" s="57" t="str">
        <f>A221</f>
        <v>642-A</v>
      </c>
      <c r="AE221" s="74" t="s">
        <v>195</v>
      </c>
    </row>
    <row r="222" spans="1:31" s="31" customFormat="1" ht="44" hidden="1" customHeight="1" x14ac:dyDescent="0.2">
      <c r="A222" s="33" t="s">
        <v>409</v>
      </c>
      <c r="B222" s="33" t="s">
        <v>644</v>
      </c>
      <c r="C222" s="28" t="s">
        <v>77</v>
      </c>
      <c r="D222" s="28" t="s">
        <v>103</v>
      </c>
      <c r="E222" s="35" t="s">
        <v>406</v>
      </c>
      <c r="F222" s="35" t="s">
        <v>410</v>
      </c>
      <c r="G222" s="35" t="s">
        <v>411</v>
      </c>
      <c r="H222" s="220">
        <v>42</v>
      </c>
      <c r="I222" s="33" t="s">
        <v>48</v>
      </c>
      <c r="J222" s="51">
        <v>585</v>
      </c>
      <c r="K222" s="52">
        <v>0</v>
      </c>
      <c r="L222" s="52">
        <v>0</v>
      </c>
      <c r="M222" s="52">
        <f t="shared" si="48"/>
        <v>0</v>
      </c>
      <c r="N222" s="34">
        <f t="shared" si="50"/>
        <v>0</v>
      </c>
      <c r="O222" s="53">
        <v>0</v>
      </c>
      <c r="P222" s="53">
        <v>12</v>
      </c>
      <c r="Q222" s="71">
        <v>0.4</v>
      </c>
      <c r="R222" s="71">
        <f t="shared" si="49"/>
        <v>0</v>
      </c>
      <c r="S222" s="53">
        <v>0</v>
      </c>
      <c r="T222" s="34">
        <f>(M222*S222)</f>
        <v>0</v>
      </c>
      <c r="U222" s="34">
        <f>N222+R222+T222</f>
        <v>0</v>
      </c>
      <c r="V222" s="53">
        <f>M222*200</f>
        <v>0</v>
      </c>
      <c r="W222" s="53">
        <v>0</v>
      </c>
      <c r="X222" s="53">
        <v>148</v>
      </c>
      <c r="Y222" s="52">
        <f t="shared" si="51"/>
        <v>0</v>
      </c>
      <c r="Z222" s="46">
        <v>0</v>
      </c>
      <c r="AA222" s="46"/>
      <c r="AB222" s="34">
        <f>V222+Y222+Z222</f>
        <v>0</v>
      </c>
      <c r="AC222" s="34">
        <f>AB222+U222</f>
        <v>0</v>
      </c>
      <c r="AD222" s="57" t="str">
        <f>A222</f>
        <v>643-PR</v>
      </c>
      <c r="AE222" s="74"/>
    </row>
    <row r="223" spans="1:31" s="31" customFormat="1" ht="44" hidden="1" customHeight="1" x14ac:dyDescent="0.2">
      <c r="A223" s="178" t="s">
        <v>409</v>
      </c>
      <c r="B223" s="178" t="s">
        <v>676</v>
      </c>
      <c r="C223" s="179" t="s">
        <v>77</v>
      </c>
      <c r="D223" s="179" t="s">
        <v>103</v>
      </c>
      <c r="E223" s="180" t="s">
        <v>181</v>
      </c>
      <c r="F223" s="180" t="s">
        <v>392</v>
      </c>
      <c r="G223" s="180" t="s">
        <v>413</v>
      </c>
      <c r="H223" s="220">
        <v>42</v>
      </c>
      <c r="I223" s="33" t="s">
        <v>48</v>
      </c>
      <c r="J223" s="51">
        <v>585</v>
      </c>
      <c r="K223" s="181">
        <v>0</v>
      </c>
      <c r="L223" s="181">
        <v>20</v>
      </c>
      <c r="M223" s="52">
        <f t="shared" si="48"/>
        <v>20</v>
      </c>
      <c r="N223" s="34">
        <f t="shared" si="50"/>
        <v>11700</v>
      </c>
      <c r="O223" s="53">
        <v>28</v>
      </c>
      <c r="P223" s="53">
        <v>36</v>
      </c>
      <c r="Q223" s="71">
        <v>0.4</v>
      </c>
      <c r="R223" s="71">
        <f t="shared" si="49"/>
        <v>403.2</v>
      </c>
      <c r="S223" s="53">
        <v>0</v>
      </c>
      <c r="T223" s="34">
        <f>(M223*S223)</f>
        <v>0</v>
      </c>
      <c r="U223" s="34">
        <f>N223+R223+T223</f>
        <v>12103.2</v>
      </c>
      <c r="V223" s="53">
        <f>M223*200</f>
        <v>4000</v>
      </c>
      <c r="W223" s="53">
        <v>1</v>
      </c>
      <c r="X223" s="53">
        <v>200</v>
      </c>
      <c r="Y223" s="52">
        <f t="shared" si="51"/>
        <v>200</v>
      </c>
      <c r="Z223" s="46"/>
      <c r="AA223" s="46"/>
      <c r="AB223" s="34">
        <f>V223+Y223+Z223</f>
        <v>4200</v>
      </c>
      <c r="AC223" s="34">
        <f>AB223+U223</f>
        <v>16303.2</v>
      </c>
      <c r="AD223" s="57"/>
      <c r="AE223" s="74"/>
    </row>
    <row r="224" spans="1:31" s="31" customFormat="1" ht="56" hidden="1" customHeight="1" x14ac:dyDescent="0.2">
      <c r="A224" s="33" t="s">
        <v>409</v>
      </c>
      <c r="B224" s="33"/>
      <c r="C224" s="28" t="s">
        <v>77</v>
      </c>
      <c r="D224" s="28" t="s">
        <v>103</v>
      </c>
      <c r="E224" s="35" t="s">
        <v>192</v>
      </c>
      <c r="F224" s="35" t="s">
        <v>392</v>
      </c>
      <c r="G224" s="35" t="s">
        <v>413</v>
      </c>
      <c r="H224" s="220">
        <v>42</v>
      </c>
      <c r="I224" s="33" t="s">
        <v>48</v>
      </c>
      <c r="J224" s="51">
        <v>585</v>
      </c>
      <c r="K224" s="52">
        <v>0</v>
      </c>
      <c r="L224" s="52">
        <v>18</v>
      </c>
      <c r="M224" s="52">
        <f t="shared" si="48"/>
        <v>18</v>
      </c>
      <c r="N224" s="34">
        <f t="shared" si="50"/>
        <v>10530</v>
      </c>
      <c r="O224" s="53">
        <v>28</v>
      </c>
      <c r="P224" s="53">
        <v>19</v>
      </c>
      <c r="Q224" s="71">
        <v>0.4</v>
      </c>
      <c r="R224" s="71">
        <f t="shared" si="49"/>
        <v>212.8</v>
      </c>
      <c r="S224" s="53">
        <v>0</v>
      </c>
      <c r="T224" s="34">
        <f>(M224*S224)</f>
        <v>0</v>
      </c>
      <c r="U224" s="34">
        <f>N224+R224+T224</f>
        <v>10742.8</v>
      </c>
      <c r="V224" s="53">
        <f>M224*200</f>
        <v>3600</v>
      </c>
      <c r="W224" s="53">
        <v>1</v>
      </c>
      <c r="X224" s="53">
        <v>165</v>
      </c>
      <c r="Y224" s="52">
        <f t="shared" si="51"/>
        <v>165</v>
      </c>
      <c r="Z224" s="46">
        <v>0</v>
      </c>
      <c r="AA224" s="46"/>
      <c r="AB224" s="34">
        <f>V224+Y224+Z224</f>
        <v>3765</v>
      </c>
      <c r="AC224" s="34">
        <f>AB224+U224</f>
        <v>14507.8</v>
      </c>
      <c r="AD224" s="57" t="str">
        <f>A224</f>
        <v>643-PR</v>
      </c>
      <c r="AE224" s="74"/>
    </row>
    <row r="225" spans="1:31" s="31" customFormat="1" ht="56" hidden="1" customHeight="1" x14ac:dyDescent="0.2">
      <c r="A225" s="33" t="s">
        <v>409</v>
      </c>
      <c r="B225" s="33" t="s">
        <v>645</v>
      </c>
      <c r="C225" s="28" t="s">
        <v>77</v>
      </c>
      <c r="D225" s="28" t="s">
        <v>103</v>
      </c>
      <c r="E225" s="35" t="s">
        <v>189</v>
      </c>
      <c r="F225" s="35" t="s">
        <v>392</v>
      </c>
      <c r="G225" s="35" t="s">
        <v>413</v>
      </c>
      <c r="H225" s="220">
        <v>42</v>
      </c>
      <c r="I225" s="33" t="s">
        <v>48</v>
      </c>
      <c r="J225" s="51">
        <v>585</v>
      </c>
      <c r="K225" s="52">
        <v>0</v>
      </c>
      <c r="L225" s="52">
        <v>15</v>
      </c>
      <c r="M225" s="52">
        <f t="shared" si="48"/>
        <v>15</v>
      </c>
      <c r="N225" s="34">
        <f t="shared" si="50"/>
        <v>8775</v>
      </c>
      <c r="O225" s="53">
        <v>28</v>
      </c>
      <c r="P225" s="53">
        <v>23</v>
      </c>
      <c r="Q225" s="71">
        <v>0.4</v>
      </c>
      <c r="R225" s="71">
        <f t="shared" si="49"/>
        <v>257.60000000000002</v>
      </c>
      <c r="S225" s="53">
        <v>0</v>
      </c>
      <c r="T225" s="34">
        <f>(M225*S225)</f>
        <v>0</v>
      </c>
      <c r="U225" s="34">
        <f>N225+R225+T225</f>
        <v>9032.6</v>
      </c>
      <c r="V225" s="53">
        <f>M225*200</f>
        <v>3000</v>
      </c>
      <c r="W225" s="53">
        <v>1</v>
      </c>
      <c r="X225" s="53">
        <v>153</v>
      </c>
      <c r="Y225" s="52">
        <f t="shared" si="51"/>
        <v>153</v>
      </c>
      <c r="Z225" s="46">
        <v>0</v>
      </c>
      <c r="AA225" s="46"/>
      <c r="AB225" s="34">
        <f>V225+Y225+Z225</f>
        <v>3153</v>
      </c>
      <c r="AC225" s="34">
        <f>AB225+U225</f>
        <v>12185.6</v>
      </c>
      <c r="AD225" s="57"/>
      <c r="AE225" s="74"/>
    </row>
    <row r="226" spans="1:31" s="31" customFormat="1" ht="30" hidden="1" customHeight="1" x14ac:dyDescent="0.2">
      <c r="A226" s="33" t="s">
        <v>409</v>
      </c>
      <c r="B226" s="33"/>
      <c r="C226" s="28" t="s">
        <v>77</v>
      </c>
      <c r="D226" s="28" t="s">
        <v>108</v>
      </c>
      <c r="E226" s="89" t="s">
        <v>415</v>
      </c>
      <c r="F226" s="35" t="s">
        <v>416</v>
      </c>
      <c r="G226" s="35" t="s">
        <v>417</v>
      </c>
      <c r="H226" s="220">
        <v>56</v>
      </c>
      <c r="I226" s="33" t="s">
        <v>48</v>
      </c>
      <c r="J226" s="51">
        <v>585</v>
      </c>
      <c r="K226" s="52">
        <v>19</v>
      </c>
      <c r="L226" s="52">
        <v>0</v>
      </c>
      <c r="M226" s="52">
        <f t="shared" si="48"/>
        <v>19</v>
      </c>
      <c r="N226" s="34">
        <f t="shared" si="50"/>
        <v>11115</v>
      </c>
      <c r="O226" s="53">
        <v>36</v>
      </c>
      <c r="P226" s="53">
        <v>22</v>
      </c>
      <c r="Q226" s="71">
        <v>0.4</v>
      </c>
      <c r="R226" s="71">
        <f t="shared" si="49"/>
        <v>316.8</v>
      </c>
      <c r="S226" s="34">
        <v>0</v>
      </c>
      <c r="T226" s="34">
        <v>0</v>
      </c>
      <c r="U226" s="34">
        <f>N226+R226+T226</f>
        <v>11431.8</v>
      </c>
      <c r="V226" s="53">
        <f>M226*200</f>
        <v>3800</v>
      </c>
      <c r="W226" s="53">
        <v>1</v>
      </c>
      <c r="X226" s="52">
        <v>225</v>
      </c>
      <c r="Y226" s="52">
        <f t="shared" si="51"/>
        <v>225</v>
      </c>
      <c r="Z226" s="34">
        <v>0</v>
      </c>
      <c r="AA226" s="34"/>
      <c r="AB226" s="34">
        <f>V226+Y226+Z226</f>
        <v>4025</v>
      </c>
      <c r="AC226" s="34">
        <f>AB226+U226</f>
        <v>15456.8</v>
      </c>
      <c r="AD226" s="57" t="str">
        <f>A226</f>
        <v>643-PR</v>
      </c>
      <c r="AE226" s="74"/>
    </row>
    <row r="227" spans="1:31" s="31" customFormat="1" ht="30.75" hidden="1" customHeight="1" x14ac:dyDescent="0.2">
      <c r="A227" s="33" t="s">
        <v>409</v>
      </c>
      <c r="B227" s="33"/>
      <c r="C227" s="28" t="s">
        <v>77</v>
      </c>
      <c r="D227" s="28" t="s">
        <v>108</v>
      </c>
      <c r="E227" s="89" t="s">
        <v>415</v>
      </c>
      <c r="F227" s="35" t="s">
        <v>416</v>
      </c>
      <c r="G227" s="35" t="s">
        <v>417</v>
      </c>
      <c r="H227" s="220">
        <v>56</v>
      </c>
      <c r="I227" s="33" t="s">
        <v>48</v>
      </c>
      <c r="J227" s="51">
        <v>585</v>
      </c>
      <c r="K227" s="52">
        <v>0</v>
      </c>
      <c r="L227" s="52">
        <v>18</v>
      </c>
      <c r="M227" s="52">
        <v>18</v>
      </c>
      <c r="N227" s="34">
        <f t="shared" si="50"/>
        <v>10530</v>
      </c>
      <c r="O227" s="53">
        <v>36</v>
      </c>
      <c r="P227" s="53">
        <v>22</v>
      </c>
      <c r="Q227" s="71">
        <v>0.4</v>
      </c>
      <c r="R227" s="71">
        <f t="shared" si="49"/>
        <v>316.8</v>
      </c>
      <c r="S227" s="34">
        <v>0</v>
      </c>
      <c r="T227" s="34">
        <v>0</v>
      </c>
      <c r="U227" s="34">
        <f>N227+R227+T227</f>
        <v>10846.8</v>
      </c>
      <c r="V227" s="53">
        <f>M227*200</f>
        <v>3600</v>
      </c>
      <c r="W227" s="53">
        <v>1</v>
      </c>
      <c r="X227" s="52">
        <v>225</v>
      </c>
      <c r="Y227" s="52">
        <f t="shared" si="51"/>
        <v>225</v>
      </c>
      <c r="Z227" s="34">
        <v>0</v>
      </c>
      <c r="AA227" s="34"/>
      <c r="AB227" s="34">
        <f>V227+Y227+Z227</f>
        <v>3825</v>
      </c>
      <c r="AC227" s="34">
        <f>AB227+U227</f>
        <v>14671.8</v>
      </c>
      <c r="AD227" s="57" t="str">
        <f>A227</f>
        <v>643-PR</v>
      </c>
      <c r="AE227" s="74"/>
    </row>
    <row r="228" spans="1:31" s="31" customFormat="1" ht="37.5" hidden="1" customHeight="1" x14ac:dyDescent="0.2">
      <c r="A228" s="62" t="s">
        <v>409</v>
      </c>
      <c r="B228" s="62"/>
      <c r="C228" s="63" t="s">
        <v>77</v>
      </c>
      <c r="D228" s="63" t="s">
        <v>108</v>
      </c>
      <c r="E228" s="95" t="s">
        <v>415</v>
      </c>
      <c r="F228" s="37" t="s">
        <v>420</v>
      </c>
      <c r="G228" s="37" t="s">
        <v>421</v>
      </c>
      <c r="H228" s="245">
        <v>42</v>
      </c>
      <c r="I228" s="62" t="s">
        <v>48</v>
      </c>
      <c r="J228" s="39">
        <v>585</v>
      </c>
      <c r="K228" s="40">
        <v>0</v>
      </c>
      <c r="L228" s="40">
        <v>0</v>
      </c>
      <c r="M228" s="40">
        <f t="shared" ref="M228:M295" si="52">K228+L228</f>
        <v>0</v>
      </c>
      <c r="N228" s="41">
        <f t="shared" si="50"/>
        <v>0</v>
      </c>
      <c r="O228" s="42">
        <v>0</v>
      </c>
      <c r="P228" s="42">
        <v>22</v>
      </c>
      <c r="Q228" s="67">
        <v>0.4</v>
      </c>
      <c r="R228" s="67">
        <f t="shared" si="49"/>
        <v>0</v>
      </c>
      <c r="S228" s="42">
        <v>0</v>
      </c>
      <c r="T228" s="41">
        <f>(M228*S228)</f>
        <v>0</v>
      </c>
      <c r="U228" s="41">
        <f>N228+R228+T228</f>
        <v>0</v>
      </c>
      <c r="V228" s="42">
        <f>M228*200</f>
        <v>0</v>
      </c>
      <c r="W228" s="42">
        <v>0</v>
      </c>
      <c r="X228" s="42">
        <v>225</v>
      </c>
      <c r="Y228" s="40">
        <f t="shared" si="51"/>
        <v>0</v>
      </c>
      <c r="Z228" s="45">
        <v>0</v>
      </c>
      <c r="AA228" s="46"/>
      <c r="AB228" s="41">
        <f>V228+Y228+Z228</f>
        <v>0</v>
      </c>
      <c r="AC228" s="41">
        <f>AB228+U228</f>
        <v>0</v>
      </c>
      <c r="AD228" s="57" t="str">
        <f>A228</f>
        <v>643-PR</v>
      </c>
      <c r="AE228" s="74"/>
    </row>
    <row r="229" spans="1:31" s="31" customFormat="1" ht="45.75" hidden="1" customHeight="1" x14ac:dyDescent="0.2">
      <c r="A229" s="62" t="s">
        <v>409</v>
      </c>
      <c r="B229" s="62"/>
      <c r="C229" s="63" t="s">
        <v>77</v>
      </c>
      <c r="D229" s="63" t="s">
        <v>108</v>
      </c>
      <c r="E229" s="37" t="s">
        <v>207</v>
      </c>
      <c r="F229" s="37" t="s">
        <v>423</v>
      </c>
      <c r="G229" s="37" t="s">
        <v>424</v>
      </c>
      <c r="H229" s="245">
        <v>42</v>
      </c>
      <c r="I229" s="62" t="s">
        <v>48</v>
      </c>
      <c r="J229" s="39">
        <v>585</v>
      </c>
      <c r="K229" s="40">
        <v>0</v>
      </c>
      <c r="L229" s="40">
        <v>0</v>
      </c>
      <c r="M229" s="40">
        <f t="shared" si="52"/>
        <v>0</v>
      </c>
      <c r="N229" s="41">
        <f t="shared" si="50"/>
        <v>0</v>
      </c>
      <c r="O229" s="42">
        <v>0</v>
      </c>
      <c r="P229" s="42">
        <v>12</v>
      </c>
      <c r="Q229" s="67">
        <v>0.4</v>
      </c>
      <c r="R229" s="67">
        <f t="shared" si="49"/>
        <v>0</v>
      </c>
      <c r="S229" s="42">
        <v>0</v>
      </c>
      <c r="T229" s="41">
        <f>(M229*S229)</f>
        <v>0</v>
      </c>
      <c r="U229" s="41">
        <f>N229+R229+T229</f>
        <v>0</v>
      </c>
      <c r="V229" s="42">
        <f>M229*200</f>
        <v>0</v>
      </c>
      <c r="W229" s="42">
        <v>0</v>
      </c>
      <c r="X229" s="42">
        <v>205</v>
      </c>
      <c r="Y229" s="40">
        <f t="shared" si="51"/>
        <v>0</v>
      </c>
      <c r="Z229" s="45">
        <v>0</v>
      </c>
      <c r="AA229" s="46"/>
      <c r="AB229" s="41">
        <f>V229+Y229+Z229</f>
        <v>0</v>
      </c>
      <c r="AC229" s="41">
        <f>AB229+U229</f>
        <v>0</v>
      </c>
      <c r="AD229" s="49" t="str">
        <f>A229</f>
        <v>643-PR</v>
      </c>
      <c r="AE229" s="74"/>
    </row>
    <row r="230" spans="1:31" s="31" customFormat="1" ht="45.75" hidden="1" customHeight="1" x14ac:dyDescent="0.2">
      <c r="A230" s="62" t="s">
        <v>409</v>
      </c>
      <c r="B230" s="62"/>
      <c r="C230" s="63" t="s">
        <v>77</v>
      </c>
      <c r="D230" s="63" t="s">
        <v>108</v>
      </c>
      <c r="E230" s="37" t="s">
        <v>207</v>
      </c>
      <c r="F230" s="37" t="s">
        <v>423</v>
      </c>
      <c r="G230" s="37" t="s">
        <v>424</v>
      </c>
      <c r="H230" s="245">
        <v>42</v>
      </c>
      <c r="I230" s="62" t="s">
        <v>48</v>
      </c>
      <c r="J230" s="39">
        <v>585</v>
      </c>
      <c r="K230" s="40">
        <v>0</v>
      </c>
      <c r="L230" s="40">
        <v>0</v>
      </c>
      <c r="M230" s="40">
        <f t="shared" si="52"/>
        <v>0</v>
      </c>
      <c r="N230" s="41">
        <f t="shared" si="50"/>
        <v>0</v>
      </c>
      <c r="O230" s="42">
        <v>0</v>
      </c>
      <c r="P230" s="42">
        <v>12</v>
      </c>
      <c r="Q230" s="67">
        <v>0.4</v>
      </c>
      <c r="R230" s="67">
        <f t="shared" si="49"/>
        <v>0</v>
      </c>
      <c r="S230" s="42">
        <v>0</v>
      </c>
      <c r="T230" s="41">
        <f>(M230*S230)</f>
        <v>0</v>
      </c>
      <c r="U230" s="41">
        <f>N230+R230+T230</f>
        <v>0</v>
      </c>
      <c r="V230" s="42">
        <f>M230*200</f>
        <v>0</v>
      </c>
      <c r="W230" s="42">
        <v>0</v>
      </c>
      <c r="X230" s="42">
        <v>205</v>
      </c>
      <c r="Y230" s="40">
        <f t="shared" si="51"/>
        <v>0</v>
      </c>
      <c r="Z230" s="45">
        <v>0</v>
      </c>
      <c r="AA230" s="46"/>
      <c r="AB230" s="41">
        <f>V230+Y230+Z230</f>
        <v>0</v>
      </c>
      <c r="AC230" s="41">
        <f>AB230+U230</f>
        <v>0</v>
      </c>
      <c r="AD230" s="49" t="str">
        <f>A230</f>
        <v>643-PR</v>
      </c>
      <c r="AE230" s="74"/>
    </row>
    <row r="231" spans="1:31" s="31" customFormat="1" ht="40.5" hidden="1" customHeight="1" x14ac:dyDescent="0.2">
      <c r="A231" s="33" t="s">
        <v>409</v>
      </c>
      <c r="B231" s="33"/>
      <c r="C231" s="28" t="s">
        <v>77</v>
      </c>
      <c r="D231" s="28" t="s">
        <v>108</v>
      </c>
      <c r="E231" s="35" t="s">
        <v>213</v>
      </c>
      <c r="F231" s="35" t="s">
        <v>426</v>
      </c>
      <c r="G231" s="35" t="s">
        <v>411</v>
      </c>
      <c r="H231" s="220">
        <v>42</v>
      </c>
      <c r="I231" s="33" t="s">
        <v>48</v>
      </c>
      <c r="J231" s="51">
        <v>585</v>
      </c>
      <c r="K231" s="52">
        <v>20</v>
      </c>
      <c r="L231" s="52">
        <v>0</v>
      </c>
      <c r="M231" s="52">
        <f t="shared" si="52"/>
        <v>20</v>
      </c>
      <c r="N231" s="34">
        <f t="shared" si="50"/>
        <v>11700</v>
      </c>
      <c r="O231" s="53">
        <v>28</v>
      </c>
      <c r="P231" s="53">
        <v>12</v>
      </c>
      <c r="Q231" s="71">
        <v>0.4</v>
      </c>
      <c r="R231" s="71">
        <f t="shared" si="49"/>
        <v>134.40000000000003</v>
      </c>
      <c r="S231" s="53">
        <v>0</v>
      </c>
      <c r="T231" s="34">
        <f>(M231*S231)</f>
        <v>0</v>
      </c>
      <c r="U231" s="34">
        <f>N231+R231+T231</f>
        <v>11834.4</v>
      </c>
      <c r="V231" s="53">
        <f>M231*200</f>
        <v>4000</v>
      </c>
      <c r="W231" s="53">
        <v>1</v>
      </c>
      <c r="X231" s="53">
        <v>154</v>
      </c>
      <c r="Y231" s="52">
        <f t="shared" si="51"/>
        <v>154</v>
      </c>
      <c r="Z231" s="46">
        <v>0</v>
      </c>
      <c r="AA231" s="46"/>
      <c r="AB231" s="34">
        <f>V231+Y231+Z231</f>
        <v>4154</v>
      </c>
      <c r="AC231" s="34">
        <f>AB231+U231</f>
        <v>15988.4</v>
      </c>
      <c r="AD231" s="57" t="str">
        <f>A231</f>
        <v>643-PR</v>
      </c>
      <c r="AE231" s="74"/>
    </row>
    <row r="232" spans="1:31" s="31" customFormat="1" ht="38.25" hidden="1" customHeight="1" x14ac:dyDescent="0.2">
      <c r="A232" s="33" t="s">
        <v>409</v>
      </c>
      <c r="B232" s="33"/>
      <c r="C232" s="28" t="s">
        <v>77</v>
      </c>
      <c r="D232" s="28" t="s">
        <v>108</v>
      </c>
      <c r="E232" s="35" t="s">
        <v>213</v>
      </c>
      <c r="F232" s="35" t="s">
        <v>392</v>
      </c>
      <c r="G232" s="35" t="s">
        <v>428</v>
      </c>
      <c r="H232" s="220">
        <v>42</v>
      </c>
      <c r="I232" s="33" t="s">
        <v>48</v>
      </c>
      <c r="J232" s="51">
        <v>585</v>
      </c>
      <c r="K232" s="52">
        <v>0</v>
      </c>
      <c r="L232" s="52">
        <v>19</v>
      </c>
      <c r="M232" s="52">
        <f t="shared" si="52"/>
        <v>19</v>
      </c>
      <c r="N232" s="34">
        <f t="shared" si="50"/>
        <v>11115</v>
      </c>
      <c r="O232" s="53">
        <v>28</v>
      </c>
      <c r="P232" s="53">
        <v>12</v>
      </c>
      <c r="Q232" s="71">
        <v>0.4</v>
      </c>
      <c r="R232" s="71">
        <f t="shared" si="49"/>
        <v>134.40000000000003</v>
      </c>
      <c r="S232" s="53">
        <v>0</v>
      </c>
      <c r="T232" s="34">
        <f>(M232*S232)</f>
        <v>0</v>
      </c>
      <c r="U232" s="34">
        <f>N232+R232+T232</f>
        <v>11249.4</v>
      </c>
      <c r="V232" s="53">
        <f>M232*200</f>
        <v>3800</v>
      </c>
      <c r="W232" s="53">
        <v>1</v>
      </c>
      <c r="X232" s="53">
        <v>154</v>
      </c>
      <c r="Y232" s="52">
        <f t="shared" si="51"/>
        <v>154</v>
      </c>
      <c r="Z232" s="46">
        <v>0</v>
      </c>
      <c r="AA232" s="46"/>
      <c r="AB232" s="34">
        <f>V232+Y232+Z232</f>
        <v>3954</v>
      </c>
      <c r="AC232" s="34">
        <f>AB232+U232</f>
        <v>15203.4</v>
      </c>
      <c r="AD232" s="57" t="str">
        <f>A232</f>
        <v>643-PR</v>
      </c>
      <c r="AE232" s="74"/>
    </row>
    <row r="233" spans="1:31" s="31" customFormat="1" ht="31.5" hidden="1" customHeight="1" x14ac:dyDescent="0.2">
      <c r="A233" s="33" t="s">
        <v>409</v>
      </c>
      <c r="B233" s="33"/>
      <c r="C233" s="28" t="s">
        <v>77</v>
      </c>
      <c r="D233" s="28" t="s">
        <v>108</v>
      </c>
      <c r="E233" s="89" t="s">
        <v>302</v>
      </c>
      <c r="F233" s="35" t="s">
        <v>392</v>
      </c>
      <c r="G233" s="35" t="s">
        <v>428</v>
      </c>
      <c r="H233" s="220">
        <v>42</v>
      </c>
      <c r="I233" s="33" t="s">
        <v>48</v>
      </c>
      <c r="J233" s="51">
        <v>585</v>
      </c>
      <c r="K233" s="52">
        <v>19</v>
      </c>
      <c r="L233" s="52">
        <v>0</v>
      </c>
      <c r="M233" s="52">
        <f t="shared" si="52"/>
        <v>19</v>
      </c>
      <c r="N233" s="34">
        <f t="shared" si="50"/>
        <v>11115</v>
      </c>
      <c r="O233" s="53">
        <v>28</v>
      </c>
      <c r="P233" s="53">
        <v>41</v>
      </c>
      <c r="Q233" s="71">
        <v>0.4</v>
      </c>
      <c r="R233" s="71">
        <f t="shared" si="49"/>
        <v>459.20000000000005</v>
      </c>
      <c r="S233" s="53">
        <v>0</v>
      </c>
      <c r="T233" s="34">
        <f>(M233*S233)</f>
        <v>0</v>
      </c>
      <c r="U233" s="34">
        <f>N233+R233+T233</f>
        <v>11574.2</v>
      </c>
      <c r="V233" s="53">
        <f>M233*200</f>
        <v>3800</v>
      </c>
      <c r="W233" s="53">
        <v>1</v>
      </c>
      <c r="X233" s="53">
        <v>275</v>
      </c>
      <c r="Y233" s="52">
        <f t="shared" si="51"/>
        <v>275</v>
      </c>
      <c r="Z233" s="46">
        <v>0</v>
      </c>
      <c r="AA233" s="46"/>
      <c r="AB233" s="34">
        <f>V233+Y233+Z233</f>
        <v>4075</v>
      </c>
      <c r="AC233" s="34">
        <f>AB233+U233</f>
        <v>15649.2</v>
      </c>
      <c r="AD233" s="57" t="str">
        <f>A233</f>
        <v>643-PR</v>
      </c>
      <c r="AE233" s="74"/>
    </row>
    <row r="234" spans="1:31" s="31" customFormat="1" ht="28.5" hidden="1" customHeight="1" x14ac:dyDescent="0.2">
      <c r="A234" s="33" t="s">
        <v>409</v>
      </c>
      <c r="B234" s="33"/>
      <c r="C234" s="28" t="s">
        <v>77</v>
      </c>
      <c r="D234" s="28" t="s">
        <v>50</v>
      </c>
      <c r="E234" s="35" t="s">
        <v>373</v>
      </c>
      <c r="F234" s="35" t="s">
        <v>420</v>
      </c>
      <c r="G234" s="35" t="s">
        <v>413</v>
      </c>
      <c r="H234" s="220">
        <v>42</v>
      </c>
      <c r="I234" s="33" t="s">
        <v>48</v>
      </c>
      <c r="J234" s="51">
        <v>585</v>
      </c>
      <c r="K234" s="52">
        <v>0</v>
      </c>
      <c r="L234" s="52">
        <v>20</v>
      </c>
      <c r="M234" s="52">
        <f t="shared" si="52"/>
        <v>20</v>
      </c>
      <c r="N234" s="34">
        <f t="shared" si="50"/>
        <v>11700</v>
      </c>
      <c r="O234" s="53">
        <v>28</v>
      </c>
      <c r="P234" s="53">
        <v>30</v>
      </c>
      <c r="Q234" s="71">
        <v>0.4</v>
      </c>
      <c r="R234" s="71">
        <f t="shared" si="49"/>
        <v>336</v>
      </c>
      <c r="S234" s="53">
        <v>0</v>
      </c>
      <c r="T234" s="34">
        <f>(M234*S234)</f>
        <v>0</v>
      </c>
      <c r="U234" s="34">
        <f>N234+R234+T234</f>
        <v>12036</v>
      </c>
      <c r="V234" s="53">
        <f>M234*200</f>
        <v>4000</v>
      </c>
      <c r="W234" s="53">
        <v>1</v>
      </c>
      <c r="X234" s="53">
        <v>310</v>
      </c>
      <c r="Y234" s="52">
        <f t="shared" si="51"/>
        <v>310</v>
      </c>
      <c r="Z234" s="46">
        <v>0</v>
      </c>
      <c r="AA234" s="46"/>
      <c r="AB234" s="34">
        <f>V234+Y234+Z234</f>
        <v>4310</v>
      </c>
      <c r="AC234" s="34">
        <f>AB234+U234</f>
        <v>16346</v>
      </c>
      <c r="AD234" s="57" t="str">
        <f>A234</f>
        <v>643-PR</v>
      </c>
      <c r="AE234" s="74"/>
    </row>
    <row r="235" spans="1:31" s="31" customFormat="1" ht="42.75" hidden="1" customHeight="1" x14ac:dyDescent="0.2">
      <c r="A235" s="33" t="s">
        <v>409</v>
      </c>
      <c r="B235" s="33"/>
      <c r="C235" s="28" t="s">
        <v>77</v>
      </c>
      <c r="D235" s="28" t="s">
        <v>50</v>
      </c>
      <c r="E235" s="35" t="s">
        <v>165</v>
      </c>
      <c r="F235" s="35" t="s">
        <v>432</v>
      </c>
      <c r="G235" s="35" t="s">
        <v>433</v>
      </c>
      <c r="H235" s="220">
        <v>42</v>
      </c>
      <c r="I235" s="33" t="s">
        <v>48</v>
      </c>
      <c r="J235" s="51">
        <v>585</v>
      </c>
      <c r="K235" s="52">
        <v>20</v>
      </c>
      <c r="L235" s="52">
        <v>0</v>
      </c>
      <c r="M235" s="52">
        <f t="shared" si="52"/>
        <v>20</v>
      </c>
      <c r="N235" s="34">
        <f t="shared" si="50"/>
        <v>11700</v>
      </c>
      <c r="O235" s="53">
        <v>28</v>
      </c>
      <c r="P235" s="53">
        <v>46</v>
      </c>
      <c r="Q235" s="71">
        <v>0.4</v>
      </c>
      <c r="R235" s="71">
        <f t="shared" si="49"/>
        <v>515.20000000000005</v>
      </c>
      <c r="S235" s="53">
        <v>0</v>
      </c>
      <c r="T235" s="34">
        <f>(M235*S235)</f>
        <v>0</v>
      </c>
      <c r="U235" s="34">
        <f>N235+R235+T235</f>
        <v>12215.2</v>
      </c>
      <c r="V235" s="53">
        <f>M235*200</f>
        <v>4000</v>
      </c>
      <c r="W235" s="53">
        <v>1</v>
      </c>
      <c r="X235" s="53">
        <v>385</v>
      </c>
      <c r="Y235" s="52">
        <f t="shared" si="51"/>
        <v>385</v>
      </c>
      <c r="Z235" s="46">
        <v>0</v>
      </c>
      <c r="AA235" s="46"/>
      <c r="AB235" s="34">
        <f>V235+Y235+Z235</f>
        <v>4385</v>
      </c>
      <c r="AC235" s="34">
        <f>AB235+U235</f>
        <v>16600.2</v>
      </c>
      <c r="AD235" s="57" t="str">
        <f>A235</f>
        <v>643-PR</v>
      </c>
      <c r="AE235" s="74"/>
    </row>
    <row r="236" spans="1:31" s="31" customFormat="1" ht="33" hidden="1" customHeight="1" x14ac:dyDescent="0.2">
      <c r="A236" s="33" t="s">
        <v>435</v>
      </c>
      <c r="B236" s="33" t="s">
        <v>32</v>
      </c>
      <c r="C236" s="28" t="s">
        <v>77</v>
      </c>
      <c r="D236" s="28" t="s">
        <v>108</v>
      </c>
      <c r="E236" s="89" t="s">
        <v>302</v>
      </c>
      <c r="F236" s="35" t="s">
        <v>416</v>
      </c>
      <c r="G236" s="35" t="s">
        <v>417</v>
      </c>
      <c r="H236" s="220">
        <v>56</v>
      </c>
      <c r="I236" s="33" t="s">
        <v>48</v>
      </c>
      <c r="J236" s="51">
        <v>585</v>
      </c>
      <c r="K236" s="52">
        <v>0</v>
      </c>
      <c r="L236" s="52">
        <v>18</v>
      </c>
      <c r="M236" s="52">
        <f t="shared" si="52"/>
        <v>18</v>
      </c>
      <c r="N236" s="34">
        <f t="shared" si="50"/>
        <v>10530</v>
      </c>
      <c r="O236" s="53">
        <v>36</v>
      </c>
      <c r="P236" s="53">
        <v>41</v>
      </c>
      <c r="Q236" s="71">
        <v>0.4</v>
      </c>
      <c r="R236" s="71">
        <f t="shared" si="49"/>
        <v>590.40000000000009</v>
      </c>
      <c r="S236" s="53">
        <v>0</v>
      </c>
      <c r="T236" s="34">
        <f>(M236*S236)</f>
        <v>0</v>
      </c>
      <c r="U236" s="34">
        <f>N236+R236+T236</f>
        <v>11120.4</v>
      </c>
      <c r="V236" s="53">
        <f>M236*200</f>
        <v>3600</v>
      </c>
      <c r="W236" s="53">
        <v>0</v>
      </c>
      <c r="X236" s="53">
        <v>0</v>
      </c>
      <c r="Y236" s="52">
        <f t="shared" si="51"/>
        <v>0</v>
      </c>
      <c r="Z236" s="46">
        <v>0</v>
      </c>
      <c r="AA236" s="46" t="s">
        <v>301</v>
      </c>
      <c r="AB236" s="34">
        <f>V236+Y236+Z236</f>
        <v>3600</v>
      </c>
      <c r="AC236" s="34">
        <f>AB236+U236</f>
        <v>14720.4</v>
      </c>
      <c r="AD236" s="57" t="str">
        <f>A236</f>
        <v>643-SH</v>
      </c>
      <c r="AE236" s="74"/>
    </row>
    <row r="237" spans="1:31" s="31" customFormat="1" ht="42.75" hidden="1" customHeight="1" x14ac:dyDescent="0.2">
      <c r="A237" s="62" t="s">
        <v>437</v>
      </c>
      <c r="B237" s="62" t="s">
        <v>32</v>
      </c>
      <c r="C237" s="63" t="s">
        <v>77</v>
      </c>
      <c r="D237" s="63" t="s">
        <v>108</v>
      </c>
      <c r="E237" s="37" t="s">
        <v>438</v>
      </c>
      <c r="F237" s="37" t="s">
        <v>94</v>
      </c>
      <c r="G237" s="37" t="s">
        <v>95</v>
      </c>
      <c r="H237" s="245">
        <v>42</v>
      </c>
      <c r="I237" s="62" t="s">
        <v>172</v>
      </c>
      <c r="J237" s="39">
        <v>585</v>
      </c>
      <c r="K237" s="40">
        <v>0</v>
      </c>
      <c r="L237" s="40">
        <v>0</v>
      </c>
      <c r="M237" s="40">
        <f t="shared" si="52"/>
        <v>0</v>
      </c>
      <c r="N237" s="41">
        <f t="shared" si="50"/>
        <v>0</v>
      </c>
      <c r="O237" s="42">
        <v>0</v>
      </c>
      <c r="P237" s="42">
        <v>15</v>
      </c>
      <c r="Q237" s="67">
        <v>0.4</v>
      </c>
      <c r="R237" s="67">
        <f t="shared" si="49"/>
        <v>0</v>
      </c>
      <c r="S237" s="42">
        <v>0</v>
      </c>
      <c r="T237" s="41">
        <f>(M237*S237)</f>
        <v>0</v>
      </c>
      <c r="U237" s="41">
        <f>N237+R237+T237</f>
        <v>0</v>
      </c>
      <c r="V237" s="42">
        <f>M237*200</f>
        <v>0</v>
      </c>
      <c r="W237" s="42">
        <v>0</v>
      </c>
      <c r="X237" s="42">
        <v>175</v>
      </c>
      <c r="Y237" s="40">
        <f t="shared" si="51"/>
        <v>0</v>
      </c>
      <c r="Z237" s="45">
        <v>0</v>
      </c>
      <c r="AA237" s="45"/>
      <c r="AB237" s="41">
        <f>V237+Y237+Z237</f>
        <v>0</v>
      </c>
      <c r="AC237" s="41">
        <f>AB237+U237</f>
        <v>0</v>
      </c>
      <c r="AD237" s="57" t="str">
        <f>A237</f>
        <v>644-PR</v>
      </c>
      <c r="AE237" s="74"/>
    </row>
    <row r="238" spans="1:31" s="31" customFormat="1" ht="43.5" hidden="1" customHeight="1" x14ac:dyDescent="0.2">
      <c r="A238" s="33" t="s">
        <v>437</v>
      </c>
      <c r="B238" s="33"/>
      <c r="C238" s="28" t="s">
        <v>77</v>
      </c>
      <c r="D238" s="28" t="s">
        <v>108</v>
      </c>
      <c r="E238" s="35" t="s">
        <v>438</v>
      </c>
      <c r="F238" s="35" t="s">
        <v>440</v>
      </c>
      <c r="G238" s="35" t="s">
        <v>441</v>
      </c>
      <c r="H238" s="220">
        <v>56</v>
      </c>
      <c r="I238" s="33" t="s">
        <v>172</v>
      </c>
      <c r="J238" s="51">
        <v>585</v>
      </c>
      <c r="K238" s="52">
        <v>0</v>
      </c>
      <c r="L238" s="52">
        <v>15</v>
      </c>
      <c r="M238" s="52">
        <f t="shared" si="52"/>
        <v>15</v>
      </c>
      <c r="N238" s="34">
        <f t="shared" si="50"/>
        <v>8775</v>
      </c>
      <c r="O238" s="53">
        <v>24</v>
      </c>
      <c r="P238" s="53">
        <v>15</v>
      </c>
      <c r="Q238" s="71">
        <v>0.4</v>
      </c>
      <c r="R238" s="71">
        <f t="shared" si="49"/>
        <v>144</v>
      </c>
      <c r="S238" s="53">
        <v>150</v>
      </c>
      <c r="T238" s="34">
        <f>(M238*S238)</f>
        <v>2250</v>
      </c>
      <c r="U238" s="34">
        <f>N238+R238+T238</f>
        <v>11169</v>
      </c>
      <c r="V238" s="53">
        <f>M238*200</f>
        <v>3000</v>
      </c>
      <c r="W238" s="53">
        <v>1</v>
      </c>
      <c r="X238" s="53">
        <v>175</v>
      </c>
      <c r="Y238" s="52">
        <f t="shared" si="51"/>
        <v>175</v>
      </c>
      <c r="Z238" s="46">
        <v>0</v>
      </c>
      <c r="AA238" s="46"/>
      <c r="AB238" s="34">
        <f>V238+Y238+Z238</f>
        <v>3175</v>
      </c>
      <c r="AC238" s="34">
        <f>AB238+U238</f>
        <v>14344</v>
      </c>
      <c r="AD238" s="57" t="str">
        <f>A238</f>
        <v>644-PR</v>
      </c>
      <c r="AE238" s="74"/>
    </row>
    <row r="239" spans="1:31" s="31" customFormat="1" ht="50" hidden="1" customHeight="1" x14ac:dyDescent="0.2">
      <c r="A239" s="178" t="s">
        <v>437</v>
      </c>
      <c r="B239" s="178" t="s">
        <v>677</v>
      </c>
      <c r="C239" s="179" t="s">
        <v>77</v>
      </c>
      <c r="D239" s="179" t="s">
        <v>108</v>
      </c>
      <c r="E239" s="180" t="s">
        <v>438</v>
      </c>
      <c r="F239" s="180" t="s">
        <v>308</v>
      </c>
      <c r="G239" s="180" t="s">
        <v>309</v>
      </c>
      <c r="H239" s="220">
        <v>42</v>
      </c>
      <c r="I239" s="33" t="s">
        <v>172</v>
      </c>
      <c r="J239" s="51">
        <v>585</v>
      </c>
      <c r="K239" s="52">
        <v>0</v>
      </c>
      <c r="L239" s="52">
        <v>15</v>
      </c>
      <c r="M239" s="52">
        <f t="shared" si="52"/>
        <v>15</v>
      </c>
      <c r="N239" s="34">
        <f t="shared" si="50"/>
        <v>8775</v>
      </c>
      <c r="O239" s="53">
        <v>18</v>
      </c>
      <c r="P239" s="53">
        <v>15</v>
      </c>
      <c r="Q239" s="71">
        <v>0.4</v>
      </c>
      <c r="R239" s="71">
        <f t="shared" si="49"/>
        <v>108</v>
      </c>
      <c r="S239" s="53">
        <v>0</v>
      </c>
      <c r="T239" s="34">
        <f>(M239*S239)</f>
        <v>0</v>
      </c>
      <c r="U239" s="34">
        <f>N239+R239+T239</f>
        <v>8883</v>
      </c>
      <c r="V239" s="53">
        <f>M239*200</f>
        <v>3000</v>
      </c>
      <c r="W239" s="53">
        <v>1</v>
      </c>
      <c r="X239" s="53">
        <v>175</v>
      </c>
      <c r="Y239" s="52">
        <f t="shared" si="51"/>
        <v>175</v>
      </c>
      <c r="Z239" s="46">
        <v>0</v>
      </c>
      <c r="AA239" s="46"/>
      <c r="AB239" s="34">
        <f>V239+Y239+Z239</f>
        <v>3175</v>
      </c>
      <c r="AC239" s="34">
        <f>AB239+U239</f>
        <v>12058</v>
      </c>
      <c r="AD239" s="57" t="str">
        <f>A239</f>
        <v>644-PR</v>
      </c>
      <c r="AE239" s="74"/>
    </row>
    <row r="240" spans="1:31" s="31" customFormat="1" ht="50" hidden="1" customHeight="1" x14ac:dyDescent="0.2">
      <c r="A240" s="33" t="s">
        <v>437</v>
      </c>
      <c r="B240" s="33"/>
      <c r="C240" s="28" t="s">
        <v>77</v>
      </c>
      <c r="D240" s="28" t="s">
        <v>108</v>
      </c>
      <c r="E240" s="35" t="s">
        <v>443</v>
      </c>
      <c r="F240" s="35" t="s">
        <v>82</v>
      </c>
      <c r="G240" s="35" t="s">
        <v>444</v>
      </c>
      <c r="H240" s="220">
        <v>42</v>
      </c>
      <c r="I240" s="33" t="s">
        <v>172</v>
      </c>
      <c r="J240" s="51">
        <v>585</v>
      </c>
      <c r="K240" s="52">
        <v>0</v>
      </c>
      <c r="L240" s="52">
        <v>15</v>
      </c>
      <c r="M240" s="52">
        <f t="shared" si="52"/>
        <v>15</v>
      </c>
      <c r="N240" s="34">
        <f t="shared" si="50"/>
        <v>8775</v>
      </c>
      <c r="O240" s="53">
        <v>18</v>
      </c>
      <c r="P240" s="53">
        <v>68</v>
      </c>
      <c r="Q240" s="71">
        <v>0.4</v>
      </c>
      <c r="R240" s="71">
        <f t="shared" si="49"/>
        <v>489.6</v>
      </c>
      <c r="S240" s="53">
        <v>0</v>
      </c>
      <c r="T240" s="34">
        <f>(M240*S240)</f>
        <v>0</v>
      </c>
      <c r="U240" s="34">
        <f>N240+R240+T240</f>
        <v>9264.6</v>
      </c>
      <c r="V240" s="53">
        <f>M240*200</f>
        <v>3000</v>
      </c>
      <c r="W240" s="53">
        <v>1</v>
      </c>
      <c r="X240" s="53">
        <v>225</v>
      </c>
      <c r="Y240" s="52">
        <f t="shared" si="51"/>
        <v>225</v>
      </c>
      <c r="Z240" s="46">
        <v>0</v>
      </c>
      <c r="AA240" s="46"/>
      <c r="AB240" s="34">
        <f>V240+Y240+Z240</f>
        <v>3225</v>
      </c>
      <c r="AC240" s="34">
        <f>AB240+U240</f>
        <v>12489.6</v>
      </c>
      <c r="AD240" s="57" t="str">
        <f>A240</f>
        <v>644-PR</v>
      </c>
      <c r="AE240" s="74"/>
    </row>
    <row r="241" spans="1:31" s="31" customFormat="1" ht="39.75" hidden="1" customHeight="1" x14ac:dyDescent="0.2">
      <c r="A241" s="33" t="s">
        <v>437</v>
      </c>
      <c r="B241" s="33" t="s">
        <v>646</v>
      </c>
      <c r="C241" s="28" t="s">
        <v>77</v>
      </c>
      <c r="D241" s="28" t="s">
        <v>108</v>
      </c>
      <c r="E241" s="35" t="s">
        <v>438</v>
      </c>
      <c r="F241" s="35" t="s">
        <v>100</v>
      </c>
      <c r="G241" s="35" t="s">
        <v>411</v>
      </c>
      <c r="H241" s="220">
        <v>42</v>
      </c>
      <c r="I241" s="33" t="s">
        <v>172</v>
      </c>
      <c r="J241" s="51">
        <v>585</v>
      </c>
      <c r="K241" s="52">
        <v>0</v>
      </c>
      <c r="L241" s="52">
        <v>0</v>
      </c>
      <c r="M241" s="52">
        <f t="shared" si="52"/>
        <v>0</v>
      </c>
      <c r="N241" s="34">
        <f t="shared" si="50"/>
        <v>0</v>
      </c>
      <c r="O241" s="53">
        <v>0</v>
      </c>
      <c r="P241" s="53">
        <v>15</v>
      </c>
      <c r="Q241" s="71">
        <v>0.4</v>
      </c>
      <c r="R241" s="71">
        <f t="shared" si="49"/>
        <v>0</v>
      </c>
      <c r="S241" s="53">
        <v>0</v>
      </c>
      <c r="T241" s="34">
        <f>(M241*S241)</f>
        <v>0</v>
      </c>
      <c r="U241" s="34">
        <f>N241+R241+T241</f>
        <v>0</v>
      </c>
      <c r="V241" s="53">
        <f>M241*200</f>
        <v>0</v>
      </c>
      <c r="W241" s="53">
        <v>0</v>
      </c>
      <c r="X241" s="53">
        <v>175</v>
      </c>
      <c r="Y241" s="52">
        <f t="shared" si="51"/>
        <v>0</v>
      </c>
      <c r="Z241" s="46">
        <v>0</v>
      </c>
      <c r="AA241" s="46"/>
      <c r="AB241" s="34">
        <f>V241+Y241+Z241</f>
        <v>0</v>
      </c>
      <c r="AC241" s="34">
        <f>AB241+U241</f>
        <v>0</v>
      </c>
      <c r="AD241" s="57" t="str">
        <f>A241</f>
        <v>644-PR</v>
      </c>
      <c r="AE241" s="74"/>
    </row>
    <row r="242" spans="1:31" s="31" customFormat="1" ht="38.25" hidden="1" customHeight="1" x14ac:dyDescent="0.2">
      <c r="A242" s="33" t="s">
        <v>437</v>
      </c>
      <c r="B242" s="33"/>
      <c r="C242" s="28" t="s">
        <v>77</v>
      </c>
      <c r="D242" s="28" t="s">
        <v>108</v>
      </c>
      <c r="E242" s="35" t="s">
        <v>443</v>
      </c>
      <c r="F242" s="35" t="s">
        <v>447</v>
      </c>
      <c r="G242" s="35" t="s">
        <v>448</v>
      </c>
      <c r="H242" s="220">
        <v>42</v>
      </c>
      <c r="I242" s="33" t="s">
        <v>172</v>
      </c>
      <c r="J242" s="51">
        <v>585</v>
      </c>
      <c r="K242" s="52">
        <v>14</v>
      </c>
      <c r="L242" s="52">
        <v>0</v>
      </c>
      <c r="M242" s="52">
        <f t="shared" si="52"/>
        <v>14</v>
      </c>
      <c r="N242" s="34">
        <f t="shared" si="50"/>
        <v>8190</v>
      </c>
      <c r="O242" s="34">
        <v>18</v>
      </c>
      <c r="P242" s="34">
        <v>68</v>
      </c>
      <c r="Q242" s="54">
        <v>0.4</v>
      </c>
      <c r="R242" s="54">
        <f t="shared" si="49"/>
        <v>489.6</v>
      </c>
      <c r="S242" s="34">
        <v>110</v>
      </c>
      <c r="T242" s="34">
        <f>(M242*S242)</f>
        <v>1540</v>
      </c>
      <c r="U242" s="34">
        <f>N242+R242+T242</f>
        <v>10219.6</v>
      </c>
      <c r="V242" s="34">
        <f>M242*200</f>
        <v>2800</v>
      </c>
      <c r="W242" s="34">
        <v>1</v>
      </c>
      <c r="X242" s="34">
        <v>225</v>
      </c>
      <c r="Y242" s="52">
        <f t="shared" si="51"/>
        <v>225</v>
      </c>
      <c r="Z242" s="52">
        <v>0</v>
      </c>
      <c r="AA242" s="52"/>
      <c r="AB242" s="34">
        <f>V242+Y242+Z242</f>
        <v>3025</v>
      </c>
      <c r="AC242" s="34">
        <f>AB242+U242</f>
        <v>13244.6</v>
      </c>
      <c r="AD242" s="57" t="str">
        <f>A242</f>
        <v>644-PR</v>
      </c>
      <c r="AE242" s="74"/>
    </row>
    <row r="243" spans="1:31" s="31" customFormat="1" ht="39" hidden="1" customHeight="1" x14ac:dyDescent="0.2">
      <c r="A243" s="33" t="s">
        <v>437</v>
      </c>
      <c r="B243" s="33"/>
      <c r="C243" s="28" t="s">
        <v>77</v>
      </c>
      <c r="D243" s="28" t="s">
        <v>108</v>
      </c>
      <c r="E243" s="35" t="s">
        <v>443</v>
      </c>
      <c r="F243" s="35" t="s">
        <v>440</v>
      </c>
      <c r="G243" s="35" t="s">
        <v>441</v>
      </c>
      <c r="H243" s="220">
        <v>56</v>
      </c>
      <c r="I243" s="33" t="s">
        <v>172</v>
      </c>
      <c r="J243" s="51">
        <v>585</v>
      </c>
      <c r="K243" s="52">
        <v>15</v>
      </c>
      <c r="L243" s="52">
        <v>0</v>
      </c>
      <c r="M243" s="52">
        <f t="shared" si="52"/>
        <v>15</v>
      </c>
      <c r="N243" s="34">
        <f t="shared" si="50"/>
        <v>8775</v>
      </c>
      <c r="O243" s="53">
        <v>24</v>
      </c>
      <c r="P243" s="53">
        <v>68</v>
      </c>
      <c r="Q243" s="71">
        <v>0.4</v>
      </c>
      <c r="R243" s="71">
        <f t="shared" si="49"/>
        <v>652.80000000000007</v>
      </c>
      <c r="S243" s="53">
        <v>150</v>
      </c>
      <c r="T243" s="34">
        <f>(M243*S243)</f>
        <v>2250</v>
      </c>
      <c r="U243" s="34">
        <f>N243+R243+T243</f>
        <v>11677.8</v>
      </c>
      <c r="V243" s="53">
        <f>M243*200</f>
        <v>3000</v>
      </c>
      <c r="W243" s="53">
        <v>1</v>
      </c>
      <c r="X243" s="53">
        <v>225</v>
      </c>
      <c r="Y243" s="52">
        <f t="shared" si="51"/>
        <v>225</v>
      </c>
      <c r="Z243" s="46">
        <v>0</v>
      </c>
      <c r="AA243" s="46"/>
      <c r="AB243" s="34">
        <f>V243+Y243+Z243</f>
        <v>3225</v>
      </c>
      <c r="AC243" s="34">
        <f>AB243+U243</f>
        <v>14902.8</v>
      </c>
      <c r="AD243" s="57" t="str">
        <f>A243</f>
        <v>644-PR</v>
      </c>
      <c r="AE243" s="74"/>
    </row>
    <row r="244" spans="1:31" s="31" customFormat="1" ht="33.75" hidden="1" customHeight="1" x14ac:dyDescent="0.2">
      <c r="A244" s="33" t="s">
        <v>437</v>
      </c>
      <c r="B244" s="33"/>
      <c r="C244" s="28" t="s">
        <v>77</v>
      </c>
      <c r="D244" s="28" t="s">
        <v>45</v>
      </c>
      <c r="E244" s="35" t="s">
        <v>228</v>
      </c>
      <c r="F244" s="132" t="s">
        <v>451</v>
      </c>
      <c r="G244" s="35" t="s">
        <v>452</v>
      </c>
      <c r="H244" s="52">
        <v>42</v>
      </c>
      <c r="I244" s="33" t="s">
        <v>37</v>
      </c>
      <c r="J244" s="51">
        <v>1200</v>
      </c>
      <c r="K244" s="52">
        <v>0</v>
      </c>
      <c r="L244" s="52">
        <v>18</v>
      </c>
      <c r="M244" s="52">
        <f t="shared" si="52"/>
        <v>18</v>
      </c>
      <c r="N244" s="34">
        <f t="shared" si="50"/>
        <v>21600</v>
      </c>
      <c r="O244" s="53">
        <v>0</v>
      </c>
      <c r="P244" s="53">
        <v>0</v>
      </c>
      <c r="Q244" s="71">
        <v>0</v>
      </c>
      <c r="R244" s="71">
        <f t="shared" si="49"/>
        <v>0</v>
      </c>
      <c r="S244" s="53">
        <v>0</v>
      </c>
      <c r="T244" s="34">
        <f>(M244*S244)</f>
        <v>0</v>
      </c>
      <c r="U244" s="34">
        <f>N244+R244+T244</f>
        <v>21600</v>
      </c>
      <c r="V244" s="53">
        <f>M244*200</f>
        <v>3600</v>
      </c>
      <c r="W244" s="53">
        <v>14</v>
      </c>
      <c r="X244" s="53">
        <v>920</v>
      </c>
      <c r="Y244" s="52">
        <f t="shared" si="51"/>
        <v>12880</v>
      </c>
      <c r="Z244" s="46">
        <v>0</v>
      </c>
      <c r="AA244" s="46"/>
      <c r="AB244" s="34">
        <f>V244+Y244+Z244</f>
        <v>16480</v>
      </c>
      <c r="AC244" s="34">
        <f>AB244+U244</f>
        <v>38080</v>
      </c>
      <c r="AD244" s="57" t="str">
        <f>A244</f>
        <v>644-PR</v>
      </c>
      <c r="AE244" s="74"/>
    </row>
    <row r="245" spans="1:31" s="31" customFormat="1" ht="35.25" hidden="1" customHeight="1" x14ac:dyDescent="0.2">
      <c r="A245" s="33" t="s">
        <v>437</v>
      </c>
      <c r="B245" s="33"/>
      <c r="C245" s="28" t="s">
        <v>77</v>
      </c>
      <c r="D245" s="28" t="s">
        <v>45</v>
      </c>
      <c r="E245" s="35" t="s">
        <v>228</v>
      </c>
      <c r="F245" s="35" t="s">
        <v>88</v>
      </c>
      <c r="G245" s="35" t="s">
        <v>89</v>
      </c>
      <c r="H245" s="52">
        <v>42</v>
      </c>
      <c r="I245" s="33" t="s">
        <v>172</v>
      </c>
      <c r="J245" s="51">
        <v>585</v>
      </c>
      <c r="K245" s="52">
        <v>0</v>
      </c>
      <c r="L245" s="52">
        <v>18</v>
      </c>
      <c r="M245" s="52">
        <f t="shared" si="52"/>
        <v>18</v>
      </c>
      <c r="N245" s="34">
        <f t="shared" si="50"/>
        <v>10530</v>
      </c>
      <c r="O245" s="53">
        <v>14</v>
      </c>
      <c r="P245" s="53">
        <v>50</v>
      </c>
      <c r="Q245" s="71">
        <v>0.4</v>
      </c>
      <c r="R245" s="71">
        <f t="shared" si="49"/>
        <v>280</v>
      </c>
      <c r="S245" s="53">
        <v>150</v>
      </c>
      <c r="T245" s="34">
        <f>(M245*S245)</f>
        <v>2700</v>
      </c>
      <c r="U245" s="34">
        <f>N245+R245+T245</f>
        <v>13510</v>
      </c>
      <c r="V245" s="53">
        <f>M245*200</f>
        <v>3600</v>
      </c>
      <c r="W245" s="53">
        <v>14</v>
      </c>
      <c r="X245" s="53">
        <v>625</v>
      </c>
      <c r="Y245" s="52">
        <f t="shared" si="51"/>
        <v>8750</v>
      </c>
      <c r="Z245" s="46">
        <v>0</v>
      </c>
      <c r="AA245" s="46"/>
      <c r="AB245" s="34">
        <f>V245+Y245+Z245</f>
        <v>12350</v>
      </c>
      <c r="AC245" s="34">
        <f>AB245+U245</f>
        <v>25860</v>
      </c>
      <c r="AD245" s="57" t="str">
        <f>A245</f>
        <v>644-PR</v>
      </c>
      <c r="AE245" s="74"/>
    </row>
    <row r="246" spans="1:31" s="31" customFormat="1" ht="39" hidden="1" customHeight="1" x14ac:dyDescent="0.2">
      <c r="A246" s="33" t="s">
        <v>437</v>
      </c>
      <c r="B246" s="33"/>
      <c r="C246" s="28" t="s">
        <v>77</v>
      </c>
      <c r="D246" s="28" t="s">
        <v>45</v>
      </c>
      <c r="E246" s="35" t="s">
        <v>228</v>
      </c>
      <c r="F246" s="35" t="s">
        <v>389</v>
      </c>
      <c r="G246" s="35" t="s">
        <v>382</v>
      </c>
      <c r="H246" s="52">
        <v>42</v>
      </c>
      <c r="I246" s="33" t="s">
        <v>37</v>
      </c>
      <c r="J246" s="51">
        <v>1200</v>
      </c>
      <c r="K246" s="52">
        <v>0</v>
      </c>
      <c r="L246" s="52">
        <v>20</v>
      </c>
      <c r="M246" s="52">
        <f t="shared" si="52"/>
        <v>20</v>
      </c>
      <c r="N246" s="34">
        <f t="shared" si="50"/>
        <v>24000</v>
      </c>
      <c r="O246" s="53">
        <v>0</v>
      </c>
      <c r="P246" s="53">
        <v>0</v>
      </c>
      <c r="Q246" s="71">
        <v>0.4</v>
      </c>
      <c r="R246" s="71">
        <f t="shared" si="49"/>
        <v>0</v>
      </c>
      <c r="S246" s="53">
        <v>0</v>
      </c>
      <c r="T246" s="34">
        <f>(M246*S246)</f>
        <v>0</v>
      </c>
      <c r="U246" s="34">
        <f>N246+R246+T246</f>
        <v>24000</v>
      </c>
      <c r="V246" s="53">
        <f>M246*200</f>
        <v>4000</v>
      </c>
      <c r="W246" s="53">
        <v>0</v>
      </c>
      <c r="X246" s="53">
        <v>0</v>
      </c>
      <c r="Y246" s="52">
        <f t="shared" si="51"/>
        <v>0</v>
      </c>
      <c r="Z246" s="46">
        <v>0</v>
      </c>
      <c r="AA246" s="46"/>
      <c r="AB246" s="34">
        <f>V246+Y246+Z246</f>
        <v>4000</v>
      </c>
      <c r="AC246" s="34">
        <f>AB246+U246</f>
        <v>28000</v>
      </c>
      <c r="AD246" s="57" t="str">
        <f>A246</f>
        <v>644-PR</v>
      </c>
      <c r="AE246" s="74"/>
    </row>
    <row r="247" spans="1:31" s="31" customFormat="1" ht="39" hidden="1" customHeight="1" x14ac:dyDescent="0.2">
      <c r="A247" s="33" t="s">
        <v>454</v>
      </c>
      <c r="B247" s="33" t="s">
        <v>32</v>
      </c>
      <c r="C247" s="28" t="s">
        <v>77</v>
      </c>
      <c r="D247" s="28" t="s">
        <v>103</v>
      </c>
      <c r="E247" s="35" t="s">
        <v>455</v>
      </c>
      <c r="F247" s="35" t="s">
        <v>456</v>
      </c>
      <c r="G247" s="35" t="s">
        <v>457</v>
      </c>
      <c r="H247" s="220">
        <v>42</v>
      </c>
      <c r="I247" s="33" t="s">
        <v>48</v>
      </c>
      <c r="J247" s="51">
        <v>585</v>
      </c>
      <c r="K247" s="52">
        <v>15</v>
      </c>
      <c r="L247" s="52">
        <v>0</v>
      </c>
      <c r="M247" s="52">
        <f t="shared" si="52"/>
        <v>15</v>
      </c>
      <c r="N247" s="34">
        <f t="shared" si="50"/>
        <v>8775</v>
      </c>
      <c r="O247" s="53">
        <v>28</v>
      </c>
      <c r="P247" s="53">
        <v>51</v>
      </c>
      <c r="Q247" s="71">
        <v>0.4</v>
      </c>
      <c r="R247" s="71">
        <f t="shared" si="49"/>
        <v>571.20000000000005</v>
      </c>
      <c r="S247" s="53">
        <v>0</v>
      </c>
      <c r="T247" s="34">
        <f>(M247*S247)</f>
        <v>0</v>
      </c>
      <c r="U247" s="34">
        <f>N247+R247+T247</f>
        <v>9346.2000000000007</v>
      </c>
      <c r="V247" s="53">
        <f>M247*200</f>
        <v>3000</v>
      </c>
      <c r="W247" s="53">
        <v>1</v>
      </c>
      <c r="X247" s="53">
        <v>187</v>
      </c>
      <c r="Y247" s="52">
        <f t="shared" si="51"/>
        <v>187</v>
      </c>
      <c r="Z247" s="46">
        <v>0</v>
      </c>
      <c r="AA247" s="46"/>
      <c r="AB247" s="34">
        <f>V247+Y247+Z247</f>
        <v>3187</v>
      </c>
      <c r="AC247" s="34">
        <f>AB247+U247</f>
        <v>12533.2</v>
      </c>
      <c r="AD247" s="57" t="str">
        <f>A247</f>
        <v>647-PR</v>
      </c>
      <c r="AE247" s="74"/>
    </row>
    <row r="248" spans="1:31" s="36" customFormat="1" ht="38.25" hidden="1" customHeight="1" x14ac:dyDescent="0.2">
      <c r="A248" s="33" t="s">
        <v>454</v>
      </c>
      <c r="B248" s="33"/>
      <c r="C248" s="28" t="s">
        <v>77</v>
      </c>
      <c r="D248" s="28" t="s">
        <v>103</v>
      </c>
      <c r="E248" s="35" t="s">
        <v>189</v>
      </c>
      <c r="F248" s="35" t="s">
        <v>459</v>
      </c>
      <c r="G248" s="35" t="s">
        <v>444</v>
      </c>
      <c r="H248" s="220">
        <v>42</v>
      </c>
      <c r="I248" s="33" t="s">
        <v>48</v>
      </c>
      <c r="J248" s="51">
        <v>585</v>
      </c>
      <c r="K248" s="52">
        <v>17</v>
      </c>
      <c r="L248" s="52">
        <v>0</v>
      </c>
      <c r="M248" s="52">
        <f t="shared" si="52"/>
        <v>17</v>
      </c>
      <c r="N248" s="34">
        <f t="shared" si="50"/>
        <v>9945</v>
      </c>
      <c r="O248" s="53">
        <v>28</v>
      </c>
      <c r="P248" s="53">
        <v>23</v>
      </c>
      <c r="Q248" s="71">
        <v>0.4</v>
      </c>
      <c r="R248" s="71">
        <f t="shared" si="49"/>
        <v>257.60000000000002</v>
      </c>
      <c r="S248" s="53">
        <v>0</v>
      </c>
      <c r="T248" s="34">
        <f>(M248*S248)</f>
        <v>0</v>
      </c>
      <c r="U248" s="34">
        <f>N248+R248+T248</f>
        <v>10202.6</v>
      </c>
      <c r="V248" s="53">
        <f>M248*200</f>
        <v>3400</v>
      </c>
      <c r="W248" s="53">
        <v>1</v>
      </c>
      <c r="X248" s="53">
        <v>170</v>
      </c>
      <c r="Y248" s="52">
        <f t="shared" si="51"/>
        <v>170</v>
      </c>
      <c r="Z248" s="46">
        <v>0</v>
      </c>
      <c r="AA248" s="46"/>
      <c r="AB248" s="34">
        <f>V248+Y248+Z248</f>
        <v>3570</v>
      </c>
      <c r="AC248" s="34">
        <f>AB248+U248</f>
        <v>13772.6</v>
      </c>
      <c r="AD248" s="57" t="str">
        <f>A248</f>
        <v>647-PR</v>
      </c>
      <c r="AE248" s="74"/>
    </row>
    <row r="249" spans="1:31" s="31" customFormat="1" ht="35.5" hidden="1" customHeight="1" x14ac:dyDescent="0.2">
      <c r="A249" s="62" t="s">
        <v>454</v>
      </c>
      <c r="B249" s="62"/>
      <c r="C249" s="63" t="s">
        <v>77</v>
      </c>
      <c r="D249" s="63" t="s">
        <v>103</v>
      </c>
      <c r="E249" s="37" t="s">
        <v>192</v>
      </c>
      <c r="F249" s="37" t="s">
        <v>461</v>
      </c>
      <c r="G249" s="37" t="s">
        <v>457</v>
      </c>
      <c r="H249" s="245">
        <v>42</v>
      </c>
      <c r="I249" s="62" t="s">
        <v>48</v>
      </c>
      <c r="J249" s="39">
        <v>585</v>
      </c>
      <c r="K249" s="40">
        <v>0</v>
      </c>
      <c r="L249" s="40">
        <v>0</v>
      </c>
      <c r="M249" s="40">
        <f t="shared" si="52"/>
        <v>0</v>
      </c>
      <c r="N249" s="41">
        <f t="shared" si="50"/>
        <v>0</v>
      </c>
      <c r="O249" s="42">
        <v>0</v>
      </c>
      <c r="P249" s="42">
        <v>20</v>
      </c>
      <c r="Q249" s="67">
        <v>0.4</v>
      </c>
      <c r="R249" s="67">
        <f t="shared" si="49"/>
        <v>0</v>
      </c>
      <c r="S249" s="42">
        <v>0</v>
      </c>
      <c r="T249" s="41">
        <f>(M249*S249)</f>
        <v>0</v>
      </c>
      <c r="U249" s="41">
        <f>N249+R249+T249</f>
        <v>0</v>
      </c>
      <c r="V249" s="42">
        <f>M249*200</f>
        <v>0</v>
      </c>
      <c r="W249" s="42">
        <v>0</v>
      </c>
      <c r="X249" s="42">
        <v>165</v>
      </c>
      <c r="Y249" s="40">
        <f t="shared" si="51"/>
        <v>0</v>
      </c>
      <c r="Z249" s="45">
        <v>0</v>
      </c>
      <c r="AA249" s="46"/>
      <c r="AB249" s="41">
        <f>V249+Y249+Z249</f>
        <v>0</v>
      </c>
      <c r="AC249" s="41">
        <f>AB249+U249</f>
        <v>0</v>
      </c>
      <c r="AD249" s="49" t="str">
        <f>A249</f>
        <v>647-PR</v>
      </c>
      <c r="AE249" s="74"/>
    </row>
    <row r="250" spans="1:31" s="31" customFormat="1" ht="35.5" hidden="1" customHeight="1" x14ac:dyDescent="0.2">
      <c r="A250" s="33" t="s">
        <v>454</v>
      </c>
      <c r="B250" s="33"/>
      <c r="C250" s="28" t="s">
        <v>77</v>
      </c>
      <c r="D250" s="28" t="s">
        <v>108</v>
      </c>
      <c r="E250" s="35" t="s">
        <v>368</v>
      </c>
      <c r="F250" s="35" t="s">
        <v>463</v>
      </c>
      <c r="G250" s="35" t="s">
        <v>444</v>
      </c>
      <c r="H250" s="220">
        <v>42</v>
      </c>
      <c r="I250" s="33" t="s">
        <v>48</v>
      </c>
      <c r="J250" s="51">
        <v>585</v>
      </c>
      <c r="K250" s="52">
        <v>20</v>
      </c>
      <c r="L250" s="52">
        <v>0</v>
      </c>
      <c r="M250" s="52">
        <f t="shared" si="52"/>
        <v>20</v>
      </c>
      <c r="N250" s="34">
        <f t="shared" si="50"/>
        <v>11700</v>
      </c>
      <c r="O250" s="53">
        <v>28</v>
      </c>
      <c r="P250" s="53">
        <v>68</v>
      </c>
      <c r="Q250" s="71">
        <v>0.4</v>
      </c>
      <c r="R250" s="71">
        <f t="shared" si="49"/>
        <v>761.60000000000014</v>
      </c>
      <c r="S250" s="53">
        <v>0</v>
      </c>
      <c r="T250" s="34">
        <f>(M250*S250)</f>
        <v>0</v>
      </c>
      <c r="U250" s="34">
        <f>N250+R250+T250</f>
        <v>12461.6</v>
      </c>
      <c r="V250" s="53">
        <f>M250*200</f>
        <v>4000</v>
      </c>
      <c r="W250" s="53">
        <v>1</v>
      </c>
      <c r="X250" s="53">
        <v>313</v>
      </c>
      <c r="Y250" s="52">
        <f t="shared" si="51"/>
        <v>313</v>
      </c>
      <c r="Z250" s="46">
        <v>0</v>
      </c>
      <c r="AA250" s="46"/>
      <c r="AB250" s="34">
        <f>V250+Y250+Z250</f>
        <v>4313</v>
      </c>
      <c r="AC250" s="34">
        <f>AB250+U250</f>
        <v>16774.599999999999</v>
      </c>
      <c r="AD250" s="57" t="str">
        <f>A250</f>
        <v>647-PR</v>
      </c>
      <c r="AE250" s="74"/>
    </row>
    <row r="251" spans="1:31" s="31" customFormat="1" ht="35.5" hidden="1" customHeight="1" x14ac:dyDescent="0.2">
      <c r="A251" s="33" t="s">
        <v>454</v>
      </c>
      <c r="B251" s="33" t="s">
        <v>652</v>
      </c>
      <c r="C251" s="28" t="s">
        <v>77</v>
      </c>
      <c r="D251" s="28" t="s">
        <v>108</v>
      </c>
      <c r="E251" s="35" t="s">
        <v>210</v>
      </c>
      <c r="F251" s="35" t="s">
        <v>651</v>
      </c>
      <c r="G251" s="35" t="s">
        <v>465</v>
      </c>
      <c r="H251" s="220">
        <v>42</v>
      </c>
      <c r="I251" s="33" t="s">
        <v>48</v>
      </c>
      <c r="J251" s="51">
        <v>585</v>
      </c>
      <c r="K251" s="52">
        <v>0</v>
      </c>
      <c r="L251" s="52">
        <v>18</v>
      </c>
      <c r="M251" s="52">
        <f t="shared" si="52"/>
        <v>18</v>
      </c>
      <c r="N251" s="34">
        <f t="shared" si="50"/>
        <v>10530</v>
      </c>
      <c r="O251" s="53">
        <v>28</v>
      </c>
      <c r="P251" s="53">
        <v>47</v>
      </c>
      <c r="Q251" s="71">
        <v>0.4</v>
      </c>
      <c r="R251" s="71">
        <f t="shared" si="49"/>
        <v>526.4</v>
      </c>
      <c r="S251" s="53">
        <v>0</v>
      </c>
      <c r="T251" s="34">
        <f>(M251*S251)</f>
        <v>0</v>
      </c>
      <c r="U251" s="34">
        <f>N251+R251+T251</f>
        <v>11056.4</v>
      </c>
      <c r="V251" s="53">
        <f>M251*200</f>
        <v>3600</v>
      </c>
      <c r="W251" s="53">
        <v>1</v>
      </c>
      <c r="X251" s="53">
        <v>175</v>
      </c>
      <c r="Y251" s="52">
        <f t="shared" si="51"/>
        <v>175</v>
      </c>
      <c r="Z251" s="46">
        <v>0</v>
      </c>
      <c r="AA251" s="46"/>
      <c r="AB251" s="34">
        <f>V251+Y251+Z251</f>
        <v>3775</v>
      </c>
      <c r="AC251" s="34">
        <f>AB251+U251</f>
        <v>14831.4</v>
      </c>
      <c r="AD251" s="57" t="str">
        <f>A251</f>
        <v>647-PR</v>
      </c>
      <c r="AE251" s="74"/>
    </row>
    <row r="252" spans="1:31" s="31" customFormat="1" ht="35.5" hidden="1" customHeight="1" x14ac:dyDescent="0.2">
      <c r="A252" s="33" t="s">
        <v>454</v>
      </c>
      <c r="B252" s="33" t="s">
        <v>647</v>
      </c>
      <c r="C252" s="28" t="s">
        <v>77</v>
      </c>
      <c r="D252" s="28" t="s">
        <v>108</v>
      </c>
      <c r="E252" s="35" t="s">
        <v>513</v>
      </c>
      <c r="F252" s="35" t="s">
        <v>648</v>
      </c>
      <c r="G252" s="35" t="s">
        <v>465</v>
      </c>
      <c r="H252" s="220">
        <v>42</v>
      </c>
      <c r="I252" s="33" t="s">
        <v>48</v>
      </c>
      <c r="J252" s="51">
        <v>585</v>
      </c>
      <c r="K252" s="52">
        <v>0</v>
      </c>
      <c r="L252" s="52">
        <v>14</v>
      </c>
      <c r="M252" s="52">
        <f t="shared" si="52"/>
        <v>14</v>
      </c>
      <c r="N252" s="34">
        <f t="shared" si="50"/>
        <v>8190</v>
      </c>
      <c r="O252" s="53">
        <v>28</v>
      </c>
      <c r="P252" s="53">
        <v>55</v>
      </c>
      <c r="Q252" s="71">
        <v>0.4</v>
      </c>
      <c r="R252" s="71">
        <f t="shared" si="49"/>
        <v>616</v>
      </c>
      <c r="S252" s="53">
        <v>0</v>
      </c>
      <c r="T252" s="34">
        <f>(M252*S252)</f>
        <v>0</v>
      </c>
      <c r="U252" s="34">
        <f>N252+R252+T252</f>
        <v>8806</v>
      </c>
      <c r="V252" s="53">
        <f>M252*200</f>
        <v>2800</v>
      </c>
      <c r="W252" s="53">
        <v>1</v>
      </c>
      <c r="X252" s="53">
        <v>300</v>
      </c>
      <c r="Y252" s="52">
        <f t="shared" si="51"/>
        <v>300</v>
      </c>
      <c r="Z252" s="46"/>
      <c r="AA252" s="46"/>
      <c r="AB252" s="34">
        <f>V252+Y252+Z252</f>
        <v>3100</v>
      </c>
      <c r="AC252" s="34">
        <f>AB252+U252</f>
        <v>11906</v>
      </c>
      <c r="AD252" s="57"/>
      <c r="AE252" s="74"/>
    </row>
    <row r="253" spans="1:31" s="31" customFormat="1" ht="35.5" hidden="1" customHeight="1" x14ac:dyDescent="0.2">
      <c r="A253" s="178" t="s">
        <v>454</v>
      </c>
      <c r="B253" s="178" t="s">
        <v>680</v>
      </c>
      <c r="C253" s="179" t="s">
        <v>77</v>
      </c>
      <c r="D253" s="179" t="s">
        <v>108</v>
      </c>
      <c r="E253" s="180" t="s">
        <v>213</v>
      </c>
      <c r="F253" s="180" t="s">
        <v>466</v>
      </c>
      <c r="G253" s="180" t="s">
        <v>457</v>
      </c>
      <c r="H253" s="220">
        <v>42</v>
      </c>
      <c r="I253" s="33" t="s">
        <v>48</v>
      </c>
      <c r="J253" s="51">
        <v>585</v>
      </c>
      <c r="K253" s="181">
        <v>0</v>
      </c>
      <c r="L253" s="181">
        <v>0</v>
      </c>
      <c r="M253" s="52">
        <f t="shared" si="52"/>
        <v>0</v>
      </c>
      <c r="N253" s="34">
        <f t="shared" si="50"/>
        <v>0</v>
      </c>
      <c r="O253" s="53">
        <v>0</v>
      </c>
      <c r="P253" s="53">
        <v>0</v>
      </c>
      <c r="Q253" s="71">
        <v>0.4</v>
      </c>
      <c r="R253" s="71">
        <f t="shared" si="49"/>
        <v>0</v>
      </c>
      <c r="S253" s="53">
        <v>0</v>
      </c>
      <c r="T253" s="34">
        <f>(M253*S253)</f>
        <v>0</v>
      </c>
      <c r="U253" s="34">
        <f>N253+R253+T253</f>
        <v>0</v>
      </c>
      <c r="V253" s="53">
        <f>M253*200</f>
        <v>0</v>
      </c>
      <c r="W253" s="53">
        <v>0</v>
      </c>
      <c r="X253" s="53">
        <v>154</v>
      </c>
      <c r="Y253" s="52">
        <f t="shared" si="51"/>
        <v>0</v>
      </c>
      <c r="Z253" s="46">
        <v>0</v>
      </c>
      <c r="AA253" s="46"/>
      <c r="AB253" s="34">
        <f>V253+Y253+Z253</f>
        <v>0</v>
      </c>
      <c r="AC253" s="34">
        <f>AB253+U253</f>
        <v>0</v>
      </c>
      <c r="AD253" s="57" t="str">
        <f>A253</f>
        <v>647-PR</v>
      </c>
      <c r="AE253" s="74"/>
    </row>
    <row r="254" spans="1:31" s="31" customFormat="1" ht="35.5" hidden="1" customHeight="1" x14ac:dyDescent="0.2">
      <c r="A254" s="33" t="s">
        <v>454</v>
      </c>
      <c r="B254" s="33" t="s">
        <v>650</v>
      </c>
      <c r="C254" s="28" t="s">
        <v>77</v>
      </c>
      <c r="D254" s="28" t="s">
        <v>45</v>
      </c>
      <c r="E254" s="35" t="s">
        <v>313</v>
      </c>
      <c r="F254" s="132" t="s">
        <v>468</v>
      </c>
      <c r="G254" s="35" t="s">
        <v>649</v>
      </c>
      <c r="H254" s="220">
        <v>42</v>
      </c>
      <c r="I254" s="33" t="s">
        <v>48</v>
      </c>
      <c r="J254" s="51">
        <v>585</v>
      </c>
      <c r="K254" s="52">
        <v>0</v>
      </c>
      <c r="L254" s="52">
        <v>20</v>
      </c>
      <c r="M254" s="52">
        <f t="shared" si="52"/>
        <v>20</v>
      </c>
      <c r="N254" s="34">
        <f t="shared" si="50"/>
        <v>11700</v>
      </c>
      <c r="O254" s="53">
        <v>28</v>
      </c>
      <c r="P254" s="53">
        <v>56</v>
      </c>
      <c r="Q254" s="71">
        <v>0.4</v>
      </c>
      <c r="R254" s="71">
        <f t="shared" si="49"/>
        <v>627.20000000000005</v>
      </c>
      <c r="S254" s="53">
        <v>0</v>
      </c>
      <c r="T254" s="34">
        <f>(M254*S254)</f>
        <v>0</v>
      </c>
      <c r="U254" s="34">
        <f>N254+R254+T254</f>
        <v>12327.2</v>
      </c>
      <c r="V254" s="53">
        <f>M254*200</f>
        <v>4000</v>
      </c>
      <c r="W254" s="53">
        <v>1</v>
      </c>
      <c r="X254" s="53">
        <v>320</v>
      </c>
      <c r="Y254" s="52">
        <f t="shared" si="51"/>
        <v>320</v>
      </c>
      <c r="Z254" s="46">
        <v>0</v>
      </c>
      <c r="AA254" s="46"/>
      <c r="AB254" s="34">
        <f>V254+Y254+Z254</f>
        <v>4320</v>
      </c>
      <c r="AC254" s="34">
        <f>AB254+U254</f>
        <v>16647.2</v>
      </c>
      <c r="AD254" s="57" t="str">
        <f>A254</f>
        <v>647-PR</v>
      </c>
      <c r="AE254" s="74"/>
    </row>
    <row r="255" spans="1:31" s="31" customFormat="1" ht="35.5" hidden="1" customHeight="1" x14ac:dyDescent="0.2">
      <c r="A255" s="33" t="s">
        <v>454</v>
      </c>
      <c r="B255" s="33"/>
      <c r="C255" s="28" t="s">
        <v>77</v>
      </c>
      <c r="D255" s="28" t="s">
        <v>50</v>
      </c>
      <c r="E255" s="35" t="s">
        <v>373</v>
      </c>
      <c r="F255" s="35" t="s">
        <v>470</v>
      </c>
      <c r="G255" s="35" t="s">
        <v>457</v>
      </c>
      <c r="H255" s="220">
        <v>42</v>
      </c>
      <c r="I255" s="33" t="s">
        <v>48</v>
      </c>
      <c r="J255" s="51">
        <v>585</v>
      </c>
      <c r="K255" s="52">
        <v>0</v>
      </c>
      <c r="L255" s="52">
        <v>25</v>
      </c>
      <c r="M255" s="52">
        <f t="shared" si="52"/>
        <v>25</v>
      </c>
      <c r="N255" s="34">
        <f t="shared" si="50"/>
        <v>14625</v>
      </c>
      <c r="O255" s="53">
        <v>14</v>
      </c>
      <c r="P255" s="53">
        <v>30</v>
      </c>
      <c r="Q255" s="71">
        <v>0.4</v>
      </c>
      <c r="R255" s="71">
        <f t="shared" si="49"/>
        <v>168</v>
      </c>
      <c r="S255" s="53">
        <v>0</v>
      </c>
      <c r="T255" s="34">
        <f>(M255*S255)</f>
        <v>0</v>
      </c>
      <c r="U255" s="34">
        <f>N255+R255+T255</f>
        <v>14793</v>
      </c>
      <c r="V255" s="53">
        <f>M255*200</f>
        <v>5000</v>
      </c>
      <c r="W255" s="53">
        <v>1</v>
      </c>
      <c r="X255" s="53">
        <v>310</v>
      </c>
      <c r="Y255" s="52">
        <f t="shared" si="51"/>
        <v>310</v>
      </c>
      <c r="Z255" s="46">
        <v>0</v>
      </c>
      <c r="AA255" s="46"/>
      <c r="AB255" s="34">
        <f>V255+Y255+Z255</f>
        <v>5310</v>
      </c>
      <c r="AC255" s="34">
        <f>AB255+U255</f>
        <v>20103</v>
      </c>
      <c r="AD255" s="57" t="str">
        <f>A255</f>
        <v>647-PR</v>
      </c>
      <c r="AE255" s="74"/>
    </row>
    <row r="256" spans="1:31" s="31" customFormat="1" ht="37.25" hidden="1" customHeight="1" x14ac:dyDescent="0.2">
      <c r="A256" s="33" t="s">
        <v>454</v>
      </c>
      <c r="B256" s="33"/>
      <c r="C256" s="28" t="s">
        <v>77</v>
      </c>
      <c r="D256" s="28" t="s">
        <v>50</v>
      </c>
      <c r="E256" s="35" t="s">
        <v>165</v>
      </c>
      <c r="F256" s="35" t="s">
        <v>470</v>
      </c>
      <c r="G256" s="35" t="s">
        <v>457</v>
      </c>
      <c r="H256" s="220">
        <v>42</v>
      </c>
      <c r="I256" s="33" t="s">
        <v>48</v>
      </c>
      <c r="J256" s="51">
        <v>585</v>
      </c>
      <c r="K256" s="52">
        <v>0</v>
      </c>
      <c r="L256" s="52">
        <v>18</v>
      </c>
      <c r="M256" s="52">
        <f t="shared" si="52"/>
        <v>18</v>
      </c>
      <c r="N256" s="34">
        <f t="shared" si="50"/>
        <v>10530</v>
      </c>
      <c r="O256" s="53">
        <v>28</v>
      </c>
      <c r="P256" s="53">
        <v>42</v>
      </c>
      <c r="Q256" s="71">
        <v>0.4</v>
      </c>
      <c r="R256" s="71">
        <f t="shared" si="49"/>
        <v>470.40000000000003</v>
      </c>
      <c r="S256" s="53">
        <v>0</v>
      </c>
      <c r="T256" s="34">
        <f>(M256*S256)</f>
        <v>0</v>
      </c>
      <c r="U256" s="34">
        <f>N256+R256+T256</f>
        <v>11000.4</v>
      </c>
      <c r="V256" s="53">
        <f>M256*200</f>
        <v>3600</v>
      </c>
      <c r="W256" s="53">
        <v>1</v>
      </c>
      <c r="X256" s="53">
        <v>385</v>
      </c>
      <c r="Y256" s="52">
        <f t="shared" si="51"/>
        <v>385</v>
      </c>
      <c r="Z256" s="46">
        <v>0</v>
      </c>
      <c r="AA256" s="46"/>
      <c r="AB256" s="34">
        <f>V256+Y256+Z256</f>
        <v>3985</v>
      </c>
      <c r="AC256" s="34">
        <f>AB256+U256</f>
        <v>14985.4</v>
      </c>
      <c r="AD256" s="57" t="str">
        <f>A256</f>
        <v>647-PR</v>
      </c>
      <c r="AE256" s="74"/>
    </row>
    <row r="257" spans="1:31" s="31" customFormat="1" ht="55" hidden="1" customHeight="1" x14ac:dyDescent="0.2">
      <c r="A257" s="33" t="s">
        <v>473</v>
      </c>
      <c r="B257" s="33" t="s">
        <v>32</v>
      </c>
      <c r="C257" s="28" t="s">
        <v>77</v>
      </c>
      <c r="D257" s="28" t="s">
        <v>103</v>
      </c>
      <c r="E257" s="35" t="s">
        <v>189</v>
      </c>
      <c r="F257" s="35" t="s">
        <v>52</v>
      </c>
      <c r="G257" s="35" t="s">
        <v>474</v>
      </c>
      <c r="H257" s="220">
        <v>42</v>
      </c>
      <c r="I257" s="33" t="s">
        <v>48</v>
      </c>
      <c r="J257" s="51">
        <v>585</v>
      </c>
      <c r="K257" s="52">
        <v>18</v>
      </c>
      <c r="L257" s="52">
        <v>0</v>
      </c>
      <c r="M257" s="52">
        <f t="shared" si="52"/>
        <v>18</v>
      </c>
      <c r="N257" s="34">
        <f t="shared" si="50"/>
        <v>10530</v>
      </c>
      <c r="O257" s="53">
        <v>28</v>
      </c>
      <c r="P257" s="53">
        <v>16</v>
      </c>
      <c r="Q257" s="71">
        <v>0.4</v>
      </c>
      <c r="R257" s="54">
        <f t="shared" si="49"/>
        <v>179.20000000000002</v>
      </c>
      <c r="S257" s="53">
        <v>284</v>
      </c>
      <c r="T257" s="34">
        <f>(M257*S257)</f>
        <v>5112</v>
      </c>
      <c r="U257" s="34">
        <f>N257+R257+T257</f>
        <v>15821.2</v>
      </c>
      <c r="V257" s="53">
        <f>M257*200</f>
        <v>3600</v>
      </c>
      <c r="W257" s="53">
        <v>1</v>
      </c>
      <c r="X257" s="53">
        <v>187</v>
      </c>
      <c r="Y257" s="52">
        <f t="shared" si="51"/>
        <v>187</v>
      </c>
      <c r="Z257" s="46">
        <v>0</v>
      </c>
      <c r="AA257" s="46"/>
      <c r="AB257" s="34">
        <f>V257+Y257+Z257</f>
        <v>3787</v>
      </c>
      <c r="AC257" s="34">
        <f>AB257+U257</f>
        <v>19608.2</v>
      </c>
      <c r="AD257" s="57" t="str">
        <f>A257</f>
        <v>648-PR</v>
      </c>
      <c r="AE257" s="74" t="s">
        <v>476</v>
      </c>
    </row>
    <row r="258" spans="1:31" s="31" customFormat="1" ht="41.25" hidden="1" customHeight="1" x14ac:dyDescent="0.2">
      <c r="A258" s="133" t="s">
        <v>473</v>
      </c>
      <c r="B258" s="133"/>
      <c r="C258" s="134" t="s">
        <v>77</v>
      </c>
      <c r="D258" s="134" t="s">
        <v>103</v>
      </c>
      <c r="E258" s="131" t="s">
        <v>362</v>
      </c>
      <c r="F258" s="131" t="s">
        <v>477</v>
      </c>
      <c r="G258" s="131" t="s">
        <v>91</v>
      </c>
      <c r="H258" s="245">
        <v>42</v>
      </c>
      <c r="I258" s="62" t="s">
        <v>48</v>
      </c>
      <c r="J258" s="39">
        <v>585</v>
      </c>
      <c r="K258" s="40">
        <v>0</v>
      </c>
      <c r="L258" s="40">
        <v>0</v>
      </c>
      <c r="M258" s="40">
        <f t="shared" si="52"/>
        <v>0</v>
      </c>
      <c r="N258" s="41">
        <f t="shared" si="50"/>
        <v>0</v>
      </c>
      <c r="O258" s="42">
        <v>0</v>
      </c>
      <c r="P258" s="42">
        <v>17</v>
      </c>
      <c r="Q258" s="67">
        <v>0.4</v>
      </c>
      <c r="R258" s="43">
        <f t="shared" si="49"/>
        <v>0</v>
      </c>
      <c r="S258" s="42">
        <v>150</v>
      </c>
      <c r="T258" s="41">
        <f>(M258*S258)</f>
        <v>0</v>
      </c>
      <c r="U258" s="41">
        <f>N258+R258+T258</f>
        <v>0</v>
      </c>
      <c r="V258" s="42">
        <f>M258*200</f>
        <v>0</v>
      </c>
      <c r="W258" s="42">
        <v>0</v>
      </c>
      <c r="X258" s="42">
        <v>170</v>
      </c>
      <c r="Y258" s="40">
        <f t="shared" si="51"/>
        <v>0</v>
      </c>
      <c r="Z258" s="45">
        <v>0</v>
      </c>
      <c r="AA258" s="46"/>
      <c r="AB258" s="41">
        <f>V258+Y258+Z258</f>
        <v>0</v>
      </c>
      <c r="AC258" s="41">
        <f>AB258+U258</f>
        <v>0</v>
      </c>
      <c r="AD258" s="49" t="str">
        <f>A258</f>
        <v>648-PR</v>
      </c>
      <c r="AE258" s="74"/>
    </row>
    <row r="259" spans="1:31" s="31" customFormat="1" ht="49" hidden="1" customHeight="1" x14ac:dyDescent="0.2">
      <c r="A259" s="178" t="s">
        <v>473</v>
      </c>
      <c r="B259" s="178" t="s">
        <v>681</v>
      </c>
      <c r="C259" s="179" t="s">
        <v>77</v>
      </c>
      <c r="D259" s="179" t="s">
        <v>103</v>
      </c>
      <c r="E259" s="180" t="s">
        <v>362</v>
      </c>
      <c r="F259" s="180" t="s">
        <v>479</v>
      </c>
      <c r="G259" s="180" t="s">
        <v>89</v>
      </c>
      <c r="H259" s="220">
        <v>42</v>
      </c>
      <c r="I259" s="33" t="s">
        <v>48</v>
      </c>
      <c r="J259" s="51">
        <v>585</v>
      </c>
      <c r="K259" s="181">
        <v>0</v>
      </c>
      <c r="L259" s="181">
        <v>18</v>
      </c>
      <c r="M259" s="52">
        <f t="shared" si="52"/>
        <v>18</v>
      </c>
      <c r="N259" s="34">
        <f t="shared" si="50"/>
        <v>10530</v>
      </c>
      <c r="O259" s="182">
        <v>28</v>
      </c>
      <c r="P259" s="53">
        <v>17</v>
      </c>
      <c r="Q259" s="71">
        <v>0.4</v>
      </c>
      <c r="R259" s="54">
        <f t="shared" si="49"/>
        <v>190.40000000000003</v>
      </c>
      <c r="S259" s="182">
        <v>150</v>
      </c>
      <c r="T259" s="34">
        <f>(M259*S259)</f>
        <v>2700</v>
      </c>
      <c r="U259" s="34">
        <f>N259+R259+T259</f>
        <v>13420.4</v>
      </c>
      <c r="V259" s="53">
        <f>M259*200</f>
        <v>3600</v>
      </c>
      <c r="W259" s="53">
        <v>1</v>
      </c>
      <c r="X259" s="53">
        <v>170</v>
      </c>
      <c r="Y259" s="52">
        <f t="shared" si="51"/>
        <v>170</v>
      </c>
      <c r="Z259" s="46">
        <v>0</v>
      </c>
      <c r="AA259" s="46"/>
      <c r="AB259" s="34">
        <f>V259+Y259+Z259</f>
        <v>3770</v>
      </c>
      <c r="AC259" s="34">
        <f>AB259+U259</f>
        <v>17190.400000000001</v>
      </c>
      <c r="AD259" s="57" t="str">
        <f>A259</f>
        <v>648-PR</v>
      </c>
      <c r="AE259" s="74"/>
    </row>
    <row r="260" spans="1:31" s="31" customFormat="1" ht="42.75" hidden="1" customHeight="1" x14ac:dyDescent="0.2">
      <c r="A260" s="33" t="s">
        <v>473</v>
      </c>
      <c r="B260" s="33"/>
      <c r="C260" s="28" t="s">
        <v>77</v>
      </c>
      <c r="D260" s="28" t="s">
        <v>103</v>
      </c>
      <c r="E260" s="35" t="s">
        <v>362</v>
      </c>
      <c r="F260" s="35" t="s">
        <v>47</v>
      </c>
      <c r="G260" s="35" t="s">
        <v>452</v>
      </c>
      <c r="H260" s="220">
        <v>42</v>
      </c>
      <c r="I260" s="33" t="s">
        <v>48</v>
      </c>
      <c r="J260" s="51">
        <v>585</v>
      </c>
      <c r="K260" s="52">
        <v>15</v>
      </c>
      <c r="L260" s="52">
        <v>0</v>
      </c>
      <c r="M260" s="52">
        <f t="shared" si="52"/>
        <v>15</v>
      </c>
      <c r="N260" s="34">
        <f t="shared" si="50"/>
        <v>8775</v>
      </c>
      <c r="O260" s="53">
        <v>28</v>
      </c>
      <c r="P260" s="53">
        <v>17</v>
      </c>
      <c r="Q260" s="71">
        <v>0.4</v>
      </c>
      <c r="R260" s="54">
        <f t="shared" si="49"/>
        <v>190.40000000000003</v>
      </c>
      <c r="S260" s="53">
        <v>300</v>
      </c>
      <c r="T260" s="34">
        <f>(M260*S260)</f>
        <v>4500</v>
      </c>
      <c r="U260" s="34">
        <f>N260+R260+T260</f>
        <v>13465.4</v>
      </c>
      <c r="V260" s="53">
        <f>M260*200</f>
        <v>3000</v>
      </c>
      <c r="W260" s="53">
        <v>1</v>
      </c>
      <c r="X260" s="53">
        <v>170</v>
      </c>
      <c r="Y260" s="52">
        <f t="shared" si="51"/>
        <v>170</v>
      </c>
      <c r="Z260" s="46">
        <v>0</v>
      </c>
      <c r="AA260" s="46"/>
      <c r="AB260" s="34">
        <f>V260+Y260+Z260</f>
        <v>3170</v>
      </c>
      <c r="AC260" s="34">
        <f>AB260+U260</f>
        <v>16635.400000000001</v>
      </c>
      <c r="AD260" s="57" t="str">
        <f>A260</f>
        <v>648-PR</v>
      </c>
      <c r="AE260" s="74"/>
    </row>
    <row r="261" spans="1:31" s="31" customFormat="1" ht="42.75" hidden="1" customHeight="1" x14ac:dyDescent="0.2">
      <c r="A261" s="33" t="s">
        <v>473</v>
      </c>
      <c r="B261" s="33" t="s">
        <v>613</v>
      </c>
      <c r="C261" s="28" t="s">
        <v>77</v>
      </c>
      <c r="D261" s="28" t="s">
        <v>103</v>
      </c>
      <c r="E261" s="35" t="s">
        <v>199</v>
      </c>
      <c r="F261" s="35" t="s">
        <v>47</v>
      </c>
      <c r="G261" s="35" t="s">
        <v>452</v>
      </c>
      <c r="H261" s="220">
        <v>42</v>
      </c>
      <c r="I261" s="33" t="s">
        <v>48</v>
      </c>
      <c r="J261" s="51">
        <v>585</v>
      </c>
      <c r="K261" s="52">
        <v>0</v>
      </c>
      <c r="L261" s="52">
        <v>18</v>
      </c>
      <c r="M261" s="52">
        <f t="shared" si="52"/>
        <v>18</v>
      </c>
      <c r="N261" s="34">
        <f t="shared" si="50"/>
        <v>10530</v>
      </c>
      <c r="O261" s="53">
        <v>28</v>
      </c>
      <c r="P261" s="53">
        <v>42</v>
      </c>
      <c r="Q261" s="71">
        <v>0.4</v>
      </c>
      <c r="R261" s="54">
        <f t="shared" si="49"/>
        <v>470.40000000000003</v>
      </c>
      <c r="S261" s="53">
        <v>300</v>
      </c>
      <c r="T261" s="34">
        <f>(M261*S261)</f>
        <v>5400</v>
      </c>
      <c r="U261" s="34">
        <f>N261+R261+T261</f>
        <v>16400.400000000001</v>
      </c>
      <c r="V261" s="53">
        <f>M261*200</f>
        <v>3600</v>
      </c>
      <c r="W261" s="53">
        <v>1</v>
      </c>
      <c r="X261" s="53">
        <v>250</v>
      </c>
      <c r="Y261" s="52">
        <f t="shared" si="51"/>
        <v>250</v>
      </c>
      <c r="Z261" s="46">
        <v>0</v>
      </c>
      <c r="AA261" s="46"/>
      <c r="AB261" s="34">
        <f>V261+Y261+Z261</f>
        <v>3850</v>
      </c>
      <c r="AC261" s="34">
        <f>AB261+U261</f>
        <v>20250.400000000001</v>
      </c>
      <c r="AD261" s="57" t="str">
        <f>A261</f>
        <v>648-PR</v>
      </c>
      <c r="AE261" s="74"/>
    </row>
    <row r="262" spans="1:31" s="31" customFormat="1" ht="34.5" hidden="1" customHeight="1" x14ac:dyDescent="0.2">
      <c r="A262" s="33" t="s">
        <v>473</v>
      </c>
      <c r="B262" s="33" t="s">
        <v>32</v>
      </c>
      <c r="C262" s="28" t="s">
        <v>77</v>
      </c>
      <c r="D262" s="28" t="s">
        <v>103</v>
      </c>
      <c r="E262" s="35" t="s">
        <v>455</v>
      </c>
      <c r="F262" s="35" t="s">
        <v>52</v>
      </c>
      <c r="G262" s="35" t="s">
        <v>89</v>
      </c>
      <c r="H262" s="220">
        <v>42</v>
      </c>
      <c r="I262" s="33" t="s">
        <v>48</v>
      </c>
      <c r="J262" s="51">
        <v>585</v>
      </c>
      <c r="K262" s="52">
        <v>0</v>
      </c>
      <c r="L262" s="52">
        <v>18</v>
      </c>
      <c r="M262" s="52">
        <f t="shared" si="52"/>
        <v>18</v>
      </c>
      <c r="N262" s="34">
        <f t="shared" si="50"/>
        <v>10530</v>
      </c>
      <c r="O262" s="53">
        <v>28</v>
      </c>
      <c r="P262" s="53">
        <v>51</v>
      </c>
      <c r="Q262" s="71">
        <v>0.4</v>
      </c>
      <c r="R262" s="54">
        <f t="shared" ref="R262:R332" si="53">SUM(P262*Q262*O262)</f>
        <v>571.20000000000005</v>
      </c>
      <c r="S262" s="53">
        <v>150</v>
      </c>
      <c r="T262" s="34">
        <f>(M262*S262)</f>
        <v>2700</v>
      </c>
      <c r="U262" s="34">
        <f>N262+R262+T262</f>
        <v>13801.2</v>
      </c>
      <c r="V262" s="53">
        <f>M262*200</f>
        <v>3600</v>
      </c>
      <c r="W262" s="53">
        <v>1</v>
      </c>
      <c r="X262" s="53">
        <v>215</v>
      </c>
      <c r="Y262" s="52">
        <f t="shared" si="51"/>
        <v>215</v>
      </c>
      <c r="Z262" s="46">
        <v>0</v>
      </c>
      <c r="AA262" s="46"/>
      <c r="AB262" s="34">
        <f>V262+Y262+Z262</f>
        <v>3815</v>
      </c>
      <c r="AC262" s="34">
        <f>AB262+U262</f>
        <v>17616.2</v>
      </c>
      <c r="AD262" s="57" t="str">
        <f>A262</f>
        <v>648-PR</v>
      </c>
      <c r="AE262" s="74" t="s">
        <v>484</v>
      </c>
    </row>
    <row r="263" spans="1:31" s="31" customFormat="1" ht="30.75" hidden="1" customHeight="1" x14ac:dyDescent="0.2">
      <c r="A263" s="33" t="s">
        <v>473</v>
      </c>
      <c r="B263" s="33"/>
      <c r="C263" s="28" t="s">
        <v>77</v>
      </c>
      <c r="D263" s="28" t="s">
        <v>103</v>
      </c>
      <c r="E263" s="35" t="s">
        <v>406</v>
      </c>
      <c r="F263" s="35" t="s">
        <v>52</v>
      </c>
      <c r="G263" s="35" t="s">
        <v>480</v>
      </c>
      <c r="H263" s="220">
        <v>42</v>
      </c>
      <c r="I263" s="33" t="s">
        <v>48</v>
      </c>
      <c r="J263" s="51">
        <v>585</v>
      </c>
      <c r="K263" s="52">
        <v>0</v>
      </c>
      <c r="L263" s="52">
        <v>17</v>
      </c>
      <c r="M263" s="52">
        <f t="shared" si="52"/>
        <v>17</v>
      </c>
      <c r="N263" s="34">
        <f t="shared" si="50"/>
        <v>9945</v>
      </c>
      <c r="O263" s="53">
        <v>28</v>
      </c>
      <c r="P263" s="53">
        <v>12</v>
      </c>
      <c r="Q263" s="71">
        <v>0.4</v>
      </c>
      <c r="R263" s="54">
        <f t="shared" si="53"/>
        <v>134.40000000000003</v>
      </c>
      <c r="S263" s="53">
        <v>300</v>
      </c>
      <c r="T263" s="34">
        <f>(M263*S263)</f>
        <v>5100</v>
      </c>
      <c r="U263" s="34">
        <f>N263+R263+T263</f>
        <v>15179.4</v>
      </c>
      <c r="V263" s="53">
        <f>M263*200</f>
        <v>3400</v>
      </c>
      <c r="W263" s="53">
        <v>1</v>
      </c>
      <c r="X263" s="53">
        <v>148</v>
      </c>
      <c r="Y263" s="52">
        <f t="shared" si="51"/>
        <v>148</v>
      </c>
      <c r="Z263" s="46">
        <v>0</v>
      </c>
      <c r="AA263" s="46"/>
      <c r="AB263" s="34">
        <f>V263+Y263+Z263</f>
        <v>3548</v>
      </c>
      <c r="AC263" s="34">
        <f>AB263+U263</f>
        <v>18727.400000000001</v>
      </c>
      <c r="AD263" s="57" t="str">
        <f>A263</f>
        <v>648-PR</v>
      </c>
      <c r="AE263" s="74"/>
    </row>
    <row r="264" spans="1:31" s="31" customFormat="1" ht="38" hidden="1" customHeight="1" x14ac:dyDescent="0.2">
      <c r="A264" s="33" t="s">
        <v>473</v>
      </c>
      <c r="B264" s="33" t="s">
        <v>654</v>
      </c>
      <c r="C264" s="28" t="s">
        <v>77</v>
      </c>
      <c r="D264" s="28" t="s">
        <v>103</v>
      </c>
      <c r="E264" s="35" t="s">
        <v>181</v>
      </c>
      <c r="F264" s="35" t="s">
        <v>52</v>
      </c>
      <c r="G264" s="35" t="s">
        <v>89</v>
      </c>
      <c r="H264" s="220">
        <v>42</v>
      </c>
      <c r="I264" s="33" t="s">
        <v>48</v>
      </c>
      <c r="J264" s="51">
        <v>585</v>
      </c>
      <c r="K264" s="52">
        <v>15</v>
      </c>
      <c r="L264" s="52">
        <v>0</v>
      </c>
      <c r="M264" s="52">
        <f t="shared" si="52"/>
        <v>15</v>
      </c>
      <c r="N264" s="34">
        <f t="shared" si="50"/>
        <v>8775</v>
      </c>
      <c r="O264" s="53">
        <v>28</v>
      </c>
      <c r="P264" s="53">
        <v>36</v>
      </c>
      <c r="Q264" s="71">
        <v>0.4</v>
      </c>
      <c r="R264" s="54">
        <f t="shared" si="53"/>
        <v>403.2</v>
      </c>
      <c r="S264" s="53">
        <v>150</v>
      </c>
      <c r="T264" s="34">
        <f>(M264*S264)</f>
        <v>2250</v>
      </c>
      <c r="U264" s="34">
        <f>N264+R264+T264</f>
        <v>11428.2</v>
      </c>
      <c r="V264" s="53">
        <f>M264*200</f>
        <v>3000</v>
      </c>
      <c r="W264" s="53">
        <v>1</v>
      </c>
      <c r="X264" s="53">
        <v>215</v>
      </c>
      <c r="Y264" s="52">
        <f t="shared" si="51"/>
        <v>215</v>
      </c>
      <c r="Z264" s="46">
        <v>0</v>
      </c>
      <c r="AA264" s="46"/>
      <c r="AB264" s="34">
        <f>V264+Y264+Z264</f>
        <v>3215</v>
      </c>
      <c r="AC264" s="34">
        <f>AB264+U264</f>
        <v>14643.2</v>
      </c>
      <c r="AD264" s="57" t="str">
        <f>A264</f>
        <v>648-PR</v>
      </c>
      <c r="AE264" s="74" t="s">
        <v>487</v>
      </c>
    </row>
    <row r="265" spans="1:31" s="31" customFormat="1" ht="37.5" hidden="1" customHeight="1" x14ac:dyDescent="0.2">
      <c r="A265" s="33" t="s">
        <v>473</v>
      </c>
      <c r="B265" s="33"/>
      <c r="C265" s="28" t="s">
        <v>77</v>
      </c>
      <c r="D265" s="28" t="s">
        <v>103</v>
      </c>
      <c r="E265" s="35" t="s">
        <v>192</v>
      </c>
      <c r="F265" s="35" t="s">
        <v>479</v>
      </c>
      <c r="G265" s="35" t="s">
        <v>89</v>
      </c>
      <c r="H265" s="220">
        <v>42</v>
      </c>
      <c r="I265" s="33" t="s">
        <v>48</v>
      </c>
      <c r="J265" s="51">
        <v>585</v>
      </c>
      <c r="K265" s="52">
        <v>15</v>
      </c>
      <c r="L265" s="52">
        <v>0</v>
      </c>
      <c r="M265" s="52">
        <f t="shared" si="52"/>
        <v>15</v>
      </c>
      <c r="N265" s="34">
        <f t="shared" si="50"/>
        <v>8775</v>
      </c>
      <c r="O265" s="53">
        <v>28</v>
      </c>
      <c r="P265" s="53">
        <v>13</v>
      </c>
      <c r="Q265" s="71">
        <v>0.4</v>
      </c>
      <c r="R265" s="54">
        <f t="shared" si="53"/>
        <v>145.6</v>
      </c>
      <c r="S265" s="53">
        <v>150</v>
      </c>
      <c r="T265" s="34">
        <f>(M265*S265)</f>
        <v>2250</v>
      </c>
      <c r="U265" s="34">
        <f>N265+R265+T265</f>
        <v>11170.6</v>
      </c>
      <c r="V265" s="53">
        <f>M265*200</f>
        <v>3000</v>
      </c>
      <c r="W265" s="53">
        <v>1</v>
      </c>
      <c r="X265" s="53">
        <v>165</v>
      </c>
      <c r="Y265" s="52">
        <f t="shared" si="51"/>
        <v>165</v>
      </c>
      <c r="Z265" s="46">
        <v>0</v>
      </c>
      <c r="AA265" s="46"/>
      <c r="AB265" s="34">
        <f>V265+Y265+Z265</f>
        <v>3165</v>
      </c>
      <c r="AC265" s="34">
        <f>AB265+U265</f>
        <v>14335.6</v>
      </c>
      <c r="AD265" s="57" t="str">
        <f>A265</f>
        <v>648-PR</v>
      </c>
      <c r="AE265" s="74"/>
    </row>
    <row r="266" spans="1:31" s="31" customFormat="1" ht="37" hidden="1" x14ac:dyDescent="0.2">
      <c r="A266" s="33" t="s">
        <v>473</v>
      </c>
      <c r="B266" s="33" t="s">
        <v>641</v>
      </c>
      <c r="C266" s="28" t="s">
        <v>77</v>
      </c>
      <c r="D266" s="28" t="s">
        <v>103</v>
      </c>
      <c r="E266" s="35" t="s">
        <v>181</v>
      </c>
      <c r="F266" s="35" t="s">
        <v>479</v>
      </c>
      <c r="G266" s="35" t="s">
        <v>474</v>
      </c>
      <c r="H266" s="220">
        <v>42</v>
      </c>
      <c r="I266" s="33" t="s">
        <v>48</v>
      </c>
      <c r="J266" s="51">
        <v>585</v>
      </c>
      <c r="K266" s="52">
        <v>17</v>
      </c>
      <c r="L266" s="52">
        <v>0</v>
      </c>
      <c r="M266" s="52">
        <f t="shared" si="52"/>
        <v>17</v>
      </c>
      <c r="N266" s="34">
        <f t="shared" si="50"/>
        <v>9945</v>
      </c>
      <c r="O266" s="53">
        <v>28</v>
      </c>
      <c r="P266" s="53">
        <v>36</v>
      </c>
      <c r="Q266" s="71">
        <v>0.4</v>
      </c>
      <c r="R266" s="54">
        <f t="shared" si="53"/>
        <v>403.2</v>
      </c>
      <c r="S266" s="53">
        <v>150</v>
      </c>
      <c r="T266" s="34">
        <f>(M266*S266)</f>
        <v>2550</v>
      </c>
      <c r="U266" s="34">
        <f>N266+R266+T266</f>
        <v>12898.2</v>
      </c>
      <c r="V266" s="53">
        <f>M266*200</f>
        <v>3400</v>
      </c>
      <c r="W266" s="53">
        <v>1</v>
      </c>
      <c r="X266" s="53">
        <v>215</v>
      </c>
      <c r="Y266" s="52">
        <f t="shared" si="51"/>
        <v>215</v>
      </c>
      <c r="Z266" s="46">
        <v>0</v>
      </c>
      <c r="AA266" s="46"/>
      <c r="AB266" s="34">
        <f>V266+Y266+Z266</f>
        <v>3615</v>
      </c>
      <c r="AC266" s="34">
        <f>AB266+U266</f>
        <v>16513.2</v>
      </c>
      <c r="AD266" s="57" t="str">
        <f>A266</f>
        <v>648-PR</v>
      </c>
      <c r="AE266" s="74"/>
    </row>
    <row r="267" spans="1:31" s="31" customFormat="1" ht="37" hidden="1" x14ac:dyDescent="0.2">
      <c r="A267" s="33" t="s">
        <v>473</v>
      </c>
      <c r="B267" s="33" t="s">
        <v>642</v>
      </c>
      <c r="C267" s="28" t="s">
        <v>77</v>
      </c>
      <c r="D267" s="28" t="s">
        <v>103</v>
      </c>
      <c r="E267" s="35" t="s">
        <v>181</v>
      </c>
      <c r="F267" s="35" t="s">
        <v>479</v>
      </c>
      <c r="G267" s="35" t="s">
        <v>474</v>
      </c>
      <c r="H267" s="220">
        <v>42</v>
      </c>
      <c r="I267" s="33" t="s">
        <v>48</v>
      </c>
      <c r="J267" s="51">
        <v>585</v>
      </c>
      <c r="K267" s="52">
        <v>0</v>
      </c>
      <c r="L267" s="52">
        <v>22</v>
      </c>
      <c r="M267" s="52">
        <f t="shared" ref="M267" si="54">K267+L267</f>
        <v>22</v>
      </c>
      <c r="N267" s="34">
        <f t="shared" ref="N267" si="55">(J267*M267)</f>
        <v>12870</v>
      </c>
      <c r="O267" s="53">
        <v>28</v>
      </c>
      <c r="P267" s="53">
        <v>36</v>
      </c>
      <c r="Q267" s="71">
        <v>0.4</v>
      </c>
      <c r="R267" s="54">
        <f t="shared" ref="R267" si="56">SUM(P267*Q267*O267)</f>
        <v>403.2</v>
      </c>
      <c r="S267" s="53">
        <v>150</v>
      </c>
      <c r="T267" s="34">
        <f>(M267*S267)</f>
        <v>3300</v>
      </c>
      <c r="U267" s="34">
        <f>N267+R267+T267</f>
        <v>16573.2</v>
      </c>
      <c r="V267" s="53">
        <f>M267*200</f>
        <v>4400</v>
      </c>
      <c r="W267" s="53">
        <v>1</v>
      </c>
      <c r="X267" s="53">
        <v>215</v>
      </c>
      <c r="Y267" s="52">
        <f t="shared" ref="Y267" si="57">SUM(X267*W267)</f>
        <v>215</v>
      </c>
      <c r="Z267" s="46">
        <v>0</v>
      </c>
      <c r="AA267" s="46"/>
      <c r="AB267" s="34">
        <f>V267+Y267+Z267</f>
        <v>4615</v>
      </c>
      <c r="AC267" s="34">
        <f>AB267+U267</f>
        <v>21188.2</v>
      </c>
      <c r="AD267" s="57" t="str">
        <f>A267</f>
        <v>648-PR</v>
      </c>
      <c r="AE267" s="74"/>
    </row>
    <row r="268" spans="1:31" s="31" customFormat="1" ht="40.5" hidden="1" customHeight="1" x14ac:dyDescent="0.2">
      <c r="A268" s="33" t="s">
        <v>473</v>
      </c>
      <c r="B268" s="33" t="s">
        <v>659</v>
      </c>
      <c r="C268" s="28" t="s">
        <v>77</v>
      </c>
      <c r="D268" s="28" t="s">
        <v>108</v>
      </c>
      <c r="E268" s="35" t="s">
        <v>204</v>
      </c>
      <c r="F268" s="35" t="s">
        <v>52</v>
      </c>
      <c r="G268" s="35" t="s">
        <v>480</v>
      </c>
      <c r="H268" s="220">
        <v>42</v>
      </c>
      <c r="I268" s="33" t="s">
        <v>48</v>
      </c>
      <c r="J268" s="51">
        <v>585</v>
      </c>
      <c r="K268" s="52">
        <v>0</v>
      </c>
      <c r="L268" s="52">
        <v>15</v>
      </c>
      <c r="M268" s="52">
        <f t="shared" si="52"/>
        <v>15</v>
      </c>
      <c r="N268" s="34">
        <f t="shared" ref="N268:N339" si="58">(J268*M268)</f>
        <v>8775</v>
      </c>
      <c r="O268" s="53">
        <v>28</v>
      </c>
      <c r="P268" s="53">
        <v>26</v>
      </c>
      <c r="Q268" s="71">
        <v>0.4</v>
      </c>
      <c r="R268" s="71">
        <f t="shared" si="53"/>
        <v>291.2</v>
      </c>
      <c r="S268" s="53">
        <v>300</v>
      </c>
      <c r="T268" s="34">
        <f>(M268*S268)</f>
        <v>4500</v>
      </c>
      <c r="U268" s="34">
        <f>N268+R268+T268</f>
        <v>13566.2</v>
      </c>
      <c r="V268" s="53">
        <f>M268*200</f>
        <v>3000</v>
      </c>
      <c r="W268" s="53">
        <v>1</v>
      </c>
      <c r="X268" s="53">
        <v>170</v>
      </c>
      <c r="Y268" s="52">
        <f t="shared" ref="Y268:Y339" si="59">SUM(X268*W268)</f>
        <v>170</v>
      </c>
      <c r="Z268" s="46">
        <v>0</v>
      </c>
      <c r="AA268" s="46"/>
      <c r="AB268" s="34">
        <f>V268+Y268+Z268</f>
        <v>3170</v>
      </c>
      <c r="AC268" s="34">
        <f>AB268+U268</f>
        <v>16736.2</v>
      </c>
      <c r="AD268" s="57" t="str">
        <f>A268</f>
        <v>648-PR</v>
      </c>
      <c r="AE268" s="74"/>
    </row>
    <row r="269" spans="1:31" s="31" customFormat="1" ht="35.5" hidden="1" customHeight="1" x14ac:dyDescent="0.2">
      <c r="A269" s="33" t="s">
        <v>473</v>
      </c>
      <c r="B269" s="33"/>
      <c r="C269" s="28" t="s">
        <v>77</v>
      </c>
      <c r="D269" s="28" t="s">
        <v>108</v>
      </c>
      <c r="E269" s="35" t="s">
        <v>204</v>
      </c>
      <c r="F269" s="35" t="s">
        <v>52</v>
      </c>
      <c r="G269" s="35" t="s">
        <v>491</v>
      </c>
      <c r="H269" s="220">
        <v>56</v>
      </c>
      <c r="I269" s="33" t="s">
        <v>48</v>
      </c>
      <c r="J269" s="51">
        <v>585</v>
      </c>
      <c r="K269" s="52">
        <v>18</v>
      </c>
      <c r="L269" s="52">
        <v>0</v>
      </c>
      <c r="M269" s="52">
        <f t="shared" si="52"/>
        <v>18</v>
      </c>
      <c r="N269" s="34">
        <f t="shared" si="58"/>
        <v>10530</v>
      </c>
      <c r="O269" s="53">
        <v>28</v>
      </c>
      <c r="P269" s="53">
        <v>26</v>
      </c>
      <c r="Q269" s="71">
        <v>0.4</v>
      </c>
      <c r="R269" s="71">
        <f t="shared" si="53"/>
        <v>291.2</v>
      </c>
      <c r="S269" s="53">
        <v>300</v>
      </c>
      <c r="T269" s="34">
        <f>(M269*S269)</f>
        <v>5400</v>
      </c>
      <c r="U269" s="34">
        <f>N269+R269+T269</f>
        <v>16221.2</v>
      </c>
      <c r="V269" s="53">
        <f>M269*200</f>
        <v>3600</v>
      </c>
      <c r="W269" s="53">
        <v>1</v>
      </c>
      <c r="X269" s="53">
        <v>170</v>
      </c>
      <c r="Y269" s="52">
        <f t="shared" si="59"/>
        <v>170</v>
      </c>
      <c r="Z269" s="46">
        <v>0</v>
      </c>
      <c r="AA269" s="46"/>
      <c r="AB269" s="34">
        <f>V269+Y269+Z269</f>
        <v>3770</v>
      </c>
      <c r="AC269" s="34">
        <f>AB269+U269</f>
        <v>19991.2</v>
      </c>
      <c r="AD269" s="57" t="str">
        <f>A269</f>
        <v>648-PR</v>
      </c>
      <c r="AE269" s="74"/>
    </row>
    <row r="270" spans="1:31" s="31" customFormat="1" ht="39" hidden="1" customHeight="1" x14ac:dyDescent="0.2">
      <c r="A270" s="178" t="s">
        <v>473</v>
      </c>
      <c r="B270" s="178" t="s">
        <v>748</v>
      </c>
      <c r="C270" s="179" t="s">
        <v>77</v>
      </c>
      <c r="D270" s="179" t="s">
        <v>108</v>
      </c>
      <c r="E270" s="180" t="s">
        <v>493</v>
      </c>
      <c r="F270" s="180" t="s">
        <v>52</v>
      </c>
      <c r="G270" s="180" t="s">
        <v>491</v>
      </c>
      <c r="H270" s="220">
        <v>56</v>
      </c>
      <c r="I270" s="33" t="s">
        <v>48</v>
      </c>
      <c r="J270" s="51">
        <v>585</v>
      </c>
      <c r="K270" s="52">
        <v>0</v>
      </c>
      <c r="L270" s="52">
        <v>0</v>
      </c>
      <c r="M270" s="52">
        <f t="shared" si="52"/>
        <v>0</v>
      </c>
      <c r="N270" s="34">
        <f t="shared" si="58"/>
        <v>0</v>
      </c>
      <c r="O270" s="53">
        <v>0</v>
      </c>
      <c r="P270" s="53">
        <v>10</v>
      </c>
      <c r="Q270" s="71">
        <v>0.4</v>
      </c>
      <c r="R270" s="71">
        <f t="shared" si="53"/>
        <v>0</v>
      </c>
      <c r="S270" s="53">
        <v>0</v>
      </c>
      <c r="T270" s="34">
        <f>(M270*S270)</f>
        <v>0</v>
      </c>
      <c r="U270" s="34">
        <f>N270+R270+T270</f>
        <v>0</v>
      </c>
      <c r="V270" s="53">
        <f>M270*200</f>
        <v>0</v>
      </c>
      <c r="W270" s="53">
        <v>0</v>
      </c>
      <c r="X270" s="53">
        <v>175</v>
      </c>
      <c r="Y270" s="52">
        <f t="shared" si="59"/>
        <v>0</v>
      </c>
      <c r="Z270" s="46">
        <v>0</v>
      </c>
      <c r="AA270" s="46"/>
      <c r="AB270" s="34">
        <f>V270+Y270+Z270</f>
        <v>0</v>
      </c>
      <c r="AC270" s="34">
        <f>AB270+U270</f>
        <v>0</v>
      </c>
      <c r="AD270" s="57" t="str">
        <f>A270</f>
        <v>648-PR</v>
      </c>
      <c r="AE270" s="74"/>
    </row>
    <row r="271" spans="1:31" s="31" customFormat="1" ht="50" hidden="1" customHeight="1" x14ac:dyDescent="0.2">
      <c r="A271" s="178" t="s">
        <v>473</v>
      </c>
      <c r="B271" s="178" t="s">
        <v>679</v>
      </c>
      <c r="C271" s="179" t="s">
        <v>77</v>
      </c>
      <c r="D271" s="179" t="s">
        <v>108</v>
      </c>
      <c r="E271" s="180" t="s">
        <v>368</v>
      </c>
      <c r="F271" s="180" t="s">
        <v>479</v>
      </c>
      <c r="G271" s="180" t="s">
        <v>491</v>
      </c>
      <c r="H271" s="220">
        <v>56</v>
      </c>
      <c r="I271" s="33" t="s">
        <v>48</v>
      </c>
      <c r="J271" s="51">
        <v>585</v>
      </c>
      <c r="K271" s="181">
        <v>20</v>
      </c>
      <c r="L271" s="181">
        <v>0</v>
      </c>
      <c r="M271" s="52">
        <f t="shared" si="52"/>
        <v>20</v>
      </c>
      <c r="N271" s="34">
        <f t="shared" si="58"/>
        <v>11700</v>
      </c>
      <c r="O271" s="53">
        <v>36</v>
      </c>
      <c r="P271" s="53">
        <v>68</v>
      </c>
      <c r="Q271" s="71">
        <v>0.4</v>
      </c>
      <c r="R271" s="71">
        <f t="shared" si="53"/>
        <v>979.2</v>
      </c>
      <c r="S271" s="53">
        <v>300</v>
      </c>
      <c r="T271" s="34">
        <f>(M271*S271)</f>
        <v>6000</v>
      </c>
      <c r="U271" s="34">
        <f>N271+R271+T271</f>
        <v>18679.2</v>
      </c>
      <c r="V271" s="53">
        <f>M271*200</f>
        <v>4000</v>
      </c>
      <c r="W271" s="53">
        <v>1</v>
      </c>
      <c r="X271" s="53">
        <v>200</v>
      </c>
      <c r="Y271" s="52">
        <f t="shared" si="59"/>
        <v>200</v>
      </c>
      <c r="Z271" s="46">
        <v>0</v>
      </c>
      <c r="AA271" s="46"/>
      <c r="AB271" s="34">
        <f>V271+Y271+Z271</f>
        <v>4200</v>
      </c>
      <c r="AC271" s="34">
        <f>AB271+U271</f>
        <v>22879.200000000001</v>
      </c>
      <c r="AD271" s="57" t="str">
        <f>A271</f>
        <v>648-PR</v>
      </c>
      <c r="AE271" s="74"/>
    </row>
    <row r="272" spans="1:31" s="31" customFormat="1" ht="39" hidden="1" customHeight="1" x14ac:dyDescent="0.2">
      <c r="A272" s="178" t="s">
        <v>473</v>
      </c>
      <c r="B272" s="178" t="s">
        <v>656</v>
      </c>
      <c r="C272" s="28" t="s">
        <v>77</v>
      </c>
      <c r="D272" s="28" t="s">
        <v>108</v>
      </c>
      <c r="E272" s="35" t="s">
        <v>438</v>
      </c>
      <c r="F272" s="180" t="s">
        <v>264</v>
      </c>
      <c r="G272" s="35" t="s">
        <v>480</v>
      </c>
      <c r="H272" s="220">
        <v>42</v>
      </c>
      <c r="I272" s="33" t="s">
        <v>335</v>
      </c>
      <c r="J272" s="51">
        <v>585</v>
      </c>
      <c r="K272" s="52">
        <v>17</v>
      </c>
      <c r="L272" s="52">
        <v>0</v>
      </c>
      <c r="M272" s="52">
        <f t="shared" si="52"/>
        <v>17</v>
      </c>
      <c r="N272" s="34">
        <f t="shared" si="58"/>
        <v>9945</v>
      </c>
      <c r="O272" s="53">
        <v>18</v>
      </c>
      <c r="P272" s="53">
        <v>15</v>
      </c>
      <c r="Q272" s="71">
        <v>0.4</v>
      </c>
      <c r="R272" s="71">
        <f t="shared" si="53"/>
        <v>108</v>
      </c>
      <c r="S272" s="53">
        <v>300</v>
      </c>
      <c r="T272" s="34">
        <f>(M272*S272)</f>
        <v>5100</v>
      </c>
      <c r="U272" s="34">
        <f>N272+R272+T272</f>
        <v>15153</v>
      </c>
      <c r="V272" s="53">
        <f>M272*200</f>
        <v>3400</v>
      </c>
      <c r="W272" s="53">
        <v>1</v>
      </c>
      <c r="X272" s="53">
        <v>250</v>
      </c>
      <c r="Y272" s="52">
        <f t="shared" si="59"/>
        <v>250</v>
      </c>
      <c r="Z272" s="46"/>
      <c r="AA272" s="46"/>
      <c r="AB272" s="34">
        <f>V272+Y272+Z272</f>
        <v>3650</v>
      </c>
      <c r="AC272" s="34">
        <f>AB272+U272</f>
        <v>18803</v>
      </c>
      <c r="AD272" s="57" t="str">
        <f>A272</f>
        <v>648-PR</v>
      </c>
      <c r="AE272" s="74"/>
    </row>
    <row r="273" spans="1:31" s="31" customFormat="1" ht="43" hidden="1" customHeight="1" x14ac:dyDescent="0.2">
      <c r="A273" s="178" t="s">
        <v>473</v>
      </c>
      <c r="B273" s="178" t="s">
        <v>753</v>
      </c>
      <c r="C273" s="179" t="s">
        <v>77</v>
      </c>
      <c r="D273" s="179" t="s">
        <v>108</v>
      </c>
      <c r="E273" s="180" t="s">
        <v>111</v>
      </c>
      <c r="F273" s="180" t="s">
        <v>754</v>
      </c>
      <c r="G273" s="180" t="s">
        <v>500</v>
      </c>
      <c r="H273" s="220">
        <v>56</v>
      </c>
      <c r="I273" s="33" t="s">
        <v>48</v>
      </c>
      <c r="J273" s="51">
        <v>585</v>
      </c>
      <c r="K273" s="52">
        <v>0</v>
      </c>
      <c r="L273" s="52">
        <v>20</v>
      </c>
      <c r="M273" s="52">
        <f t="shared" si="52"/>
        <v>20</v>
      </c>
      <c r="N273" s="34">
        <f t="shared" si="58"/>
        <v>11700</v>
      </c>
      <c r="O273" s="53">
        <v>28</v>
      </c>
      <c r="P273" s="53">
        <v>24</v>
      </c>
      <c r="Q273" s="71">
        <v>0.4</v>
      </c>
      <c r="R273" s="71">
        <f t="shared" si="53"/>
        <v>268.80000000000007</v>
      </c>
      <c r="S273" s="53">
        <v>100</v>
      </c>
      <c r="T273" s="34">
        <f>(M273*S273)</f>
        <v>2000</v>
      </c>
      <c r="U273" s="34">
        <f>N273+R273+T273</f>
        <v>13968.8</v>
      </c>
      <c r="V273" s="53">
        <f>M273*200</f>
        <v>4000</v>
      </c>
      <c r="W273" s="53">
        <v>1</v>
      </c>
      <c r="X273" s="53">
        <v>225</v>
      </c>
      <c r="Y273" s="52">
        <f t="shared" si="59"/>
        <v>225</v>
      </c>
      <c r="Z273" s="46"/>
      <c r="AA273" s="46"/>
      <c r="AB273" s="34">
        <f>V273+Y273+Z273</f>
        <v>4225</v>
      </c>
      <c r="AC273" s="34">
        <f>AB273+U273</f>
        <v>18193.8</v>
      </c>
      <c r="AD273" s="57" t="str">
        <f>A273</f>
        <v>648-PR</v>
      </c>
      <c r="AE273" s="74"/>
    </row>
    <row r="274" spans="1:31" s="36" customFormat="1" ht="30" hidden="1" customHeight="1" x14ac:dyDescent="0.2">
      <c r="A274" s="178" t="s">
        <v>473</v>
      </c>
      <c r="B274" s="178" t="s">
        <v>744</v>
      </c>
      <c r="C274" s="179" t="s">
        <v>77</v>
      </c>
      <c r="D274" s="179" t="s">
        <v>45</v>
      </c>
      <c r="E274" s="180" t="s">
        <v>261</v>
      </c>
      <c r="F274" s="180" t="s">
        <v>88</v>
      </c>
      <c r="G274" s="180" t="s">
        <v>89</v>
      </c>
      <c r="H274" s="220">
        <v>42</v>
      </c>
      <c r="I274" s="33" t="s">
        <v>172</v>
      </c>
      <c r="J274" s="51">
        <v>585</v>
      </c>
      <c r="K274" s="52">
        <v>0</v>
      </c>
      <c r="L274" s="52">
        <v>0</v>
      </c>
      <c r="M274" s="52">
        <f t="shared" si="52"/>
        <v>0</v>
      </c>
      <c r="N274" s="34">
        <f t="shared" si="58"/>
        <v>0</v>
      </c>
      <c r="O274" s="53">
        <v>0</v>
      </c>
      <c r="P274" s="53">
        <v>42</v>
      </c>
      <c r="Q274" s="71">
        <v>0.4</v>
      </c>
      <c r="R274" s="71">
        <f t="shared" si="53"/>
        <v>0</v>
      </c>
      <c r="S274" s="53">
        <v>0</v>
      </c>
      <c r="T274" s="34">
        <f>(M274*S274)</f>
        <v>0</v>
      </c>
      <c r="U274" s="34">
        <f>N274+R274+T274</f>
        <v>0</v>
      </c>
      <c r="V274" s="53">
        <f>M274*200</f>
        <v>0</v>
      </c>
      <c r="W274" s="53">
        <v>0</v>
      </c>
      <c r="X274" s="53">
        <v>363</v>
      </c>
      <c r="Y274" s="52">
        <f t="shared" si="59"/>
        <v>0</v>
      </c>
      <c r="Z274" s="46">
        <v>0</v>
      </c>
      <c r="AA274" s="46"/>
      <c r="AB274" s="34">
        <f>V274+Y274+Z274</f>
        <v>0</v>
      </c>
      <c r="AC274" s="34">
        <f>AB274+U274</f>
        <v>0</v>
      </c>
      <c r="AD274" s="57" t="str">
        <f>A274</f>
        <v>648-PR</v>
      </c>
      <c r="AE274" s="74"/>
    </row>
    <row r="275" spans="1:31" s="36" customFormat="1" ht="44" hidden="1" customHeight="1" x14ac:dyDescent="0.2">
      <c r="A275" s="178" t="s">
        <v>473</v>
      </c>
      <c r="B275" s="178" t="s">
        <v>711</v>
      </c>
      <c r="C275" s="179" t="s">
        <v>77</v>
      </c>
      <c r="D275" s="179" t="s">
        <v>45</v>
      </c>
      <c r="E275" s="180" t="s">
        <v>261</v>
      </c>
      <c r="F275" s="180" t="s">
        <v>498</v>
      </c>
      <c r="G275" s="180" t="s">
        <v>93</v>
      </c>
      <c r="H275" s="220">
        <v>42</v>
      </c>
      <c r="I275" s="33" t="s">
        <v>37</v>
      </c>
      <c r="J275" s="51">
        <v>1200</v>
      </c>
      <c r="K275" s="52">
        <v>18</v>
      </c>
      <c r="L275" s="181">
        <v>20</v>
      </c>
      <c r="M275" s="52">
        <f t="shared" si="52"/>
        <v>38</v>
      </c>
      <c r="N275" s="34">
        <f t="shared" si="58"/>
        <v>45600</v>
      </c>
      <c r="O275" s="53">
        <v>0</v>
      </c>
      <c r="P275" s="53">
        <v>42</v>
      </c>
      <c r="Q275" s="71">
        <v>0.4</v>
      </c>
      <c r="R275" s="71">
        <f t="shared" si="53"/>
        <v>0</v>
      </c>
      <c r="S275" s="53">
        <v>0</v>
      </c>
      <c r="T275" s="34">
        <f>(M275*S275)</f>
        <v>0</v>
      </c>
      <c r="U275" s="34">
        <f>N275+R275+T275</f>
        <v>45600</v>
      </c>
      <c r="V275" s="53">
        <f>M275*200</f>
        <v>7600</v>
      </c>
      <c r="W275" s="182">
        <v>28</v>
      </c>
      <c r="X275" s="53">
        <v>363</v>
      </c>
      <c r="Y275" s="52">
        <f t="shared" si="59"/>
        <v>10164</v>
      </c>
      <c r="Z275" s="46">
        <v>0</v>
      </c>
      <c r="AA275" s="46"/>
      <c r="AB275" s="34">
        <f>V275+Y275+Z275</f>
        <v>17764</v>
      </c>
      <c r="AC275" s="34">
        <f>AB275+U275</f>
        <v>63364</v>
      </c>
      <c r="AD275" s="57" t="str">
        <f>A275</f>
        <v>648-PR</v>
      </c>
      <c r="AE275" s="74"/>
    </row>
    <row r="276" spans="1:31" s="36" customFormat="1" ht="36" hidden="1" customHeight="1" x14ac:dyDescent="0.2">
      <c r="A276" s="178" t="s">
        <v>473</v>
      </c>
      <c r="B276" s="178" t="s">
        <v>683</v>
      </c>
      <c r="C276" s="179" t="s">
        <v>77</v>
      </c>
      <c r="D276" s="179" t="s">
        <v>45</v>
      </c>
      <c r="E276" s="180" t="s">
        <v>310</v>
      </c>
      <c r="F276" s="180" t="s">
        <v>499</v>
      </c>
      <c r="G276" s="180" t="s">
        <v>500</v>
      </c>
      <c r="H276" s="220">
        <v>56</v>
      </c>
      <c r="I276" s="33" t="s">
        <v>48</v>
      </c>
      <c r="J276" s="51">
        <v>585</v>
      </c>
      <c r="K276" s="181">
        <v>20</v>
      </c>
      <c r="L276" s="181">
        <v>0</v>
      </c>
      <c r="M276" s="52">
        <f t="shared" si="52"/>
        <v>20</v>
      </c>
      <c r="N276" s="34">
        <f t="shared" si="58"/>
        <v>11700</v>
      </c>
      <c r="O276" s="53">
        <v>36</v>
      </c>
      <c r="P276" s="53">
        <v>28</v>
      </c>
      <c r="Q276" s="71">
        <v>0.4</v>
      </c>
      <c r="R276" s="71">
        <f t="shared" si="53"/>
        <v>403.20000000000005</v>
      </c>
      <c r="S276" s="53">
        <v>100</v>
      </c>
      <c r="T276" s="34">
        <f>(M276*S276)</f>
        <v>2000</v>
      </c>
      <c r="U276" s="34">
        <f>N276+R276+T276</f>
        <v>14103.2</v>
      </c>
      <c r="V276" s="53">
        <f>M276*200</f>
        <v>4000</v>
      </c>
      <c r="W276" s="53">
        <v>1</v>
      </c>
      <c r="X276" s="53">
        <v>310</v>
      </c>
      <c r="Y276" s="52">
        <f t="shared" si="59"/>
        <v>310</v>
      </c>
      <c r="Z276" s="46">
        <v>0</v>
      </c>
      <c r="AA276" s="46"/>
      <c r="AB276" s="34">
        <f>V276+Y276+Z276</f>
        <v>4310</v>
      </c>
      <c r="AC276" s="34">
        <f>AB276+U276</f>
        <v>18413.2</v>
      </c>
      <c r="AD276" s="57" t="str">
        <f>A276</f>
        <v>648-PR</v>
      </c>
      <c r="AE276" s="74"/>
    </row>
    <row r="277" spans="1:31" s="31" customFormat="1" ht="42" hidden="1" customHeight="1" x14ac:dyDescent="0.2">
      <c r="A277" s="33" t="s">
        <v>473</v>
      </c>
      <c r="B277" s="33"/>
      <c r="C277" s="28" t="s">
        <v>77</v>
      </c>
      <c r="D277" s="28" t="s">
        <v>50</v>
      </c>
      <c r="E277" s="35" t="s">
        <v>373</v>
      </c>
      <c r="F277" s="35" t="s">
        <v>102</v>
      </c>
      <c r="G277" s="35" t="s">
        <v>89</v>
      </c>
      <c r="H277" s="220">
        <v>42</v>
      </c>
      <c r="I277" s="33" t="s">
        <v>172</v>
      </c>
      <c r="J277" s="51">
        <v>585</v>
      </c>
      <c r="K277" s="52">
        <v>17</v>
      </c>
      <c r="L277" s="52">
        <v>0</v>
      </c>
      <c r="M277" s="52">
        <f t="shared" si="52"/>
        <v>17</v>
      </c>
      <c r="N277" s="34">
        <f t="shared" si="58"/>
        <v>9945</v>
      </c>
      <c r="O277" s="53">
        <v>14</v>
      </c>
      <c r="P277" s="53">
        <v>30</v>
      </c>
      <c r="Q277" s="71">
        <v>0.4</v>
      </c>
      <c r="R277" s="71">
        <f t="shared" si="53"/>
        <v>168</v>
      </c>
      <c r="S277" s="53">
        <v>150</v>
      </c>
      <c r="T277" s="34">
        <f>(M277*S277)</f>
        <v>2550</v>
      </c>
      <c r="U277" s="34">
        <f>N277+R277+T277</f>
        <v>12663</v>
      </c>
      <c r="V277" s="53">
        <f>M277*200</f>
        <v>3400</v>
      </c>
      <c r="W277" s="53">
        <v>1</v>
      </c>
      <c r="X277" s="53">
        <v>310</v>
      </c>
      <c r="Y277" s="52">
        <f t="shared" si="59"/>
        <v>310</v>
      </c>
      <c r="Z277" s="46">
        <v>0</v>
      </c>
      <c r="AA277" s="46"/>
      <c r="AB277" s="34">
        <f>V277+Y277+Z277</f>
        <v>3710</v>
      </c>
      <c r="AC277" s="34">
        <f>AB277+U277</f>
        <v>16373</v>
      </c>
      <c r="AD277" s="57" t="str">
        <f>A277</f>
        <v>648-PR</v>
      </c>
      <c r="AE277" s="74"/>
    </row>
    <row r="278" spans="1:31" s="31" customFormat="1" ht="33.75" hidden="1" customHeight="1" x14ac:dyDescent="0.2">
      <c r="A278" s="33" t="s">
        <v>473</v>
      </c>
      <c r="B278" s="33"/>
      <c r="C278" s="28" t="s">
        <v>77</v>
      </c>
      <c r="D278" s="28" t="s">
        <v>50</v>
      </c>
      <c r="E278" s="35" t="s">
        <v>51</v>
      </c>
      <c r="F278" s="35" t="s">
        <v>52</v>
      </c>
      <c r="G278" s="35" t="s">
        <v>89</v>
      </c>
      <c r="H278" s="220">
        <v>42</v>
      </c>
      <c r="I278" s="33" t="s">
        <v>48</v>
      </c>
      <c r="J278" s="51">
        <v>585</v>
      </c>
      <c r="K278" s="52">
        <v>15</v>
      </c>
      <c r="L278" s="52">
        <v>0</v>
      </c>
      <c r="M278" s="52">
        <f t="shared" si="52"/>
        <v>15</v>
      </c>
      <c r="N278" s="34">
        <f t="shared" si="58"/>
        <v>8775</v>
      </c>
      <c r="O278" s="53">
        <v>14</v>
      </c>
      <c r="P278" s="53">
        <v>134</v>
      </c>
      <c r="Q278" s="71">
        <v>0.4</v>
      </c>
      <c r="R278" s="71">
        <f t="shared" si="53"/>
        <v>750.4</v>
      </c>
      <c r="S278" s="53">
        <v>150</v>
      </c>
      <c r="T278" s="34">
        <f>(M278*S278)</f>
        <v>2250</v>
      </c>
      <c r="U278" s="34">
        <f>N278+R278+T278</f>
        <v>11775.4</v>
      </c>
      <c r="V278" s="53">
        <f>M278*200</f>
        <v>3000</v>
      </c>
      <c r="W278" s="53">
        <v>1</v>
      </c>
      <c r="X278" s="53">
        <v>700</v>
      </c>
      <c r="Y278" s="52">
        <f t="shared" si="59"/>
        <v>700</v>
      </c>
      <c r="Z278" s="46">
        <v>0</v>
      </c>
      <c r="AA278" s="46"/>
      <c r="AB278" s="34">
        <f>V278+Y278+Z278</f>
        <v>3700</v>
      </c>
      <c r="AC278" s="34">
        <f>AB278+U278</f>
        <v>15475.4</v>
      </c>
      <c r="AD278" s="57" t="str">
        <f>A278</f>
        <v>648-PR</v>
      </c>
      <c r="AE278" s="74"/>
    </row>
    <row r="279" spans="1:31" s="31" customFormat="1" ht="37" hidden="1" customHeight="1" x14ac:dyDescent="0.2">
      <c r="A279" s="33" t="s">
        <v>473</v>
      </c>
      <c r="B279" s="33"/>
      <c r="C279" s="28" t="s">
        <v>77</v>
      </c>
      <c r="D279" s="28" t="s">
        <v>50</v>
      </c>
      <c r="E279" s="35" t="s">
        <v>51</v>
      </c>
      <c r="F279" s="35" t="s">
        <v>504</v>
      </c>
      <c r="G279" s="35" t="s">
        <v>474</v>
      </c>
      <c r="H279" s="220">
        <v>42</v>
      </c>
      <c r="I279" s="33" t="s">
        <v>48</v>
      </c>
      <c r="J279" s="51">
        <v>585</v>
      </c>
      <c r="K279" s="52">
        <v>0</v>
      </c>
      <c r="L279" s="52">
        <v>20</v>
      </c>
      <c r="M279" s="52">
        <f t="shared" si="52"/>
        <v>20</v>
      </c>
      <c r="N279" s="34">
        <f t="shared" si="58"/>
        <v>11700</v>
      </c>
      <c r="O279" s="53">
        <v>14</v>
      </c>
      <c r="P279" s="53">
        <v>134</v>
      </c>
      <c r="Q279" s="71">
        <v>0.4</v>
      </c>
      <c r="R279" s="71">
        <f t="shared" si="53"/>
        <v>750.4</v>
      </c>
      <c r="S279" s="53">
        <v>150</v>
      </c>
      <c r="T279" s="34">
        <f>(M279*S279)</f>
        <v>3000</v>
      </c>
      <c r="U279" s="34">
        <f>N279+R279+T279</f>
        <v>15450.4</v>
      </c>
      <c r="V279" s="53">
        <f>M279*200</f>
        <v>4000</v>
      </c>
      <c r="W279" s="53">
        <v>1</v>
      </c>
      <c r="X279" s="53">
        <v>700</v>
      </c>
      <c r="Y279" s="52">
        <f t="shared" si="59"/>
        <v>700</v>
      </c>
      <c r="Z279" s="46">
        <v>0</v>
      </c>
      <c r="AA279" s="46"/>
      <c r="AB279" s="34">
        <f>V279+Y279+Z279</f>
        <v>4700</v>
      </c>
      <c r="AC279" s="34">
        <f>AB279+U279</f>
        <v>20150.400000000001</v>
      </c>
      <c r="AD279" s="57" t="str">
        <f>A279</f>
        <v>648-PR</v>
      </c>
      <c r="AE279" s="74"/>
    </row>
    <row r="280" spans="1:31" s="31" customFormat="1" ht="43" hidden="1" customHeight="1" x14ac:dyDescent="0.2">
      <c r="A280" s="178" t="s">
        <v>473</v>
      </c>
      <c r="B280" s="178" t="s">
        <v>682</v>
      </c>
      <c r="C280" s="179" t="s">
        <v>77</v>
      </c>
      <c r="D280" s="179" t="s">
        <v>50</v>
      </c>
      <c r="E280" s="180" t="s">
        <v>165</v>
      </c>
      <c r="F280" s="180" t="s">
        <v>451</v>
      </c>
      <c r="G280" s="180" t="s">
        <v>452</v>
      </c>
      <c r="H280" s="220">
        <v>42</v>
      </c>
      <c r="I280" s="33" t="s">
        <v>172</v>
      </c>
      <c r="J280" s="51">
        <v>585</v>
      </c>
      <c r="K280" s="181">
        <v>0</v>
      </c>
      <c r="L280" s="181">
        <v>17</v>
      </c>
      <c r="M280" s="52">
        <f t="shared" si="52"/>
        <v>17</v>
      </c>
      <c r="N280" s="34">
        <f t="shared" si="58"/>
        <v>9945</v>
      </c>
      <c r="O280" s="53">
        <v>14</v>
      </c>
      <c r="P280" s="53">
        <v>46</v>
      </c>
      <c r="Q280" s="71">
        <v>0.4</v>
      </c>
      <c r="R280" s="71">
        <f t="shared" si="53"/>
        <v>257.60000000000002</v>
      </c>
      <c r="S280" s="53">
        <v>300</v>
      </c>
      <c r="T280" s="34">
        <f>(M280*S280)</f>
        <v>5100</v>
      </c>
      <c r="U280" s="34">
        <f>N280+R280+T280</f>
        <v>15302.6</v>
      </c>
      <c r="V280" s="53">
        <f>M280*200</f>
        <v>3400</v>
      </c>
      <c r="W280" s="53">
        <v>1</v>
      </c>
      <c r="X280" s="53">
        <v>385</v>
      </c>
      <c r="Y280" s="52">
        <f t="shared" si="59"/>
        <v>385</v>
      </c>
      <c r="Z280" s="46">
        <v>0</v>
      </c>
      <c r="AA280" s="46"/>
      <c r="AB280" s="34">
        <f>V280+Y280+Z280</f>
        <v>3785</v>
      </c>
      <c r="AC280" s="34">
        <f>AB280+U280</f>
        <v>19087.599999999999</v>
      </c>
      <c r="AD280" s="57" t="str">
        <f>A280</f>
        <v>648-PR</v>
      </c>
      <c r="AE280" s="74"/>
    </row>
    <row r="281" spans="1:31" s="31" customFormat="1" ht="32.25" hidden="1" customHeight="1" x14ac:dyDescent="0.2">
      <c r="A281" s="178" t="s">
        <v>473</v>
      </c>
      <c r="B281" s="178" t="s">
        <v>682</v>
      </c>
      <c r="C281" s="179" t="s">
        <v>77</v>
      </c>
      <c r="D281" s="179" t="s">
        <v>50</v>
      </c>
      <c r="E281" s="180" t="s">
        <v>165</v>
      </c>
      <c r="F281" s="180" t="s">
        <v>498</v>
      </c>
      <c r="G281" s="180" t="s">
        <v>507</v>
      </c>
      <c r="H281" s="220">
        <v>42</v>
      </c>
      <c r="I281" s="33" t="s">
        <v>172</v>
      </c>
      <c r="J281" s="51">
        <v>585</v>
      </c>
      <c r="K281" s="181">
        <v>0</v>
      </c>
      <c r="L281" s="181">
        <v>18</v>
      </c>
      <c r="M281" s="52">
        <f t="shared" si="52"/>
        <v>18</v>
      </c>
      <c r="N281" s="34">
        <f t="shared" si="58"/>
        <v>10530</v>
      </c>
      <c r="O281" s="53">
        <v>14</v>
      </c>
      <c r="P281" s="53">
        <v>46</v>
      </c>
      <c r="Q281" s="71">
        <v>0.4</v>
      </c>
      <c r="R281" s="71">
        <f t="shared" si="53"/>
        <v>257.60000000000002</v>
      </c>
      <c r="S281" s="53">
        <v>150</v>
      </c>
      <c r="T281" s="34">
        <f>(M281*S281)</f>
        <v>2700</v>
      </c>
      <c r="U281" s="34">
        <f>N281+R281+T281</f>
        <v>13487.6</v>
      </c>
      <c r="V281" s="53">
        <f>M281*200</f>
        <v>3600</v>
      </c>
      <c r="W281" s="53">
        <v>1</v>
      </c>
      <c r="X281" s="53">
        <v>385</v>
      </c>
      <c r="Y281" s="52">
        <f t="shared" si="59"/>
        <v>385</v>
      </c>
      <c r="Z281" s="46">
        <v>0</v>
      </c>
      <c r="AA281" s="46"/>
      <c r="AB281" s="34">
        <f>V281+Y281+Z281</f>
        <v>3985</v>
      </c>
      <c r="AC281" s="34">
        <f>AB281+U281</f>
        <v>17472.599999999999</v>
      </c>
      <c r="AD281" s="57" t="str">
        <f>A281</f>
        <v>648-PR</v>
      </c>
      <c r="AE281" s="74"/>
    </row>
    <row r="282" spans="1:31" s="31" customFormat="1" ht="38.25" hidden="1" customHeight="1" x14ac:dyDescent="0.2">
      <c r="A282" s="33" t="s">
        <v>473</v>
      </c>
      <c r="B282" s="33" t="s">
        <v>653</v>
      </c>
      <c r="C282" s="28" t="s">
        <v>77</v>
      </c>
      <c r="D282" s="28" t="s">
        <v>50</v>
      </c>
      <c r="E282" s="89" t="s">
        <v>509</v>
      </c>
      <c r="F282" s="35" t="s">
        <v>47</v>
      </c>
      <c r="G282" s="35" t="s">
        <v>91</v>
      </c>
      <c r="H282" s="220">
        <v>42</v>
      </c>
      <c r="I282" s="33" t="s">
        <v>48</v>
      </c>
      <c r="J282" s="51">
        <v>585</v>
      </c>
      <c r="K282" s="52">
        <v>0</v>
      </c>
      <c r="L282" s="52">
        <v>22</v>
      </c>
      <c r="M282" s="52">
        <f t="shared" si="52"/>
        <v>22</v>
      </c>
      <c r="N282" s="34">
        <f t="shared" si="58"/>
        <v>12870</v>
      </c>
      <c r="O282" s="53">
        <v>28</v>
      </c>
      <c r="P282" s="53">
        <v>120</v>
      </c>
      <c r="Q282" s="71">
        <v>0.4</v>
      </c>
      <c r="R282" s="71">
        <f t="shared" si="53"/>
        <v>1344</v>
      </c>
      <c r="S282" s="53">
        <v>150</v>
      </c>
      <c r="T282" s="34">
        <f>(M282*S282)</f>
        <v>3300</v>
      </c>
      <c r="U282" s="34">
        <f>N282+R282+T282</f>
        <v>17514</v>
      </c>
      <c r="V282" s="53">
        <f>M282*200</f>
        <v>4400</v>
      </c>
      <c r="W282" s="53">
        <v>1</v>
      </c>
      <c r="X282" s="53">
        <v>750</v>
      </c>
      <c r="Y282" s="52">
        <f t="shared" si="59"/>
        <v>750</v>
      </c>
      <c r="Z282" s="46">
        <v>0</v>
      </c>
      <c r="AA282" s="46"/>
      <c r="AB282" s="34">
        <f>V282+Y282+Z282</f>
        <v>5150</v>
      </c>
      <c r="AC282" s="34">
        <f>AB282+U282</f>
        <v>22664</v>
      </c>
      <c r="AD282" s="57" t="str">
        <f>A282</f>
        <v>648-PR</v>
      </c>
      <c r="AE282" s="74"/>
    </row>
    <row r="283" spans="1:31" s="31" customFormat="1" ht="40.5" hidden="1" customHeight="1" x14ac:dyDescent="0.2">
      <c r="A283" s="33" t="s">
        <v>511</v>
      </c>
      <c r="B283" s="33"/>
      <c r="C283" s="28" t="s">
        <v>77</v>
      </c>
      <c r="D283" s="28" t="s">
        <v>108</v>
      </c>
      <c r="E283" s="35" t="s">
        <v>495</v>
      </c>
      <c r="F283" s="35" t="s">
        <v>47</v>
      </c>
      <c r="G283" s="35" t="s">
        <v>91</v>
      </c>
      <c r="H283" s="220">
        <v>42</v>
      </c>
      <c r="I283" s="33" t="s">
        <v>48</v>
      </c>
      <c r="J283" s="51">
        <v>585</v>
      </c>
      <c r="K283" s="52">
        <v>16</v>
      </c>
      <c r="L283" s="52">
        <v>0</v>
      </c>
      <c r="M283" s="52">
        <f t="shared" si="52"/>
        <v>16</v>
      </c>
      <c r="N283" s="34">
        <f t="shared" si="58"/>
        <v>9360</v>
      </c>
      <c r="O283" s="53">
        <v>28</v>
      </c>
      <c r="P283" s="53">
        <v>13</v>
      </c>
      <c r="Q283" s="71">
        <v>0.4</v>
      </c>
      <c r="R283" s="71">
        <f t="shared" si="53"/>
        <v>145.6</v>
      </c>
      <c r="S283" s="53">
        <v>150</v>
      </c>
      <c r="T283" s="34">
        <f>(M283*S283)</f>
        <v>2400</v>
      </c>
      <c r="U283" s="34">
        <f>N283+R283+T283</f>
        <v>11905.6</v>
      </c>
      <c r="V283" s="53">
        <f>M283*200</f>
        <v>3200</v>
      </c>
      <c r="W283" s="53">
        <v>0</v>
      </c>
      <c r="X283" s="53">
        <v>0</v>
      </c>
      <c r="Y283" s="52">
        <f t="shared" si="59"/>
        <v>0</v>
      </c>
      <c r="Z283" s="46">
        <v>0</v>
      </c>
      <c r="AA283" s="46"/>
      <c r="AB283" s="34">
        <f>V283+Y283+Z283</f>
        <v>3200</v>
      </c>
      <c r="AC283" s="34">
        <f>AB283+U283</f>
        <v>15105.6</v>
      </c>
      <c r="AD283" s="57" t="str">
        <f>A283</f>
        <v>648-SH</v>
      </c>
      <c r="AE283" s="74"/>
    </row>
    <row r="284" spans="1:31" s="31" customFormat="1" ht="39.75" hidden="1" customHeight="1" x14ac:dyDescent="0.2">
      <c r="A284" s="33" t="s">
        <v>511</v>
      </c>
      <c r="B284" s="33"/>
      <c r="C284" s="28" t="s">
        <v>77</v>
      </c>
      <c r="D284" s="28" t="s">
        <v>108</v>
      </c>
      <c r="E284" s="35" t="s">
        <v>513</v>
      </c>
      <c r="F284" s="35" t="s">
        <v>47</v>
      </c>
      <c r="G284" s="35" t="s">
        <v>91</v>
      </c>
      <c r="H284" s="220">
        <v>42</v>
      </c>
      <c r="I284" s="33" t="s">
        <v>48</v>
      </c>
      <c r="J284" s="51">
        <v>585</v>
      </c>
      <c r="K284" s="52">
        <v>20</v>
      </c>
      <c r="L284" s="52">
        <v>0</v>
      </c>
      <c r="M284" s="52">
        <f t="shared" si="52"/>
        <v>20</v>
      </c>
      <c r="N284" s="34">
        <f t="shared" si="58"/>
        <v>11700</v>
      </c>
      <c r="O284" s="53">
        <v>28</v>
      </c>
      <c r="P284" s="53">
        <v>32</v>
      </c>
      <c r="Q284" s="71">
        <v>0.4</v>
      </c>
      <c r="R284" s="71">
        <f t="shared" si="53"/>
        <v>358.40000000000003</v>
      </c>
      <c r="S284" s="53">
        <v>150</v>
      </c>
      <c r="T284" s="34">
        <f>(M284*S284)</f>
        <v>3000</v>
      </c>
      <c r="U284" s="34">
        <f>N284+R284+T284</f>
        <v>15058.4</v>
      </c>
      <c r="V284" s="53">
        <f>M284*200</f>
        <v>4000</v>
      </c>
      <c r="W284" s="53">
        <v>0</v>
      </c>
      <c r="X284" s="53">
        <v>0</v>
      </c>
      <c r="Y284" s="52">
        <f t="shared" si="59"/>
        <v>0</v>
      </c>
      <c r="Z284" s="46">
        <v>0</v>
      </c>
      <c r="AA284" s="46"/>
      <c r="AB284" s="34">
        <f>V284+Y284+Z284</f>
        <v>4000</v>
      </c>
      <c r="AC284" s="34">
        <f>AB284+U284</f>
        <v>19058.400000000001</v>
      </c>
      <c r="AD284" s="57" t="str">
        <f>A284</f>
        <v>648-SH</v>
      </c>
      <c r="AE284" s="74"/>
    </row>
    <row r="285" spans="1:31" s="31" customFormat="1" ht="58" hidden="1" customHeight="1" x14ac:dyDescent="0.2">
      <c r="A285" s="33" t="s">
        <v>515</v>
      </c>
      <c r="B285" s="33"/>
      <c r="C285" s="28" t="s">
        <v>77</v>
      </c>
      <c r="D285" s="28" t="s">
        <v>103</v>
      </c>
      <c r="E285" s="35" t="s">
        <v>455</v>
      </c>
      <c r="F285" s="35" t="s">
        <v>516</v>
      </c>
      <c r="G285" s="35" t="s">
        <v>86</v>
      </c>
      <c r="H285" s="220">
        <v>56</v>
      </c>
      <c r="I285" s="33" t="s">
        <v>48</v>
      </c>
      <c r="J285" s="51">
        <v>585</v>
      </c>
      <c r="K285" s="52">
        <v>0</v>
      </c>
      <c r="L285" s="52">
        <v>15</v>
      </c>
      <c r="M285" s="52">
        <f t="shared" si="52"/>
        <v>15</v>
      </c>
      <c r="N285" s="34">
        <f t="shared" si="58"/>
        <v>8775</v>
      </c>
      <c r="O285" s="53">
        <v>28</v>
      </c>
      <c r="P285" s="53">
        <v>51</v>
      </c>
      <c r="Q285" s="71">
        <v>0.4</v>
      </c>
      <c r="R285" s="71">
        <f t="shared" si="53"/>
        <v>571.20000000000005</v>
      </c>
      <c r="S285" s="53">
        <v>300</v>
      </c>
      <c r="T285" s="34">
        <f>(M285*S285)</f>
        <v>4500</v>
      </c>
      <c r="U285" s="34">
        <f>N285+R285+T285</f>
        <v>13846.2</v>
      </c>
      <c r="V285" s="53">
        <f>M285*200</f>
        <v>3000</v>
      </c>
      <c r="W285" s="53">
        <v>1</v>
      </c>
      <c r="X285" s="53">
        <v>187</v>
      </c>
      <c r="Y285" s="52">
        <f t="shared" si="59"/>
        <v>187</v>
      </c>
      <c r="Z285" s="52">
        <v>0</v>
      </c>
      <c r="AA285" s="52"/>
      <c r="AB285" s="34">
        <f>V285+Y285+Z285</f>
        <v>3187</v>
      </c>
      <c r="AC285" s="34">
        <f>AB285+U285</f>
        <v>17033.2</v>
      </c>
      <c r="AD285" s="57" t="str">
        <f>A285</f>
        <v>651-PR</v>
      </c>
      <c r="AE285" s="74"/>
    </row>
    <row r="286" spans="1:31" s="31" customFormat="1" ht="39.75" hidden="1" customHeight="1" x14ac:dyDescent="0.2">
      <c r="A286" s="33" t="s">
        <v>515</v>
      </c>
      <c r="B286" s="33"/>
      <c r="C286" s="28" t="s">
        <v>77</v>
      </c>
      <c r="D286" s="28" t="s">
        <v>103</v>
      </c>
      <c r="E286" s="35" t="s">
        <v>406</v>
      </c>
      <c r="F286" s="35" t="s">
        <v>518</v>
      </c>
      <c r="G286" s="35" t="s">
        <v>86</v>
      </c>
      <c r="H286" s="220">
        <v>56</v>
      </c>
      <c r="I286" s="33" t="s">
        <v>48</v>
      </c>
      <c r="J286" s="51">
        <v>585</v>
      </c>
      <c r="K286" s="52">
        <v>15</v>
      </c>
      <c r="L286" s="52">
        <v>0</v>
      </c>
      <c r="M286" s="52">
        <f t="shared" si="52"/>
        <v>15</v>
      </c>
      <c r="N286" s="34">
        <f t="shared" si="58"/>
        <v>8775</v>
      </c>
      <c r="O286" s="53">
        <v>28</v>
      </c>
      <c r="P286" s="53">
        <v>12</v>
      </c>
      <c r="Q286" s="71">
        <v>0.4</v>
      </c>
      <c r="R286" s="71">
        <f t="shared" si="53"/>
        <v>134.40000000000003</v>
      </c>
      <c r="S286" s="53">
        <v>300</v>
      </c>
      <c r="T286" s="34">
        <f>(M286*S286)</f>
        <v>4500</v>
      </c>
      <c r="U286" s="34">
        <f>N286+R286+T286</f>
        <v>13409.4</v>
      </c>
      <c r="V286" s="53">
        <f>M286*200</f>
        <v>3000</v>
      </c>
      <c r="W286" s="53">
        <v>1</v>
      </c>
      <c r="X286" s="53">
        <v>148</v>
      </c>
      <c r="Y286" s="52">
        <f t="shared" si="59"/>
        <v>148</v>
      </c>
      <c r="Z286" s="52">
        <v>0</v>
      </c>
      <c r="AA286" s="52"/>
      <c r="AB286" s="34">
        <f>V286+Y286+Z286</f>
        <v>3148</v>
      </c>
      <c r="AC286" s="34">
        <f>AB286+U286</f>
        <v>16557.400000000001</v>
      </c>
      <c r="AD286" s="57" t="str">
        <f>A286</f>
        <v>651-PR</v>
      </c>
      <c r="AE286" s="74"/>
    </row>
    <row r="287" spans="1:31" s="31" customFormat="1" ht="53" hidden="1" customHeight="1" x14ac:dyDescent="0.2">
      <c r="A287" s="178" t="s">
        <v>515</v>
      </c>
      <c r="B287" s="178" t="s">
        <v>750</v>
      </c>
      <c r="C287" s="179" t="s">
        <v>77</v>
      </c>
      <c r="D287" s="179" t="s">
        <v>108</v>
      </c>
      <c r="E287" s="180" t="s">
        <v>210</v>
      </c>
      <c r="F287" s="180" t="s">
        <v>518</v>
      </c>
      <c r="G287" s="180" t="s">
        <v>86</v>
      </c>
      <c r="H287" s="220">
        <v>56</v>
      </c>
      <c r="I287" s="33" t="s">
        <v>48</v>
      </c>
      <c r="J287" s="51">
        <v>585</v>
      </c>
      <c r="K287" s="52">
        <v>0</v>
      </c>
      <c r="L287" s="52">
        <v>19</v>
      </c>
      <c r="M287" s="52">
        <f t="shared" si="52"/>
        <v>19</v>
      </c>
      <c r="N287" s="34">
        <f t="shared" si="58"/>
        <v>11115</v>
      </c>
      <c r="O287" s="53">
        <v>28</v>
      </c>
      <c r="P287" s="53">
        <v>47</v>
      </c>
      <c r="Q287" s="71">
        <v>0.4</v>
      </c>
      <c r="R287" s="71">
        <f t="shared" si="53"/>
        <v>526.4</v>
      </c>
      <c r="S287" s="53">
        <v>300</v>
      </c>
      <c r="T287" s="34">
        <f>(M287*S287)</f>
        <v>5700</v>
      </c>
      <c r="U287" s="34">
        <f>N287+R287+T287</f>
        <v>17341.400000000001</v>
      </c>
      <c r="V287" s="53">
        <f>M287*200</f>
        <v>3800</v>
      </c>
      <c r="W287" s="53">
        <v>1</v>
      </c>
      <c r="X287" s="53">
        <v>300</v>
      </c>
      <c r="Y287" s="52">
        <f t="shared" si="59"/>
        <v>300</v>
      </c>
      <c r="Z287" s="52">
        <v>0</v>
      </c>
      <c r="AA287" s="34">
        <v>3148</v>
      </c>
      <c r="AB287" s="34">
        <f>V287+Y287+Z287</f>
        <v>4100</v>
      </c>
      <c r="AC287" s="34">
        <f>AB287+U287</f>
        <v>21441.4</v>
      </c>
      <c r="AD287" s="57" t="s">
        <v>515</v>
      </c>
      <c r="AE287" s="74"/>
    </row>
    <row r="288" spans="1:31" s="31" customFormat="1" ht="38.25" hidden="1" customHeight="1" x14ac:dyDescent="0.2">
      <c r="A288" s="33" t="s">
        <v>515</v>
      </c>
      <c r="B288" s="33"/>
      <c r="C288" s="28" t="s">
        <v>77</v>
      </c>
      <c r="D288" s="28" t="s">
        <v>103</v>
      </c>
      <c r="E288" s="35" t="s">
        <v>406</v>
      </c>
      <c r="F288" s="35" t="s">
        <v>518</v>
      </c>
      <c r="G288" s="35" t="s">
        <v>86</v>
      </c>
      <c r="H288" s="220">
        <v>56</v>
      </c>
      <c r="I288" s="33" t="s">
        <v>48</v>
      </c>
      <c r="J288" s="51">
        <v>585</v>
      </c>
      <c r="K288" s="52">
        <v>0</v>
      </c>
      <c r="L288" s="52">
        <v>15</v>
      </c>
      <c r="M288" s="52">
        <f t="shared" si="52"/>
        <v>15</v>
      </c>
      <c r="N288" s="34">
        <f t="shared" si="58"/>
        <v>8775</v>
      </c>
      <c r="O288" s="53">
        <v>28</v>
      </c>
      <c r="P288" s="53">
        <v>12</v>
      </c>
      <c r="Q288" s="71">
        <v>0.4</v>
      </c>
      <c r="R288" s="71">
        <f t="shared" si="53"/>
        <v>134.40000000000003</v>
      </c>
      <c r="S288" s="53">
        <v>300</v>
      </c>
      <c r="T288" s="34">
        <f>(M288*S288)</f>
        <v>4500</v>
      </c>
      <c r="U288" s="34">
        <f>N288+R288+T288</f>
        <v>13409.4</v>
      </c>
      <c r="V288" s="53">
        <f>M288*200</f>
        <v>3000</v>
      </c>
      <c r="W288" s="53">
        <v>1</v>
      </c>
      <c r="X288" s="53">
        <v>148</v>
      </c>
      <c r="Y288" s="52">
        <f t="shared" si="59"/>
        <v>148</v>
      </c>
      <c r="Z288" s="52">
        <v>0</v>
      </c>
      <c r="AA288" s="52"/>
      <c r="AB288" s="34">
        <f>V288+Y288+Z288</f>
        <v>3148</v>
      </c>
      <c r="AC288" s="34">
        <f>AB288+U288</f>
        <v>16557.400000000001</v>
      </c>
      <c r="AD288" s="57" t="str">
        <f>A288</f>
        <v>651-PR</v>
      </c>
      <c r="AE288" s="74"/>
    </row>
    <row r="289" spans="1:31" s="31" customFormat="1" ht="51" hidden="1" customHeight="1" x14ac:dyDescent="0.2">
      <c r="A289" s="33" t="s">
        <v>515</v>
      </c>
      <c r="B289" s="33"/>
      <c r="C289" s="28" t="s">
        <v>77</v>
      </c>
      <c r="D289" s="28" t="s">
        <v>103</v>
      </c>
      <c r="E289" s="35" t="s">
        <v>192</v>
      </c>
      <c r="F289" s="35" t="s">
        <v>463</v>
      </c>
      <c r="G289" s="35" t="s">
        <v>86</v>
      </c>
      <c r="H289" s="220">
        <v>56</v>
      </c>
      <c r="I289" s="33" t="s">
        <v>48</v>
      </c>
      <c r="J289" s="51">
        <v>585</v>
      </c>
      <c r="K289" s="52">
        <v>15</v>
      </c>
      <c r="L289" s="52">
        <v>0</v>
      </c>
      <c r="M289" s="52">
        <f t="shared" si="52"/>
        <v>15</v>
      </c>
      <c r="N289" s="34">
        <f t="shared" si="58"/>
        <v>8775</v>
      </c>
      <c r="O289" s="53">
        <v>28</v>
      </c>
      <c r="P289" s="53">
        <v>20</v>
      </c>
      <c r="Q289" s="71">
        <v>0.4</v>
      </c>
      <c r="R289" s="71">
        <f t="shared" si="53"/>
        <v>224</v>
      </c>
      <c r="S289" s="53">
        <v>300</v>
      </c>
      <c r="T289" s="34">
        <f>(M289*S289)</f>
        <v>4500</v>
      </c>
      <c r="U289" s="34">
        <f>N289+R289+T289</f>
        <v>13499</v>
      </c>
      <c r="V289" s="53">
        <f>M289*200</f>
        <v>3000</v>
      </c>
      <c r="W289" s="53">
        <v>1</v>
      </c>
      <c r="X289" s="53">
        <v>165</v>
      </c>
      <c r="Y289" s="52">
        <f t="shared" si="59"/>
        <v>165</v>
      </c>
      <c r="Z289" s="52">
        <v>0</v>
      </c>
      <c r="AA289" s="52"/>
      <c r="AB289" s="34">
        <f>V289+Y289+Z289</f>
        <v>3165</v>
      </c>
      <c r="AC289" s="34">
        <f>AB289+U289</f>
        <v>16664</v>
      </c>
      <c r="AD289" s="57" t="str">
        <f>A289</f>
        <v>651-PR</v>
      </c>
      <c r="AE289" s="74"/>
    </row>
    <row r="290" spans="1:31" s="31" customFormat="1" ht="51" hidden="1" customHeight="1" x14ac:dyDescent="0.2">
      <c r="A290" s="178" t="s">
        <v>515</v>
      </c>
      <c r="B290" s="178" t="s">
        <v>749</v>
      </c>
      <c r="C290" s="179" t="s">
        <v>77</v>
      </c>
      <c r="D290" s="179" t="s">
        <v>108</v>
      </c>
      <c r="E290" s="180" t="s">
        <v>493</v>
      </c>
      <c r="F290" s="180" t="s">
        <v>220</v>
      </c>
      <c r="G290" s="180" t="s">
        <v>86</v>
      </c>
      <c r="H290" s="220">
        <v>56</v>
      </c>
      <c r="I290" s="33" t="s">
        <v>48</v>
      </c>
      <c r="J290" s="51">
        <v>585</v>
      </c>
      <c r="K290" s="52">
        <v>0</v>
      </c>
      <c r="L290" s="52">
        <v>15</v>
      </c>
      <c r="M290" s="52">
        <f t="shared" ref="M290" si="60">K290+L290</f>
        <v>15</v>
      </c>
      <c r="N290" s="34">
        <f t="shared" ref="N290" si="61">(J290*M290)</f>
        <v>8775</v>
      </c>
      <c r="O290" s="53">
        <v>28</v>
      </c>
      <c r="P290" s="53">
        <v>10</v>
      </c>
      <c r="Q290" s="71">
        <v>0.4</v>
      </c>
      <c r="R290" s="71">
        <f t="shared" ref="R290" si="62">SUM(P290*Q290*O290)</f>
        <v>112</v>
      </c>
      <c r="S290" s="53">
        <v>300</v>
      </c>
      <c r="T290" s="34">
        <f>(M290*S290)</f>
        <v>4500</v>
      </c>
      <c r="U290" s="34">
        <f>N290+R290+T290</f>
        <v>13387</v>
      </c>
      <c r="V290" s="53">
        <f>M290*200</f>
        <v>3000</v>
      </c>
      <c r="W290" s="53">
        <v>1</v>
      </c>
      <c r="X290" s="53">
        <v>200</v>
      </c>
      <c r="Y290" s="52">
        <f t="shared" ref="Y290" si="63">SUM(X290*W290)</f>
        <v>200</v>
      </c>
      <c r="Z290" s="52">
        <v>0</v>
      </c>
      <c r="AA290" s="52"/>
      <c r="AB290" s="34">
        <f>V290+Y290+Z290</f>
        <v>3200</v>
      </c>
      <c r="AC290" s="34">
        <f>AB290+U290</f>
        <v>16587</v>
      </c>
      <c r="AD290" s="57" t="str">
        <f>A290</f>
        <v>651-PR</v>
      </c>
      <c r="AE290" s="74"/>
    </row>
    <row r="291" spans="1:31" s="31" customFormat="1" ht="45.75" hidden="1" customHeight="1" x14ac:dyDescent="0.2">
      <c r="A291" s="62" t="s">
        <v>515</v>
      </c>
      <c r="B291" s="62"/>
      <c r="C291" s="63" t="s">
        <v>77</v>
      </c>
      <c r="D291" s="63" t="s">
        <v>108</v>
      </c>
      <c r="E291" s="37" t="s">
        <v>111</v>
      </c>
      <c r="F291" s="37" t="s">
        <v>220</v>
      </c>
      <c r="G291" s="37" t="s">
        <v>521</v>
      </c>
      <c r="H291" s="245">
        <v>42</v>
      </c>
      <c r="I291" s="62" t="s">
        <v>48</v>
      </c>
      <c r="J291" s="39">
        <v>585</v>
      </c>
      <c r="K291" s="40">
        <v>0</v>
      </c>
      <c r="L291" s="40">
        <v>0</v>
      </c>
      <c r="M291" s="40">
        <f t="shared" si="52"/>
        <v>0</v>
      </c>
      <c r="N291" s="41">
        <f t="shared" si="58"/>
        <v>0</v>
      </c>
      <c r="O291" s="42">
        <v>0</v>
      </c>
      <c r="P291" s="42">
        <v>24</v>
      </c>
      <c r="Q291" s="67">
        <v>0.4</v>
      </c>
      <c r="R291" s="67">
        <f t="shared" si="53"/>
        <v>0</v>
      </c>
      <c r="S291" s="42">
        <v>0</v>
      </c>
      <c r="T291" s="41">
        <f>(M291*S291)</f>
        <v>0</v>
      </c>
      <c r="U291" s="41">
        <f>N291+R291+T291</f>
        <v>0</v>
      </c>
      <c r="V291" s="42">
        <f>M291*200</f>
        <v>0</v>
      </c>
      <c r="W291" s="42">
        <v>0</v>
      </c>
      <c r="X291" s="42">
        <v>225</v>
      </c>
      <c r="Y291" s="40">
        <f t="shared" si="59"/>
        <v>0</v>
      </c>
      <c r="Z291" s="40">
        <v>0</v>
      </c>
      <c r="AA291" s="52"/>
      <c r="AB291" s="41">
        <f>V291+Y291+Z291</f>
        <v>0</v>
      </c>
      <c r="AC291" s="41">
        <f>AB291+U291</f>
        <v>0</v>
      </c>
      <c r="AD291" s="49" t="str">
        <f>A291</f>
        <v>651-PR</v>
      </c>
      <c r="AE291" s="74"/>
    </row>
    <row r="292" spans="1:31" s="31" customFormat="1" ht="36" hidden="1" customHeight="1" x14ac:dyDescent="0.2">
      <c r="A292" s="178" t="s">
        <v>515</v>
      </c>
      <c r="B292" s="178" t="s">
        <v>752</v>
      </c>
      <c r="C292" s="179" t="s">
        <v>77</v>
      </c>
      <c r="D292" s="179" t="s">
        <v>108</v>
      </c>
      <c r="E292" s="180" t="s">
        <v>111</v>
      </c>
      <c r="F292" s="180" t="s">
        <v>518</v>
      </c>
      <c r="G292" s="180" t="s">
        <v>86</v>
      </c>
      <c r="H292" s="220">
        <v>56</v>
      </c>
      <c r="I292" s="33" t="s">
        <v>48</v>
      </c>
      <c r="J292" s="51">
        <v>585</v>
      </c>
      <c r="K292" s="52">
        <v>0</v>
      </c>
      <c r="L292" s="52">
        <v>0</v>
      </c>
      <c r="M292" s="52">
        <f t="shared" si="52"/>
        <v>0</v>
      </c>
      <c r="N292" s="34">
        <f t="shared" si="58"/>
        <v>0</v>
      </c>
      <c r="O292" s="53">
        <v>0</v>
      </c>
      <c r="P292" s="53">
        <v>24</v>
      </c>
      <c r="Q292" s="71">
        <v>0.4</v>
      </c>
      <c r="R292" s="71">
        <f t="shared" si="53"/>
        <v>0</v>
      </c>
      <c r="S292" s="53">
        <v>0</v>
      </c>
      <c r="T292" s="34">
        <f>(M292*S292)</f>
        <v>0</v>
      </c>
      <c r="U292" s="34">
        <f>N292+R292+T292</f>
        <v>0</v>
      </c>
      <c r="V292" s="53">
        <f>M292*200</f>
        <v>0</v>
      </c>
      <c r="W292" s="53">
        <v>0</v>
      </c>
      <c r="X292" s="53">
        <v>225</v>
      </c>
      <c r="Y292" s="52">
        <f t="shared" si="59"/>
        <v>0</v>
      </c>
      <c r="Z292" s="52">
        <v>0</v>
      </c>
      <c r="AA292" s="52"/>
      <c r="AB292" s="34">
        <f>V292+Y292+Z292</f>
        <v>0</v>
      </c>
      <c r="AC292" s="34">
        <f>AB292+U292</f>
        <v>0</v>
      </c>
      <c r="AD292" s="57" t="str">
        <f>A292</f>
        <v>651-PR</v>
      </c>
      <c r="AE292" s="74"/>
    </row>
    <row r="293" spans="1:31" s="31" customFormat="1" ht="23" hidden="1" customHeight="1" x14ac:dyDescent="0.2">
      <c r="A293" s="33" t="s">
        <v>515</v>
      </c>
      <c r="B293" s="33"/>
      <c r="C293" s="28" t="s">
        <v>77</v>
      </c>
      <c r="D293" s="28" t="s">
        <v>108</v>
      </c>
      <c r="E293" s="35" t="s">
        <v>298</v>
      </c>
      <c r="F293" s="35" t="s">
        <v>518</v>
      </c>
      <c r="G293" s="35" t="s">
        <v>86</v>
      </c>
      <c r="H293" s="220">
        <v>56</v>
      </c>
      <c r="I293" s="33" t="s">
        <v>48</v>
      </c>
      <c r="J293" s="51">
        <v>585</v>
      </c>
      <c r="K293" s="52">
        <v>15</v>
      </c>
      <c r="L293" s="52">
        <v>0</v>
      </c>
      <c r="M293" s="52">
        <f t="shared" si="52"/>
        <v>15</v>
      </c>
      <c r="N293" s="34">
        <f t="shared" si="58"/>
        <v>8775</v>
      </c>
      <c r="O293" s="53">
        <v>36</v>
      </c>
      <c r="P293" s="53">
        <v>16</v>
      </c>
      <c r="Q293" s="71">
        <v>0.4</v>
      </c>
      <c r="R293" s="71">
        <f t="shared" si="53"/>
        <v>230.4</v>
      </c>
      <c r="S293" s="53">
        <v>300</v>
      </c>
      <c r="T293" s="34">
        <f>(M293*S293)</f>
        <v>4500</v>
      </c>
      <c r="U293" s="34">
        <f>N293+R293+T293</f>
        <v>13505.4</v>
      </c>
      <c r="V293" s="53">
        <f>M293*200</f>
        <v>3000</v>
      </c>
      <c r="W293" s="53">
        <v>1</v>
      </c>
      <c r="X293" s="53">
        <v>225</v>
      </c>
      <c r="Y293" s="52">
        <f t="shared" si="59"/>
        <v>225</v>
      </c>
      <c r="Z293" s="52">
        <v>0</v>
      </c>
      <c r="AA293" s="52"/>
      <c r="AB293" s="34">
        <f>V293+Y293+Z293</f>
        <v>3225</v>
      </c>
      <c r="AC293" s="34">
        <f>AB293+U293</f>
        <v>16730.400000000001</v>
      </c>
      <c r="AD293" s="57" t="str">
        <f>A293</f>
        <v>651-PR</v>
      </c>
      <c r="AE293" s="74"/>
    </row>
    <row r="294" spans="1:31" s="31" customFormat="1" ht="39.75" hidden="1" customHeight="1" x14ac:dyDescent="0.2">
      <c r="A294" s="178" t="s">
        <v>515</v>
      </c>
      <c r="B294" s="178" t="s">
        <v>684</v>
      </c>
      <c r="C294" s="179" t="s">
        <v>77</v>
      </c>
      <c r="D294" s="179" t="s">
        <v>45</v>
      </c>
      <c r="E294" s="180" t="s">
        <v>261</v>
      </c>
      <c r="F294" s="180" t="s">
        <v>518</v>
      </c>
      <c r="G294" s="180" t="s">
        <v>86</v>
      </c>
      <c r="H294" s="220">
        <v>56</v>
      </c>
      <c r="I294" s="33" t="s">
        <v>48</v>
      </c>
      <c r="J294" s="51">
        <v>585</v>
      </c>
      <c r="K294" s="52">
        <v>20</v>
      </c>
      <c r="L294" s="52">
        <v>0</v>
      </c>
      <c r="M294" s="52">
        <f t="shared" si="52"/>
        <v>20</v>
      </c>
      <c r="N294" s="34">
        <f t="shared" si="58"/>
        <v>11700</v>
      </c>
      <c r="O294" s="53">
        <v>36</v>
      </c>
      <c r="P294" s="53">
        <v>42</v>
      </c>
      <c r="Q294" s="71">
        <v>0.4</v>
      </c>
      <c r="R294" s="71">
        <f t="shared" si="53"/>
        <v>604.80000000000007</v>
      </c>
      <c r="S294" s="53">
        <v>300</v>
      </c>
      <c r="T294" s="34">
        <f>(M294*S294)</f>
        <v>6000</v>
      </c>
      <c r="U294" s="34">
        <f>N294+R294+T294</f>
        <v>18304.8</v>
      </c>
      <c r="V294" s="53">
        <f>M294*200</f>
        <v>4000</v>
      </c>
      <c r="W294" s="53">
        <v>1</v>
      </c>
      <c r="X294" s="53">
        <v>363</v>
      </c>
      <c r="Y294" s="52">
        <f t="shared" si="59"/>
        <v>363</v>
      </c>
      <c r="Z294" s="46">
        <v>0</v>
      </c>
      <c r="AA294" s="46"/>
      <c r="AB294" s="34">
        <f>V294+Y294+Z294</f>
        <v>4363</v>
      </c>
      <c r="AC294" s="34">
        <f>AB294+U294</f>
        <v>22667.8</v>
      </c>
      <c r="AD294" s="57" t="str">
        <f>A294</f>
        <v>651-PR</v>
      </c>
      <c r="AE294" s="74"/>
    </row>
    <row r="295" spans="1:31" s="31" customFormat="1" ht="36" hidden="1" customHeight="1" x14ac:dyDescent="0.2">
      <c r="A295" s="178" t="s">
        <v>515</v>
      </c>
      <c r="B295" s="178" t="s">
        <v>747</v>
      </c>
      <c r="C295" s="179" t="s">
        <v>77</v>
      </c>
      <c r="D295" s="179" t="s">
        <v>50</v>
      </c>
      <c r="E295" s="180" t="s">
        <v>373</v>
      </c>
      <c r="F295" s="180" t="s">
        <v>220</v>
      </c>
      <c r="G295" s="180" t="s">
        <v>441</v>
      </c>
      <c r="H295" s="220">
        <v>56</v>
      </c>
      <c r="I295" s="33" t="s">
        <v>48</v>
      </c>
      <c r="J295" s="51">
        <v>585</v>
      </c>
      <c r="K295" s="181">
        <v>0</v>
      </c>
      <c r="L295" s="181">
        <v>25</v>
      </c>
      <c r="M295" s="52">
        <f t="shared" si="52"/>
        <v>25</v>
      </c>
      <c r="N295" s="34">
        <f t="shared" si="58"/>
        <v>14625</v>
      </c>
      <c r="O295" s="53">
        <v>28</v>
      </c>
      <c r="P295" s="53">
        <v>14</v>
      </c>
      <c r="Q295" s="71">
        <v>0.4</v>
      </c>
      <c r="R295" s="71">
        <f t="shared" si="53"/>
        <v>156.80000000000001</v>
      </c>
      <c r="S295" s="53">
        <v>150</v>
      </c>
      <c r="T295" s="34">
        <f>(M295*S295)</f>
        <v>3750</v>
      </c>
      <c r="U295" s="34">
        <f>N295+R295+T295</f>
        <v>18531.8</v>
      </c>
      <c r="V295" s="53">
        <f>M295*200</f>
        <v>5000</v>
      </c>
      <c r="W295" s="53">
        <v>1</v>
      </c>
      <c r="X295" s="53">
        <v>310</v>
      </c>
      <c r="Y295" s="52">
        <f t="shared" si="59"/>
        <v>310</v>
      </c>
      <c r="Z295" s="52">
        <v>0</v>
      </c>
      <c r="AA295" s="52"/>
      <c r="AB295" s="34">
        <f>V295+Y295+Z295</f>
        <v>5310</v>
      </c>
      <c r="AC295" s="34">
        <f>AB295+U295</f>
        <v>23841.8</v>
      </c>
      <c r="AD295" s="57" t="str">
        <f>A295</f>
        <v>651-PR</v>
      </c>
      <c r="AE295" s="74"/>
    </row>
    <row r="296" spans="1:31" s="31" customFormat="1" ht="50" hidden="1" customHeight="1" x14ac:dyDescent="0.2">
      <c r="A296" s="243" t="s">
        <v>718</v>
      </c>
      <c r="B296" s="243" t="s">
        <v>720</v>
      </c>
      <c r="C296" s="179" t="s">
        <v>77</v>
      </c>
      <c r="D296" s="179" t="s">
        <v>45</v>
      </c>
      <c r="E296" s="180" t="s">
        <v>153</v>
      </c>
      <c r="F296" s="180" t="s">
        <v>149</v>
      </c>
      <c r="G296" s="180" t="s">
        <v>382</v>
      </c>
      <c r="H296" s="246">
        <v>42</v>
      </c>
      <c r="I296" s="178" t="s">
        <v>48</v>
      </c>
      <c r="J296" s="183">
        <v>585</v>
      </c>
      <c r="K296" s="181">
        <v>0</v>
      </c>
      <c r="L296" s="181">
        <v>20</v>
      </c>
      <c r="M296" s="181">
        <f t="shared" ref="M296:M348" si="64">K296+L296</f>
        <v>20</v>
      </c>
      <c r="N296" s="55">
        <f t="shared" si="58"/>
        <v>11700</v>
      </c>
      <c r="O296" s="182">
        <v>28</v>
      </c>
      <c r="P296" s="182">
        <v>10</v>
      </c>
      <c r="Q296" s="184">
        <v>0.4</v>
      </c>
      <c r="R296" s="184">
        <f t="shared" si="53"/>
        <v>112</v>
      </c>
      <c r="S296" s="55">
        <v>300</v>
      </c>
      <c r="T296" s="55">
        <f>(M296*S296)</f>
        <v>6000</v>
      </c>
      <c r="U296" s="55">
        <f>N296+R296+T296</f>
        <v>17812</v>
      </c>
      <c r="V296" s="55">
        <f>M296*200</f>
        <v>4000</v>
      </c>
      <c r="W296" s="182">
        <v>1</v>
      </c>
      <c r="X296" s="55">
        <v>750</v>
      </c>
      <c r="Y296" s="181">
        <f t="shared" si="59"/>
        <v>750</v>
      </c>
      <c r="Z296" s="181">
        <v>0</v>
      </c>
      <c r="AA296" s="181"/>
      <c r="AB296" s="55">
        <f>V296+Y296+Z296</f>
        <v>4750</v>
      </c>
      <c r="AC296" s="55">
        <f>AB296+U296</f>
        <v>22562</v>
      </c>
      <c r="AD296" s="91" t="str">
        <f>A296</f>
        <v>652-A (New: KES-TECH)</v>
      </c>
      <c r="AE296" s="74"/>
    </row>
    <row r="297" spans="1:31" s="31" customFormat="1" ht="50" hidden="1" customHeight="1" x14ac:dyDescent="0.2">
      <c r="A297" s="243" t="s">
        <v>718</v>
      </c>
      <c r="B297" s="243" t="s">
        <v>729</v>
      </c>
      <c r="C297" s="179" t="s">
        <v>77</v>
      </c>
      <c r="D297" s="179" t="s">
        <v>108</v>
      </c>
      <c r="E297" s="180" t="s">
        <v>111</v>
      </c>
      <c r="F297" s="180" t="s">
        <v>722</v>
      </c>
      <c r="G297" s="180" t="s">
        <v>382</v>
      </c>
      <c r="H297" s="246">
        <v>42</v>
      </c>
      <c r="I297" s="178" t="s">
        <v>48</v>
      </c>
      <c r="J297" s="183">
        <v>585</v>
      </c>
      <c r="K297" s="181">
        <v>0</v>
      </c>
      <c r="L297" s="181">
        <v>20</v>
      </c>
      <c r="M297" s="181">
        <f t="shared" ref="M297" si="65">K297+L297</f>
        <v>20</v>
      </c>
      <c r="N297" s="55">
        <f t="shared" ref="N297" si="66">(J297*M297)</f>
        <v>11700</v>
      </c>
      <c r="O297" s="182">
        <v>28</v>
      </c>
      <c r="P297" s="182">
        <v>27</v>
      </c>
      <c r="Q297" s="184">
        <v>0.4</v>
      </c>
      <c r="R297" s="184">
        <f t="shared" ref="R297" si="67">SUM(P297*Q297*O297)</f>
        <v>302.40000000000003</v>
      </c>
      <c r="S297" s="55">
        <v>300</v>
      </c>
      <c r="T297" s="55">
        <f>(M297*S297)</f>
        <v>6000</v>
      </c>
      <c r="U297" s="55">
        <f>N297+R297+T297</f>
        <v>18002.400000000001</v>
      </c>
      <c r="V297" s="55">
        <f>M297*200</f>
        <v>4000</v>
      </c>
      <c r="W297" s="182">
        <v>1</v>
      </c>
      <c r="X297" s="55">
        <v>175</v>
      </c>
      <c r="Y297" s="181">
        <f t="shared" ref="Y297" si="68">SUM(X297*W297)</f>
        <v>175</v>
      </c>
      <c r="Z297" s="181">
        <v>0</v>
      </c>
      <c r="AA297" s="181"/>
      <c r="AB297" s="55">
        <f>V297+Y297+Z297</f>
        <v>4175</v>
      </c>
      <c r="AC297" s="55">
        <f>AB297+U297</f>
        <v>22177.4</v>
      </c>
      <c r="AD297" s="91"/>
      <c r="AE297" s="74"/>
    </row>
    <row r="298" spans="1:31" s="31" customFormat="1" ht="50" hidden="1" customHeight="1" x14ac:dyDescent="0.2">
      <c r="A298" s="243" t="s">
        <v>718</v>
      </c>
      <c r="B298" s="243" t="s">
        <v>730</v>
      </c>
      <c r="C298" s="179" t="s">
        <v>77</v>
      </c>
      <c r="D298" s="179" t="s">
        <v>108</v>
      </c>
      <c r="E298" s="180" t="s">
        <v>368</v>
      </c>
      <c r="F298" s="180" t="s">
        <v>477</v>
      </c>
      <c r="G298" s="180" t="s">
        <v>91</v>
      </c>
      <c r="H298" s="246">
        <v>42</v>
      </c>
      <c r="I298" s="178" t="s">
        <v>48</v>
      </c>
      <c r="J298" s="183">
        <v>585</v>
      </c>
      <c r="K298" s="181">
        <v>0</v>
      </c>
      <c r="L298" s="181">
        <v>20</v>
      </c>
      <c r="M298" s="181">
        <f t="shared" ref="M298" si="69">K298+L298</f>
        <v>20</v>
      </c>
      <c r="N298" s="55">
        <f t="shared" ref="N298" si="70">(J298*M298)</f>
        <v>11700</v>
      </c>
      <c r="O298" s="182">
        <v>28</v>
      </c>
      <c r="P298" s="182">
        <v>68</v>
      </c>
      <c r="Q298" s="184">
        <v>0.4</v>
      </c>
      <c r="R298" s="184">
        <f t="shared" ref="R298" si="71">SUM(P298*Q298*O298)</f>
        <v>761.60000000000014</v>
      </c>
      <c r="S298" s="55">
        <v>150</v>
      </c>
      <c r="T298" s="55">
        <f>(M298*S298)</f>
        <v>3000</v>
      </c>
      <c r="U298" s="55">
        <f>N298+R298+T298</f>
        <v>15461.6</v>
      </c>
      <c r="V298" s="55">
        <f>M298*200</f>
        <v>4000</v>
      </c>
      <c r="W298" s="182">
        <v>1</v>
      </c>
      <c r="X298" s="55">
        <v>313</v>
      </c>
      <c r="Y298" s="181">
        <f t="shared" ref="Y298" si="72">SUM(X298*W298)</f>
        <v>313</v>
      </c>
      <c r="Z298" s="181">
        <v>0</v>
      </c>
      <c r="AA298" s="181"/>
      <c r="AB298" s="55">
        <f>V298+Y298+Z298</f>
        <v>4313</v>
      </c>
      <c r="AC298" s="55">
        <f>AB298+U298</f>
        <v>19774.599999999999</v>
      </c>
      <c r="AD298" s="91"/>
      <c r="AE298" s="74"/>
    </row>
    <row r="299" spans="1:31" s="31" customFormat="1" ht="50" hidden="1" customHeight="1" x14ac:dyDescent="0.2">
      <c r="A299" s="243" t="s">
        <v>718</v>
      </c>
      <c r="B299" s="243" t="s">
        <v>731</v>
      </c>
      <c r="C299" s="179" t="s">
        <v>77</v>
      </c>
      <c r="D299" s="179" t="s">
        <v>108</v>
      </c>
      <c r="E299" s="180" t="s">
        <v>415</v>
      </c>
      <c r="F299" s="180" t="s">
        <v>477</v>
      </c>
      <c r="G299" s="180" t="s">
        <v>91</v>
      </c>
      <c r="H299" s="246">
        <v>42</v>
      </c>
      <c r="I299" s="178" t="s">
        <v>48</v>
      </c>
      <c r="J299" s="183">
        <v>585</v>
      </c>
      <c r="K299" s="181">
        <v>0</v>
      </c>
      <c r="L299" s="181">
        <v>20</v>
      </c>
      <c r="M299" s="181">
        <f t="shared" ref="M299" si="73">K299+L299</f>
        <v>20</v>
      </c>
      <c r="N299" s="55">
        <f t="shared" ref="N299" si="74">(J299*M299)</f>
        <v>11700</v>
      </c>
      <c r="O299" s="182">
        <v>28</v>
      </c>
      <c r="P299" s="182">
        <v>22</v>
      </c>
      <c r="Q299" s="184">
        <v>0.4</v>
      </c>
      <c r="R299" s="184">
        <f t="shared" ref="R299" si="75">SUM(P299*Q299*O299)</f>
        <v>246.40000000000003</v>
      </c>
      <c r="S299" s="55">
        <v>150</v>
      </c>
      <c r="T299" s="55">
        <f>(M299*S299)</f>
        <v>3000</v>
      </c>
      <c r="U299" s="55">
        <f>N299+R299+T299</f>
        <v>14946.4</v>
      </c>
      <c r="V299" s="55">
        <f>M299*200</f>
        <v>4000</v>
      </c>
      <c r="W299" s="182">
        <v>1</v>
      </c>
      <c r="X299" s="55">
        <v>225</v>
      </c>
      <c r="Y299" s="181">
        <f t="shared" ref="Y299" si="76">SUM(X299*W299)</f>
        <v>225</v>
      </c>
      <c r="Z299" s="181">
        <v>0</v>
      </c>
      <c r="AA299" s="181"/>
      <c r="AB299" s="55">
        <f>V299+Y299+Z299</f>
        <v>4225</v>
      </c>
      <c r="AC299" s="55">
        <f>AB299+U299</f>
        <v>19171.400000000001</v>
      </c>
      <c r="AD299" s="91"/>
      <c r="AE299" s="74"/>
    </row>
    <row r="300" spans="1:31" s="31" customFormat="1" ht="50" hidden="1" customHeight="1" x14ac:dyDescent="0.2">
      <c r="A300" s="243" t="s">
        <v>718</v>
      </c>
      <c r="B300" s="243" t="s">
        <v>733</v>
      </c>
      <c r="C300" s="179" t="s">
        <v>77</v>
      </c>
      <c r="D300" s="179" t="s">
        <v>108</v>
      </c>
      <c r="E300" s="180" t="s">
        <v>298</v>
      </c>
      <c r="F300" s="180" t="s">
        <v>477</v>
      </c>
      <c r="G300" s="180" t="s">
        <v>91</v>
      </c>
      <c r="H300" s="246">
        <v>42</v>
      </c>
      <c r="I300" s="178" t="s">
        <v>48</v>
      </c>
      <c r="J300" s="183">
        <v>585</v>
      </c>
      <c r="K300" s="181">
        <v>0</v>
      </c>
      <c r="L300" s="181">
        <v>20</v>
      </c>
      <c r="M300" s="181">
        <f t="shared" ref="M300" si="77">K300+L300</f>
        <v>20</v>
      </c>
      <c r="N300" s="55">
        <f t="shared" ref="N300" si="78">(J300*M300)</f>
        <v>11700</v>
      </c>
      <c r="O300" s="182">
        <v>28</v>
      </c>
      <c r="P300" s="182">
        <v>16</v>
      </c>
      <c r="Q300" s="184">
        <v>0.4</v>
      </c>
      <c r="R300" s="184">
        <f t="shared" ref="R300" si="79">SUM(P300*Q300*O300)</f>
        <v>179.20000000000002</v>
      </c>
      <c r="S300" s="55">
        <v>150</v>
      </c>
      <c r="T300" s="55">
        <f>(M300*S300)</f>
        <v>3000</v>
      </c>
      <c r="U300" s="55">
        <f>N300+R300+T300</f>
        <v>14879.2</v>
      </c>
      <c r="V300" s="55">
        <f>M300*200</f>
        <v>4000</v>
      </c>
      <c r="W300" s="182">
        <v>1</v>
      </c>
      <c r="X300" s="55">
        <v>225</v>
      </c>
      <c r="Y300" s="181">
        <f t="shared" ref="Y300" si="80">SUM(X300*W300)</f>
        <v>225</v>
      </c>
      <c r="Z300" s="181">
        <v>0</v>
      </c>
      <c r="AA300" s="181"/>
      <c r="AB300" s="55">
        <f>V300+Y300+Z300</f>
        <v>4225</v>
      </c>
      <c r="AC300" s="55">
        <f>AB300+U300</f>
        <v>19104.2</v>
      </c>
      <c r="AD300" s="91"/>
      <c r="AE300" s="74"/>
    </row>
    <row r="301" spans="1:31" s="31" customFormat="1" ht="50" hidden="1" customHeight="1" x14ac:dyDescent="0.2">
      <c r="A301" s="243" t="s">
        <v>718</v>
      </c>
      <c r="B301" s="243" t="s">
        <v>732</v>
      </c>
      <c r="C301" s="179" t="s">
        <v>77</v>
      </c>
      <c r="D301" s="179" t="s">
        <v>108</v>
      </c>
      <c r="E301" s="180" t="s">
        <v>210</v>
      </c>
      <c r="F301" s="180" t="s">
        <v>479</v>
      </c>
      <c r="G301" s="180" t="s">
        <v>480</v>
      </c>
      <c r="H301" s="246">
        <v>42</v>
      </c>
      <c r="I301" s="178" t="s">
        <v>48</v>
      </c>
      <c r="J301" s="183">
        <v>585</v>
      </c>
      <c r="K301" s="181">
        <v>0</v>
      </c>
      <c r="L301" s="181">
        <v>20</v>
      </c>
      <c r="M301" s="181">
        <f t="shared" ref="M301" si="81">K301+L301</f>
        <v>20</v>
      </c>
      <c r="N301" s="55">
        <f t="shared" ref="N301" si="82">(J301*M301)</f>
        <v>11700</v>
      </c>
      <c r="O301" s="182">
        <v>28</v>
      </c>
      <c r="P301" s="182">
        <v>78</v>
      </c>
      <c r="Q301" s="184">
        <v>0.4</v>
      </c>
      <c r="R301" s="184">
        <f t="shared" ref="R301" si="83">SUM(P301*Q301*O301)</f>
        <v>873.60000000000014</v>
      </c>
      <c r="S301" s="55">
        <v>300</v>
      </c>
      <c r="T301" s="55">
        <f>(M301*S301)</f>
        <v>6000</v>
      </c>
      <c r="U301" s="55">
        <f>N301+R301+T301</f>
        <v>18573.599999999999</v>
      </c>
      <c r="V301" s="55">
        <f>M301*200</f>
        <v>4000</v>
      </c>
      <c r="W301" s="182">
        <v>1</v>
      </c>
      <c r="X301" s="55">
        <v>385</v>
      </c>
      <c r="Y301" s="181">
        <f t="shared" ref="Y301" si="84">SUM(X301*W301)</f>
        <v>385</v>
      </c>
      <c r="Z301" s="181">
        <v>0</v>
      </c>
      <c r="AA301" s="181"/>
      <c r="AB301" s="55">
        <f>V301+Y301+Z301</f>
        <v>4385</v>
      </c>
      <c r="AC301" s="55">
        <f>AB301+U301</f>
        <v>22958.6</v>
      </c>
      <c r="AD301" s="91"/>
      <c r="AE301" s="74"/>
    </row>
    <row r="302" spans="1:31" s="31" customFormat="1" ht="50" hidden="1" customHeight="1" x14ac:dyDescent="0.2">
      <c r="A302" s="243" t="s">
        <v>718</v>
      </c>
      <c r="B302" s="243" t="s">
        <v>724</v>
      </c>
      <c r="C302" s="179" t="s">
        <v>33</v>
      </c>
      <c r="D302" s="179" t="s">
        <v>34</v>
      </c>
      <c r="E302" s="180" t="s">
        <v>35</v>
      </c>
      <c r="F302" s="180" t="s">
        <v>85</v>
      </c>
      <c r="G302" s="180" t="s">
        <v>132</v>
      </c>
      <c r="H302" s="246">
        <v>45</v>
      </c>
      <c r="I302" s="178" t="s">
        <v>37</v>
      </c>
      <c r="J302" s="183">
        <v>1200</v>
      </c>
      <c r="K302" s="181">
        <v>0</v>
      </c>
      <c r="L302" s="181">
        <v>17</v>
      </c>
      <c r="M302" s="181">
        <f t="shared" ref="M302" si="85">K302+L302</f>
        <v>17</v>
      </c>
      <c r="N302" s="55">
        <f t="shared" ref="N302" si="86">(J302*M302)</f>
        <v>20400</v>
      </c>
      <c r="O302" s="182">
        <v>0</v>
      </c>
      <c r="P302" s="182">
        <v>0</v>
      </c>
      <c r="Q302" s="184">
        <v>0.4</v>
      </c>
      <c r="R302" s="184">
        <f t="shared" ref="R302" si="87">SUM(P302*Q302*O302)</f>
        <v>0</v>
      </c>
      <c r="S302" s="55">
        <v>0</v>
      </c>
      <c r="T302" s="55">
        <f>(M302*S302)</f>
        <v>0</v>
      </c>
      <c r="U302" s="55">
        <f>N302+R302+T302</f>
        <v>20400</v>
      </c>
      <c r="V302" s="55">
        <f>M302*200</f>
        <v>3400</v>
      </c>
      <c r="W302" s="182">
        <v>14</v>
      </c>
      <c r="X302" s="55">
        <v>330</v>
      </c>
      <c r="Y302" s="181">
        <f t="shared" ref="Y302" si="88">SUM(X302*W302)</f>
        <v>4620</v>
      </c>
      <c r="Z302" s="181">
        <v>0</v>
      </c>
      <c r="AA302" s="181"/>
      <c r="AB302" s="55">
        <f>V302+Y302+Z302</f>
        <v>8020</v>
      </c>
      <c r="AC302" s="55">
        <f>AB302+U302</f>
        <v>28420</v>
      </c>
      <c r="AD302" s="91"/>
      <c r="AE302" s="74"/>
    </row>
    <row r="303" spans="1:31" s="31" customFormat="1" ht="50" hidden="1" customHeight="1" x14ac:dyDescent="0.2">
      <c r="A303" s="243" t="s">
        <v>718</v>
      </c>
      <c r="B303" s="243" t="s">
        <v>728</v>
      </c>
      <c r="C303" s="179" t="s">
        <v>33</v>
      </c>
      <c r="D303" s="179" t="s">
        <v>108</v>
      </c>
      <c r="E303" s="180" t="s">
        <v>125</v>
      </c>
      <c r="F303" s="180" t="s">
        <v>266</v>
      </c>
      <c r="G303" s="180" t="s">
        <v>267</v>
      </c>
      <c r="H303" s="246">
        <v>45</v>
      </c>
      <c r="I303" s="178" t="s">
        <v>37</v>
      </c>
      <c r="J303" s="183">
        <v>1200</v>
      </c>
      <c r="K303" s="181">
        <v>0</v>
      </c>
      <c r="L303" s="181">
        <v>17</v>
      </c>
      <c r="M303" s="181">
        <f t="shared" ref="M303" si="89">K303+L303</f>
        <v>17</v>
      </c>
      <c r="N303" s="55">
        <f t="shared" ref="N303" si="90">(J303*M303)</f>
        <v>20400</v>
      </c>
      <c r="O303" s="182">
        <v>0</v>
      </c>
      <c r="P303" s="182">
        <v>0</v>
      </c>
      <c r="Q303" s="184">
        <v>0.4</v>
      </c>
      <c r="R303" s="184">
        <f t="shared" ref="R303" si="91">SUM(P303*Q303*O303)</f>
        <v>0</v>
      </c>
      <c r="S303" s="55">
        <v>0</v>
      </c>
      <c r="T303" s="55">
        <f>(M303*S303)</f>
        <v>0</v>
      </c>
      <c r="U303" s="55">
        <f>N303+R303+T303</f>
        <v>20400</v>
      </c>
      <c r="V303" s="55">
        <f>M303*200</f>
        <v>3400</v>
      </c>
      <c r="W303" s="182">
        <v>14</v>
      </c>
      <c r="X303" s="55">
        <v>980</v>
      </c>
      <c r="Y303" s="181">
        <f t="shared" ref="Y303" si="92">SUM(X303*W303)</f>
        <v>13720</v>
      </c>
      <c r="Z303" s="181">
        <v>0</v>
      </c>
      <c r="AA303" s="181"/>
      <c r="AB303" s="55">
        <f>V303+Y303+Z303</f>
        <v>17120</v>
      </c>
      <c r="AC303" s="55">
        <f>AB303+U303</f>
        <v>37520</v>
      </c>
      <c r="AD303" s="91"/>
      <c r="AE303" s="74"/>
    </row>
    <row r="304" spans="1:31" s="31" customFormat="1" ht="50" hidden="1" customHeight="1" x14ac:dyDescent="0.2">
      <c r="A304" s="243" t="s">
        <v>718</v>
      </c>
      <c r="B304" s="243" t="s">
        <v>725</v>
      </c>
      <c r="C304" s="179" t="s">
        <v>33</v>
      </c>
      <c r="D304" s="179" t="s">
        <v>45</v>
      </c>
      <c r="E304" s="180" t="s">
        <v>216</v>
      </c>
      <c r="F304" s="180" t="s">
        <v>78</v>
      </c>
      <c r="G304" s="180" t="s">
        <v>726</v>
      </c>
      <c r="H304" s="246">
        <v>45</v>
      </c>
      <c r="I304" s="178" t="s">
        <v>37</v>
      </c>
      <c r="J304" s="183">
        <v>1200</v>
      </c>
      <c r="K304" s="181">
        <v>0</v>
      </c>
      <c r="L304" s="181">
        <v>17</v>
      </c>
      <c r="M304" s="181">
        <f t="shared" ref="M304" si="93">K304+L304</f>
        <v>17</v>
      </c>
      <c r="N304" s="55">
        <f t="shared" ref="N304" si="94">(J304*M304)</f>
        <v>20400</v>
      </c>
      <c r="O304" s="182">
        <v>0</v>
      </c>
      <c r="P304" s="182">
        <v>0</v>
      </c>
      <c r="Q304" s="184">
        <v>0.4</v>
      </c>
      <c r="R304" s="184">
        <f t="shared" ref="R304" si="95">SUM(P304*Q304*O304)</f>
        <v>0</v>
      </c>
      <c r="S304" s="55">
        <v>0</v>
      </c>
      <c r="T304" s="55">
        <f>(M304*S304)</f>
        <v>0</v>
      </c>
      <c r="U304" s="55">
        <f>N304+R304+T304</f>
        <v>20400</v>
      </c>
      <c r="V304" s="55">
        <f>M304*200</f>
        <v>3400</v>
      </c>
      <c r="W304" s="182">
        <v>12</v>
      </c>
      <c r="X304" s="55">
        <v>750</v>
      </c>
      <c r="Y304" s="181">
        <f t="shared" ref="Y304" si="96">SUM(X304*W304)</f>
        <v>9000</v>
      </c>
      <c r="Z304" s="181">
        <v>0</v>
      </c>
      <c r="AA304" s="181"/>
      <c r="AB304" s="55">
        <f>V304+Y304+Z304</f>
        <v>12400</v>
      </c>
      <c r="AC304" s="55">
        <f>AB304+U304</f>
        <v>32800</v>
      </c>
      <c r="AD304" s="91"/>
      <c r="AE304" s="74"/>
    </row>
    <row r="305" spans="1:31" s="31" customFormat="1" ht="50" hidden="1" customHeight="1" x14ac:dyDescent="0.2">
      <c r="A305" s="243" t="s">
        <v>718</v>
      </c>
      <c r="B305" s="243" t="s">
        <v>727</v>
      </c>
      <c r="C305" s="179" t="s">
        <v>33</v>
      </c>
      <c r="D305" s="179" t="s">
        <v>45</v>
      </c>
      <c r="E305" s="180" t="s">
        <v>65</v>
      </c>
      <c r="F305" s="180" t="s">
        <v>102</v>
      </c>
      <c r="G305" s="180" t="s">
        <v>258</v>
      </c>
      <c r="H305" s="246">
        <v>45</v>
      </c>
      <c r="I305" s="178" t="s">
        <v>37</v>
      </c>
      <c r="J305" s="183">
        <v>1200</v>
      </c>
      <c r="K305" s="181">
        <v>0</v>
      </c>
      <c r="L305" s="181">
        <v>20</v>
      </c>
      <c r="M305" s="181">
        <f t="shared" ref="M305" si="97">K305+L305</f>
        <v>20</v>
      </c>
      <c r="N305" s="55">
        <f t="shared" ref="N305" si="98">(J305*M305)</f>
        <v>24000</v>
      </c>
      <c r="O305" s="182">
        <v>0</v>
      </c>
      <c r="P305" s="182">
        <v>0</v>
      </c>
      <c r="Q305" s="184">
        <v>0.4</v>
      </c>
      <c r="R305" s="184">
        <f t="shared" ref="R305" si="99">SUM(P305*Q305*O305)</f>
        <v>0</v>
      </c>
      <c r="S305" s="55">
        <v>0</v>
      </c>
      <c r="T305" s="55">
        <f>(M305*S305)</f>
        <v>0</v>
      </c>
      <c r="U305" s="55">
        <f>N305+R305+T305</f>
        <v>24000</v>
      </c>
      <c r="V305" s="55">
        <f>M305*200</f>
        <v>4000</v>
      </c>
      <c r="W305" s="182">
        <v>14</v>
      </c>
      <c r="X305" s="55">
        <v>550</v>
      </c>
      <c r="Y305" s="181">
        <f t="shared" ref="Y305" si="100">SUM(X305*W305)</f>
        <v>7700</v>
      </c>
      <c r="Z305" s="181">
        <v>0</v>
      </c>
      <c r="AA305" s="181"/>
      <c r="AB305" s="55">
        <f>V305+Y305+Z305</f>
        <v>11700</v>
      </c>
      <c r="AC305" s="55">
        <f>AB305+U305</f>
        <v>35700</v>
      </c>
      <c r="AD305" s="91"/>
      <c r="AE305" s="74"/>
    </row>
    <row r="306" spans="1:31" s="31" customFormat="1" ht="50" hidden="1" customHeight="1" x14ac:dyDescent="0.2">
      <c r="A306" s="243" t="s">
        <v>718</v>
      </c>
      <c r="B306" s="243" t="s">
        <v>723</v>
      </c>
      <c r="C306" s="179" t="s">
        <v>77</v>
      </c>
      <c r="D306" s="179" t="s">
        <v>45</v>
      </c>
      <c r="E306" s="180" t="s">
        <v>261</v>
      </c>
      <c r="F306" s="180" t="s">
        <v>722</v>
      </c>
      <c r="G306" s="180" t="s">
        <v>382</v>
      </c>
      <c r="H306" s="246">
        <v>42</v>
      </c>
      <c r="I306" s="178" t="s">
        <v>48</v>
      </c>
      <c r="J306" s="183">
        <v>585</v>
      </c>
      <c r="K306" s="181">
        <v>0</v>
      </c>
      <c r="L306" s="181">
        <v>22</v>
      </c>
      <c r="M306" s="181">
        <f t="shared" ref="M306" si="101">K306+L306</f>
        <v>22</v>
      </c>
      <c r="N306" s="55">
        <f t="shared" ref="N306" si="102">(J306*M306)</f>
        <v>12870</v>
      </c>
      <c r="O306" s="182">
        <v>28</v>
      </c>
      <c r="P306" s="182">
        <v>42</v>
      </c>
      <c r="Q306" s="184">
        <v>0.4</v>
      </c>
      <c r="R306" s="184">
        <f t="shared" ref="R306" si="103">SUM(P306*Q306*O306)</f>
        <v>470.40000000000003</v>
      </c>
      <c r="S306" s="55">
        <v>300</v>
      </c>
      <c r="T306" s="55">
        <f>(M306*S306)</f>
        <v>6600</v>
      </c>
      <c r="U306" s="55">
        <f>N306+R306+T306</f>
        <v>19940.400000000001</v>
      </c>
      <c r="V306" s="55">
        <f>M306*200</f>
        <v>4400</v>
      </c>
      <c r="W306" s="182">
        <v>1</v>
      </c>
      <c r="X306" s="55">
        <v>363</v>
      </c>
      <c r="Y306" s="181">
        <f t="shared" ref="Y306" si="104">SUM(X306*W306)</f>
        <v>363</v>
      </c>
      <c r="Z306" s="181">
        <v>0</v>
      </c>
      <c r="AA306" s="181"/>
      <c r="AB306" s="55">
        <f>V306+Y306+Z306</f>
        <v>4763</v>
      </c>
      <c r="AC306" s="55">
        <f>AB306+U306</f>
        <v>24703.4</v>
      </c>
      <c r="AD306" s="91"/>
      <c r="AE306" s="74"/>
    </row>
    <row r="307" spans="1:31" s="31" customFormat="1" ht="50" hidden="1" customHeight="1" x14ac:dyDescent="0.2">
      <c r="A307" s="243" t="s">
        <v>718</v>
      </c>
      <c r="B307" s="243" t="s">
        <v>721</v>
      </c>
      <c r="C307" s="179" t="s">
        <v>77</v>
      </c>
      <c r="D307" s="179" t="s">
        <v>45</v>
      </c>
      <c r="E307" s="180" t="s">
        <v>148</v>
      </c>
      <c r="F307" s="180" t="s">
        <v>149</v>
      </c>
      <c r="G307" s="180" t="s">
        <v>382</v>
      </c>
      <c r="H307" s="246">
        <v>42</v>
      </c>
      <c r="I307" s="178" t="s">
        <v>48</v>
      </c>
      <c r="J307" s="183">
        <v>585</v>
      </c>
      <c r="K307" s="181">
        <v>0</v>
      </c>
      <c r="L307" s="181">
        <v>20</v>
      </c>
      <c r="M307" s="181">
        <f t="shared" si="64"/>
        <v>20</v>
      </c>
      <c r="N307" s="55">
        <f t="shared" si="58"/>
        <v>11700</v>
      </c>
      <c r="O307" s="182">
        <v>28</v>
      </c>
      <c r="P307" s="182">
        <v>10</v>
      </c>
      <c r="Q307" s="184">
        <v>0.4</v>
      </c>
      <c r="R307" s="184">
        <f t="shared" ref="R307" si="105">SUM(P307*Q307*O307)</f>
        <v>112</v>
      </c>
      <c r="S307" s="55">
        <v>300</v>
      </c>
      <c r="T307" s="55">
        <f>(M307*S307)</f>
        <v>6000</v>
      </c>
      <c r="U307" s="55">
        <f>N307+R307+T307</f>
        <v>17812</v>
      </c>
      <c r="V307" s="55">
        <f>M307*200</f>
        <v>4000</v>
      </c>
      <c r="W307" s="182">
        <v>1</v>
      </c>
      <c r="X307" s="55">
        <v>750</v>
      </c>
      <c r="Y307" s="181">
        <f t="shared" si="59"/>
        <v>750</v>
      </c>
      <c r="Z307" s="181">
        <v>0</v>
      </c>
      <c r="AA307" s="181"/>
      <c r="AB307" s="55">
        <f>V307+Y307+Z307</f>
        <v>4750</v>
      </c>
      <c r="AC307" s="55">
        <f>AB307+U307</f>
        <v>22562</v>
      </c>
      <c r="AD307" s="91"/>
      <c r="AE307" s="74"/>
    </row>
    <row r="308" spans="1:31" s="31" customFormat="1" ht="39.75" hidden="1" customHeight="1" x14ac:dyDescent="0.2">
      <c r="A308" s="243" t="s">
        <v>527</v>
      </c>
      <c r="B308" s="243" t="s">
        <v>716</v>
      </c>
      <c r="C308" s="179" t="s">
        <v>77</v>
      </c>
      <c r="D308" s="179" t="s">
        <v>45</v>
      </c>
      <c r="E308" s="180" t="s">
        <v>313</v>
      </c>
      <c r="F308" s="180" t="s">
        <v>214</v>
      </c>
      <c r="G308" s="180" t="s">
        <v>734</v>
      </c>
      <c r="H308" s="246">
        <v>42</v>
      </c>
      <c r="I308" s="178" t="s">
        <v>48</v>
      </c>
      <c r="J308" s="183">
        <v>585</v>
      </c>
      <c r="K308" s="181">
        <v>0</v>
      </c>
      <c r="L308" s="181">
        <v>28</v>
      </c>
      <c r="M308" s="181">
        <f t="shared" si="64"/>
        <v>28</v>
      </c>
      <c r="N308" s="55">
        <f t="shared" si="58"/>
        <v>16380</v>
      </c>
      <c r="O308" s="182">
        <v>28</v>
      </c>
      <c r="P308" s="182">
        <v>56</v>
      </c>
      <c r="Q308" s="184">
        <v>0.4</v>
      </c>
      <c r="R308" s="184">
        <f t="shared" si="53"/>
        <v>627.20000000000005</v>
      </c>
      <c r="S308" s="55">
        <v>0</v>
      </c>
      <c r="T308" s="55">
        <f>(M308*S308)</f>
        <v>0</v>
      </c>
      <c r="U308" s="55">
        <f>N308+R308+T308</f>
        <v>17007.2</v>
      </c>
      <c r="V308" s="55">
        <f>M308*200</f>
        <v>5600</v>
      </c>
      <c r="W308" s="55">
        <v>1</v>
      </c>
      <c r="X308" s="55">
        <v>320</v>
      </c>
      <c r="Y308" s="181">
        <f t="shared" si="59"/>
        <v>320</v>
      </c>
      <c r="Z308" s="181">
        <v>0</v>
      </c>
      <c r="AA308" s="181"/>
      <c r="AB308" s="55">
        <f>V308+Y308+Z308</f>
        <v>5920</v>
      </c>
      <c r="AC308" s="55">
        <f>AB308+U308</f>
        <v>22927.200000000001</v>
      </c>
      <c r="AD308" s="91" t="str">
        <f>A308</f>
        <v>652-B</v>
      </c>
      <c r="AE308" s="74" t="s">
        <v>528</v>
      </c>
    </row>
    <row r="309" spans="1:31" s="31" customFormat="1" ht="42.75" hidden="1" customHeight="1" x14ac:dyDescent="0.2">
      <c r="A309" s="33" t="s">
        <v>527</v>
      </c>
      <c r="B309" s="33"/>
      <c r="C309" s="28" t="s">
        <v>33</v>
      </c>
      <c r="D309" s="28" t="s">
        <v>50</v>
      </c>
      <c r="E309" s="89" t="s">
        <v>35</v>
      </c>
      <c r="F309" s="35" t="s">
        <v>266</v>
      </c>
      <c r="G309" s="35" t="s">
        <v>267</v>
      </c>
      <c r="H309" s="220">
        <v>45</v>
      </c>
      <c r="I309" s="33" t="s">
        <v>37</v>
      </c>
      <c r="J309" s="51">
        <v>1200</v>
      </c>
      <c r="K309" s="52">
        <v>0</v>
      </c>
      <c r="L309" s="52">
        <v>0</v>
      </c>
      <c r="M309" s="52">
        <f t="shared" si="64"/>
        <v>0</v>
      </c>
      <c r="N309" s="34">
        <f t="shared" si="58"/>
        <v>0</v>
      </c>
      <c r="O309" s="53">
        <v>0</v>
      </c>
      <c r="P309" s="53">
        <v>0</v>
      </c>
      <c r="Q309" s="71">
        <v>0.4</v>
      </c>
      <c r="R309" s="71">
        <f t="shared" si="53"/>
        <v>0</v>
      </c>
      <c r="S309" s="34">
        <v>0</v>
      </c>
      <c r="T309" s="34">
        <f>(M309*S309)</f>
        <v>0</v>
      </c>
      <c r="U309" s="34">
        <f>N309+R309+T309</f>
        <v>0</v>
      </c>
      <c r="V309" s="34">
        <f>M309*200</f>
        <v>0</v>
      </c>
      <c r="W309" s="34">
        <v>0</v>
      </c>
      <c r="X309" s="34">
        <v>160</v>
      </c>
      <c r="Y309" s="52">
        <f t="shared" si="59"/>
        <v>0</v>
      </c>
      <c r="Z309" s="52">
        <v>0</v>
      </c>
      <c r="AA309" s="52"/>
      <c r="AB309" s="34">
        <f>V309+Y309+Z309</f>
        <v>0</v>
      </c>
      <c r="AC309" s="34">
        <f>AB309+U309</f>
        <v>0</v>
      </c>
      <c r="AD309" s="91" t="str">
        <f>A309</f>
        <v>652-B</v>
      </c>
      <c r="AE309" s="74"/>
    </row>
    <row r="310" spans="1:31" s="31" customFormat="1" ht="34.5" hidden="1" customHeight="1" x14ac:dyDescent="0.2">
      <c r="A310" s="178" t="s">
        <v>529</v>
      </c>
      <c r="B310" s="178" t="s">
        <v>765</v>
      </c>
      <c r="C310" s="88" t="s">
        <v>33</v>
      </c>
      <c r="D310" s="88" t="s">
        <v>108</v>
      </c>
      <c r="E310" s="89" t="s">
        <v>438</v>
      </c>
      <c r="F310" s="89" t="s">
        <v>264</v>
      </c>
      <c r="G310" s="89" t="s">
        <v>530</v>
      </c>
      <c r="H310" s="220">
        <v>45</v>
      </c>
      <c r="I310" s="90" t="s">
        <v>172</v>
      </c>
      <c r="J310" s="51">
        <v>585</v>
      </c>
      <c r="K310" s="52">
        <v>0</v>
      </c>
      <c r="L310" s="52">
        <v>0</v>
      </c>
      <c r="M310" s="52">
        <f t="shared" si="64"/>
        <v>0</v>
      </c>
      <c r="N310" s="34">
        <f t="shared" si="58"/>
        <v>0</v>
      </c>
      <c r="O310" s="53">
        <v>0</v>
      </c>
      <c r="P310" s="53">
        <v>116</v>
      </c>
      <c r="Q310" s="71">
        <v>0.4</v>
      </c>
      <c r="R310" s="71">
        <f t="shared" si="53"/>
        <v>0</v>
      </c>
      <c r="S310" s="53">
        <v>310</v>
      </c>
      <c r="T310" s="34">
        <f>(M310*S310)</f>
        <v>0</v>
      </c>
      <c r="U310" s="34">
        <f>N310+R310+T310</f>
        <v>0</v>
      </c>
      <c r="V310" s="53">
        <f>M310*200</f>
        <v>0</v>
      </c>
      <c r="W310" s="34">
        <v>0</v>
      </c>
      <c r="X310" s="34">
        <v>625</v>
      </c>
      <c r="Y310" s="52">
        <f t="shared" si="59"/>
        <v>0</v>
      </c>
      <c r="Z310" s="46">
        <v>0</v>
      </c>
      <c r="AA310" s="46"/>
      <c r="AB310" s="34">
        <f>V310+Y310+Z310</f>
        <v>0</v>
      </c>
      <c r="AC310" s="34">
        <f>AB310+U310</f>
        <v>0</v>
      </c>
      <c r="AD310" s="91" t="str">
        <f>A310</f>
        <v>652-PR</v>
      </c>
      <c r="AE310" s="74" t="s">
        <v>532</v>
      </c>
    </row>
    <row r="311" spans="1:31" s="31" customFormat="1" ht="37" hidden="1" customHeight="1" x14ac:dyDescent="0.2">
      <c r="A311" s="33" t="s">
        <v>529</v>
      </c>
      <c r="B311" s="33" t="s">
        <v>655</v>
      </c>
      <c r="C311" s="88" t="s">
        <v>33</v>
      </c>
      <c r="D311" s="88" t="s">
        <v>108</v>
      </c>
      <c r="E311" s="89" t="s">
        <v>438</v>
      </c>
      <c r="F311" s="89" t="s">
        <v>264</v>
      </c>
      <c r="G311" s="89" t="s">
        <v>530</v>
      </c>
      <c r="H311" s="220">
        <v>45</v>
      </c>
      <c r="I311" s="90" t="s">
        <v>172</v>
      </c>
      <c r="J311" s="51">
        <v>585</v>
      </c>
      <c r="K311" s="52">
        <v>0</v>
      </c>
      <c r="L311" s="52">
        <v>0</v>
      </c>
      <c r="M311" s="52">
        <f t="shared" si="64"/>
        <v>0</v>
      </c>
      <c r="N311" s="34">
        <f t="shared" si="58"/>
        <v>0</v>
      </c>
      <c r="O311" s="53">
        <v>0</v>
      </c>
      <c r="P311" s="53">
        <v>116</v>
      </c>
      <c r="Q311" s="71">
        <v>0.4</v>
      </c>
      <c r="R311" s="71">
        <f t="shared" si="53"/>
        <v>0</v>
      </c>
      <c r="S311" s="53">
        <v>0</v>
      </c>
      <c r="T311" s="34">
        <f>(M311*S311)</f>
        <v>0</v>
      </c>
      <c r="U311" s="34">
        <f>N311+R311+T311</f>
        <v>0</v>
      </c>
      <c r="V311" s="53">
        <f>M311*200</f>
        <v>0</v>
      </c>
      <c r="W311" s="34">
        <v>0</v>
      </c>
      <c r="X311" s="34">
        <v>625</v>
      </c>
      <c r="Y311" s="52">
        <f t="shared" si="59"/>
        <v>0</v>
      </c>
      <c r="Z311" s="46">
        <v>0</v>
      </c>
      <c r="AA311" s="46"/>
      <c r="AB311" s="34">
        <f>V311+Y311+Z311</f>
        <v>0</v>
      </c>
      <c r="AC311" s="34">
        <f>AB311+U311</f>
        <v>0</v>
      </c>
      <c r="AD311" s="91" t="str">
        <f>A311</f>
        <v>652-PR</v>
      </c>
      <c r="AE311" s="74" t="s">
        <v>532</v>
      </c>
    </row>
    <row r="312" spans="1:31" s="31" customFormat="1" ht="39.75" hidden="1" customHeight="1" x14ac:dyDescent="0.2">
      <c r="A312" s="33" t="s">
        <v>529</v>
      </c>
      <c r="B312" s="33"/>
      <c r="C312" s="88" t="s">
        <v>33</v>
      </c>
      <c r="D312" s="88" t="s">
        <v>108</v>
      </c>
      <c r="E312" s="89" t="s">
        <v>302</v>
      </c>
      <c r="F312" s="89" t="s">
        <v>533</v>
      </c>
      <c r="G312" s="35" t="s">
        <v>135</v>
      </c>
      <c r="H312" s="220">
        <v>45</v>
      </c>
      <c r="I312" s="90" t="s">
        <v>48</v>
      </c>
      <c r="J312" s="51">
        <v>585</v>
      </c>
      <c r="K312" s="52">
        <v>0</v>
      </c>
      <c r="L312" s="52">
        <v>17</v>
      </c>
      <c r="M312" s="52">
        <f t="shared" si="64"/>
        <v>17</v>
      </c>
      <c r="N312" s="34">
        <f t="shared" si="58"/>
        <v>9945</v>
      </c>
      <c r="O312" s="53">
        <v>28</v>
      </c>
      <c r="P312" s="53">
        <v>116</v>
      </c>
      <c r="Q312" s="71">
        <v>0.4</v>
      </c>
      <c r="R312" s="71">
        <f t="shared" si="53"/>
        <v>1299.2000000000003</v>
      </c>
      <c r="S312" s="53">
        <v>235</v>
      </c>
      <c r="T312" s="34">
        <f>(M312*S312)</f>
        <v>3995</v>
      </c>
      <c r="U312" s="34">
        <f>N312+R312+T312</f>
        <v>15239.2</v>
      </c>
      <c r="V312" s="53">
        <f>M312*200</f>
        <v>3400</v>
      </c>
      <c r="W312" s="34">
        <v>1</v>
      </c>
      <c r="X312" s="34">
        <v>459</v>
      </c>
      <c r="Y312" s="52">
        <f t="shared" si="59"/>
        <v>459</v>
      </c>
      <c r="Z312" s="46">
        <v>0</v>
      </c>
      <c r="AA312" s="46"/>
      <c r="AB312" s="34">
        <f>V312+Y312+Z312</f>
        <v>3859</v>
      </c>
      <c r="AC312" s="34">
        <f>AB312+U312</f>
        <v>19098.2</v>
      </c>
      <c r="AD312" s="91" t="str">
        <f>A312</f>
        <v>652-PR</v>
      </c>
      <c r="AE312" s="74"/>
    </row>
    <row r="313" spans="1:31" s="31" customFormat="1" ht="33" hidden="1" customHeight="1" x14ac:dyDescent="0.2">
      <c r="A313" s="33" t="s">
        <v>529</v>
      </c>
      <c r="B313" s="33" t="s">
        <v>32</v>
      </c>
      <c r="C313" s="28" t="s">
        <v>33</v>
      </c>
      <c r="D313" s="28" t="s">
        <v>45</v>
      </c>
      <c r="E313" s="35" t="s">
        <v>310</v>
      </c>
      <c r="F313" s="35" t="s">
        <v>535</v>
      </c>
      <c r="G313" s="35" t="s">
        <v>135</v>
      </c>
      <c r="H313" s="220">
        <v>45</v>
      </c>
      <c r="I313" s="33" t="s">
        <v>48</v>
      </c>
      <c r="J313" s="51">
        <v>585</v>
      </c>
      <c r="K313" s="52">
        <v>0</v>
      </c>
      <c r="L313" s="52">
        <v>17</v>
      </c>
      <c r="M313" s="52">
        <f t="shared" si="64"/>
        <v>17</v>
      </c>
      <c r="N313" s="34">
        <f t="shared" si="58"/>
        <v>9945</v>
      </c>
      <c r="O313" s="53">
        <v>14</v>
      </c>
      <c r="P313" s="53">
        <v>128</v>
      </c>
      <c r="Q313" s="71">
        <v>0.4</v>
      </c>
      <c r="R313" s="71">
        <f t="shared" si="53"/>
        <v>716.80000000000007</v>
      </c>
      <c r="S313" s="53">
        <v>235</v>
      </c>
      <c r="T313" s="34">
        <f>(M313*S313)</f>
        <v>3995</v>
      </c>
      <c r="U313" s="34">
        <f>N313+R313+T313</f>
        <v>14656.8</v>
      </c>
      <c r="V313" s="53">
        <f>M313*200</f>
        <v>3400</v>
      </c>
      <c r="W313" s="53">
        <v>1</v>
      </c>
      <c r="X313" s="53">
        <v>685</v>
      </c>
      <c r="Y313" s="52">
        <f t="shared" si="59"/>
        <v>685</v>
      </c>
      <c r="Z313" s="46">
        <v>0</v>
      </c>
      <c r="AA313" s="46"/>
      <c r="AB313" s="34">
        <f>V313+Y313+Z313</f>
        <v>4085</v>
      </c>
      <c r="AC313" s="34">
        <f>AB313+U313</f>
        <v>18741.8</v>
      </c>
      <c r="AD313" s="91" t="str">
        <f>A313</f>
        <v>652-PR</v>
      </c>
      <c r="AE313" s="74" t="s">
        <v>537</v>
      </c>
    </row>
    <row r="314" spans="1:31" s="31" customFormat="1" ht="33.75" hidden="1" customHeight="1" x14ac:dyDescent="0.2">
      <c r="A314" s="33" t="s">
        <v>529</v>
      </c>
      <c r="B314" s="33" t="s">
        <v>32</v>
      </c>
      <c r="C314" s="28" t="s">
        <v>33</v>
      </c>
      <c r="D314" s="28" t="s">
        <v>45</v>
      </c>
      <c r="E314" s="35" t="s">
        <v>310</v>
      </c>
      <c r="F314" s="35" t="s">
        <v>535</v>
      </c>
      <c r="G314" s="35" t="s">
        <v>135</v>
      </c>
      <c r="H314" s="220">
        <v>45</v>
      </c>
      <c r="I314" s="33" t="s">
        <v>48</v>
      </c>
      <c r="J314" s="51">
        <v>585</v>
      </c>
      <c r="K314" s="52">
        <v>17</v>
      </c>
      <c r="L314" s="52">
        <v>0</v>
      </c>
      <c r="M314" s="52">
        <f t="shared" si="64"/>
        <v>17</v>
      </c>
      <c r="N314" s="34">
        <f t="shared" si="58"/>
        <v>9945</v>
      </c>
      <c r="O314" s="53">
        <v>14</v>
      </c>
      <c r="P314" s="53">
        <v>128</v>
      </c>
      <c r="Q314" s="71">
        <v>0.4</v>
      </c>
      <c r="R314" s="71">
        <f t="shared" si="53"/>
        <v>716.80000000000007</v>
      </c>
      <c r="S314" s="53">
        <v>235</v>
      </c>
      <c r="T314" s="34">
        <f>(M314*S314)</f>
        <v>3995</v>
      </c>
      <c r="U314" s="34">
        <f>N314+R314+T314</f>
        <v>14656.8</v>
      </c>
      <c r="V314" s="53">
        <f>M314*200</f>
        <v>3400</v>
      </c>
      <c r="W314" s="53">
        <v>1</v>
      </c>
      <c r="X314" s="53">
        <v>685</v>
      </c>
      <c r="Y314" s="52">
        <f t="shared" si="59"/>
        <v>685</v>
      </c>
      <c r="Z314" s="46">
        <v>0</v>
      </c>
      <c r="AA314" s="46"/>
      <c r="AB314" s="34">
        <f>V314+Y314+Z314</f>
        <v>4085</v>
      </c>
      <c r="AC314" s="34">
        <f>AB314+U314</f>
        <v>18741.8</v>
      </c>
      <c r="AD314" s="91" t="str">
        <f>A314</f>
        <v>652-PR</v>
      </c>
      <c r="AE314" s="74"/>
    </row>
    <row r="315" spans="1:31" s="31" customFormat="1" ht="38.25" hidden="1" customHeight="1" x14ac:dyDescent="0.2">
      <c r="A315" s="33" t="s">
        <v>529</v>
      </c>
      <c r="B315" s="33" t="s">
        <v>596</v>
      </c>
      <c r="C315" s="28" t="s">
        <v>33</v>
      </c>
      <c r="D315" s="28" t="s">
        <v>45</v>
      </c>
      <c r="E315" s="35" t="s">
        <v>148</v>
      </c>
      <c r="F315" s="35" t="s">
        <v>52</v>
      </c>
      <c r="G315" s="35" t="s">
        <v>258</v>
      </c>
      <c r="H315" s="220">
        <v>45</v>
      </c>
      <c r="I315" s="33" t="s">
        <v>48</v>
      </c>
      <c r="J315" s="51">
        <v>585</v>
      </c>
      <c r="K315" s="52">
        <v>18</v>
      </c>
      <c r="L315" s="52">
        <v>0</v>
      </c>
      <c r="M315" s="52">
        <f t="shared" si="64"/>
        <v>18</v>
      </c>
      <c r="N315" s="34">
        <f t="shared" si="58"/>
        <v>10530</v>
      </c>
      <c r="O315" s="53">
        <v>28</v>
      </c>
      <c r="P315" s="53">
        <v>14</v>
      </c>
      <c r="Q315" s="71">
        <v>0.4</v>
      </c>
      <c r="R315" s="54">
        <f t="shared" si="53"/>
        <v>156.80000000000001</v>
      </c>
      <c r="S315" s="53">
        <v>385</v>
      </c>
      <c r="T315" s="34">
        <f>(M315*S315)</f>
        <v>6930</v>
      </c>
      <c r="U315" s="34">
        <f>N315+R315+T315</f>
        <v>17616.8</v>
      </c>
      <c r="V315" s="34">
        <f>M315*200</f>
        <v>3600</v>
      </c>
      <c r="W315" s="34">
        <v>1</v>
      </c>
      <c r="X315" s="34">
        <v>160</v>
      </c>
      <c r="Y315" s="52">
        <f t="shared" si="59"/>
        <v>160</v>
      </c>
      <c r="Z315" s="52">
        <v>0</v>
      </c>
      <c r="AA315" s="52"/>
      <c r="AB315" s="34">
        <f>V315+Y315+Z315</f>
        <v>3760</v>
      </c>
      <c r="AC315" s="34">
        <f>AB315+U315</f>
        <v>21376.799999999999</v>
      </c>
      <c r="AD315" s="91" t="str">
        <f>A315</f>
        <v>652-PR</v>
      </c>
      <c r="AE315" s="74"/>
    </row>
    <row r="316" spans="1:31" s="31" customFormat="1" ht="38.25" hidden="1" customHeight="1" x14ac:dyDescent="0.2">
      <c r="A316" s="33" t="s">
        <v>529</v>
      </c>
      <c r="B316" s="33"/>
      <c r="C316" s="28" t="s">
        <v>33</v>
      </c>
      <c r="D316" s="28" t="s">
        <v>45</v>
      </c>
      <c r="E316" s="35" t="s">
        <v>153</v>
      </c>
      <c r="F316" s="35" t="s">
        <v>52</v>
      </c>
      <c r="G316" s="35" t="s">
        <v>258</v>
      </c>
      <c r="H316" s="220">
        <v>45</v>
      </c>
      <c r="I316" s="33" t="s">
        <v>48</v>
      </c>
      <c r="J316" s="51">
        <v>585</v>
      </c>
      <c r="K316" s="52">
        <v>17</v>
      </c>
      <c r="L316" s="52">
        <v>0</v>
      </c>
      <c r="M316" s="52">
        <f t="shared" si="64"/>
        <v>17</v>
      </c>
      <c r="N316" s="34">
        <f t="shared" si="58"/>
        <v>9945</v>
      </c>
      <c r="O316" s="53">
        <v>28</v>
      </c>
      <c r="P316" s="53">
        <v>31</v>
      </c>
      <c r="Q316" s="71">
        <v>0.4</v>
      </c>
      <c r="R316" s="54">
        <f t="shared" si="53"/>
        <v>347.2</v>
      </c>
      <c r="S316" s="53">
        <v>385</v>
      </c>
      <c r="T316" s="34">
        <f>(M316*S316)</f>
        <v>6545</v>
      </c>
      <c r="U316" s="34">
        <f>N316+R316+T316</f>
        <v>16837.2</v>
      </c>
      <c r="V316" s="34">
        <f>M316*200</f>
        <v>3400</v>
      </c>
      <c r="W316" s="34">
        <v>1</v>
      </c>
      <c r="X316" s="34">
        <v>160</v>
      </c>
      <c r="Y316" s="52">
        <f t="shared" si="59"/>
        <v>160</v>
      </c>
      <c r="Z316" s="52">
        <v>0</v>
      </c>
      <c r="AA316" s="52"/>
      <c r="AB316" s="34">
        <f>V316+Y316+Z316</f>
        <v>3560</v>
      </c>
      <c r="AC316" s="34">
        <f>AB316+U316</f>
        <v>20397.2</v>
      </c>
      <c r="AD316" s="91" t="str">
        <f>A316</f>
        <v>652-PR</v>
      </c>
      <c r="AE316" s="74" t="s">
        <v>541</v>
      </c>
    </row>
    <row r="317" spans="1:31" s="31" customFormat="1" ht="40.5" hidden="1" customHeight="1" x14ac:dyDescent="0.2">
      <c r="A317" s="33" t="s">
        <v>529</v>
      </c>
      <c r="B317" s="33"/>
      <c r="C317" s="28" t="s">
        <v>33</v>
      </c>
      <c r="D317" s="28" t="s">
        <v>45</v>
      </c>
      <c r="E317" s="35" t="s">
        <v>156</v>
      </c>
      <c r="F317" s="35" t="s">
        <v>62</v>
      </c>
      <c r="G317" s="35" t="s">
        <v>258</v>
      </c>
      <c r="H317" s="220">
        <v>45</v>
      </c>
      <c r="I317" s="33" t="s">
        <v>172</v>
      </c>
      <c r="J317" s="51">
        <v>585</v>
      </c>
      <c r="K317" s="52">
        <v>0</v>
      </c>
      <c r="L317" s="52">
        <v>17</v>
      </c>
      <c r="M317" s="52">
        <f t="shared" si="64"/>
        <v>17</v>
      </c>
      <c r="N317" s="34">
        <f t="shared" si="58"/>
        <v>9945</v>
      </c>
      <c r="O317" s="53">
        <v>28</v>
      </c>
      <c r="P317" s="53">
        <v>8</v>
      </c>
      <c r="Q317" s="71">
        <v>0.4</v>
      </c>
      <c r="R317" s="71">
        <f t="shared" si="53"/>
        <v>89.600000000000009</v>
      </c>
      <c r="S317" s="53">
        <v>385</v>
      </c>
      <c r="T317" s="34">
        <f>(M317*S317)</f>
        <v>6545</v>
      </c>
      <c r="U317" s="34">
        <f>N317+R317+T317</f>
        <v>16579.599999999999</v>
      </c>
      <c r="V317" s="34">
        <f>M317*200</f>
        <v>3400</v>
      </c>
      <c r="W317" s="34">
        <v>1</v>
      </c>
      <c r="X317" s="34">
        <v>160</v>
      </c>
      <c r="Y317" s="52">
        <f t="shared" si="59"/>
        <v>160</v>
      </c>
      <c r="Z317" s="46">
        <v>0</v>
      </c>
      <c r="AA317" s="46"/>
      <c r="AB317" s="34">
        <f>V317+Y317+Z317</f>
        <v>3560</v>
      </c>
      <c r="AC317" s="34">
        <f>AB317+U317</f>
        <v>20139.599999999999</v>
      </c>
      <c r="AD317" s="91" t="str">
        <f>A317</f>
        <v>652-PR</v>
      </c>
      <c r="AE317" s="74"/>
    </row>
    <row r="318" spans="1:31" s="31" customFormat="1" ht="39" hidden="1" customHeight="1" x14ac:dyDescent="0.2">
      <c r="A318" s="33" t="s">
        <v>529</v>
      </c>
      <c r="B318" s="33" t="s">
        <v>605</v>
      </c>
      <c r="C318" s="28" t="s">
        <v>33</v>
      </c>
      <c r="D318" s="28" t="s">
        <v>50</v>
      </c>
      <c r="E318" s="35" t="s">
        <v>161</v>
      </c>
      <c r="F318" s="35" t="s">
        <v>134</v>
      </c>
      <c r="G318" s="35" t="s">
        <v>135</v>
      </c>
      <c r="H318" s="220">
        <v>45</v>
      </c>
      <c r="I318" s="33" t="s">
        <v>37</v>
      </c>
      <c r="J318" s="51">
        <v>1200</v>
      </c>
      <c r="K318" s="52">
        <v>0</v>
      </c>
      <c r="L318" s="52">
        <v>20</v>
      </c>
      <c r="M318" s="52">
        <f t="shared" si="64"/>
        <v>20</v>
      </c>
      <c r="N318" s="34">
        <f t="shared" si="58"/>
        <v>24000</v>
      </c>
      <c r="O318" s="53">
        <v>0</v>
      </c>
      <c r="P318" s="53">
        <v>0</v>
      </c>
      <c r="Q318" s="71">
        <v>0.4</v>
      </c>
      <c r="R318" s="71">
        <f t="shared" si="53"/>
        <v>0</v>
      </c>
      <c r="S318" s="53">
        <v>0</v>
      </c>
      <c r="T318" s="34">
        <f>(M318*S318)</f>
        <v>0</v>
      </c>
      <c r="U318" s="34">
        <f>N318+R318+T318</f>
        <v>24000</v>
      </c>
      <c r="V318" s="53">
        <f>M318*200</f>
        <v>4000</v>
      </c>
      <c r="W318" s="53">
        <v>21</v>
      </c>
      <c r="X318" s="53">
        <v>160</v>
      </c>
      <c r="Y318" s="52">
        <f t="shared" si="59"/>
        <v>3360</v>
      </c>
      <c r="Z318" s="46">
        <v>0</v>
      </c>
      <c r="AA318" s="46"/>
      <c r="AB318" s="34">
        <f>V318+Y318+Z318</f>
        <v>7360</v>
      </c>
      <c r="AC318" s="34">
        <f>AB318+U318</f>
        <v>31360</v>
      </c>
      <c r="AD318" s="91" t="str">
        <f>A318</f>
        <v>652-PR</v>
      </c>
      <c r="AE318" s="74"/>
    </row>
    <row r="319" spans="1:31" s="31" customFormat="1" ht="39" hidden="1" customHeight="1" x14ac:dyDescent="0.2">
      <c r="A319" s="33" t="s">
        <v>529</v>
      </c>
      <c r="B319" s="33" t="s">
        <v>606</v>
      </c>
      <c r="C319" s="28" t="s">
        <v>33</v>
      </c>
      <c r="D319" s="28" t="s">
        <v>50</v>
      </c>
      <c r="E319" s="35" t="s">
        <v>161</v>
      </c>
      <c r="F319" s="35" t="s">
        <v>134</v>
      </c>
      <c r="G319" s="35" t="s">
        <v>135</v>
      </c>
      <c r="H319" s="220">
        <v>45</v>
      </c>
      <c r="I319" s="33" t="s">
        <v>37</v>
      </c>
      <c r="J319" s="51">
        <v>1200</v>
      </c>
      <c r="K319" s="52">
        <v>17</v>
      </c>
      <c r="L319" s="52">
        <v>0</v>
      </c>
      <c r="M319" s="52">
        <f t="shared" si="64"/>
        <v>17</v>
      </c>
      <c r="N319" s="34">
        <f t="shared" si="58"/>
        <v>20400</v>
      </c>
      <c r="O319" s="53">
        <v>0</v>
      </c>
      <c r="P319" s="53">
        <v>0</v>
      </c>
      <c r="Q319" s="71">
        <v>0.4</v>
      </c>
      <c r="R319" s="71">
        <v>0</v>
      </c>
      <c r="S319" s="53">
        <v>0</v>
      </c>
      <c r="T319" s="34">
        <v>0</v>
      </c>
      <c r="U319" s="34">
        <f>N319+R319+T319</f>
        <v>20400</v>
      </c>
      <c r="V319" s="53">
        <f>M319*200</f>
        <v>3400</v>
      </c>
      <c r="W319" s="53">
        <v>21</v>
      </c>
      <c r="X319" s="53">
        <v>160</v>
      </c>
      <c r="Y319" s="52">
        <f t="shared" si="59"/>
        <v>3360</v>
      </c>
      <c r="Z319" s="46">
        <v>0</v>
      </c>
      <c r="AA319" s="34">
        <v>7360</v>
      </c>
      <c r="AB319" s="34">
        <f>V319+Y319+Z319</f>
        <v>6760</v>
      </c>
      <c r="AC319" s="34">
        <f>AB319+U319</f>
        <v>27160</v>
      </c>
      <c r="AD319" s="91" t="str">
        <f>A319</f>
        <v>652-PR</v>
      </c>
      <c r="AE319" s="74"/>
    </row>
    <row r="320" spans="1:31" s="31" customFormat="1" ht="42" hidden="1" customHeight="1" x14ac:dyDescent="0.2">
      <c r="A320" s="33" t="s">
        <v>529</v>
      </c>
      <c r="B320" s="33" t="s">
        <v>607</v>
      </c>
      <c r="C320" s="28" t="s">
        <v>33</v>
      </c>
      <c r="D320" s="28" t="s">
        <v>50</v>
      </c>
      <c r="E320" s="35" t="s">
        <v>161</v>
      </c>
      <c r="F320" s="35" t="s">
        <v>134</v>
      </c>
      <c r="G320" s="35" t="s">
        <v>267</v>
      </c>
      <c r="H320" s="220">
        <v>45</v>
      </c>
      <c r="I320" s="33" t="s">
        <v>37</v>
      </c>
      <c r="J320" s="51">
        <v>1200</v>
      </c>
      <c r="K320" s="52">
        <v>20</v>
      </c>
      <c r="L320" s="52">
        <v>0</v>
      </c>
      <c r="M320" s="52">
        <f t="shared" si="64"/>
        <v>20</v>
      </c>
      <c r="N320" s="34">
        <f t="shared" si="58"/>
        <v>24000</v>
      </c>
      <c r="O320" s="53">
        <v>0</v>
      </c>
      <c r="P320" s="53">
        <v>0</v>
      </c>
      <c r="Q320" s="71">
        <v>0.4</v>
      </c>
      <c r="R320" s="71">
        <f t="shared" si="53"/>
        <v>0</v>
      </c>
      <c r="S320" s="53">
        <v>0</v>
      </c>
      <c r="T320" s="34">
        <f>(M320*S320)</f>
        <v>0</v>
      </c>
      <c r="U320" s="34">
        <f>N320+R320+T320</f>
        <v>24000</v>
      </c>
      <c r="V320" s="53">
        <f>M320*200</f>
        <v>4000</v>
      </c>
      <c r="W320" s="53">
        <v>14</v>
      </c>
      <c r="X320" s="53">
        <v>160</v>
      </c>
      <c r="Y320" s="52">
        <f t="shared" si="59"/>
        <v>2240</v>
      </c>
      <c r="Z320" s="46">
        <v>0</v>
      </c>
      <c r="AA320" s="46"/>
      <c r="AB320" s="34">
        <f>V320+Y320+Z320</f>
        <v>6240</v>
      </c>
      <c r="AC320" s="34">
        <f>AB320+U320</f>
        <v>30240</v>
      </c>
      <c r="AD320" s="91" t="str">
        <f>A320</f>
        <v>652-PR</v>
      </c>
      <c r="AE320" s="74"/>
    </row>
    <row r="321" spans="1:31" s="31" customFormat="1" ht="41.25" hidden="1" customHeight="1" x14ac:dyDescent="0.2">
      <c r="A321" s="33" t="s">
        <v>529</v>
      </c>
      <c r="B321" s="33"/>
      <c r="C321" s="28" t="s">
        <v>33</v>
      </c>
      <c r="D321" s="28" t="s">
        <v>50</v>
      </c>
      <c r="E321" s="35" t="s">
        <v>161</v>
      </c>
      <c r="F321" s="35" t="s">
        <v>266</v>
      </c>
      <c r="G321" s="35" t="s">
        <v>267</v>
      </c>
      <c r="H321" s="220">
        <v>45</v>
      </c>
      <c r="I321" s="33" t="s">
        <v>37</v>
      </c>
      <c r="J321" s="51">
        <v>1200</v>
      </c>
      <c r="K321" s="52">
        <v>0</v>
      </c>
      <c r="L321" s="52">
        <v>15</v>
      </c>
      <c r="M321" s="52">
        <f t="shared" si="64"/>
        <v>15</v>
      </c>
      <c r="N321" s="34">
        <f t="shared" si="58"/>
        <v>18000</v>
      </c>
      <c r="O321" s="53">
        <v>0</v>
      </c>
      <c r="P321" s="53">
        <v>0</v>
      </c>
      <c r="Q321" s="71">
        <v>0.4</v>
      </c>
      <c r="R321" s="71">
        <f t="shared" si="53"/>
        <v>0</v>
      </c>
      <c r="S321" s="53">
        <v>0</v>
      </c>
      <c r="T321" s="34">
        <f>(M321*S321)</f>
        <v>0</v>
      </c>
      <c r="U321" s="34">
        <f>N321+R321+T321</f>
        <v>18000</v>
      </c>
      <c r="V321" s="53">
        <f>M321*200</f>
        <v>3000</v>
      </c>
      <c r="W321" s="53">
        <v>14</v>
      </c>
      <c r="X321" s="53">
        <v>160</v>
      </c>
      <c r="Y321" s="52">
        <f t="shared" si="59"/>
        <v>2240</v>
      </c>
      <c r="Z321" s="46">
        <v>0</v>
      </c>
      <c r="AA321" s="46"/>
      <c r="AB321" s="34">
        <f>V321+Y321+Z321</f>
        <v>5240</v>
      </c>
      <c r="AC321" s="34">
        <f>AB321+U321</f>
        <v>23240</v>
      </c>
      <c r="AD321" s="91" t="str">
        <f>A321</f>
        <v>652-PR</v>
      </c>
      <c r="AE321" s="74"/>
    </row>
    <row r="322" spans="1:31" s="31" customFormat="1" ht="34.5" hidden="1" customHeight="1" x14ac:dyDescent="0.2">
      <c r="A322" s="33" t="s">
        <v>529</v>
      </c>
      <c r="B322" s="33"/>
      <c r="C322" s="28" t="s">
        <v>33</v>
      </c>
      <c r="D322" s="28" t="s">
        <v>50</v>
      </c>
      <c r="E322" s="35" t="s">
        <v>385</v>
      </c>
      <c r="F322" s="35" t="s">
        <v>266</v>
      </c>
      <c r="G322" s="35" t="s">
        <v>267</v>
      </c>
      <c r="H322" s="220">
        <v>45</v>
      </c>
      <c r="I322" s="33" t="s">
        <v>37</v>
      </c>
      <c r="J322" s="51">
        <v>1200</v>
      </c>
      <c r="K322" s="52">
        <v>15</v>
      </c>
      <c r="L322" s="52">
        <v>0</v>
      </c>
      <c r="M322" s="52">
        <f t="shared" si="64"/>
        <v>15</v>
      </c>
      <c r="N322" s="34">
        <f t="shared" si="58"/>
        <v>18000</v>
      </c>
      <c r="O322" s="53">
        <v>0</v>
      </c>
      <c r="P322" s="53">
        <v>0</v>
      </c>
      <c r="Q322" s="71">
        <v>0.4</v>
      </c>
      <c r="R322" s="71">
        <f t="shared" si="53"/>
        <v>0</v>
      </c>
      <c r="S322" s="34">
        <v>0</v>
      </c>
      <c r="T322" s="34">
        <f>(M322*S322)</f>
        <v>0</v>
      </c>
      <c r="U322" s="34">
        <f>N322+R322+T322</f>
        <v>18000</v>
      </c>
      <c r="V322" s="34">
        <f>M322*200</f>
        <v>3000</v>
      </c>
      <c r="W322" s="34">
        <v>14</v>
      </c>
      <c r="X322" s="34">
        <v>160</v>
      </c>
      <c r="Y322" s="52">
        <f t="shared" si="59"/>
        <v>2240</v>
      </c>
      <c r="Z322" s="46">
        <v>0</v>
      </c>
      <c r="AA322" s="46"/>
      <c r="AB322" s="34">
        <f>V322+Y322+Z322</f>
        <v>5240</v>
      </c>
      <c r="AC322" s="34">
        <f>AB322+U322</f>
        <v>23240</v>
      </c>
      <c r="AD322" s="91" t="str">
        <f>A322</f>
        <v>652-PR</v>
      </c>
      <c r="AE322" s="74"/>
    </row>
    <row r="323" spans="1:31" s="31" customFormat="1" ht="50.25" hidden="1" customHeight="1" x14ac:dyDescent="0.2">
      <c r="A323" s="33" t="s">
        <v>529</v>
      </c>
      <c r="B323" s="33"/>
      <c r="C323" s="28" t="s">
        <v>33</v>
      </c>
      <c r="D323" s="28" t="s">
        <v>50</v>
      </c>
      <c r="E323" s="35" t="s">
        <v>385</v>
      </c>
      <c r="F323" s="35" t="s">
        <v>102</v>
      </c>
      <c r="G323" s="35" t="s">
        <v>258</v>
      </c>
      <c r="H323" s="220">
        <v>45</v>
      </c>
      <c r="I323" s="33" t="s">
        <v>172</v>
      </c>
      <c r="J323" s="51">
        <v>585</v>
      </c>
      <c r="K323" s="52">
        <v>0</v>
      </c>
      <c r="L323" s="52">
        <v>20</v>
      </c>
      <c r="M323" s="52">
        <f t="shared" si="64"/>
        <v>20</v>
      </c>
      <c r="N323" s="34">
        <f t="shared" si="58"/>
        <v>11700</v>
      </c>
      <c r="O323" s="53">
        <v>17</v>
      </c>
      <c r="P323" s="53">
        <v>10</v>
      </c>
      <c r="Q323" s="71">
        <v>0.4</v>
      </c>
      <c r="R323" s="71">
        <f t="shared" si="53"/>
        <v>68</v>
      </c>
      <c r="S323" s="53">
        <v>385</v>
      </c>
      <c r="T323" s="34">
        <f>(M323*S323)</f>
        <v>7700</v>
      </c>
      <c r="U323" s="34">
        <f>N323+R323+T323</f>
        <v>19468</v>
      </c>
      <c r="V323" s="53">
        <f>M323*200</f>
        <v>4000</v>
      </c>
      <c r="W323" s="53">
        <v>1</v>
      </c>
      <c r="X323" s="53">
        <v>160</v>
      </c>
      <c r="Y323" s="52">
        <f t="shared" si="59"/>
        <v>160</v>
      </c>
      <c r="Z323" s="46">
        <v>0</v>
      </c>
      <c r="AA323" s="46"/>
      <c r="AB323" s="34">
        <f>V323+Y323+Z323</f>
        <v>4160</v>
      </c>
      <c r="AC323" s="34">
        <f>AB323+U323</f>
        <v>23628</v>
      </c>
      <c r="AD323" s="91" t="str">
        <f>A323</f>
        <v>652-PR</v>
      </c>
      <c r="AE323" s="74"/>
    </row>
    <row r="324" spans="1:31" s="31" customFormat="1" ht="48" hidden="1" customHeight="1" x14ac:dyDescent="0.2">
      <c r="A324" s="33" t="s">
        <v>529</v>
      </c>
      <c r="B324" s="33"/>
      <c r="C324" s="28" t="s">
        <v>33</v>
      </c>
      <c r="D324" s="28" t="s">
        <v>50</v>
      </c>
      <c r="E324" s="89" t="s">
        <v>121</v>
      </c>
      <c r="F324" s="35" t="s">
        <v>102</v>
      </c>
      <c r="G324" s="35" t="s">
        <v>135</v>
      </c>
      <c r="H324" s="220">
        <v>45</v>
      </c>
      <c r="I324" s="33" t="s">
        <v>172</v>
      </c>
      <c r="J324" s="51">
        <v>585</v>
      </c>
      <c r="K324" s="52">
        <v>20</v>
      </c>
      <c r="L324" s="52">
        <v>0</v>
      </c>
      <c r="M324" s="52">
        <f t="shared" si="64"/>
        <v>20</v>
      </c>
      <c r="N324" s="34">
        <f t="shared" si="58"/>
        <v>11700</v>
      </c>
      <c r="O324" s="53">
        <v>14</v>
      </c>
      <c r="P324" s="53">
        <v>88</v>
      </c>
      <c r="Q324" s="71">
        <v>0.4</v>
      </c>
      <c r="R324" s="71">
        <f t="shared" si="53"/>
        <v>492.80000000000007</v>
      </c>
      <c r="S324" s="53">
        <v>235</v>
      </c>
      <c r="T324" s="34">
        <f>(M324*S324)</f>
        <v>4700</v>
      </c>
      <c r="U324" s="34">
        <f>N324+R324+T324</f>
        <v>16892.8</v>
      </c>
      <c r="V324" s="53">
        <f>M324*200</f>
        <v>4000</v>
      </c>
      <c r="W324" s="53">
        <v>1</v>
      </c>
      <c r="X324" s="53">
        <v>410</v>
      </c>
      <c r="Y324" s="52">
        <f t="shared" si="59"/>
        <v>410</v>
      </c>
      <c r="Z324" s="46">
        <v>0</v>
      </c>
      <c r="AA324" s="46"/>
      <c r="AB324" s="34">
        <f>V324+Y324+Z324</f>
        <v>4410</v>
      </c>
      <c r="AC324" s="34">
        <f>AB324+U324</f>
        <v>21302.799999999999</v>
      </c>
      <c r="AD324" s="91" t="str">
        <f>A324</f>
        <v>652-PR</v>
      </c>
      <c r="AE324" s="74" t="s">
        <v>544</v>
      </c>
    </row>
    <row r="325" spans="1:31" s="31" customFormat="1" ht="40.5" hidden="1" customHeight="1" x14ac:dyDescent="0.2">
      <c r="A325" s="33" t="s">
        <v>529</v>
      </c>
      <c r="B325" s="33" t="s">
        <v>290</v>
      </c>
      <c r="C325" s="28" t="s">
        <v>33</v>
      </c>
      <c r="D325" s="28" t="s">
        <v>34</v>
      </c>
      <c r="E325" s="35" t="s">
        <v>170</v>
      </c>
      <c r="F325" s="35" t="s">
        <v>134</v>
      </c>
      <c r="G325" s="35" t="s">
        <v>135</v>
      </c>
      <c r="H325" s="220">
        <v>45</v>
      </c>
      <c r="I325" s="33" t="s">
        <v>37</v>
      </c>
      <c r="J325" s="51">
        <v>1200</v>
      </c>
      <c r="K325" s="52">
        <v>0</v>
      </c>
      <c r="L325" s="52">
        <v>18</v>
      </c>
      <c r="M325" s="52">
        <f t="shared" si="64"/>
        <v>18</v>
      </c>
      <c r="N325" s="34">
        <f t="shared" si="58"/>
        <v>21600</v>
      </c>
      <c r="O325" s="53">
        <v>0</v>
      </c>
      <c r="P325" s="53">
        <v>0</v>
      </c>
      <c r="Q325" s="71">
        <v>0.4</v>
      </c>
      <c r="R325" s="71">
        <f t="shared" si="53"/>
        <v>0</v>
      </c>
      <c r="S325" s="53">
        <v>0</v>
      </c>
      <c r="T325" s="34">
        <f>(M325*S325)</f>
        <v>0</v>
      </c>
      <c r="U325" s="34">
        <f>N325+R325+T325</f>
        <v>21600</v>
      </c>
      <c r="V325" s="53">
        <f>M325*200</f>
        <v>3600</v>
      </c>
      <c r="W325" s="53">
        <v>9</v>
      </c>
      <c r="X325" s="53">
        <v>215</v>
      </c>
      <c r="Y325" s="52">
        <f t="shared" si="59"/>
        <v>1935</v>
      </c>
      <c r="Z325" s="46">
        <v>0</v>
      </c>
      <c r="AA325" s="46"/>
      <c r="AB325" s="34">
        <f>V325+Y325+Z325</f>
        <v>5535</v>
      </c>
      <c r="AC325" s="34">
        <f>AB325+U325</f>
        <v>27135</v>
      </c>
      <c r="AD325" s="91" t="str">
        <f>A325</f>
        <v>652-PR</v>
      </c>
      <c r="AE325" s="74"/>
    </row>
    <row r="326" spans="1:31" s="31" customFormat="1" ht="39.75" hidden="1" customHeight="1" x14ac:dyDescent="0.2">
      <c r="A326" s="33" t="s">
        <v>529</v>
      </c>
      <c r="B326" s="33"/>
      <c r="C326" s="28" t="s">
        <v>33</v>
      </c>
      <c r="D326" s="28" t="s">
        <v>34</v>
      </c>
      <c r="E326" s="35" t="s">
        <v>545</v>
      </c>
      <c r="F326" s="89" t="s">
        <v>52</v>
      </c>
      <c r="G326" s="89" t="s">
        <v>135</v>
      </c>
      <c r="H326" s="220">
        <v>45</v>
      </c>
      <c r="I326" s="90" t="s">
        <v>48</v>
      </c>
      <c r="J326" s="51">
        <v>585</v>
      </c>
      <c r="K326" s="52">
        <v>0</v>
      </c>
      <c r="L326" s="52">
        <v>17</v>
      </c>
      <c r="M326" s="52">
        <f t="shared" si="64"/>
        <v>17</v>
      </c>
      <c r="N326" s="34">
        <f t="shared" si="58"/>
        <v>9945</v>
      </c>
      <c r="O326" s="34">
        <v>28</v>
      </c>
      <c r="P326" s="34">
        <v>133</v>
      </c>
      <c r="Q326" s="54">
        <v>0.4</v>
      </c>
      <c r="R326" s="54">
        <f t="shared" si="53"/>
        <v>1489.6000000000001</v>
      </c>
      <c r="S326" s="34">
        <v>235</v>
      </c>
      <c r="T326" s="34">
        <f>(M326*S326)</f>
        <v>3995</v>
      </c>
      <c r="U326" s="34">
        <f>N326+R326+T326</f>
        <v>15429.6</v>
      </c>
      <c r="V326" s="34">
        <f>M326*200</f>
        <v>3400</v>
      </c>
      <c r="W326" s="34">
        <v>1</v>
      </c>
      <c r="X326" s="34">
        <v>660</v>
      </c>
      <c r="Y326" s="52">
        <f t="shared" si="59"/>
        <v>660</v>
      </c>
      <c r="Z326" s="52">
        <v>0</v>
      </c>
      <c r="AA326" s="52"/>
      <c r="AB326" s="34">
        <f>V326+Y326+Z326</f>
        <v>4060</v>
      </c>
      <c r="AC326" s="34">
        <f>AB326+U326</f>
        <v>19489.599999999999</v>
      </c>
      <c r="AD326" s="91" t="str">
        <f>A326</f>
        <v>652-PR</v>
      </c>
      <c r="AE326" s="74"/>
    </row>
    <row r="327" spans="1:31" s="31" customFormat="1" ht="40" hidden="1" customHeight="1" x14ac:dyDescent="0.2">
      <c r="A327" s="33" t="s">
        <v>529</v>
      </c>
      <c r="B327" s="33"/>
      <c r="C327" s="88" t="s">
        <v>33</v>
      </c>
      <c r="D327" s="88" t="s">
        <v>34</v>
      </c>
      <c r="E327" s="89" t="s">
        <v>35</v>
      </c>
      <c r="F327" s="35" t="s">
        <v>547</v>
      </c>
      <c r="G327" s="35" t="s">
        <v>530</v>
      </c>
      <c r="H327" s="220">
        <v>45</v>
      </c>
      <c r="I327" s="90" t="s">
        <v>37</v>
      </c>
      <c r="J327" s="51">
        <v>1200</v>
      </c>
      <c r="K327" s="52">
        <v>17</v>
      </c>
      <c r="L327" s="52">
        <v>0</v>
      </c>
      <c r="M327" s="52">
        <f t="shared" si="64"/>
        <v>17</v>
      </c>
      <c r="N327" s="34">
        <f t="shared" si="58"/>
        <v>20400</v>
      </c>
      <c r="O327" s="34">
        <v>0</v>
      </c>
      <c r="P327" s="34">
        <v>0</v>
      </c>
      <c r="Q327" s="54">
        <v>0.4</v>
      </c>
      <c r="R327" s="54">
        <f t="shared" si="53"/>
        <v>0</v>
      </c>
      <c r="S327" s="34">
        <v>0</v>
      </c>
      <c r="T327" s="34">
        <f>(M327*S327)</f>
        <v>0</v>
      </c>
      <c r="U327" s="34">
        <f>N327+R327+T327</f>
        <v>20400</v>
      </c>
      <c r="V327" s="34">
        <f>M327*200</f>
        <v>3400</v>
      </c>
      <c r="W327" s="34">
        <v>14</v>
      </c>
      <c r="X327" s="34">
        <v>330</v>
      </c>
      <c r="Y327" s="52">
        <f t="shared" si="59"/>
        <v>4620</v>
      </c>
      <c r="Z327" s="52">
        <v>0</v>
      </c>
      <c r="AA327" s="52"/>
      <c r="AB327" s="34">
        <f>V327+Y327+Z327</f>
        <v>8020</v>
      </c>
      <c r="AC327" s="34">
        <f>AB327+U327</f>
        <v>28420</v>
      </c>
      <c r="AD327" s="91" t="str">
        <f>A327</f>
        <v>652-PR</v>
      </c>
      <c r="AE327" s="74"/>
    </row>
    <row r="328" spans="1:31" s="31" customFormat="1" ht="41.25" hidden="1" customHeight="1" x14ac:dyDescent="0.2">
      <c r="A328" s="33" t="s">
        <v>529</v>
      </c>
      <c r="B328" s="33"/>
      <c r="C328" s="28" t="s">
        <v>33</v>
      </c>
      <c r="D328" s="28" t="s">
        <v>34</v>
      </c>
      <c r="E328" s="35" t="s">
        <v>548</v>
      </c>
      <c r="F328" s="89" t="s">
        <v>52</v>
      </c>
      <c r="G328" s="89" t="s">
        <v>258</v>
      </c>
      <c r="H328" s="220">
        <v>45</v>
      </c>
      <c r="I328" s="90" t="s">
        <v>48</v>
      </c>
      <c r="J328" s="51">
        <v>585</v>
      </c>
      <c r="K328" s="52">
        <v>17</v>
      </c>
      <c r="L328" s="52">
        <v>0</v>
      </c>
      <c r="M328" s="52">
        <f t="shared" si="64"/>
        <v>17</v>
      </c>
      <c r="N328" s="34">
        <f t="shared" si="58"/>
        <v>9945</v>
      </c>
      <c r="O328" s="34">
        <v>28</v>
      </c>
      <c r="P328" s="34">
        <v>88</v>
      </c>
      <c r="Q328" s="54">
        <v>0.4</v>
      </c>
      <c r="R328" s="54">
        <f t="shared" si="53"/>
        <v>985.60000000000014</v>
      </c>
      <c r="S328" s="34">
        <v>385</v>
      </c>
      <c r="T328" s="34">
        <f>(M328*S328)</f>
        <v>6545</v>
      </c>
      <c r="U328" s="34">
        <f>N328+R328+T328</f>
        <v>17475.599999999999</v>
      </c>
      <c r="V328" s="34">
        <f>M328*200</f>
        <v>3400</v>
      </c>
      <c r="W328" s="34">
        <v>1</v>
      </c>
      <c r="X328" s="34">
        <v>420</v>
      </c>
      <c r="Y328" s="52">
        <f t="shared" si="59"/>
        <v>420</v>
      </c>
      <c r="Z328" s="52">
        <v>0</v>
      </c>
      <c r="AA328" s="52"/>
      <c r="AB328" s="34">
        <f>V328+Y328+Z328</f>
        <v>3820</v>
      </c>
      <c r="AC328" s="34">
        <f>AB328+U328</f>
        <v>21295.599999999999</v>
      </c>
      <c r="AD328" s="91" t="str">
        <f>A328</f>
        <v>652-PR</v>
      </c>
      <c r="AE328" s="74"/>
    </row>
    <row r="329" spans="1:31" s="31" customFormat="1" ht="48.75" hidden="1" customHeight="1" x14ac:dyDescent="0.2">
      <c r="A329" s="33" t="s">
        <v>529</v>
      </c>
      <c r="B329" s="33"/>
      <c r="C329" s="88" t="s">
        <v>33</v>
      </c>
      <c r="D329" s="88" t="s">
        <v>34</v>
      </c>
      <c r="E329" s="89" t="s">
        <v>35</v>
      </c>
      <c r="F329" s="35" t="s">
        <v>140</v>
      </c>
      <c r="G329" s="35" t="s">
        <v>141</v>
      </c>
      <c r="H329" s="220">
        <v>45</v>
      </c>
      <c r="I329" s="90" t="s">
        <v>37</v>
      </c>
      <c r="J329" s="51">
        <v>1200</v>
      </c>
      <c r="K329" s="52">
        <v>0</v>
      </c>
      <c r="L329" s="52">
        <v>17</v>
      </c>
      <c r="M329" s="52">
        <f t="shared" si="64"/>
        <v>17</v>
      </c>
      <c r="N329" s="34">
        <f t="shared" si="58"/>
        <v>20400</v>
      </c>
      <c r="O329" s="53">
        <v>0</v>
      </c>
      <c r="P329" s="53">
        <v>188</v>
      </c>
      <c r="Q329" s="71">
        <v>0.4</v>
      </c>
      <c r="R329" s="71">
        <f t="shared" si="53"/>
        <v>0</v>
      </c>
      <c r="S329" s="53">
        <v>0</v>
      </c>
      <c r="T329" s="34">
        <f>(M329*S329)</f>
        <v>0</v>
      </c>
      <c r="U329" s="34">
        <f>N329+R329+T329</f>
        <v>20400</v>
      </c>
      <c r="V329" s="53">
        <f>M329*200</f>
        <v>3400</v>
      </c>
      <c r="W329" s="34">
        <v>14</v>
      </c>
      <c r="X329" s="34">
        <v>536</v>
      </c>
      <c r="Y329" s="52">
        <f t="shared" si="59"/>
        <v>7504</v>
      </c>
      <c r="Z329" s="46">
        <v>0</v>
      </c>
      <c r="AA329" s="46"/>
      <c r="AB329" s="34">
        <f>V329+Y329+Z329</f>
        <v>10904</v>
      </c>
      <c r="AC329" s="34">
        <f>AB329+U329</f>
        <v>31304</v>
      </c>
      <c r="AD329" s="91" t="str">
        <f>A329</f>
        <v>652-PR</v>
      </c>
      <c r="AE329" s="74"/>
    </row>
    <row r="330" spans="1:31" s="31" customFormat="1" ht="42" hidden="1" customHeight="1" x14ac:dyDescent="0.2">
      <c r="A330" s="33" t="s">
        <v>529</v>
      </c>
      <c r="B330" s="33"/>
      <c r="C330" s="88" t="s">
        <v>33</v>
      </c>
      <c r="D330" s="88" t="s">
        <v>34</v>
      </c>
      <c r="E330" s="89" t="s">
        <v>35</v>
      </c>
      <c r="F330" s="35" t="s">
        <v>550</v>
      </c>
      <c r="G330" s="35" t="s">
        <v>551</v>
      </c>
      <c r="H330" s="220">
        <v>45</v>
      </c>
      <c r="I330" s="90" t="s">
        <v>37</v>
      </c>
      <c r="J330" s="51">
        <v>1200</v>
      </c>
      <c r="K330" s="52">
        <v>0</v>
      </c>
      <c r="L330" s="52">
        <v>17</v>
      </c>
      <c r="M330" s="52">
        <f t="shared" si="64"/>
        <v>17</v>
      </c>
      <c r="N330" s="34">
        <f t="shared" si="58"/>
        <v>20400</v>
      </c>
      <c r="O330" s="53">
        <v>0</v>
      </c>
      <c r="P330" s="53">
        <v>0</v>
      </c>
      <c r="Q330" s="71">
        <v>0.4</v>
      </c>
      <c r="R330" s="71">
        <f t="shared" si="53"/>
        <v>0</v>
      </c>
      <c r="S330" s="53">
        <v>0</v>
      </c>
      <c r="T330" s="34">
        <f>(M330*S330)</f>
        <v>0</v>
      </c>
      <c r="U330" s="34">
        <f>N330+R330+T330</f>
        <v>20400</v>
      </c>
      <c r="V330" s="53">
        <f>M330*200</f>
        <v>3400</v>
      </c>
      <c r="W330" s="34">
        <v>14</v>
      </c>
      <c r="X330" s="34">
        <v>536</v>
      </c>
      <c r="Y330" s="52">
        <f t="shared" si="59"/>
        <v>7504</v>
      </c>
      <c r="Z330" s="46">
        <v>0</v>
      </c>
      <c r="AA330" s="46"/>
      <c r="AB330" s="34">
        <f>V330+Y330+Z330</f>
        <v>10904</v>
      </c>
      <c r="AC330" s="34">
        <f>AB330+U330</f>
        <v>31304</v>
      </c>
      <c r="AD330" s="91" t="str">
        <f>A330</f>
        <v>652-PR</v>
      </c>
      <c r="AE330" s="74"/>
    </row>
    <row r="331" spans="1:31" s="31" customFormat="1" ht="39" hidden="1" customHeight="1" x14ac:dyDescent="0.2">
      <c r="A331" s="33" t="s">
        <v>529</v>
      </c>
      <c r="B331" s="33"/>
      <c r="C331" s="28" t="s">
        <v>33</v>
      </c>
      <c r="D331" s="28" t="s">
        <v>34</v>
      </c>
      <c r="E331" s="89" t="s">
        <v>35</v>
      </c>
      <c r="F331" s="35" t="s">
        <v>52</v>
      </c>
      <c r="G331" s="35" t="s">
        <v>258</v>
      </c>
      <c r="H331" s="220">
        <v>45</v>
      </c>
      <c r="I331" s="33" t="s">
        <v>37</v>
      </c>
      <c r="J331" s="51">
        <v>1200</v>
      </c>
      <c r="K331" s="52">
        <v>0</v>
      </c>
      <c r="L331" s="52">
        <v>17</v>
      </c>
      <c r="M331" s="52">
        <f t="shared" si="64"/>
        <v>17</v>
      </c>
      <c r="N331" s="34">
        <f t="shared" si="58"/>
        <v>20400</v>
      </c>
      <c r="O331" s="53">
        <v>0</v>
      </c>
      <c r="P331" s="53">
        <v>0</v>
      </c>
      <c r="Q331" s="71">
        <v>0.4</v>
      </c>
      <c r="R331" s="71">
        <f t="shared" si="53"/>
        <v>0</v>
      </c>
      <c r="S331" s="53">
        <v>0</v>
      </c>
      <c r="T331" s="34">
        <f>(M331*S331)</f>
        <v>0</v>
      </c>
      <c r="U331" s="34">
        <f>N331+R331+T331</f>
        <v>20400</v>
      </c>
      <c r="V331" s="53">
        <f>M331*200</f>
        <v>3400</v>
      </c>
      <c r="W331" s="53">
        <v>14</v>
      </c>
      <c r="X331" s="53">
        <v>536</v>
      </c>
      <c r="Y331" s="52">
        <f t="shared" si="59"/>
        <v>7504</v>
      </c>
      <c r="Z331" s="46">
        <v>0</v>
      </c>
      <c r="AA331" s="46"/>
      <c r="AB331" s="34">
        <f>V331+Y331+Z331</f>
        <v>10904</v>
      </c>
      <c r="AC331" s="34">
        <f>AB331+U331</f>
        <v>31304</v>
      </c>
      <c r="AD331" s="91" t="str">
        <f>A331</f>
        <v>652-PR</v>
      </c>
      <c r="AE331" s="74"/>
    </row>
    <row r="332" spans="1:31" s="31" customFormat="1" ht="38.25" hidden="1" customHeight="1" x14ac:dyDescent="0.2">
      <c r="A332" s="243" t="s">
        <v>554</v>
      </c>
      <c r="B332" s="243" t="s">
        <v>717</v>
      </c>
      <c r="C332" s="179" t="s">
        <v>77</v>
      </c>
      <c r="D332" s="179" t="s">
        <v>45</v>
      </c>
      <c r="E332" s="180" t="s">
        <v>313</v>
      </c>
      <c r="F332" s="180" t="s">
        <v>303</v>
      </c>
      <c r="G332" s="180" t="s">
        <v>639</v>
      </c>
      <c r="H332" s="246">
        <v>42</v>
      </c>
      <c r="I332" s="178" t="s">
        <v>48</v>
      </c>
      <c r="J332" s="183">
        <v>585</v>
      </c>
      <c r="K332" s="181">
        <v>0</v>
      </c>
      <c r="L332" s="181">
        <v>20</v>
      </c>
      <c r="M332" s="181">
        <f t="shared" si="64"/>
        <v>20</v>
      </c>
      <c r="N332" s="55">
        <f t="shared" si="58"/>
        <v>11700</v>
      </c>
      <c r="O332" s="182">
        <v>28</v>
      </c>
      <c r="P332" s="182">
        <v>56</v>
      </c>
      <c r="Q332" s="184">
        <v>0.4</v>
      </c>
      <c r="R332" s="184">
        <f t="shared" si="53"/>
        <v>627.20000000000005</v>
      </c>
      <c r="S332" s="182">
        <v>0</v>
      </c>
      <c r="T332" s="55">
        <f>(M332*S332)</f>
        <v>0</v>
      </c>
      <c r="U332" s="55">
        <f>N332+R332+T332</f>
        <v>12327.2</v>
      </c>
      <c r="V332" s="55">
        <f>M332*200</f>
        <v>4000</v>
      </c>
      <c r="W332" s="55">
        <v>1</v>
      </c>
      <c r="X332" s="55">
        <v>320</v>
      </c>
      <c r="Y332" s="181">
        <f t="shared" si="59"/>
        <v>320</v>
      </c>
      <c r="Z332" s="189">
        <v>0</v>
      </c>
      <c r="AA332" s="189"/>
      <c r="AB332" s="55">
        <f>V332+Y332+Z332</f>
        <v>4320</v>
      </c>
      <c r="AC332" s="55">
        <f>AB332+U332</f>
        <v>16647.2</v>
      </c>
      <c r="AD332" s="91" t="str">
        <f>A332</f>
        <v>654-A</v>
      </c>
      <c r="AE332" s="74"/>
    </row>
    <row r="333" spans="1:31" s="31" customFormat="1" ht="38.25" hidden="1" customHeight="1" x14ac:dyDescent="0.2">
      <c r="A333" s="243"/>
      <c r="B333" s="243" t="s">
        <v>738</v>
      </c>
      <c r="C333" s="179" t="s">
        <v>77</v>
      </c>
      <c r="D333" s="179" t="s">
        <v>108</v>
      </c>
      <c r="E333" s="180" t="s">
        <v>380</v>
      </c>
      <c r="F333" s="180" t="s">
        <v>722</v>
      </c>
      <c r="G333" s="180" t="s">
        <v>382</v>
      </c>
      <c r="H333" s="246">
        <v>42</v>
      </c>
      <c r="I333" s="178" t="s">
        <v>48</v>
      </c>
      <c r="J333" s="183">
        <v>585</v>
      </c>
      <c r="K333" s="181">
        <v>0</v>
      </c>
      <c r="L333" s="181">
        <v>20</v>
      </c>
      <c r="M333" s="181">
        <f t="shared" ref="M333" si="106">K333+L333</f>
        <v>20</v>
      </c>
      <c r="N333" s="55">
        <f t="shared" ref="N333" si="107">(J333*M333)</f>
        <v>11700</v>
      </c>
      <c r="O333" s="182">
        <v>28</v>
      </c>
      <c r="P333" s="182">
        <v>78</v>
      </c>
      <c r="Q333" s="184">
        <v>0.4</v>
      </c>
      <c r="R333" s="184">
        <f t="shared" ref="R333" si="108">SUM(P333*Q333*O333)</f>
        <v>873.60000000000014</v>
      </c>
      <c r="S333" s="182">
        <v>300</v>
      </c>
      <c r="T333" s="55">
        <f>(M333*S333)</f>
        <v>6000</v>
      </c>
      <c r="U333" s="55">
        <f>N333+R333+T333</f>
        <v>18573.599999999999</v>
      </c>
      <c r="V333" s="55">
        <f>M333*200</f>
        <v>4000</v>
      </c>
      <c r="W333" s="55">
        <v>1</v>
      </c>
      <c r="X333" s="55">
        <v>385</v>
      </c>
      <c r="Y333" s="181">
        <f t="shared" ref="Y333" si="109">SUM(X333*W333)</f>
        <v>385</v>
      </c>
      <c r="Z333" s="189">
        <v>0</v>
      </c>
      <c r="AA333" s="189"/>
      <c r="AB333" s="55">
        <f>V333+Y333+Z333</f>
        <v>4385</v>
      </c>
      <c r="AC333" s="55">
        <f>AB333+U333</f>
        <v>22958.6</v>
      </c>
      <c r="AD333" s="91"/>
      <c r="AE333" s="74"/>
    </row>
    <row r="334" spans="1:31" s="31" customFormat="1" ht="38.25" hidden="1" customHeight="1" x14ac:dyDescent="0.2">
      <c r="A334" s="243"/>
      <c r="B334" s="243" t="s">
        <v>735</v>
      </c>
      <c r="C334" s="179" t="s">
        <v>77</v>
      </c>
      <c r="D334" s="179" t="s">
        <v>50</v>
      </c>
      <c r="E334" s="180" t="s">
        <v>51</v>
      </c>
      <c r="F334" s="180" t="s">
        <v>386</v>
      </c>
      <c r="G334" s="180" t="s">
        <v>382</v>
      </c>
      <c r="H334" s="246">
        <v>42</v>
      </c>
      <c r="I334" s="178" t="s">
        <v>48</v>
      </c>
      <c r="J334" s="183">
        <v>585</v>
      </c>
      <c r="K334" s="181">
        <v>0</v>
      </c>
      <c r="L334" s="181">
        <v>25</v>
      </c>
      <c r="M334" s="181">
        <f t="shared" ref="M334" si="110">K334+L334</f>
        <v>25</v>
      </c>
      <c r="N334" s="55">
        <f t="shared" ref="N334" si="111">(J334*M334)</f>
        <v>14625</v>
      </c>
      <c r="O334" s="182">
        <v>28</v>
      </c>
      <c r="P334" s="182">
        <v>10</v>
      </c>
      <c r="Q334" s="184">
        <v>0.4</v>
      </c>
      <c r="R334" s="184">
        <f t="shared" ref="R334" si="112">SUM(P334*Q334*O334)</f>
        <v>112</v>
      </c>
      <c r="S334" s="182">
        <v>300</v>
      </c>
      <c r="T334" s="55">
        <f>(M334*S334)</f>
        <v>7500</v>
      </c>
      <c r="U334" s="55">
        <f>N334+R334+T334</f>
        <v>22237</v>
      </c>
      <c r="V334" s="55">
        <f>M334*200</f>
        <v>5000</v>
      </c>
      <c r="W334" s="55">
        <v>1</v>
      </c>
      <c r="X334" s="55">
        <v>700</v>
      </c>
      <c r="Y334" s="181">
        <f t="shared" ref="Y334" si="113">SUM(X334*W334)</f>
        <v>700</v>
      </c>
      <c r="Z334" s="189">
        <v>0</v>
      </c>
      <c r="AA334" s="189"/>
      <c r="AB334" s="55">
        <f>V334+Y334+Z334</f>
        <v>5700</v>
      </c>
      <c r="AC334" s="55">
        <f>AB334+U334</f>
        <v>27937</v>
      </c>
      <c r="AD334" s="91"/>
      <c r="AE334" s="74"/>
    </row>
    <row r="335" spans="1:31" s="31" customFormat="1" ht="38.25" hidden="1" customHeight="1" x14ac:dyDescent="0.2">
      <c r="A335" s="243"/>
      <c r="B335" s="243" t="s">
        <v>745</v>
      </c>
      <c r="C335" s="179" t="s">
        <v>33</v>
      </c>
      <c r="D335" s="179" t="s">
        <v>50</v>
      </c>
      <c r="E335" s="180" t="s">
        <v>51</v>
      </c>
      <c r="F335" s="180" t="s">
        <v>386</v>
      </c>
      <c r="G335" s="180" t="s">
        <v>746</v>
      </c>
      <c r="H335" s="246">
        <v>42</v>
      </c>
      <c r="I335" s="178" t="s">
        <v>48</v>
      </c>
      <c r="J335" s="183">
        <v>585</v>
      </c>
      <c r="K335" s="181">
        <v>0</v>
      </c>
      <c r="L335" s="181">
        <v>0</v>
      </c>
      <c r="M335" s="181">
        <f t="shared" ref="M335" si="114">K335+L335</f>
        <v>0</v>
      </c>
      <c r="N335" s="55">
        <f t="shared" ref="N335" si="115">(J335*M335)</f>
        <v>0</v>
      </c>
      <c r="O335" s="182">
        <v>0</v>
      </c>
      <c r="P335" s="182">
        <v>10</v>
      </c>
      <c r="Q335" s="184">
        <v>0.4</v>
      </c>
      <c r="R335" s="184">
        <f t="shared" ref="R335" si="116">SUM(P335*Q335*O335)</f>
        <v>0</v>
      </c>
      <c r="S335" s="182">
        <v>0</v>
      </c>
      <c r="T335" s="55">
        <f>(M335*S335)</f>
        <v>0</v>
      </c>
      <c r="U335" s="55">
        <f>N335+R335+T335</f>
        <v>0</v>
      </c>
      <c r="V335" s="55">
        <f>M335*200</f>
        <v>0</v>
      </c>
      <c r="W335" s="55">
        <v>72</v>
      </c>
      <c r="X335" s="55">
        <v>291.66000000000003</v>
      </c>
      <c r="Y335" s="181">
        <f t="shared" ref="Y335" si="117">SUM(X335*W335)</f>
        <v>20999.52</v>
      </c>
      <c r="Z335" s="189">
        <v>0</v>
      </c>
      <c r="AA335" s="189"/>
      <c r="AB335" s="55">
        <f>V335+Y335+Z335</f>
        <v>20999.52</v>
      </c>
      <c r="AC335" s="55">
        <f>AB335+U335</f>
        <v>20999.52</v>
      </c>
      <c r="AD335" s="91"/>
      <c r="AE335" s="74"/>
    </row>
    <row r="336" spans="1:31" s="31" customFormat="1" ht="38.25" hidden="1" customHeight="1" x14ac:dyDescent="0.2">
      <c r="A336" s="243"/>
      <c r="B336" s="243" t="s">
        <v>739</v>
      </c>
      <c r="C336" s="179" t="s">
        <v>77</v>
      </c>
      <c r="D336" s="179" t="s">
        <v>108</v>
      </c>
      <c r="E336" s="180" t="s">
        <v>513</v>
      </c>
      <c r="F336" s="180" t="s">
        <v>52</v>
      </c>
      <c r="G336" s="180" t="s">
        <v>491</v>
      </c>
      <c r="H336" s="246">
        <v>56</v>
      </c>
      <c r="I336" s="178" t="s">
        <v>48</v>
      </c>
      <c r="J336" s="183">
        <v>585</v>
      </c>
      <c r="K336" s="181">
        <v>0</v>
      </c>
      <c r="L336" s="181">
        <v>20</v>
      </c>
      <c r="M336" s="181">
        <f t="shared" ref="M336" si="118">K336+L336</f>
        <v>20</v>
      </c>
      <c r="N336" s="55">
        <f t="shared" ref="N336" si="119">(J336*M336)</f>
        <v>11700</v>
      </c>
      <c r="O336" s="182">
        <v>36</v>
      </c>
      <c r="P336" s="182">
        <v>32</v>
      </c>
      <c r="Q336" s="184">
        <v>0.4</v>
      </c>
      <c r="R336" s="184">
        <f t="shared" ref="R336" si="120">SUM(P336*Q336*O336)</f>
        <v>460.8</v>
      </c>
      <c r="S336" s="182">
        <v>300</v>
      </c>
      <c r="T336" s="55">
        <f>(M336*S336)</f>
        <v>6000</v>
      </c>
      <c r="U336" s="55">
        <f>N336+R336+T336</f>
        <v>18160.8</v>
      </c>
      <c r="V336" s="55">
        <f>M336*200</f>
        <v>4000</v>
      </c>
      <c r="W336" s="55">
        <v>1</v>
      </c>
      <c r="X336" s="55">
        <v>300</v>
      </c>
      <c r="Y336" s="181">
        <f t="shared" ref="Y336" si="121">SUM(X336*W336)</f>
        <v>300</v>
      </c>
      <c r="Z336" s="189">
        <v>0</v>
      </c>
      <c r="AA336" s="189"/>
      <c r="AB336" s="55">
        <f>V336+Y336+Z336</f>
        <v>4300</v>
      </c>
      <c r="AC336" s="55">
        <f>AB336+U336</f>
        <v>22460.799999999999</v>
      </c>
      <c r="AD336" s="91"/>
      <c r="AE336" s="74"/>
    </row>
    <row r="337" spans="1:31" s="31" customFormat="1" ht="38.25" hidden="1" customHeight="1" x14ac:dyDescent="0.2">
      <c r="A337" s="243"/>
      <c r="B337" s="243" t="s">
        <v>737</v>
      </c>
      <c r="C337" s="179" t="s">
        <v>77</v>
      </c>
      <c r="D337" s="179" t="s">
        <v>108</v>
      </c>
      <c r="E337" s="180" t="s">
        <v>438</v>
      </c>
      <c r="F337" s="180" t="s">
        <v>736</v>
      </c>
      <c r="G337" s="180" t="s">
        <v>197</v>
      </c>
      <c r="H337" s="246">
        <v>42</v>
      </c>
      <c r="I337" s="178" t="s">
        <v>172</v>
      </c>
      <c r="J337" s="183">
        <v>585</v>
      </c>
      <c r="K337" s="181">
        <v>0</v>
      </c>
      <c r="L337" s="181">
        <v>15</v>
      </c>
      <c r="M337" s="181">
        <f t="shared" ref="M337" si="122">K337+L337</f>
        <v>15</v>
      </c>
      <c r="N337" s="55">
        <f t="shared" ref="N337" si="123">(J337*M337)</f>
        <v>8775</v>
      </c>
      <c r="O337" s="182">
        <v>18</v>
      </c>
      <c r="P337" s="182">
        <v>15</v>
      </c>
      <c r="Q337" s="184">
        <v>0.4</v>
      </c>
      <c r="R337" s="184">
        <f t="shared" ref="R337" si="124">SUM(P337*Q337*O337)</f>
        <v>108</v>
      </c>
      <c r="S337" s="182">
        <v>0</v>
      </c>
      <c r="T337" s="55">
        <f>(M337*S337)</f>
        <v>0</v>
      </c>
      <c r="U337" s="55">
        <f>N337+R337+T337</f>
        <v>8883</v>
      </c>
      <c r="V337" s="55">
        <f>M337*200</f>
        <v>3000</v>
      </c>
      <c r="W337" s="55">
        <v>1</v>
      </c>
      <c r="X337" s="55">
        <v>250</v>
      </c>
      <c r="Y337" s="181">
        <f t="shared" ref="Y337" si="125">SUM(X337*W337)</f>
        <v>250</v>
      </c>
      <c r="Z337" s="189">
        <v>0</v>
      </c>
      <c r="AA337" s="189"/>
      <c r="AB337" s="55">
        <f>V337+Y337+Z337</f>
        <v>3250</v>
      </c>
      <c r="AC337" s="55">
        <f>AB337+U337</f>
        <v>12133</v>
      </c>
      <c r="AD337" s="91"/>
      <c r="AE337" s="74"/>
    </row>
    <row r="338" spans="1:31" s="31" customFormat="1" ht="38.25" hidden="1" customHeight="1" x14ac:dyDescent="0.2">
      <c r="A338" s="243"/>
      <c r="B338" s="243" t="s">
        <v>735</v>
      </c>
      <c r="C338" s="179" t="s">
        <v>77</v>
      </c>
      <c r="D338" s="179" t="s">
        <v>50</v>
      </c>
      <c r="E338" s="180" t="s">
        <v>51</v>
      </c>
      <c r="F338" s="180" t="s">
        <v>736</v>
      </c>
      <c r="G338" s="180" t="s">
        <v>639</v>
      </c>
      <c r="H338" s="246">
        <v>42</v>
      </c>
      <c r="I338" s="178" t="s">
        <v>48</v>
      </c>
      <c r="J338" s="183">
        <v>585</v>
      </c>
      <c r="K338" s="181">
        <v>0</v>
      </c>
      <c r="L338" s="181">
        <v>26</v>
      </c>
      <c r="M338" s="181">
        <f t="shared" ref="M338" si="126">K338+L338</f>
        <v>26</v>
      </c>
      <c r="N338" s="55">
        <f t="shared" ref="N338" si="127">(J338*M338)</f>
        <v>15210</v>
      </c>
      <c r="O338" s="182">
        <v>28</v>
      </c>
      <c r="P338" s="182">
        <v>10</v>
      </c>
      <c r="Q338" s="184">
        <v>0.4</v>
      </c>
      <c r="R338" s="184">
        <f t="shared" ref="R338" si="128">SUM(P338*Q338*O338)</f>
        <v>112</v>
      </c>
      <c r="S338" s="182">
        <v>0</v>
      </c>
      <c r="T338" s="55">
        <f>(M338*S338)</f>
        <v>0</v>
      </c>
      <c r="U338" s="55">
        <f>N338+R338+T338</f>
        <v>15322</v>
      </c>
      <c r="V338" s="55">
        <f>M338*200</f>
        <v>5200</v>
      </c>
      <c r="W338" s="55">
        <v>1</v>
      </c>
      <c r="X338" s="55">
        <v>700</v>
      </c>
      <c r="Y338" s="181">
        <f t="shared" ref="Y338" si="129">SUM(X338*W338)</f>
        <v>700</v>
      </c>
      <c r="Z338" s="189">
        <v>0</v>
      </c>
      <c r="AA338" s="189"/>
      <c r="AB338" s="55">
        <f>V338+Y338+Z338</f>
        <v>5900</v>
      </c>
      <c r="AC338" s="55">
        <f>AB338+U338</f>
        <v>21222</v>
      </c>
      <c r="AD338" s="91"/>
      <c r="AE338" s="74"/>
    </row>
    <row r="339" spans="1:31" s="114" customFormat="1" ht="51" hidden="1" customHeight="1" x14ac:dyDescent="0.2">
      <c r="A339" s="33" t="s">
        <v>552</v>
      </c>
      <c r="B339" s="33"/>
      <c r="C339" s="88" t="s">
        <v>33</v>
      </c>
      <c r="D339" s="88" t="s">
        <v>45</v>
      </c>
      <c r="E339" s="89" t="s">
        <v>35</v>
      </c>
      <c r="F339" s="35" t="s">
        <v>102</v>
      </c>
      <c r="G339" s="35" t="s">
        <v>258</v>
      </c>
      <c r="H339" s="220">
        <v>45</v>
      </c>
      <c r="I339" s="90" t="s">
        <v>37</v>
      </c>
      <c r="J339" s="51">
        <v>1200</v>
      </c>
      <c r="K339" s="52">
        <v>0</v>
      </c>
      <c r="L339" s="52">
        <v>18</v>
      </c>
      <c r="M339" s="52">
        <f t="shared" si="64"/>
        <v>18</v>
      </c>
      <c r="N339" s="34">
        <f t="shared" si="58"/>
        <v>21600</v>
      </c>
      <c r="O339" s="53">
        <v>0</v>
      </c>
      <c r="P339" s="53">
        <v>0</v>
      </c>
      <c r="Q339" s="71">
        <v>0.4</v>
      </c>
      <c r="R339" s="71">
        <v>0</v>
      </c>
      <c r="S339" s="53">
        <v>0</v>
      </c>
      <c r="T339" s="34">
        <f>(M339*S339)</f>
        <v>0</v>
      </c>
      <c r="U339" s="34">
        <f>N339+R339+T339</f>
        <v>21600</v>
      </c>
      <c r="V339" s="34">
        <f>M339*200</f>
        <v>3600</v>
      </c>
      <c r="W339" s="34">
        <v>3</v>
      </c>
      <c r="X339" s="34">
        <v>504</v>
      </c>
      <c r="Y339" s="52">
        <f t="shared" si="59"/>
        <v>1512</v>
      </c>
      <c r="Z339" s="46">
        <v>0</v>
      </c>
      <c r="AA339" s="46"/>
      <c r="AB339" s="34">
        <f>V339+Y339+Z339</f>
        <v>5112</v>
      </c>
      <c r="AC339" s="34">
        <f>AB339+U339</f>
        <v>26712</v>
      </c>
      <c r="AD339" s="91" t="str">
        <f>A339</f>
        <v>653-D</v>
      </c>
      <c r="AE339" s="88"/>
    </row>
    <row r="340" spans="1:31" s="31" customFormat="1" ht="39" hidden="1" customHeight="1" x14ac:dyDescent="0.2">
      <c r="A340" s="33" t="s">
        <v>552</v>
      </c>
      <c r="B340" s="33"/>
      <c r="C340" s="88" t="s">
        <v>33</v>
      </c>
      <c r="D340" s="88" t="s">
        <v>112</v>
      </c>
      <c r="E340" s="35" t="s">
        <v>112</v>
      </c>
      <c r="F340" s="35" t="s">
        <v>112</v>
      </c>
      <c r="G340" s="35" t="s">
        <v>114</v>
      </c>
      <c r="H340" s="220" t="s">
        <v>112</v>
      </c>
      <c r="I340" s="90" t="s">
        <v>112</v>
      </c>
      <c r="J340" s="51">
        <v>0</v>
      </c>
      <c r="K340" s="52">
        <v>0</v>
      </c>
      <c r="L340" s="52">
        <v>0</v>
      </c>
      <c r="M340" s="52">
        <f t="shared" si="64"/>
        <v>0</v>
      </c>
      <c r="N340" s="34">
        <v>0</v>
      </c>
      <c r="O340" s="53">
        <v>0</v>
      </c>
      <c r="P340" s="53">
        <v>0</v>
      </c>
      <c r="Q340" s="71">
        <v>0</v>
      </c>
      <c r="R340" s="71">
        <v>0</v>
      </c>
      <c r="S340" s="53">
        <v>0</v>
      </c>
      <c r="T340" s="34">
        <v>0</v>
      </c>
      <c r="U340" s="34">
        <f>N340+R340+T340</f>
        <v>0</v>
      </c>
      <c r="V340" s="34">
        <f>M340*200</f>
        <v>0</v>
      </c>
      <c r="W340" s="34">
        <v>0</v>
      </c>
      <c r="X340" s="34">
        <v>0</v>
      </c>
      <c r="Y340" s="52">
        <v>0</v>
      </c>
      <c r="Z340" s="46">
        <v>0</v>
      </c>
      <c r="AA340" s="46"/>
      <c r="AB340" s="34">
        <v>0</v>
      </c>
      <c r="AC340" s="34">
        <f>AB340+U340</f>
        <v>0</v>
      </c>
      <c r="AD340" s="91" t="str">
        <f>A340</f>
        <v>653-D</v>
      </c>
      <c r="AE340" s="74"/>
    </row>
    <row r="341" spans="1:31" s="31" customFormat="1" ht="30.75" hidden="1" customHeight="1" x14ac:dyDescent="0.2">
      <c r="A341" s="33" t="s">
        <v>552</v>
      </c>
      <c r="B341" s="33"/>
      <c r="C341" s="88" t="s">
        <v>33</v>
      </c>
      <c r="D341" s="88" t="s">
        <v>112</v>
      </c>
      <c r="E341" s="35" t="s">
        <v>112</v>
      </c>
      <c r="F341" s="35" t="s">
        <v>112</v>
      </c>
      <c r="G341" s="35" t="s">
        <v>116</v>
      </c>
      <c r="H341" s="220" t="s">
        <v>112</v>
      </c>
      <c r="I341" s="90" t="s">
        <v>112</v>
      </c>
      <c r="J341" s="51">
        <v>0</v>
      </c>
      <c r="K341" s="52">
        <v>0</v>
      </c>
      <c r="L341" s="52">
        <v>0</v>
      </c>
      <c r="M341" s="52">
        <f t="shared" si="64"/>
        <v>0</v>
      </c>
      <c r="N341" s="34">
        <v>0</v>
      </c>
      <c r="O341" s="53">
        <v>0</v>
      </c>
      <c r="P341" s="53">
        <v>0</v>
      </c>
      <c r="Q341" s="71">
        <v>0</v>
      </c>
      <c r="R341" s="71">
        <v>0</v>
      </c>
      <c r="S341" s="53">
        <v>0</v>
      </c>
      <c r="T341" s="34">
        <v>0</v>
      </c>
      <c r="U341" s="34">
        <f>N341+R341+T341</f>
        <v>0</v>
      </c>
      <c r="V341" s="34">
        <f>M341*200</f>
        <v>0</v>
      </c>
      <c r="W341" s="34">
        <v>0</v>
      </c>
      <c r="X341" s="34">
        <v>0</v>
      </c>
      <c r="Y341" s="52">
        <v>0</v>
      </c>
      <c r="Z341" s="46">
        <v>0</v>
      </c>
      <c r="AA341" s="46"/>
      <c r="AB341" s="34">
        <v>0</v>
      </c>
      <c r="AC341" s="34">
        <f>AB341+U341</f>
        <v>0</v>
      </c>
      <c r="AD341" s="91" t="str">
        <f>A341</f>
        <v>653-D</v>
      </c>
      <c r="AE341" s="74"/>
    </row>
    <row r="342" spans="1:31" s="31" customFormat="1" ht="36" hidden="1" customHeight="1" x14ac:dyDescent="0.2">
      <c r="A342" s="33" t="s">
        <v>552</v>
      </c>
      <c r="B342" s="33"/>
      <c r="C342" s="88" t="s">
        <v>33</v>
      </c>
      <c r="D342" s="88" t="s">
        <v>34</v>
      </c>
      <c r="E342" s="89" t="s">
        <v>35</v>
      </c>
      <c r="F342" s="89" t="s">
        <v>553</v>
      </c>
      <c r="G342" s="35" t="s">
        <v>269</v>
      </c>
      <c r="H342" s="220">
        <v>45</v>
      </c>
      <c r="I342" s="90" t="s">
        <v>37</v>
      </c>
      <c r="J342" s="51">
        <v>1200</v>
      </c>
      <c r="K342" s="52">
        <v>18</v>
      </c>
      <c r="L342" s="52">
        <v>0</v>
      </c>
      <c r="M342" s="52">
        <f t="shared" si="64"/>
        <v>18</v>
      </c>
      <c r="N342" s="34">
        <f t="shared" ref="N342:N348" si="130">(J342*M342)</f>
        <v>21600</v>
      </c>
      <c r="O342" s="53">
        <v>0</v>
      </c>
      <c r="P342" s="53">
        <v>0</v>
      </c>
      <c r="Q342" s="71">
        <v>0</v>
      </c>
      <c r="R342" s="71">
        <v>0</v>
      </c>
      <c r="S342" s="53">
        <v>0</v>
      </c>
      <c r="T342" s="34">
        <f>(M342*S342)</f>
        <v>0</v>
      </c>
      <c r="U342" s="34">
        <f>N342+R342+T342</f>
        <v>21600</v>
      </c>
      <c r="V342" s="34">
        <f>M342*200</f>
        <v>3600</v>
      </c>
      <c r="W342" s="34">
        <v>15</v>
      </c>
      <c r="X342" s="34">
        <v>247</v>
      </c>
      <c r="Y342" s="52">
        <f t="shared" ref="Y342:Y352" si="131">SUM(X342*W342)</f>
        <v>3705</v>
      </c>
      <c r="Z342" s="46">
        <v>0</v>
      </c>
      <c r="AA342" s="46"/>
      <c r="AB342" s="34">
        <f>V342+Y342+Z342</f>
        <v>7305</v>
      </c>
      <c r="AC342" s="34">
        <f>AB342+U342</f>
        <v>28905</v>
      </c>
      <c r="AD342" s="91" t="str">
        <f>A342</f>
        <v>653-D</v>
      </c>
      <c r="AE342" s="74"/>
    </row>
    <row r="343" spans="1:31" s="31" customFormat="1" ht="45" hidden="1" customHeight="1" x14ac:dyDescent="0.2">
      <c r="A343" s="33" t="s">
        <v>554</v>
      </c>
      <c r="B343" s="33" t="s">
        <v>555</v>
      </c>
      <c r="C343" s="88" t="s">
        <v>33</v>
      </c>
      <c r="D343" s="88" t="s">
        <v>45</v>
      </c>
      <c r="E343" s="35" t="s">
        <v>153</v>
      </c>
      <c r="F343" s="35" t="s">
        <v>266</v>
      </c>
      <c r="G343" s="35" t="s">
        <v>267</v>
      </c>
      <c r="H343" s="220">
        <v>45</v>
      </c>
      <c r="I343" s="90" t="s">
        <v>37</v>
      </c>
      <c r="J343" s="51">
        <v>1200</v>
      </c>
      <c r="K343" s="52">
        <v>0</v>
      </c>
      <c r="L343" s="52">
        <v>0</v>
      </c>
      <c r="M343" s="52">
        <f t="shared" si="64"/>
        <v>0</v>
      </c>
      <c r="N343" s="34">
        <f t="shared" si="130"/>
        <v>0</v>
      </c>
      <c r="O343" s="53">
        <v>0</v>
      </c>
      <c r="P343" s="53">
        <v>0</v>
      </c>
      <c r="Q343" s="71">
        <v>0.4</v>
      </c>
      <c r="R343" s="71">
        <f>SUM(P343*Q343*O343)</f>
        <v>0</v>
      </c>
      <c r="S343" s="53">
        <v>0</v>
      </c>
      <c r="T343" s="34">
        <f>(M343*S343)</f>
        <v>0</v>
      </c>
      <c r="U343" s="34">
        <f>N343+R343+T343</f>
        <v>0</v>
      </c>
      <c r="V343" s="34">
        <f>M343*200</f>
        <v>0</v>
      </c>
      <c r="W343" s="34">
        <v>0</v>
      </c>
      <c r="X343" s="34">
        <v>1</v>
      </c>
      <c r="Y343" s="52">
        <f t="shared" si="131"/>
        <v>0</v>
      </c>
      <c r="Z343" s="46">
        <v>0</v>
      </c>
      <c r="AA343" s="46" t="s">
        <v>556</v>
      </c>
      <c r="AB343" s="34">
        <f>V343+Y343+Z343</f>
        <v>0</v>
      </c>
      <c r="AC343" s="34">
        <f>AB343+U343</f>
        <v>0</v>
      </c>
      <c r="AD343" s="91" t="str">
        <f>A343</f>
        <v>654-A</v>
      </c>
      <c r="AE343" s="74"/>
    </row>
    <row r="344" spans="1:31" s="31" customFormat="1" ht="39.75" hidden="1" customHeight="1" x14ac:dyDescent="0.2">
      <c r="A344" s="33" t="s">
        <v>554</v>
      </c>
      <c r="B344" s="33" t="s">
        <v>555</v>
      </c>
      <c r="C344" s="28" t="s">
        <v>33</v>
      </c>
      <c r="D344" s="28" t="s">
        <v>45</v>
      </c>
      <c r="E344" s="35" t="s">
        <v>153</v>
      </c>
      <c r="F344" s="35" t="s">
        <v>85</v>
      </c>
      <c r="G344" s="35" t="s">
        <v>132</v>
      </c>
      <c r="H344" s="220">
        <v>45</v>
      </c>
      <c r="I344" s="33" t="s">
        <v>37</v>
      </c>
      <c r="J344" s="51">
        <v>1200</v>
      </c>
      <c r="K344" s="52">
        <v>0</v>
      </c>
      <c r="L344" s="52">
        <v>0</v>
      </c>
      <c r="M344" s="52">
        <f t="shared" si="64"/>
        <v>0</v>
      </c>
      <c r="N344" s="34">
        <f t="shared" si="130"/>
        <v>0</v>
      </c>
      <c r="O344" s="53">
        <v>0</v>
      </c>
      <c r="P344" s="53">
        <v>0</v>
      </c>
      <c r="Q344" s="71">
        <v>0.4</v>
      </c>
      <c r="R344" s="71">
        <f>SUM(P344*Q344*O344)</f>
        <v>0</v>
      </c>
      <c r="S344" s="53">
        <v>0</v>
      </c>
      <c r="T344" s="34">
        <f>(M344*S344)</f>
        <v>0</v>
      </c>
      <c r="U344" s="34">
        <f>N344+R344+T344</f>
        <v>0</v>
      </c>
      <c r="V344" s="34">
        <f>M344*200</f>
        <v>0</v>
      </c>
      <c r="W344" s="34">
        <v>0</v>
      </c>
      <c r="X344" s="34">
        <v>149</v>
      </c>
      <c r="Y344" s="52">
        <f t="shared" si="131"/>
        <v>0</v>
      </c>
      <c r="Z344" s="46">
        <v>0</v>
      </c>
      <c r="AA344" s="46" t="s">
        <v>556</v>
      </c>
      <c r="AB344" s="34">
        <f>V344+Y344+Z344</f>
        <v>0</v>
      </c>
      <c r="AC344" s="34">
        <f>AB344+U344</f>
        <v>0</v>
      </c>
      <c r="AD344" s="91" t="str">
        <f>A344</f>
        <v>654-A</v>
      </c>
      <c r="AE344" s="74"/>
    </row>
    <row r="345" spans="1:31" s="31" customFormat="1" ht="41.25" hidden="1" customHeight="1" x14ac:dyDescent="0.2">
      <c r="A345" s="33" t="s">
        <v>554</v>
      </c>
      <c r="B345" s="33" t="s">
        <v>555</v>
      </c>
      <c r="C345" s="28" t="s">
        <v>33</v>
      </c>
      <c r="D345" s="28" t="s">
        <v>45</v>
      </c>
      <c r="E345" s="35" t="s">
        <v>313</v>
      </c>
      <c r="F345" s="35" t="s">
        <v>264</v>
      </c>
      <c r="G345" s="35" t="s">
        <v>530</v>
      </c>
      <c r="H345" s="220">
        <v>45</v>
      </c>
      <c r="I345" s="33" t="s">
        <v>37</v>
      </c>
      <c r="J345" s="51">
        <v>1200</v>
      </c>
      <c r="K345" s="52">
        <v>0</v>
      </c>
      <c r="L345" s="52">
        <v>0</v>
      </c>
      <c r="M345" s="52">
        <f t="shared" si="64"/>
        <v>0</v>
      </c>
      <c r="N345" s="34">
        <f t="shared" si="130"/>
        <v>0</v>
      </c>
      <c r="O345" s="53">
        <v>0</v>
      </c>
      <c r="P345" s="53">
        <v>114</v>
      </c>
      <c r="Q345" s="71">
        <v>0.4</v>
      </c>
      <c r="R345" s="71">
        <f>SUM(P345*Q345*O345)</f>
        <v>0</v>
      </c>
      <c r="S345" s="53">
        <v>0</v>
      </c>
      <c r="T345" s="34">
        <f>(M345*S345)</f>
        <v>0</v>
      </c>
      <c r="U345" s="34">
        <f>N345+R345+T345</f>
        <v>0</v>
      </c>
      <c r="V345" s="34">
        <f>M345*200</f>
        <v>0</v>
      </c>
      <c r="W345" s="34">
        <v>0</v>
      </c>
      <c r="X345" s="34">
        <v>501</v>
      </c>
      <c r="Y345" s="52">
        <f t="shared" si="131"/>
        <v>0</v>
      </c>
      <c r="Z345" s="46">
        <v>0</v>
      </c>
      <c r="AA345" s="46"/>
      <c r="AB345" s="34">
        <f>V345+Y345+Z345</f>
        <v>0</v>
      </c>
      <c r="AC345" s="34">
        <f>AB345+U345</f>
        <v>0</v>
      </c>
      <c r="AD345" s="91" t="str">
        <f>A345</f>
        <v>654-A</v>
      </c>
      <c r="AE345" s="74"/>
    </row>
    <row r="346" spans="1:31" s="31" customFormat="1" ht="45" customHeight="1" x14ac:dyDescent="0.2">
      <c r="A346" s="33" t="s">
        <v>558</v>
      </c>
      <c r="B346" s="33" t="s">
        <v>555</v>
      </c>
      <c r="C346" s="28" t="s">
        <v>44</v>
      </c>
      <c r="D346" s="28" t="s">
        <v>45</v>
      </c>
      <c r="E346" s="35" t="s">
        <v>65</v>
      </c>
      <c r="F346" s="35" t="s">
        <v>559</v>
      </c>
      <c r="G346" s="35" t="s">
        <v>60</v>
      </c>
      <c r="H346" s="220">
        <v>45</v>
      </c>
      <c r="I346" s="33" t="s">
        <v>172</v>
      </c>
      <c r="J346" s="51">
        <v>585</v>
      </c>
      <c r="K346" s="52">
        <v>0</v>
      </c>
      <c r="L346" s="52">
        <v>0</v>
      </c>
      <c r="M346" s="52">
        <f t="shared" si="64"/>
        <v>0</v>
      </c>
      <c r="N346" s="34">
        <f t="shared" si="130"/>
        <v>0</v>
      </c>
      <c r="O346" s="53">
        <v>0</v>
      </c>
      <c r="P346" s="53">
        <v>140</v>
      </c>
      <c r="Q346" s="54">
        <v>0.4</v>
      </c>
      <c r="R346" s="71">
        <f>SUM(P346*Q346*O346)</f>
        <v>0</v>
      </c>
      <c r="S346" s="34">
        <v>0</v>
      </c>
      <c r="T346" s="34">
        <f>(M346*S346)</f>
        <v>0</v>
      </c>
      <c r="U346" s="34">
        <f>N346+R346+T346</f>
        <v>0</v>
      </c>
      <c r="V346" s="34">
        <f>M346*200</f>
        <v>0</v>
      </c>
      <c r="W346" s="34">
        <v>0</v>
      </c>
      <c r="X346" s="34">
        <v>670</v>
      </c>
      <c r="Y346" s="52">
        <f t="shared" si="131"/>
        <v>0</v>
      </c>
      <c r="Z346" s="46">
        <v>0</v>
      </c>
      <c r="AA346" s="46" t="s">
        <v>556</v>
      </c>
      <c r="AB346" s="34">
        <f>V346+Y346+Z346</f>
        <v>0</v>
      </c>
      <c r="AC346" s="34">
        <f>AB346+U346</f>
        <v>0</v>
      </c>
      <c r="AD346" s="57" t="str">
        <f>A346</f>
        <v>655-A</v>
      </c>
      <c r="AE346" s="74"/>
    </row>
    <row r="347" spans="1:31" s="31" customFormat="1" ht="47.25" hidden="1" customHeight="1" x14ac:dyDescent="0.2">
      <c r="A347" s="33" t="s">
        <v>561</v>
      </c>
      <c r="B347" s="33" t="s">
        <v>555</v>
      </c>
      <c r="C347" s="88" t="s">
        <v>77</v>
      </c>
      <c r="D347" s="88" t="s">
        <v>45</v>
      </c>
      <c r="E347" s="35" t="s">
        <v>313</v>
      </c>
      <c r="F347" s="35" t="s">
        <v>389</v>
      </c>
      <c r="G347" s="35" t="s">
        <v>382</v>
      </c>
      <c r="H347" s="220">
        <v>42</v>
      </c>
      <c r="I347" s="90" t="s">
        <v>37</v>
      </c>
      <c r="J347" s="51">
        <v>1200</v>
      </c>
      <c r="K347" s="52">
        <v>0</v>
      </c>
      <c r="L347" s="52">
        <v>0</v>
      </c>
      <c r="M347" s="52">
        <f t="shared" si="64"/>
        <v>0</v>
      </c>
      <c r="N347" s="34">
        <f t="shared" si="130"/>
        <v>0</v>
      </c>
      <c r="O347" s="53">
        <v>0</v>
      </c>
      <c r="P347" s="53">
        <v>0</v>
      </c>
      <c r="Q347" s="54">
        <v>0.4</v>
      </c>
      <c r="R347" s="71">
        <f>SUM(P347*Q347*O347)</f>
        <v>0</v>
      </c>
      <c r="S347" s="53">
        <v>0</v>
      </c>
      <c r="T347" s="34">
        <f>(M347*S347)</f>
        <v>0</v>
      </c>
      <c r="U347" s="34">
        <f>N347+R347+T347</f>
        <v>0</v>
      </c>
      <c r="V347" s="34">
        <f>M347*200</f>
        <v>0</v>
      </c>
      <c r="W347" s="34">
        <v>0</v>
      </c>
      <c r="X347" s="34">
        <v>220</v>
      </c>
      <c r="Y347" s="52">
        <f t="shared" si="131"/>
        <v>0</v>
      </c>
      <c r="Z347" s="46">
        <v>0</v>
      </c>
      <c r="AA347" s="46" t="s">
        <v>562</v>
      </c>
      <c r="AB347" s="34">
        <f>V347+Y347+Z347</f>
        <v>0</v>
      </c>
      <c r="AC347" s="34">
        <f>AB347+U347</f>
        <v>0</v>
      </c>
      <c r="AD347" s="57" t="str">
        <f>A347</f>
        <v>656-A</v>
      </c>
      <c r="AE347" s="74"/>
    </row>
    <row r="348" spans="1:31" s="31" customFormat="1" ht="66" hidden="1" customHeight="1" x14ac:dyDescent="0.2">
      <c r="A348" s="74" t="s">
        <v>712</v>
      </c>
      <c r="B348" s="33" t="s">
        <v>713</v>
      </c>
      <c r="C348" s="28" t="s">
        <v>77</v>
      </c>
      <c r="D348" s="28" t="s">
        <v>108</v>
      </c>
      <c r="E348" s="35" t="s">
        <v>104</v>
      </c>
      <c r="F348" s="99" t="s">
        <v>714</v>
      </c>
      <c r="G348" s="35" t="s">
        <v>715</v>
      </c>
      <c r="H348" s="248">
        <v>42</v>
      </c>
      <c r="I348" s="74" t="s">
        <v>37</v>
      </c>
      <c r="J348" s="100">
        <v>753</v>
      </c>
      <c r="K348" s="100">
        <v>0</v>
      </c>
      <c r="L348" s="100">
        <v>20</v>
      </c>
      <c r="M348" s="52">
        <f t="shared" si="64"/>
        <v>20</v>
      </c>
      <c r="N348" s="34">
        <f t="shared" si="130"/>
        <v>15060</v>
      </c>
      <c r="O348" s="53">
        <v>0</v>
      </c>
      <c r="P348" s="53">
        <v>153</v>
      </c>
      <c r="Q348" s="71">
        <v>0</v>
      </c>
      <c r="R348" s="71">
        <f>SUM(O348*P348)</f>
        <v>0</v>
      </c>
      <c r="S348" s="53">
        <v>0</v>
      </c>
      <c r="T348" s="34">
        <f>(M348*S348)</f>
        <v>0</v>
      </c>
      <c r="U348" s="34">
        <f>N348+R348+T348</f>
        <v>15060</v>
      </c>
      <c r="V348" s="53">
        <f>M348*200</f>
        <v>4000</v>
      </c>
      <c r="W348" s="53">
        <v>560</v>
      </c>
      <c r="X348" s="53">
        <v>3.35</v>
      </c>
      <c r="Y348" s="52">
        <f t="shared" si="131"/>
        <v>1876</v>
      </c>
      <c r="Z348" s="46">
        <v>6160</v>
      </c>
      <c r="AA348" s="46"/>
      <c r="AB348" s="34">
        <f>V348+Y348+Z348</f>
        <v>12036</v>
      </c>
      <c r="AC348" s="34">
        <f>AB348+U348</f>
        <v>27096</v>
      </c>
      <c r="AD348" s="57" t="str">
        <f>A348</f>
        <v>657-P</v>
      </c>
      <c r="AE348" s="74"/>
    </row>
    <row r="349" spans="1:31" s="31" customFormat="1" ht="48" hidden="1" customHeight="1" x14ac:dyDescent="0.2">
      <c r="A349" s="74" t="s">
        <v>564</v>
      </c>
      <c r="B349" s="74"/>
      <c r="C349" s="28" t="s">
        <v>77</v>
      </c>
      <c r="D349" s="28" t="s">
        <v>103</v>
      </c>
      <c r="E349" s="35" t="s">
        <v>565</v>
      </c>
      <c r="F349" s="28" t="s">
        <v>80</v>
      </c>
      <c r="G349" s="99" t="s">
        <v>81</v>
      </c>
      <c r="H349" s="248">
        <v>42</v>
      </c>
      <c r="I349" s="74" t="s">
        <v>37</v>
      </c>
      <c r="J349" s="100">
        <v>753</v>
      </c>
      <c r="K349" s="100">
        <v>15</v>
      </c>
      <c r="L349" s="100">
        <v>0</v>
      </c>
      <c r="M349" s="52">
        <f>K349+L349</f>
        <v>15</v>
      </c>
      <c r="N349" s="34">
        <f>(J349*M349)</f>
        <v>11295</v>
      </c>
      <c r="O349" s="53">
        <f>SUM(36*M349)</f>
        <v>540</v>
      </c>
      <c r="P349" s="53">
        <v>3.35</v>
      </c>
      <c r="Q349" s="71">
        <v>0</v>
      </c>
      <c r="R349" s="71">
        <f>SUM(O349*P349)</f>
        <v>1809</v>
      </c>
      <c r="S349" s="53">
        <v>0</v>
      </c>
      <c r="T349" s="34">
        <f>(M349*S349)</f>
        <v>0</v>
      </c>
      <c r="U349" s="34">
        <f>N349+R349+T349</f>
        <v>13104</v>
      </c>
      <c r="V349" s="53">
        <f>M349*200</f>
        <v>3000</v>
      </c>
      <c r="W349" s="53">
        <v>0</v>
      </c>
      <c r="X349" s="53">
        <v>0</v>
      </c>
      <c r="Y349" s="52">
        <f t="shared" si="131"/>
        <v>0</v>
      </c>
      <c r="Z349" s="46">
        <v>6160</v>
      </c>
      <c r="AA349" s="46"/>
      <c r="AB349" s="34">
        <f>V349+Y349+Z349</f>
        <v>9160</v>
      </c>
      <c r="AC349" s="34">
        <f>AB349+U349</f>
        <v>22264</v>
      </c>
      <c r="AD349" s="57" t="str">
        <f>A349</f>
        <v>661-D</v>
      </c>
      <c r="AE349" s="74"/>
    </row>
    <row r="350" spans="1:31" s="31" customFormat="1" ht="40.25" hidden="1" customHeight="1" x14ac:dyDescent="0.2">
      <c r="A350" s="186" t="s">
        <v>564</v>
      </c>
      <c r="B350" s="186" t="s">
        <v>686</v>
      </c>
      <c r="C350" s="179" t="s">
        <v>77</v>
      </c>
      <c r="D350" s="179" t="s">
        <v>103</v>
      </c>
      <c r="E350" s="180" t="s">
        <v>565</v>
      </c>
      <c r="F350" s="179" t="s">
        <v>567</v>
      </c>
      <c r="G350" s="193" t="s">
        <v>568</v>
      </c>
      <c r="H350" s="248">
        <v>42</v>
      </c>
      <c r="I350" s="186" t="s">
        <v>172</v>
      </c>
      <c r="J350" s="236">
        <v>585</v>
      </c>
      <c r="K350" s="100">
        <v>0</v>
      </c>
      <c r="L350" s="236">
        <v>21</v>
      </c>
      <c r="M350" s="52">
        <f>K350+L350</f>
        <v>21</v>
      </c>
      <c r="N350" s="34">
        <f>(J350*M350)</f>
        <v>12285</v>
      </c>
      <c r="O350" s="182">
        <v>18</v>
      </c>
      <c r="P350" s="182">
        <v>53</v>
      </c>
      <c r="Q350" s="184">
        <v>0.4</v>
      </c>
      <c r="R350" s="184">
        <f>SUM(O350*P350*Q350)</f>
        <v>381.6</v>
      </c>
      <c r="S350" s="53">
        <v>0</v>
      </c>
      <c r="T350" s="34">
        <f>(M350*S350)</f>
        <v>0</v>
      </c>
      <c r="U350" s="34">
        <f>N350+R350+T350</f>
        <v>12666.6</v>
      </c>
      <c r="V350" s="53">
        <f>M350*200</f>
        <v>4200</v>
      </c>
      <c r="W350" s="182">
        <v>1</v>
      </c>
      <c r="X350" s="182">
        <v>300</v>
      </c>
      <c r="Y350" s="181">
        <f t="shared" si="131"/>
        <v>300</v>
      </c>
      <c r="Z350" s="46">
        <v>6160</v>
      </c>
      <c r="AA350" s="46"/>
      <c r="AB350" s="34">
        <f>V350+Y350+Z350</f>
        <v>10660</v>
      </c>
      <c r="AC350" s="34">
        <f>AB350+U350</f>
        <v>23326.6</v>
      </c>
      <c r="AD350" s="57" t="str">
        <f>A350</f>
        <v>661-D</v>
      </c>
      <c r="AE350" s="74"/>
    </row>
    <row r="351" spans="1:31" s="31" customFormat="1" ht="40.25" hidden="1" customHeight="1" x14ac:dyDescent="0.2">
      <c r="A351" s="186" t="s">
        <v>564</v>
      </c>
      <c r="B351" s="186" t="s">
        <v>697</v>
      </c>
      <c r="C351" s="179" t="s">
        <v>77</v>
      </c>
      <c r="D351" s="179" t="s">
        <v>103</v>
      </c>
      <c r="E351" s="180" t="s">
        <v>565</v>
      </c>
      <c r="F351" s="179" t="s">
        <v>567</v>
      </c>
      <c r="G351" s="193" t="s">
        <v>568</v>
      </c>
      <c r="H351" s="248">
        <v>42</v>
      </c>
      <c r="I351" s="186" t="s">
        <v>172</v>
      </c>
      <c r="J351" s="236">
        <v>585</v>
      </c>
      <c r="K351" s="100">
        <v>0</v>
      </c>
      <c r="L351" s="236">
        <v>24</v>
      </c>
      <c r="M351" s="52">
        <f>K351+L351</f>
        <v>24</v>
      </c>
      <c r="N351" s="34">
        <f>(J351*M351)</f>
        <v>14040</v>
      </c>
      <c r="O351" s="182">
        <v>14</v>
      </c>
      <c r="P351" s="182">
        <v>27</v>
      </c>
      <c r="Q351" s="184">
        <v>0.4</v>
      </c>
      <c r="R351" s="184">
        <f>SUM(O351*P351*Q351)</f>
        <v>151.20000000000002</v>
      </c>
      <c r="S351" s="53">
        <v>0</v>
      </c>
      <c r="T351" s="34">
        <f>(M351*S351)</f>
        <v>0</v>
      </c>
      <c r="U351" s="34">
        <f>N351+R351+T351</f>
        <v>14191.2</v>
      </c>
      <c r="V351" s="53">
        <f>M351*200</f>
        <v>4800</v>
      </c>
      <c r="W351" s="182">
        <v>1</v>
      </c>
      <c r="X351" s="182">
        <v>225</v>
      </c>
      <c r="Y351" s="181">
        <f t="shared" si="131"/>
        <v>225</v>
      </c>
      <c r="Z351" s="46">
        <v>6160</v>
      </c>
      <c r="AA351" s="46"/>
      <c r="AB351" s="34">
        <f>V351+Y351+Z351</f>
        <v>11185</v>
      </c>
      <c r="AC351" s="34">
        <f>AB351+U351</f>
        <v>25376.2</v>
      </c>
      <c r="AD351" s="57" t="str">
        <f>A351</f>
        <v>661-D</v>
      </c>
      <c r="AE351" s="74"/>
    </row>
    <row r="352" spans="1:31" s="31" customFormat="1" ht="59" hidden="1" customHeight="1" x14ac:dyDescent="0.2">
      <c r="A352" s="186" t="s">
        <v>564</v>
      </c>
      <c r="B352" s="186" t="s">
        <v>698</v>
      </c>
      <c r="C352" s="179" t="s">
        <v>77</v>
      </c>
      <c r="D352" s="179" t="s">
        <v>108</v>
      </c>
      <c r="E352" s="180" t="s">
        <v>211</v>
      </c>
      <c r="F352" s="179" t="s">
        <v>690</v>
      </c>
      <c r="G352" s="193" t="s">
        <v>691</v>
      </c>
      <c r="H352" s="248">
        <v>42</v>
      </c>
      <c r="I352" s="74" t="s">
        <v>37</v>
      </c>
      <c r="J352" s="236">
        <v>1200</v>
      </c>
      <c r="K352" s="236">
        <v>0</v>
      </c>
      <c r="L352" s="236">
        <v>15</v>
      </c>
      <c r="M352" s="52">
        <f>K352+L352</f>
        <v>15</v>
      </c>
      <c r="N352" s="34">
        <f>(J352*M352)</f>
        <v>18000</v>
      </c>
      <c r="O352" s="182">
        <v>432</v>
      </c>
      <c r="P352" s="182">
        <v>3.35</v>
      </c>
      <c r="Q352" s="184">
        <v>0</v>
      </c>
      <c r="R352" s="184">
        <f>SUM(O352*P352)</f>
        <v>1447.2</v>
      </c>
      <c r="S352" s="53">
        <v>0</v>
      </c>
      <c r="T352" s="34">
        <f>(M352*S352)</f>
        <v>0</v>
      </c>
      <c r="U352" s="34">
        <f>N352+R352+T352</f>
        <v>19447.2</v>
      </c>
      <c r="V352" s="53">
        <f>M352*200</f>
        <v>3000</v>
      </c>
      <c r="W352" s="53">
        <v>0</v>
      </c>
      <c r="X352" s="53">
        <v>0</v>
      </c>
      <c r="Y352" s="52">
        <f t="shared" si="131"/>
        <v>0</v>
      </c>
      <c r="Z352" s="46">
        <v>6160</v>
      </c>
      <c r="AA352" s="46"/>
      <c r="AB352" s="34">
        <f>V352+Y352+Z352</f>
        <v>9160</v>
      </c>
      <c r="AC352" s="34">
        <f>AB352+U352</f>
        <v>28607.200000000001</v>
      </c>
      <c r="AD352" s="57" t="str">
        <f>A352</f>
        <v>661-D</v>
      </c>
      <c r="AE352" s="74"/>
    </row>
    <row r="353" spans="1:31" s="31" customFormat="1" ht="34.5" hidden="1" customHeight="1" x14ac:dyDescent="0.2">
      <c r="A353" s="74" t="s">
        <v>564</v>
      </c>
      <c r="B353" s="74" t="s">
        <v>569</v>
      </c>
      <c r="C353" s="28" t="s">
        <v>77</v>
      </c>
      <c r="D353" s="28" t="s">
        <v>112</v>
      </c>
      <c r="E353" s="35" t="s">
        <v>109</v>
      </c>
      <c r="F353" s="28" t="s">
        <v>38</v>
      </c>
      <c r="G353" s="35" t="s">
        <v>114</v>
      </c>
      <c r="H353" s="248">
        <v>0</v>
      </c>
      <c r="I353" s="74">
        <v>0</v>
      </c>
      <c r="J353" s="100">
        <v>0</v>
      </c>
      <c r="K353" s="100">
        <v>0</v>
      </c>
      <c r="L353" s="100">
        <v>0</v>
      </c>
      <c r="M353" s="52">
        <v>0</v>
      </c>
      <c r="N353" s="34">
        <v>0</v>
      </c>
      <c r="O353" s="53">
        <v>0</v>
      </c>
      <c r="P353" s="53">
        <v>0</v>
      </c>
      <c r="Q353" s="71">
        <v>0</v>
      </c>
      <c r="R353" s="71">
        <f>SUM(P353*Q353*O353)</f>
        <v>0</v>
      </c>
      <c r="S353" s="53">
        <v>0</v>
      </c>
      <c r="T353" s="34">
        <v>0</v>
      </c>
      <c r="U353" s="34">
        <f>N353+R353+T353</f>
        <v>0</v>
      </c>
      <c r="V353" s="53">
        <v>0</v>
      </c>
      <c r="W353" s="53">
        <v>0</v>
      </c>
      <c r="X353" s="53">
        <v>0</v>
      </c>
      <c r="Y353" s="52">
        <v>0</v>
      </c>
      <c r="Z353" s="46">
        <v>0</v>
      </c>
      <c r="AA353" s="46"/>
      <c r="AB353" s="34">
        <v>0</v>
      </c>
      <c r="AC353" s="34">
        <f>AB353+U353</f>
        <v>0</v>
      </c>
      <c r="AD353" s="57" t="str">
        <f>A353</f>
        <v>661-D</v>
      </c>
      <c r="AE353" s="74"/>
    </row>
    <row r="354" spans="1:31" s="31" customFormat="1" ht="31.5" hidden="1" customHeight="1" x14ac:dyDescent="0.2">
      <c r="A354" s="74" t="s">
        <v>564</v>
      </c>
      <c r="B354" s="74" t="s">
        <v>569</v>
      </c>
      <c r="C354" s="28" t="s">
        <v>77</v>
      </c>
      <c r="D354" s="28" t="s">
        <v>112</v>
      </c>
      <c r="E354" s="35" t="s">
        <v>109</v>
      </c>
      <c r="F354" s="28" t="s">
        <v>38</v>
      </c>
      <c r="G354" s="35" t="s">
        <v>116</v>
      </c>
      <c r="H354" s="248">
        <v>0</v>
      </c>
      <c r="I354" s="74">
        <v>0</v>
      </c>
      <c r="J354" s="100">
        <v>0</v>
      </c>
      <c r="K354" s="100">
        <v>0</v>
      </c>
      <c r="L354" s="100">
        <v>0</v>
      </c>
      <c r="M354" s="52">
        <v>0</v>
      </c>
      <c r="N354" s="81">
        <v>0</v>
      </c>
      <c r="O354" s="82">
        <v>0</v>
      </c>
      <c r="P354" s="53">
        <v>0</v>
      </c>
      <c r="Q354" s="83">
        <v>0</v>
      </c>
      <c r="R354" s="71">
        <f>SUM(P354*Q354*O354)</f>
        <v>0</v>
      </c>
      <c r="S354" s="53">
        <v>0</v>
      </c>
      <c r="T354" s="34">
        <v>0</v>
      </c>
      <c r="U354" s="34">
        <f>N354+R354+T354</f>
        <v>0</v>
      </c>
      <c r="V354" s="53">
        <v>0</v>
      </c>
      <c r="W354" s="53">
        <v>0</v>
      </c>
      <c r="X354" s="53">
        <v>0</v>
      </c>
      <c r="Y354" s="52">
        <v>0</v>
      </c>
      <c r="Z354" s="46">
        <v>0</v>
      </c>
      <c r="AA354" s="46"/>
      <c r="AB354" s="34">
        <v>0</v>
      </c>
      <c r="AC354" s="34">
        <f>AB354+U354</f>
        <v>0</v>
      </c>
      <c r="AD354" s="57" t="str">
        <f>A354</f>
        <v>661-D</v>
      </c>
      <c r="AE354" s="74"/>
    </row>
    <row r="355" spans="1:31" s="31" customFormat="1" ht="48" hidden="1" customHeight="1" x14ac:dyDescent="0.2">
      <c r="A355" s="74" t="s">
        <v>570</v>
      </c>
      <c r="B355" s="74"/>
      <c r="C355" s="28" t="s">
        <v>77</v>
      </c>
      <c r="D355" s="28" t="s">
        <v>103</v>
      </c>
      <c r="E355" s="35" t="s">
        <v>565</v>
      </c>
      <c r="F355" s="28" t="s">
        <v>80</v>
      </c>
      <c r="G355" s="99" t="s">
        <v>81</v>
      </c>
      <c r="H355" s="248">
        <v>42</v>
      </c>
      <c r="I355" s="74" t="s">
        <v>37</v>
      </c>
      <c r="J355" s="100">
        <v>753</v>
      </c>
      <c r="K355" s="100">
        <v>3</v>
      </c>
      <c r="L355" s="100">
        <v>0</v>
      </c>
      <c r="M355" s="52">
        <f>K355+L355</f>
        <v>3</v>
      </c>
      <c r="N355" s="81">
        <f t="shared" ref="N355:N366" si="132">(J355*M355)</f>
        <v>2259</v>
      </c>
      <c r="O355" s="53">
        <f>SUM(36*M355)</f>
        <v>108</v>
      </c>
      <c r="P355" s="53">
        <v>3.35</v>
      </c>
      <c r="Q355" s="71">
        <v>0</v>
      </c>
      <c r="R355" s="71">
        <f>SUM(O355*P355)</f>
        <v>361.8</v>
      </c>
      <c r="S355" s="53">
        <v>0</v>
      </c>
      <c r="T355" s="34">
        <f>(M355*S355)</f>
        <v>0</v>
      </c>
      <c r="U355" s="34">
        <f>N355+R355+T355</f>
        <v>2620.8000000000002</v>
      </c>
      <c r="V355" s="53">
        <f>M355*200</f>
        <v>600</v>
      </c>
      <c r="W355" s="53">
        <v>0</v>
      </c>
      <c r="X355" s="53">
        <v>0</v>
      </c>
      <c r="Y355" s="52">
        <f t="shared" ref="Y355:Y366" si="133">SUM(X355*W355)</f>
        <v>0</v>
      </c>
      <c r="Z355" s="46">
        <v>0</v>
      </c>
      <c r="AA355" s="46"/>
      <c r="AB355" s="34">
        <f>V355+Y355+Z355</f>
        <v>600</v>
      </c>
      <c r="AC355" s="34">
        <f>AB355+U355</f>
        <v>3220.8</v>
      </c>
      <c r="AD355" s="57" t="s">
        <v>570</v>
      </c>
      <c r="AE355" s="74"/>
    </row>
    <row r="356" spans="1:31" s="31" customFormat="1" ht="27.75" hidden="1" customHeight="1" x14ac:dyDescent="0.2">
      <c r="A356" s="186" t="s">
        <v>570</v>
      </c>
      <c r="B356" s="186" t="s">
        <v>687</v>
      </c>
      <c r="C356" s="179" t="s">
        <v>77</v>
      </c>
      <c r="D356" s="179" t="s">
        <v>103</v>
      </c>
      <c r="E356" s="180" t="s">
        <v>565</v>
      </c>
      <c r="F356" s="179" t="s">
        <v>567</v>
      </c>
      <c r="G356" s="193" t="s">
        <v>568</v>
      </c>
      <c r="H356" s="248">
        <v>42</v>
      </c>
      <c r="I356" s="186" t="s">
        <v>37</v>
      </c>
      <c r="J356" s="236">
        <v>585</v>
      </c>
      <c r="K356" s="100">
        <v>0</v>
      </c>
      <c r="L356" s="100">
        <v>3</v>
      </c>
      <c r="M356" s="52">
        <f>K356+L356</f>
        <v>3</v>
      </c>
      <c r="N356" s="34">
        <f t="shared" si="132"/>
        <v>1755</v>
      </c>
      <c r="O356" s="53">
        <f>SUM(36*M356)</f>
        <v>108</v>
      </c>
      <c r="P356" s="53">
        <v>3.35</v>
      </c>
      <c r="Q356" s="71">
        <v>0</v>
      </c>
      <c r="R356" s="71">
        <f>SUM(O356*P356)</f>
        <v>361.8</v>
      </c>
      <c r="S356" s="53">
        <v>0</v>
      </c>
      <c r="T356" s="34">
        <f>(M356*S356)</f>
        <v>0</v>
      </c>
      <c r="U356" s="34">
        <f>N356+R356+T356</f>
        <v>2116.8000000000002</v>
      </c>
      <c r="V356" s="53">
        <f>M356*200</f>
        <v>600</v>
      </c>
      <c r="W356" s="53">
        <v>0</v>
      </c>
      <c r="X356" s="53">
        <v>0</v>
      </c>
      <c r="Y356" s="52">
        <f t="shared" si="133"/>
        <v>0</v>
      </c>
      <c r="Z356" s="46">
        <v>0</v>
      </c>
      <c r="AA356" s="46"/>
      <c r="AB356" s="34">
        <f>V356+Y356+Z356</f>
        <v>600</v>
      </c>
      <c r="AC356" s="34">
        <f>AB356+U356</f>
        <v>2716.8</v>
      </c>
      <c r="AD356" s="57"/>
      <c r="AE356" s="74"/>
    </row>
    <row r="357" spans="1:31" s="31" customFormat="1" ht="37.5" hidden="1" customHeight="1" x14ac:dyDescent="0.2">
      <c r="A357" s="186" t="s">
        <v>570</v>
      </c>
      <c r="B357" s="186" t="s">
        <v>689</v>
      </c>
      <c r="C357" s="179" t="s">
        <v>77</v>
      </c>
      <c r="D357" s="179" t="s">
        <v>108</v>
      </c>
      <c r="E357" s="180" t="s">
        <v>211</v>
      </c>
      <c r="F357" s="179" t="s">
        <v>690</v>
      </c>
      <c r="G357" s="193" t="s">
        <v>691</v>
      </c>
      <c r="H357" s="248">
        <v>42</v>
      </c>
      <c r="I357" s="74" t="s">
        <v>37</v>
      </c>
      <c r="J357" s="100">
        <v>1200</v>
      </c>
      <c r="K357" s="100">
        <v>0</v>
      </c>
      <c r="L357" s="100">
        <v>3</v>
      </c>
      <c r="M357" s="52">
        <f>K357+L357</f>
        <v>3</v>
      </c>
      <c r="N357" s="34">
        <f t="shared" si="132"/>
        <v>3600</v>
      </c>
      <c r="O357" s="53">
        <f>SUM(36*M357)</f>
        <v>108</v>
      </c>
      <c r="P357" s="53">
        <v>3.35</v>
      </c>
      <c r="Q357" s="71">
        <v>0</v>
      </c>
      <c r="R357" s="71">
        <f>SUM(O357*P357)</f>
        <v>361.8</v>
      </c>
      <c r="S357" s="53">
        <v>0</v>
      </c>
      <c r="T357" s="34">
        <f>(M357*S357)</f>
        <v>0</v>
      </c>
      <c r="U357" s="34">
        <f>N357+R357+T357</f>
        <v>3961.8</v>
      </c>
      <c r="V357" s="53">
        <f>M357*200</f>
        <v>600</v>
      </c>
      <c r="W357" s="53">
        <v>0</v>
      </c>
      <c r="X357" s="53">
        <v>0</v>
      </c>
      <c r="Y357" s="52">
        <f t="shared" si="133"/>
        <v>0</v>
      </c>
      <c r="Z357" s="46">
        <v>0</v>
      </c>
      <c r="AA357" s="46"/>
      <c r="AB357" s="34">
        <f>V357+Y357+Z357</f>
        <v>600</v>
      </c>
      <c r="AC357" s="34">
        <f>AB357+U357</f>
        <v>4561.8</v>
      </c>
      <c r="AD357" s="57" t="s">
        <v>570</v>
      </c>
      <c r="AE357" s="74"/>
    </row>
    <row r="358" spans="1:31" s="31" customFormat="1" ht="35.25" hidden="1" customHeight="1" x14ac:dyDescent="0.2">
      <c r="A358" s="186" t="s">
        <v>570</v>
      </c>
      <c r="B358" s="186" t="s">
        <v>682</v>
      </c>
      <c r="C358" s="179" t="s">
        <v>77</v>
      </c>
      <c r="D358" s="179" t="s">
        <v>108</v>
      </c>
      <c r="E358" s="180" t="s">
        <v>211</v>
      </c>
      <c r="F358" s="180" t="s">
        <v>572</v>
      </c>
      <c r="G358" s="180" t="s">
        <v>688</v>
      </c>
      <c r="H358" s="248">
        <v>42</v>
      </c>
      <c r="I358" s="74" t="s">
        <v>37</v>
      </c>
      <c r="J358" s="100">
        <v>753</v>
      </c>
      <c r="K358" s="236">
        <v>0</v>
      </c>
      <c r="L358" s="236">
        <v>2</v>
      </c>
      <c r="M358" s="52">
        <f>K358+L358</f>
        <v>2</v>
      </c>
      <c r="N358" s="34">
        <f t="shared" si="132"/>
        <v>1506</v>
      </c>
      <c r="O358" s="53">
        <f>SUM(36*M358)</f>
        <v>72</v>
      </c>
      <c r="P358" s="53">
        <v>3.35</v>
      </c>
      <c r="Q358" s="71">
        <v>0</v>
      </c>
      <c r="R358" s="71">
        <f>SUM(O358*P358)</f>
        <v>241.20000000000002</v>
      </c>
      <c r="S358" s="53">
        <v>0</v>
      </c>
      <c r="T358" s="34">
        <f>(M358*S358)</f>
        <v>0</v>
      </c>
      <c r="U358" s="34">
        <f>N358+R358+T358</f>
        <v>1747.2</v>
      </c>
      <c r="V358" s="53">
        <f>M358*200</f>
        <v>400</v>
      </c>
      <c r="W358" s="53">
        <v>0</v>
      </c>
      <c r="X358" s="53">
        <v>0</v>
      </c>
      <c r="Y358" s="52">
        <f t="shared" si="133"/>
        <v>0</v>
      </c>
      <c r="Z358" s="46">
        <v>0</v>
      </c>
      <c r="AA358" s="46"/>
      <c r="AB358" s="34">
        <f>V358+Y358+Z358</f>
        <v>400</v>
      </c>
      <c r="AC358" s="34">
        <f>AB358+U358</f>
        <v>2147.1999999999998</v>
      </c>
      <c r="AD358" s="57" t="s">
        <v>570</v>
      </c>
      <c r="AE358" s="74"/>
    </row>
    <row r="359" spans="1:31" s="31" customFormat="1" ht="30.75" hidden="1" customHeight="1" x14ac:dyDescent="0.2">
      <c r="A359" s="74" t="s">
        <v>570</v>
      </c>
      <c r="B359" s="74" t="s">
        <v>573</v>
      </c>
      <c r="C359" s="28" t="s">
        <v>77</v>
      </c>
      <c r="D359" s="28" t="s">
        <v>112</v>
      </c>
      <c r="E359" s="35" t="s">
        <v>112</v>
      </c>
      <c r="F359" s="35" t="s">
        <v>112</v>
      </c>
      <c r="G359" s="35" t="s">
        <v>114</v>
      </c>
      <c r="H359" s="248" t="s">
        <v>112</v>
      </c>
      <c r="I359" s="74" t="s">
        <v>112</v>
      </c>
      <c r="J359" s="100">
        <v>0</v>
      </c>
      <c r="K359" s="100">
        <v>0</v>
      </c>
      <c r="L359" s="100">
        <v>0</v>
      </c>
      <c r="M359" s="52">
        <v>0</v>
      </c>
      <c r="N359" s="34">
        <f t="shared" si="132"/>
        <v>0</v>
      </c>
      <c r="O359" s="53">
        <v>0</v>
      </c>
      <c r="P359" s="53">
        <v>0</v>
      </c>
      <c r="Q359" s="71">
        <v>0</v>
      </c>
      <c r="R359" s="71">
        <v>0</v>
      </c>
      <c r="S359" s="53">
        <v>0</v>
      </c>
      <c r="T359" s="34">
        <v>0</v>
      </c>
      <c r="U359" s="34">
        <f>N359+R359+T359</f>
        <v>0</v>
      </c>
      <c r="V359" s="53">
        <f>M359*200</f>
        <v>0</v>
      </c>
      <c r="W359" s="53">
        <v>0</v>
      </c>
      <c r="X359" s="53">
        <v>0</v>
      </c>
      <c r="Y359" s="52">
        <f t="shared" si="133"/>
        <v>0</v>
      </c>
      <c r="Z359" s="46">
        <v>0</v>
      </c>
      <c r="AA359" s="46"/>
      <c r="AB359" s="34">
        <v>0</v>
      </c>
      <c r="AC359" s="34">
        <f>AB359+U359</f>
        <v>0</v>
      </c>
      <c r="AD359" s="57" t="s">
        <v>570</v>
      </c>
      <c r="AE359" s="74"/>
    </row>
    <row r="360" spans="1:31" s="31" customFormat="1" ht="36" hidden="1" customHeight="1" x14ac:dyDescent="0.2">
      <c r="A360" s="74" t="s">
        <v>570</v>
      </c>
      <c r="B360" s="74" t="s">
        <v>573</v>
      </c>
      <c r="C360" s="28" t="s">
        <v>77</v>
      </c>
      <c r="D360" s="28" t="s">
        <v>112</v>
      </c>
      <c r="E360" s="35" t="s">
        <v>112</v>
      </c>
      <c r="F360" s="35" t="s">
        <v>112</v>
      </c>
      <c r="G360" s="35" t="s">
        <v>116</v>
      </c>
      <c r="H360" s="248" t="s">
        <v>112</v>
      </c>
      <c r="I360" s="74" t="s">
        <v>112</v>
      </c>
      <c r="J360" s="100">
        <v>0</v>
      </c>
      <c r="K360" s="100">
        <v>0</v>
      </c>
      <c r="L360" s="100">
        <v>0</v>
      </c>
      <c r="M360" s="52">
        <v>0</v>
      </c>
      <c r="N360" s="34">
        <f t="shared" si="132"/>
        <v>0</v>
      </c>
      <c r="O360" s="53">
        <v>0</v>
      </c>
      <c r="P360" s="53">
        <v>0</v>
      </c>
      <c r="Q360" s="71">
        <v>0</v>
      </c>
      <c r="R360" s="71">
        <v>0</v>
      </c>
      <c r="S360" s="53">
        <v>0</v>
      </c>
      <c r="T360" s="34">
        <v>0</v>
      </c>
      <c r="U360" s="34">
        <f>N360+R360+T360</f>
        <v>0</v>
      </c>
      <c r="V360" s="53">
        <f>M360*200</f>
        <v>0</v>
      </c>
      <c r="W360" s="53">
        <v>0</v>
      </c>
      <c r="X360" s="53">
        <v>0</v>
      </c>
      <c r="Y360" s="52">
        <f t="shared" si="133"/>
        <v>0</v>
      </c>
      <c r="Z360" s="46">
        <v>0</v>
      </c>
      <c r="AA360" s="46"/>
      <c r="AB360" s="34">
        <v>0</v>
      </c>
      <c r="AC360" s="34">
        <f>AB360+U360</f>
        <v>0</v>
      </c>
      <c r="AD360" s="57" t="s">
        <v>570</v>
      </c>
      <c r="AE360" s="74"/>
    </row>
    <row r="361" spans="1:31" s="31" customFormat="1" ht="45" hidden="1" customHeight="1" x14ac:dyDescent="0.2">
      <c r="A361" s="186" t="s">
        <v>574</v>
      </c>
      <c r="B361" s="186" t="s">
        <v>682</v>
      </c>
      <c r="C361" s="179" t="s">
        <v>77</v>
      </c>
      <c r="D361" s="179" t="s">
        <v>108</v>
      </c>
      <c r="E361" s="180" t="s">
        <v>104</v>
      </c>
      <c r="F361" s="180" t="s">
        <v>572</v>
      </c>
      <c r="G361" s="180" t="s">
        <v>688</v>
      </c>
      <c r="H361" s="248">
        <v>42</v>
      </c>
      <c r="I361" s="74" t="s">
        <v>37</v>
      </c>
      <c r="J361" s="100">
        <v>753</v>
      </c>
      <c r="K361" s="236">
        <v>0</v>
      </c>
      <c r="L361" s="236">
        <v>16</v>
      </c>
      <c r="M361" s="52">
        <f>K361+L361</f>
        <v>16</v>
      </c>
      <c r="N361" s="81">
        <f t="shared" si="132"/>
        <v>12048</v>
      </c>
      <c r="O361" s="53">
        <v>576</v>
      </c>
      <c r="P361" s="53">
        <v>3.35</v>
      </c>
      <c r="Q361" s="71">
        <v>0</v>
      </c>
      <c r="R361" s="71">
        <f>SUM(O361*P361)</f>
        <v>1929.6000000000001</v>
      </c>
      <c r="S361" s="53">
        <v>0</v>
      </c>
      <c r="T361" s="34">
        <v>0</v>
      </c>
      <c r="U361" s="34">
        <f>N361+R361+T361</f>
        <v>13977.6</v>
      </c>
      <c r="V361" s="53">
        <f>M361*200</f>
        <v>3200</v>
      </c>
      <c r="W361" s="53">
        <v>0</v>
      </c>
      <c r="X361" s="53">
        <v>0</v>
      </c>
      <c r="Y361" s="52">
        <f t="shared" si="133"/>
        <v>0</v>
      </c>
      <c r="Z361" s="46">
        <v>6160</v>
      </c>
      <c r="AA361" s="46" t="s">
        <v>576</v>
      </c>
      <c r="AB361" s="34">
        <f>V361+Y361+Z361</f>
        <v>9360</v>
      </c>
      <c r="AC361" s="34">
        <f>AB361+U361</f>
        <v>23337.599999999999</v>
      </c>
      <c r="AD361" s="57" t="s">
        <v>577</v>
      </c>
      <c r="AE361" s="74"/>
    </row>
    <row r="362" spans="1:31" s="31" customFormat="1" ht="36" hidden="1" customHeight="1" x14ac:dyDescent="0.2">
      <c r="A362" s="74" t="s">
        <v>574</v>
      </c>
      <c r="B362" s="74"/>
      <c r="C362" s="28" t="s">
        <v>77</v>
      </c>
      <c r="D362" s="28" t="s">
        <v>108</v>
      </c>
      <c r="E362" s="35" t="s">
        <v>104</v>
      </c>
      <c r="F362" s="35" t="s">
        <v>102</v>
      </c>
      <c r="G362" s="99" t="s">
        <v>89</v>
      </c>
      <c r="H362" s="248">
        <v>42</v>
      </c>
      <c r="I362" s="74" t="s">
        <v>37</v>
      </c>
      <c r="J362" s="100">
        <v>1200</v>
      </c>
      <c r="K362" s="100">
        <v>0</v>
      </c>
      <c r="L362" s="100">
        <v>18</v>
      </c>
      <c r="M362" s="52">
        <f>K362+L362</f>
        <v>18</v>
      </c>
      <c r="N362" s="34">
        <f t="shared" si="132"/>
        <v>21600</v>
      </c>
      <c r="O362" s="53">
        <f>SUM(36*M362)</f>
        <v>648</v>
      </c>
      <c r="P362" s="53">
        <v>3.35</v>
      </c>
      <c r="Q362" s="71">
        <v>0</v>
      </c>
      <c r="R362" s="71">
        <f>SUM(O362*P362)</f>
        <v>2170.8000000000002</v>
      </c>
      <c r="S362" s="53">
        <v>0</v>
      </c>
      <c r="T362" s="34">
        <v>0</v>
      </c>
      <c r="U362" s="34">
        <f>N362+R362+T362</f>
        <v>23770.799999999999</v>
      </c>
      <c r="V362" s="53">
        <f>M362*200</f>
        <v>3600</v>
      </c>
      <c r="W362" s="53">
        <v>0</v>
      </c>
      <c r="X362" s="53">
        <v>0</v>
      </c>
      <c r="Y362" s="52">
        <f t="shared" si="133"/>
        <v>0</v>
      </c>
      <c r="Z362" s="46">
        <v>6160</v>
      </c>
      <c r="AA362" s="46" t="s">
        <v>576</v>
      </c>
      <c r="AB362" s="34">
        <f>V362+Y362+Z362</f>
        <v>9760</v>
      </c>
      <c r="AC362" s="34">
        <f>AB362+U362</f>
        <v>33530.800000000003</v>
      </c>
      <c r="AD362" s="57" t="s">
        <v>577</v>
      </c>
      <c r="AE362" s="74"/>
    </row>
    <row r="363" spans="1:31" s="31" customFormat="1" ht="36" hidden="1" customHeight="1" x14ac:dyDescent="0.2">
      <c r="A363" s="74" t="s">
        <v>574</v>
      </c>
      <c r="B363" s="74"/>
      <c r="C363" s="28" t="s">
        <v>77</v>
      </c>
      <c r="D363" s="28" t="s">
        <v>108</v>
      </c>
      <c r="E363" s="35" t="s">
        <v>104</v>
      </c>
      <c r="F363" s="35" t="s">
        <v>578</v>
      </c>
      <c r="G363" s="35" t="s">
        <v>491</v>
      </c>
      <c r="H363" s="248">
        <v>56</v>
      </c>
      <c r="I363" s="74" t="s">
        <v>37</v>
      </c>
      <c r="J363" s="100">
        <v>1200</v>
      </c>
      <c r="K363" s="100">
        <v>0</v>
      </c>
      <c r="L363" s="100">
        <v>18</v>
      </c>
      <c r="M363" s="52">
        <f>K363+L363</f>
        <v>18</v>
      </c>
      <c r="N363" s="34">
        <f t="shared" si="132"/>
        <v>21600</v>
      </c>
      <c r="O363" s="53">
        <f>SUM(36*M363)</f>
        <v>648</v>
      </c>
      <c r="P363" s="53">
        <v>3.35</v>
      </c>
      <c r="Q363" s="71">
        <v>0</v>
      </c>
      <c r="R363" s="71">
        <f>SUM(O363*P363)</f>
        <v>2170.8000000000002</v>
      </c>
      <c r="S363" s="53">
        <v>0</v>
      </c>
      <c r="T363" s="34">
        <v>0</v>
      </c>
      <c r="U363" s="34">
        <f>N363+R363+T363</f>
        <v>23770.799999999999</v>
      </c>
      <c r="V363" s="53">
        <f>M363*200</f>
        <v>3600</v>
      </c>
      <c r="W363" s="53">
        <v>0</v>
      </c>
      <c r="X363" s="53">
        <v>0</v>
      </c>
      <c r="Y363" s="52">
        <f t="shared" si="133"/>
        <v>0</v>
      </c>
      <c r="Z363" s="46">
        <v>0</v>
      </c>
      <c r="AA363" s="46" t="s">
        <v>579</v>
      </c>
      <c r="AB363" s="34">
        <f>V363+Y363+Z363</f>
        <v>3600</v>
      </c>
      <c r="AC363" s="34">
        <f>AB363+U363</f>
        <v>27370.799999999999</v>
      </c>
      <c r="AD363" s="57" t="s">
        <v>577</v>
      </c>
      <c r="AE363" s="74"/>
    </row>
    <row r="364" spans="1:31" s="31" customFormat="1" ht="29.25" hidden="1" customHeight="1" x14ac:dyDescent="0.2">
      <c r="A364" s="74" t="s">
        <v>574</v>
      </c>
      <c r="B364" s="74" t="s">
        <v>569</v>
      </c>
      <c r="C364" s="28" t="s">
        <v>77</v>
      </c>
      <c r="D364" s="28" t="s">
        <v>112</v>
      </c>
      <c r="E364" s="35" t="s">
        <v>112</v>
      </c>
      <c r="F364" s="35" t="s">
        <v>112</v>
      </c>
      <c r="G364" s="35" t="s">
        <v>114</v>
      </c>
      <c r="H364" s="248" t="s">
        <v>112</v>
      </c>
      <c r="I364" s="74" t="s">
        <v>112</v>
      </c>
      <c r="J364" s="100">
        <v>0</v>
      </c>
      <c r="K364" s="100">
        <v>0</v>
      </c>
      <c r="L364" s="100">
        <v>0</v>
      </c>
      <c r="M364" s="52">
        <v>0</v>
      </c>
      <c r="N364" s="81">
        <f t="shared" si="132"/>
        <v>0</v>
      </c>
      <c r="O364" s="82">
        <v>0</v>
      </c>
      <c r="P364" s="82">
        <v>0</v>
      </c>
      <c r="Q364" s="71">
        <v>0</v>
      </c>
      <c r="R364" s="83">
        <v>0</v>
      </c>
      <c r="S364" s="53">
        <v>0</v>
      </c>
      <c r="T364" s="34">
        <v>0</v>
      </c>
      <c r="U364" s="34">
        <f>N364+R364+T364</f>
        <v>0</v>
      </c>
      <c r="V364" s="53">
        <f>M364*200</f>
        <v>0</v>
      </c>
      <c r="W364" s="53">
        <v>0</v>
      </c>
      <c r="X364" s="53">
        <v>0</v>
      </c>
      <c r="Y364" s="52">
        <f t="shared" si="133"/>
        <v>0</v>
      </c>
      <c r="Z364" s="46">
        <v>0</v>
      </c>
      <c r="AA364" s="46"/>
      <c r="AB364" s="34">
        <v>0</v>
      </c>
      <c r="AC364" s="34">
        <f>AB364+U364</f>
        <v>0</v>
      </c>
      <c r="AD364" s="57" t="s">
        <v>577</v>
      </c>
      <c r="AE364" s="74"/>
    </row>
    <row r="365" spans="1:31" s="31" customFormat="1" ht="25" hidden="1" x14ac:dyDescent="0.2">
      <c r="A365" s="74" t="s">
        <v>574</v>
      </c>
      <c r="B365" s="74" t="s">
        <v>569</v>
      </c>
      <c r="C365" s="28" t="s">
        <v>77</v>
      </c>
      <c r="D365" s="28" t="s">
        <v>112</v>
      </c>
      <c r="E365" s="35" t="s">
        <v>112</v>
      </c>
      <c r="F365" s="35" t="s">
        <v>112</v>
      </c>
      <c r="G365" s="35" t="s">
        <v>116</v>
      </c>
      <c r="H365" s="248" t="s">
        <v>112</v>
      </c>
      <c r="I365" s="74" t="s">
        <v>112</v>
      </c>
      <c r="J365" s="100">
        <v>0</v>
      </c>
      <c r="K365" s="100">
        <v>0</v>
      </c>
      <c r="L365" s="100">
        <v>0</v>
      </c>
      <c r="M365" s="52">
        <v>0</v>
      </c>
      <c r="N365" s="81">
        <f t="shared" si="132"/>
        <v>0</v>
      </c>
      <c r="O365" s="82">
        <v>0</v>
      </c>
      <c r="P365" s="82">
        <v>0</v>
      </c>
      <c r="Q365" s="71">
        <v>0</v>
      </c>
      <c r="R365" s="83">
        <v>0</v>
      </c>
      <c r="S365" s="53">
        <v>0</v>
      </c>
      <c r="T365" s="34">
        <v>0</v>
      </c>
      <c r="U365" s="34">
        <f>N365+R365+T365</f>
        <v>0</v>
      </c>
      <c r="V365" s="53">
        <f>M365*200</f>
        <v>0</v>
      </c>
      <c r="W365" s="53">
        <v>0</v>
      </c>
      <c r="X365" s="53">
        <v>0</v>
      </c>
      <c r="Y365" s="52">
        <f t="shared" si="133"/>
        <v>0</v>
      </c>
      <c r="Z365" s="46">
        <v>0</v>
      </c>
      <c r="AA365" s="46"/>
      <c r="AB365" s="34">
        <v>0</v>
      </c>
      <c r="AC365" s="34">
        <f>AB365+U365</f>
        <v>0</v>
      </c>
      <c r="AD365" s="57" t="s">
        <v>577</v>
      </c>
      <c r="AE365" s="74"/>
    </row>
    <row r="366" spans="1:31" s="31" customFormat="1" ht="43" hidden="1" customHeight="1" x14ac:dyDescent="0.2">
      <c r="A366" s="74" t="s">
        <v>580</v>
      </c>
      <c r="B366" s="74"/>
      <c r="C366" s="28" t="s">
        <v>77</v>
      </c>
      <c r="D366" s="28" t="s">
        <v>103</v>
      </c>
      <c r="E366" s="35" t="s">
        <v>565</v>
      </c>
      <c r="F366" s="35" t="s">
        <v>581</v>
      </c>
      <c r="G366" s="99" t="s">
        <v>474</v>
      </c>
      <c r="H366" s="248">
        <v>42</v>
      </c>
      <c r="I366" s="74" t="s">
        <v>37</v>
      </c>
      <c r="J366" s="100">
        <v>1200</v>
      </c>
      <c r="K366" s="100">
        <v>0</v>
      </c>
      <c r="L366" s="100">
        <v>18</v>
      </c>
      <c r="M366" s="52">
        <f>K366+L366</f>
        <v>18</v>
      </c>
      <c r="N366" s="81">
        <f t="shared" si="132"/>
        <v>21600</v>
      </c>
      <c r="O366" s="53">
        <f>SUM(36*M366)</f>
        <v>648</v>
      </c>
      <c r="P366" s="53">
        <v>3.35</v>
      </c>
      <c r="Q366" s="71">
        <v>0</v>
      </c>
      <c r="R366" s="71">
        <f>SUM(O366*P366)</f>
        <v>2170.8000000000002</v>
      </c>
      <c r="S366" s="53">
        <v>0</v>
      </c>
      <c r="T366" s="34">
        <f>(M366*S366)</f>
        <v>0</v>
      </c>
      <c r="U366" s="34">
        <f>N366+R366+T366</f>
        <v>23770.799999999999</v>
      </c>
      <c r="V366" s="53">
        <f>M366*200</f>
        <v>3600</v>
      </c>
      <c r="W366" s="53">
        <v>0</v>
      </c>
      <c r="X366" s="53">
        <v>0</v>
      </c>
      <c r="Y366" s="52">
        <f t="shared" si="133"/>
        <v>0</v>
      </c>
      <c r="Z366" s="46">
        <v>6160</v>
      </c>
      <c r="AA366" s="46"/>
      <c r="AB366" s="34">
        <f>V366+Y366+Z366</f>
        <v>9760</v>
      </c>
      <c r="AC366" s="34">
        <f>AB366+U366</f>
        <v>33530.800000000003</v>
      </c>
      <c r="AD366" s="57" t="s">
        <v>582</v>
      </c>
      <c r="AE366" s="74" t="s">
        <v>583</v>
      </c>
    </row>
    <row r="367" spans="1:31" s="31" customFormat="1" ht="35.25" hidden="1" customHeight="1" x14ac:dyDescent="0.2">
      <c r="A367" s="74" t="s">
        <v>580</v>
      </c>
      <c r="B367" s="74" t="s">
        <v>569</v>
      </c>
      <c r="C367" s="28" t="s">
        <v>77</v>
      </c>
      <c r="D367" s="28" t="s">
        <v>112</v>
      </c>
      <c r="E367" s="35" t="s">
        <v>112</v>
      </c>
      <c r="F367" s="35" t="s">
        <v>112</v>
      </c>
      <c r="G367" s="35" t="s">
        <v>114</v>
      </c>
      <c r="H367" s="248" t="s">
        <v>112</v>
      </c>
      <c r="I367" s="74" t="s">
        <v>112</v>
      </c>
      <c r="J367" s="100">
        <v>0</v>
      </c>
      <c r="K367" s="100">
        <v>0</v>
      </c>
      <c r="L367" s="100">
        <v>0</v>
      </c>
      <c r="M367" s="52">
        <v>0</v>
      </c>
      <c r="N367" s="81">
        <v>0</v>
      </c>
      <c r="O367" s="82">
        <v>0</v>
      </c>
      <c r="P367" s="53">
        <v>0</v>
      </c>
      <c r="Q367" s="71">
        <v>0</v>
      </c>
      <c r="R367" s="71">
        <v>0</v>
      </c>
      <c r="S367" s="34">
        <v>0</v>
      </c>
      <c r="T367" s="34">
        <v>0</v>
      </c>
      <c r="U367" s="34">
        <f>N367+R367+T367</f>
        <v>0</v>
      </c>
      <c r="V367" s="53">
        <v>0</v>
      </c>
      <c r="W367" s="53">
        <v>0</v>
      </c>
      <c r="X367" s="52">
        <v>0</v>
      </c>
      <c r="Y367" s="46">
        <v>0</v>
      </c>
      <c r="Z367" s="34">
        <v>0</v>
      </c>
      <c r="AA367" s="34"/>
      <c r="AB367" s="34">
        <f>V367+Y367+Z367</f>
        <v>0</v>
      </c>
      <c r="AC367" s="34">
        <f>AB367+U367</f>
        <v>0</v>
      </c>
      <c r="AD367" s="57" t="s">
        <v>582</v>
      </c>
      <c r="AE367" s="74"/>
    </row>
    <row r="368" spans="1:31" s="31" customFormat="1" ht="36" hidden="1" customHeight="1" x14ac:dyDescent="0.2">
      <c r="A368" s="74" t="s">
        <v>580</v>
      </c>
      <c r="B368" s="74" t="s">
        <v>569</v>
      </c>
      <c r="C368" s="28" t="s">
        <v>77</v>
      </c>
      <c r="D368" s="28" t="s">
        <v>112</v>
      </c>
      <c r="E368" s="35" t="s">
        <v>112</v>
      </c>
      <c r="F368" s="35" t="s">
        <v>112</v>
      </c>
      <c r="G368" s="35" t="s">
        <v>116</v>
      </c>
      <c r="H368" s="248" t="s">
        <v>112</v>
      </c>
      <c r="I368" s="74" t="s">
        <v>112</v>
      </c>
      <c r="J368" s="100">
        <v>0</v>
      </c>
      <c r="K368" s="100">
        <v>0</v>
      </c>
      <c r="L368" s="100">
        <v>0</v>
      </c>
      <c r="M368" s="52">
        <v>0</v>
      </c>
      <c r="N368" s="34">
        <v>0</v>
      </c>
      <c r="O368" s="53">
        <v>0</v>
      </c>
      <c r="P368" s="53">
        <v>0</v>
      </c>
      <c r="Q368" s="71">
        <v>0</v>
      </c>
      <c r="R368" s="71">
        <v>0</v>
      </c>
      <c r="S368" s="53">
        <v>0</v>
      </c>
      <c r="T368" s="34">
        <v>0</v>
      </c>
      <c r="U368" s="34">
        <f>N368+R368+T368</f>
        <v>0</v>
      </c>
      <c r="V368" s="53">
        <v>0</v>
      </c>
      <c r="W368" s="53">
        <v>0</v>
      </c>
      <c r="X368" s="53">
        <v>0</v>
      </c>
      <c r="Y368" s="52">
        <v>0</v>
      </c>
      <c r="Z368" s="46">
        <v>0</v>
      </c>
      <c r="AA368" s="46"/>
      <c r="AB368" s="34">
        <v>0</v>
      </c>
      <c r="AC368" s="34">
        <f>AB368+U368</f>
        <v>0</v>
      </c>
      <c r="AD368" s="57" t="s">
        <v>582</v>
      </c>
      <c r="AE368" s="74"/>
    </row>
    <row r="369" spans="1:33" s="31" customFormat="1" ht="34" hidden="1" customHeight="1" x14ac:dyDescent="0.2">
      <c r="A369" s="74" t="s">
        <v>584</v>
      </c>
      <c r="B369" s="74"/>
      <c r="C369" s="28" t="s">
        <v>77</v>
      </c>
      <c r="D369" s="28" t="s">
        <v>103</v>
      </c>
      <c r="E369" s="35" t="s">
        <v>565</v>
      </c>
      <c r="F369" s="35" t="s">
        <v>581</v>
      </c>
      <c r="G369" s="99" t="s">
        <v>474</v>
      </c>
      <c r="H369" s="248">
        <v>42</v>
      </c>
      <c r="I369" s="74" t="s">
        <v>37</v>
      </c>
      <c r="J369" s="100">
        <v>1200</v>
      </c>
      <c r="K369" s="100">
        <v>0</v>
      </c>
      <c r="L369" s="100">
        <v>4</v>
      </c>
      <c r="M369" s="52">
        <f>K369+L369</f>
        <v>4</v>
      </c>
      <c r="N369" s="81">
        <f>(J369*M369)</f>
        <v>4800</v>
      </c>
      <c r="O369" s="53">
        <f>SUM(36*M369)</f>
        <v>144</v>
      </c>
      <c r="P369" s="53">
        <v>3.35</v>
      </c>
      <c r="Q369" s="71">
        <v>0</v>
      </c>
      <c r="R369" s="71">
        <f>SUM(O369*P369)</f>
        <v>482.40000000000003</v>
      </c>
      <c r="S369" s="53">
        <v>0</v>
      </c>
      <c r="T369" s="34">
        <v>0</v>
      </c>
      <c r="U369" s="34">
        <f>N369+R369+T369</f>
        <v>5282.4</v>
      </c>
      <c r="V369" s="53">
        <f>M369*200</f>
        <v>800</v>
      </c>
      <c r="W369" s="53">
        <v>0</v>
      </c>
      <c r="X369" s="53">
        <v>0</v>
      </c>
      <c r="Y369" s="52">
        <f>SUM(X369*W369)</f>
        <v>0</v>
      </c>
      <c r="Z369" s="46">
        <v>0</v>
      </c>
      <c r="AA369" s="46"/>
      <c r="AB369" s="34">
        <f>V369+Y369+Z369</f>
        <v>800</v>
      </c>
      <c r="AC369" s="34">
        <f>AB369+U369</f>
        <v>6082.4</v>
      </c>
      <c r="AD369" s="57" t="s">
        <v>584</v>
      </c>
      <c r="AE369" s="74"/>
    </row>
    <row r="370" spans="1:33" ht="32.25" hidden="1" customHeight="1" x14ac:dyDescent="0.25">
      <c r="A370" s="136"/>
      <c r="B370" s="136"/>
      <c r="C370" s="137"/>
      <c r="D370" s="137"/>
      <c r="E370" s="138"/>
      <c r="F370" s="139"/>
      <c r="G370" s="138" t="s">
        <v>585</v>
      </c>
      <c r="H370" s="250"/>
      <c r="I370" s="137"/>
      <c r="J370" s="140"/>
      <c r="K370" s="140">
        <f t="shared" ref="K370:AC370" si="134">SUM(K2:K369)</f>
        <v>1627</v>
      </c>
      <c r="L370" s="140">
        <f t="shared" si="134"/>
        <v>2987</v>
      </c>
      <c r="M370" s="141">
        <f t="shared" si="134"/>
        <v>4614</v>
      </c>
      <c r="N370" s="140">
        <f t="shared" si="134"/>
        <v>3382884</v>
      </c>
      <c r="O370" s="140">
        <f t="shared" si="134"/>
        <v>8596</v>
      </c>
      <c r="P370" s="140">
        <f t="shared" si="134"/>
        <v>13626.850000000004</v>
      </c>
      <c r="Q370" s="140">
        <f t="shared" si="134"/>
        <v>102.80000000000038</v>
      </c>
      <c r="R370" s="140">
        <f t="shared" si="134"/>
        <v>154510.59999999995</v>
      </c>
      <c r="S370" s="140">
        <f t="shared" si="134"/>
        <v>22779</v>
      </c>
      <c r="T370" s="140">
        <f t="shared" si="134"/>
        <v>751642</v>
      </c>
      <c r="U370" s="142">
        <f t="shared" si="134"/>
        <v>4289036.6000000015</v>
      </c>
      <c r="V370" s="140">
        <f t="shared" si="134"/>
        <v>967400</v>
      </c>
      <c r="W370" s="140">
        <f t="shared" si="134"/>
        <v>1655</v>
      </c>
      <c r="X370" s="140">
        <f t="shared" si="134"/>
        <v>88110.010000000009</v>
      </c>
      <c r="Y370" s="140">
        <f t="shared" si="134"/>
        <v>757224.52</v>
      </c>
      <c r="Z370" s="140">
        <f t="shared" si="134"/>
        <v>97459</v>
      </c>
      <c r="AA370" s="140">
        <f t="shared" si="134"/>
        <v>40738</v>
      </c>
      <c r="AB370" s="142">
        <f t="shared" si="134"/>
        <v>1822083.52</v>
      </c>
      <c r="AC370" s="140">
        <f t="shared" si="134"/>
        <v>6111120.120000002</v>
      </c>
      <c r="AD370" s="144"/>
      <c r="AE370" s="74"/>
      <c r="AG370" s="145" t="s">
        <v>32</v>
      </c>
    </row>
    <row r="371" spans="1:33" s="31" customFormat="1" ht="52.5" hidden="1" customHeight="1" x14ac:dyDescent="0.2">
      <c r="A371" s="146"/>
      <c r="B371" s="146"/>
      <c r="C371" s="147"/>
      <c r="D371" s="147"/>
      <c r="E371" s="148"/>
      <c r="F371" s="149"/>
      <c r="G371" s="148"/>
      <c r="H371" s="251"/>
      <c r="I371" s="147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1"/>
      <c r="W371" s="151"/>
      <c r="X371" s="151"/>
      <c r="Y371" s="151"/>
      <c r="Z371" s="151"/>
      <c r="AA371" s="151"/>
      <c r="AB371" s="151"/>
      <c r="AC371" s="151"/>
      <c r="AD371" s="144"/>
      <c r="AE371" s="152"/>
    </row>
    <row r="372" spans="1:33" s="31" customFormat="1" ht="24" hidden="1" customHeight="1" x14ac:dyDescent="0.2">
      <c r="A372" s="146"/>
      <c r="B372" s="146"/>
      <c r="C372" s="147"/>
      <c r="D372" s="147"/>
      <c r="E372" s="148"/>
      <c r="F372" s="149"/>
      <c r="G372" s="148"/>
      <c r="H372" s="251"/>
      <c r="I372" s="147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257" t="s">
        <v>586</v>
      </c>
      <c r="W372" s="257"/>
      <c r="X372" s="257"/>
      <c r="Y372" s="257"/>
      <c r="Z372" s="257"/>
      <c r="AA372" s="257"/>
      <c r="AB372" s="257"/>
      <c r="AC372" s="258"/>
      <c r="AD372" s="144"/>
      <c r="AE372" s="152"/>
    </row>
    <row r="373" spans="1:33" ht="21" hidden="1" customHeight="1" x14ac:dyDescent="0.2">
      <c r="A373" s="152"/>
      <c r="B373" s="152"/>
      <c r="C373" s="108"/>
      <c r="D373" s="108"/>
      <c r="E373" s="108"/>
      <c r="F373" s="153"/>
      <c r="G373" s="108"/>
      <c r="H373" s="252"/>
      <c r="I373" s="108"/>
      <c r="J373" s="108"/>
      <c r="K373" s="108"/>
      <c r="L373" s="108"/>
      <c r="M373" s="98"/>
      <c r="N373" s="61"/>
      <c r="O373" s="108"/>
      <c r="P373" s="109"/>
      <c r="Q373" s="154"/>
      <c r="R373" s="155"/>
      <c r="S373" s="108"/>
      <c r="T373" s="108"/>
      <c r="U373" s="157"/>
      <c r="V373" s="255" t="s">
        <v>587</v>
      </c>
      <c r="W373" s="256"/>
      <c r="X373" s="256"/>
      <c r="Y373" s="256"/>
      <c r="Z373" s="256"/>
      <c r="AA373" s="256"/>
      <c r="AB373" s="256"/>
      <c r="AC373" s="256"/>
      <c r="AD373" s="158"/>
      <c r="AE373" s="159"/>
    </row>
    <row r="374" spans="1:33" ht="21.75" hidden="1" customHeight="1" x14ac:dyDescent="0.2">
      <c r="A374" s="152"/>
      <c r="B374" s="152"/>
      <c r="C374" s="108"/>
      <c r="D374" s="108"/>
      <c r="E374" s="108"/>
      <c r="F374" s="153"/>
      <c r="G374" s="108"/>
      <c r="H374" s="252"/>
      <c r="I374" s="108"/>
      <c r="J374" s="108"/>
      <c r="K374" s="108"/>
      <c r="L374" s="108"/>
      <c r="M374" s="98"/>
      <c r="N374" s="112"/>
      <c r="O374" s="108"/>
      <c r="P374" s="109"/>
      <c r="Q374" s="154"/>
      <c r="R374" s="58"/>
      <c r="S374" s="108"/>
      <c r="T374" s="157"/>
      <c r="U374" s="157"/>
      <c r="V374" s="255" t="s">
        <v>588</v>
      </c>
      <c r="W374" s="256"/>
      <c r="X374" s="256"/>
      <c r="Y374" s="256"/>
      <c r="Z374" s="256"/>
      <c r="AA374" s="256"/>
      <c r="AB374" s="256"/>
      <c r="AC374" s="256"/>
      <c r="AD374" s="158"/>
      <c r="AE374" s="159"/>
    </row>
    <row r="375" spans="1:33" ht="21" hidden="1" customHeight="1" x14ac:dyDescent="0.2">
      <c r="A375" s="152"/>
      <c r="B375" s="152"/>
      <c r="C375" s="108"/>
      <c r="D375" s="108"/>
      <c r="E375" s="108"/>
      <c r="F375" s="153"/>
      <c r="G375" s="108"/>
      <c r="H375" s="252"/>
      <c r="I375" s="108"/>
      <c r="J375" s="108"/>
      <c r="K375" s="108"/>
      <c r="L375" s="108"/>
      <c r="M375" s="98"/>
      <c r="N375" s="61"/>
      <c r="O375" s="108"/>
      <c r="P375" s="109"/>
      <c r="Q375" s="154"/>
      <c r="R375" s="160"/>
      <c r="S375" s="108"/>
      <c r="T375" s="157"/>
      <c r="U375" s="157"/>
      <c r="V375" s="255" t="s">
        <v>589</v>
      </c>
      <c r="W375" s="256"/>
      <c r="X375" s="256"/>
      <c r="Y375" s="256"/>
      <c r="Z375" s="256"/>
      <c r="AA375" s="256"/>
      <c r="AB375" s="256"/>
      <c r="AC375" s="256"/>
      <c r="AD375" s="158"/>
      <c r="AE375" s="159"/>
    </row>
    <row r="376" spans="1:33" ht="22.5" hidden="1" customHeight="1" x14ac:dyDescent="0.2">
      <c r="A376" s="152"/>
      <c r="B376" s="152"/>
      <c r="C376" s="108"/>
      <c r="D376" s="108"/>
      <c r="E376" s="108"/>
      <c r="F376" s="153"/>
      <c r="G376" s="108"/>
      <c r="H376" s="252"/>
      <c r="I376" s="108"/>
      <c r="J376" s="108"/>
      <c r="K376" s="108"/>
      <c r="L376" s="108"/>
      <c r="M376" s="32"/>
      <c r="N376" s="108"/>
      <c r="O376" s="108"/>
      <c r="P376" s="109"/>
      <c r="Q376" s="154"/>
      <c r="R376" s="154"/>
      <c r="S376" s="108"/>
      <c r="T376" s="157"/>
      <c r="U376" s="157"/>
      <c r="V376" s="255" t="s">
        <v>590</v>
      </c>
      <c r="W376" s="256"/>
      <c r="X376" s="256"/>
      <c r="Y376" s="256"/>
      <c r="Z376" s="256"/>
      <c r="AA376" s="256"/>
      <c r="AB376" s="256"/>
      <c r="AC376" s="256"/>
      <c r="AD376" s="158"/>
      <c r="AE376" s="161" t="s">
        <v>32</v>
      </c>
    </row>
    <row r="377" spans="1:33" ht="21.75" hidden="1" customHeight="1" x14ac:dyDescent="0.2">
      <c r="A377" s="152"/>
      <c r="B377" s="152"/>
      <c r="C377" s="108"/>
      <c r="D377" s="108"/>
      <c r="E377" s="108"/>
      <c r="F377" s="153"/>
      <c r="G377" s="108"/>
      <c r="H377" s="252"/>
      <c r="I377" s="108"/>
      <c r="J377" s="108"/>
      <c r="K377" s="108"/>
      <c r="L377" s="108"/>
      <c r="M377" s="32"/>
      <c r="N377" s="108"/>
      <c r="O377" s="108"/>
      <c r="P377" s="109"/>
      <c r="Q377" s="154"/>
      <c r="R377" s="154"/>
      <c r="S377" s="108"/>
      <c r="T377" s="157"/>
      <c r="U377" s="157"/>
      <c r="V377" s="255" t="s">
        <v>591</v>
      </c>
      <c r="W377" s="256"/>
      <c r="X377" s="256"/>
      <c r="Y377" s="256"/>
      <c r="Z377" s="256"/>
      <c r="AA377" s="256"/>
      <c r="AB377" s="256"/>
      <c r="AC377" s="256"/>
      <c r="AD377" s="162" t="s">
        <v>32</v>
      </c>
      <c r="AE377" s="159"/>
    </row>
    <row r="378" spans="1:33" ht="20.25" hidden="1" customHeight="1" x14ac:dyDescent="0.2">
      <c r="A378" s="152"/>
      <c r="B378" s="152"/>
      <c r="C378" s="108"/>
      <c r="D378" s="108"/>
      <c r="E378" s="108"/>
      <c r="F378" s="153"/>
      <c r="G378" s="108"/>
      <c r="H378" s="252"/>
      <c r="I378" s="108"/>
      <c r="J378" s="108"/>
      <c r="K378" s="108"/>
      <c r="L378" s="108"/>
      <c r="M378" s="32"/>
      <c r="N378" s="108"/>
      <c r="O378" s="108"/>
      <c r="P378" s="109"/>
      <c r="Q378" s="154"/>
      <c r="R378" s="154"/>
      <c r="S378" s="108"/>
      <c r="T378" s="157"/>
      <c r="U378" s="157"/>
      <c r="V378" s="255" t="s">
        <v>592</v>
      </c>
      <c r="W378" s="256"/>
      <c r="X378" s="256"/>
      <c r="Y378" s="256"/>
      <c r="Z378" s="256"/>
      <c r="AA378" s="256"/>
      <c r="AB378" s="256"/>
      <c r="AC378" s="256"/>
      <c r="AD378" s="158"/>
      <c r="AE378" s="159"/>
    </row>
    <row r="379" spans="1:33" ht="24.75" hidden="1" customHeight="1" x14ac:dyDescent="0.2">
      <c r="A379" s="152"/>
      <c r="B379" s="152"/>
      <c r="C379" s="108"/>
      <c r="D379" s="108"/>
      <c r="E379" s="108"/>
      <c r="F379" s="153"/>
      <c r="G379" s="108"/>
      <c r="H379" s="252"/>
      <c r="I379" s="108"/>
      <c r="J379" s="108"/>
      <c r="K379" s="108"/>
      <c r="L379" s="108"/>
      <c r="M379" s="32"/>
      <c r="N379" s="108"/>
      <c r="O379" s="108"/>
      <c r="P379" s="109"/>
      <c r="Q379" s="154"/>
      <c r="R379" s="154"/>
      <c r="S379" s="108"/>
      <c r="T379" s="157"/>
      <c r="U379" s="157"/>
      <c r="V379" s="255" t="s">
        <v>593</v>
      </c>
      <c r="W379" s="256"/>
      <c r="X379" s="256"/>
      <c r="Y379" s="256"/>
      <c r="Z379" s="256"/>
      <c r="AA379" s="256"/>
      <c r="AB379" s="256"/>
      <c r="AC379" s="256"/>
      <c r="AD379" s="158"/>
      <c r="AE379" s="159"/>
    </row>
    <row r="380" spans="1:33" ht="17" hidden="1" customHeight="1" x14ac:dyDescent="0.2">
      <c r="A380" s="152"/>
      <c r="B380" s="152"/>
      <c r="C380" s="108"/>
      <c r="D380" s="108"/>
      <c r="E380" s="108"/>
      <c r="F380" s="153"/>
      <c r="G380" s="108"/>
      <c r="H380" s="252"/>
      <c r="I380" s="108"/>
      <c r="J380" s="108"/>
      <c r="K380" s="108"/>
      <c r="L380" s="108"/>
      <c r="M380" s="32"/>
      <c r="N380" s="108"/>
      <c r="O380" s="108"/>
      <c r="P380" s="109"/>
      <c r="Q380" s="154"/>
      <c r="R380" s="154"/>
      <c r="S380" s="108"/>
      <c r="T380" s="157"/>
      <c r="U380" s="157"/>
      <c r="V380" s="255" t="s">
        <v>594</v>
      </c>
      <c r="W380" s="256"/>
      <c r="X380" s="256"/>
      <c r="Y380" s="256"/>
      <c r="Z380" s="256"/>
      <c r="AA380" s="256"/>
      <c r="AB380" s="256"/>
      <c r="AC380" s="256"/>
      <c r="AD380" s="158"/>
      <c r="AE380" s="159"/>
    </row>
    <row r="381" spans="1:33" ht="17" x14ac:dyDescent="0.2">
      <c r="A381" s="264" t="s">
        <v>768</v>
      </c>
      <c r="B381" s="264"/>
      <c r="C381" s="265"/>
      <c r="D381" s="265"/>
      <c r="E381" s="265"/>
      <c r="F381" s="266"/>
      <c r="G381" s="265"/>
      <c r="H381" s="267"/>
      <c r="I381" s="265"/>
      <c r="J381" s="265"/>
      <c r="K381" s="265"/>
      <c r="L381" s="265"/>
      <c r="M381" s="265"/>
      <c r="N381" s="265"/>
      <c r="O381" s="265"/>
      <c r="P381" s="268"/>
      <c r="Q381" s="269"/>
      <c r="R381" s="269"/>
      <c r="S381" s="265"/>
      <c r="T381" s="265"/>
      <c r="U381" s="270">
        <v>156417</v>
      </c>
      <c r="V381" s="108"/>
      <c r="W381" s="108"/>
      <c r="X381" s="32"/>
      <c r="Y381" s="108"/>
      <c r="Z381" s="108"/>
      <c r="AB381" s="108"/>
      <c r="AC381" s="108"/>
      <c r="AD381" s="158"/>
      <c r="AE381" s="159"/>
      <c r="AF381" s="108"/>
      <c r="AG381" s="108"/>
    </row>
    <row r="382" spans="1:33" x14ac:dyDescent="0.2">
      <c r="A382" s="152"/>
      <c r="B382" s="152"/>
      <c r="C382" s="108"/>
      <c r="D382" s="108"/>
      <c r="E382" s="108"/>
      <c r="F382" s="153"/>
      <c r="G382" s="108"/>
      <c r="H382" s="252"/>
      <c r="I382" s="108"/>
      <c r="J382" s="108"/>
      <c r="K382" s="108"/>
      <c r="L382" s="108"/>
      <c r="M382" s="32"/>
      <c r="N382" s="108"/>
      <c r="O382" s="108"/>
      <c r="P382" s="109"/>
      <c r="Q382" s="154"/>
      <c r="R382" s="154"/>
      <c r="S382" s="108"/>
      <c r="T382" s="108"/>
      <c r="U382" s="108"/>
      <c r="V382" s="108"/>
      <c r="W382" s="108"/>
      <c r="X382" s="32"/>
      <c r="Y382" s="108"/>
      <c r="Z382" s="108"/>
      <c r="AB382" s="108"/>
      <c r="AC382" s="108"/>
      <c r="AD382" s="158"/>
      <c r="AE382" s="159"/>
      <c r="AF382" s="108"/>
      <c r="AG382" s="108"/>
    </row>
    <row r="383" spans="1:33" x14ac:dyDescent="0.2">
      <c r="A383" s="152"/>
      <c r="B383" s="152"/>
      <c r="C383" s="108"/>
      <c r="D383" s="108"/>
      <c r="E383" s="108"/>
      <c r="F383" s="153"/>
      <c r="G383" s="108"/>
      <c r="H383" s="252"/>
      <c r="I383" s="108"/>
      <c r="J383" s="108"/>
      <c r="K383" s="108"/>
      <c r="L383" s="108"/>
      <c r="M383" s="32"/>
      <c r="N383" s="108"/>
      <c r="O383" s="108"/>
      <c r="P383" s="109"/>
      <c r="Q383" s="154"/>
      <c r="R383" s="154"/>
      <c r="S383" s="108"/>
      <c r="T383" s="108"/>
      <c r="U383" s="108"/>
      <c r="V383" s="108"/>
      <c r="W383" s="108"/>
      <c r="X383" s="32"/>
      <c r="Y383" s="108"/>
      <c r="Z383" s="108"/>
      <c r="AB383" s="108"/>
      <c r="AC383" s="108"/>
      <c r="AD383" s="158"/>
      <c r="AE383" s="159"/>
      <c r="AF383" s="108"/>
      <c r="AG383" s="108"/>
    </row>
    <row r="384" spans="1:33" x14ac:dyDescent="0.2">
      <c r="A384" s="152"/>
      <c r="B384" s="152"/>
      <c r="C384" s="108"/>
      <c r="D384" s="108"/>
      <c r="E384" s="108"/>
      <c r="F384" s="153"/>
      <c r="G384" s="108"/>
      <c r="H384" s="252"/>
      <c r="I384" s="108"/>
      <c r="J384" s="108"/>
      <c r="K384" s="108"/>
      <c r="L384" s="108"/>
      <c r="M384" s="32"/>
      <c r="N384" s="108"/>
      <c r="O384" s="108"/>
      <c r="P384" s="109"/>
      <c r="Q384" s="154"/>
      <c r="R384" s="154"/>
      <c r="S384" s="108"/>
      <c r="T384" s="108"/>
      <c r="U384" s="108"/>
      <c r="V384" s="108"/>
      <c r="W384" s="108"/>
      <c r="X384" s="32"/>
      <c r="Y384" s="108"/>
      <c r="Z384" s="108"/>
      <c r="AB384" s="108"/>
      <c r="AC384" s="108"/>
      <c r="AD384" s="158"/>
      <c r="AE384" s="159"/>
      <c r="AF384" s="108"/>
      <c r="AG384" s="108"/>
    </row>
    <row r="385" spans="1:33" x14ac:dyDescent="0.2">
      <c r="A385" s="152"/>
      <c r="B385" s="152"/>
      <c r="C385" s="108"/>
      <c r="D385" s="108"/>
      <c r="E385" s="108"/>
      <c r="F385" s="153"/>
      <c r="G385" s="108"/>
      <c r="H385" s="252"/>
      <c r="I385" s="108"/>
      <c r="J385" s="108"/>
      <c r="K385" s="108"/>
      <c r="L385" s="108"/>
      <c r="M385" s="32"/>
      <c r="N385" s="108"/>
      <c r="O385" s="108"/>
      <c r="P385" s="109"/>
      <c r="Q385" s="154"/>
      <c r="R385" s="154"/>
      <c r="S385" s="108"/>
      <c r="T385" s="108"/>
      <c r="U385" s="108"/>
      <c r="V385" s="108"/>
      <c r="W385" s="108"/>
      <c r="X385" s="32"/>
      <c r="Y385" s="108"/>
      <c r="Z385" s="108"/>
      <c r="AB385" s="108"/>
      <c r="AC385" s="108"/>
      <c r="AD385" s="158"/>
      <c r="AE385" s="159"/>
      <c r="AF385" s="108"/>
      <c r="AG385" s="108"/>
    </row>
    <row r="386" spans="1:33" x14ac:dyDescent="0.2">
      <c r="A386" s="152"/>
      <c r="B386" s="152"/>
      <c r="C386" s="108"/>
      <c r="D386" s="108"/>
      <c r="E386" s="108"/>
      <c r="F386" s="153"/>
      <c r="G386" s="108"/>
      <c r="H386" s="252"/>
      <c r="I386" s="108"/>
      <c r="J386" s="108"/>
      <c r="K386" s="108"/>
      <c r="L386" s="108"/>
      <c r="M386" s="32"/>
      <c r="N386" s="108"/>
      <c r="O386" s="108"/>
      <c r="P386" s="109"/>
      <c r="Q386" s="154"/>
      <c r="R386" s="154"/>
      <c r="S386" s="108"/>
      <c r="T386" s="108"/>
      <c r="U386" s="108"/>
      <c r="V386" s="108"/>
      <c r="W386" s="108"/>
      <c r="X386" s="32"/>
      <c r="Y386" s="108"/>
      <c r="Z386" s="108"/>
      <c r="AB386" s="108"/>
      <c r="AC386" s="108"/>
      <c r="AD386" s="158"/>
      <c r="AE386" s="159"/>
      <c r="AF386" s="108"/>
      <c r="AG386" s="108"/>
    </row>
    <row r="387" spans="1:33" x14ac:dyDescent="0.2">
      <c r="A387" s="152"/>
      <c r="B387" s="152"/>
      <c r="C387" s="108"/>
      <c r="D387" s="108"/>
      <c r="E387" s="108"/>
      <c r="F387" s="153"/>
      <c r="G387" s="108"/>
      <c r="H387" s="252"/>
      <c r="I387" s="108"/>
      <c r="J387" s="108"/>
      <c r="K387" s="108"/>
      <c r="L387" s="108"/>
      <c r="M387" s="32"/>
      <c r="N387" s="108"/>
      <c r="O387" s="108"/>
      <c r="P387" s="109"/>
      <c r="Q387" s="154"/>
      <c r="R387" s="154"/>
      <c r="S387" s="108"/>
      <c r="T387" s="108"/>
      <c r="U387" s="108"/>
      <c r="V387" s="108"/>
      <c r="W387" s="108"/>
      <c r="X387" s="32"/>
      <c r="Y387" s="108"/>
      <c r="Z387" s="108"/>
      <c r="AB387" s="108"/>
      <c r="AC387" s="108"/>
      <c r="AD387" s="158"/>
      <c r="AE387" s="159"/>
      <c r="AF387" s="108"/>
      <c r="AG387" s="108"/>
    </row>
    <row r="388" spans="1:33" x14ac:dyDescent="0.2">
      <c r="A388" s="152"/>
      <c r="B388" s="152"/>
      <c r="C388" s="108"/>
      <c r="D388" s="108"/>
      <c r="E388" s="108"/>
      <c r="F388" s="153"/>
      <c r="G388" s="108"/>
      <c r="H388" s="252"/>
      <c r="I388" s="108"/>
      <c r="J388" s="108"/>
      <c r="K388" s="108"/>
      <c r="L388" s="108"/>
      <c r="M388" s="32"/>
      <c r="N388" s="108"/>
      <c r="O388" s="108"/>
      <c r="P388" s="109"/>
      <c r="Q388" s="154"/>
      <c r="R388" s="154"/>
      <c r="S388" s="108"/>
      <c r="T388" s="108"/>
      <c r="U388" s="108"/>
      <c r="V388" s="108"/>
      <c r="W388" s="108"/>
      <c r="X388" s="32"/>
      <c r="Y388" s="108"/>
      <c r="Z388" s="108"/>
      <c r="AB388" s="108"/>
      <c r="AC388" s="108"/>
      <c r="AD388" s="158"/>
      <c r="AE388" s="159"/>
      <c r="AF388" s="108"/>
      <c r="AG388" s="108"/>
    </row>
    <row r="389" spans="1:33" x14ac:dyDescent="0.2">
      <c r="A389" s="152"/>
      <c r="B389" s="152"/>
      <c r="C389" s="108"/>
      <c r="D389" s="108"/>
      <c r="E389" s="108"/>
      <c r="F389" s="153"/>
      <c r="G389" s="108"/>
      <c r="H389" s="252"/>
      <c r="I389" s="108"/>
      <c r="J389" s="108"/>
      <c r="K389" s="108"/>
      <c r="L389" s="108"/>
      <c r="M389" s="32"/>
      <c r="N389" s="108"/>
      <c r="O389" s="108"/>
      <c r="P389" s="109"/>
      <c r="Q389" s="154"/>
      <c r="R389" s="154"/>
      <c r="S389" s="108"/>
      <c r="T389" s="108"/>
      <c r="U389" s="108"/>
      <c r="V389" s="108"/>
      <c r="W389" s="108"/>
      <c r="X389" s="32"/>
      <c r="Y389" s="108"/>
      <c r="Z389" s="108"/>
      <c r="AB389" s="108"/>
      <c r="AC389" s="108"/>
      <c r="AD389" s="158"/>
      <c r="AE389" s="159"/>
      <c r="AF389" s="108"/>
      <c r="AG389" s="108"/>
    </row>
    <row r="390" spans="1:33" x14ac:dyDescent="0.2">
      <c r="A390" s="152"/>
      <c r="B390" s="152"/>
      <c r="C390" s="108"/>
      <c r="D390" s="108"/>
      <c r="E390" s="108"/>
      <c r="F390" s="153"/>
      <c r="G390" s="108"/>
      <c r="H390" s="252"/>
      <c r="I390" s="108"/>
      <c r="J390" s="108"/>
      <c r="K390" s="108"/>
      <c r="L390" s="108"/>
      <c r="M390" s="32"/>
      <c r="N390" s="108"/>
      <c r="O390" s="108"/>
      <c r="P390" s="109"/>
      <c r="Q390" s="154"/>
      <c r="R390" s="154"/>
      <c r="S390" s="108"/>
      <c r="T390" s="108"/>
      <c r="U390" s="108"/>
      <c r="V390" s="108"/>
      <c r="W390" s="108"/>
      <c r="X390" s="32"/>
      <c r="Y390" s="108"/>
      <c r="Z390" s="108"/>
      <c r="AB390" s="108"/>
      <c r="AC390" s="108"/>
      <c r="AD390" s="158"/>
      <c r="AE390" s="159"/>
      <c r="AF390" s="108"/>
      <c r="AG390" s="108"/>
    </row>
    <row r="391" spans="1:33" x14ac:dyDescent="0.2">
      <c r="A391" s="152"/>
      <c r="B391" s="152"/>
      <c r="C391" s="108"/>
      <c r="D391" s="108"/>
      <c r="E391" s="108"/>
      <c r="F391" s="153"/>
      <c r="G391" s="108"/>
      <c r="H391" s="252"/>
      <c r="I391" s="108"/>
      <c r="J391" s="108"/>
      <c r="K391" s="108"/>
      <c r="L391" s="108"/>
      <c r="M391" s="32"/>
      <c r="N391" s="108"/>
      <c r="O391" s="108"/>
      <c r="P391" s="109"/>
      <c r="Q391" s="154"/>
      <c r="R391" s="154"/>
      <c r="S391" s="108"/>
      <c r="T391" s="108"/>
      <c r="U391" s="108"/>
      <c r="V391" s="108"/>
      <c r="W391" s="108"/>
      <c r="X391" s="32"/>
      <c r="Y391" s="108"/>
      <c r="Z391" s="108"/>
      <c r="AB391" s="108"/>
      <c r="AC391" s="108"/>
      <c r="AD391" s="158"/>
      <c r="AE391" s="159"/>
      <c r="AF391" s="108"/>
      <c r="AG391" s="108"/>
    </row>
    <row r="392" spans="1:33" x14ac:dyDescent="0.2">
      <c r="A392" s="152"/>
      <c r="B392" s="152"/>
      <c r="C392" s="108"/>
      <c r="D392" s="108"/>
      <c r="E392" s="108"/>
      <c r="F392" s="153"/>
      <c r="G392" s="108"/>
      <c r="H392" s="252"/>
      <c r="I392" s="108"/>
      <c r="J392" s="108"/>
      <c r="K392" s="108"/>
      <c r="L392" s="108"/>
      <c r="M392" s="32"/>
      <c r="N392" s="108"/>
      <c r="O392" s="108"/>
      <c r="P392" s="109"/>
      <c r="Q392" s="154"/>
      <c r="R392" s="154"/>
      <c r="S392" s="108"/>
      <c r="T392" s="108"/>
      <c r="U392" s="108"/>
      <c r="V392" s="108"/>
      <c r="W392" s="108"/>
      <c r="X392" s="32"/>
      <c r="Y392" s="108"/>
      <c r="Z392" s="108"/>
      <c r="AB392" s="108"/>
      <c r="AC392" s="108"/>
      <c r="AD392" s="158"/>
      <c r="AE392" s="159"/>
      <c r="AF392" s="108"/>
      <c r="AG392" s="108"/>
    </row>
    <row r="393" spans="1:33" x14ac:dyDescent="0.2">
      <c r="A393" s="152"/>
      <c r="B393" s="152"/>
      <c r="C393" s="108"/>
      <c r="D393" s="108"/>
      <c r="E393" s="108"/>
      <c r="F393" s="153"/>
      <c r="G393" s="108"/>
      <c r="H393" s="252"/>
      <c r="I393" s="108"/>
      <c r="J393" s="108"/>
      <c r="K393" s="108"/>
      <c r="L393" s="108"/>
      <c r="M393" s="32"/>
      <c r="N393" s="108"/>
      <c r="O393" s="108"/>
      <c r="P393" s="109"/>
      <c r="Q393" s="154"/>
      <c r="R393" s="154"/>
      <c r="S393" s="108"/>
      <c r="T393" s="108"/>
      <c r="U393" s="108"/>
      <c r="V393" s="108"/>
      <c r="W393" s="108"/>
      <c r="X393" s="32"/>
      <c r="Y393" s="108"/>
      <c r="Z393" s="108"/>
      <c r="AB393" s="108"/>
      <c r="AC393" s="108"/>
      <c r="AD393" s="158"/>
      <c r="AE393" s="159"/>
      <c r="AF393" s="108"/>
      <c r="AG393" s="108"/>
    </row>
    <row r="394" spans="1:33" x14ac:dyDescent="0.2">
      <c r="A394" s="152"/>
      <c r="B394" s="152"/>
      <c r="C394" s="108"/>
      <c r="D394" s="108"/>
      <c r="E394" s="108"/>
      <c r="F394" s="153"/>
      <c r="G394" s="108"/>
      <c r="H394" s="252"/>
      <c r="I394" s="108"/>
      <c r="J394" s="108"/>
      <c r="K394" s="108"/>
      <c r="L394" s="108"/>
      <c r="M394" s="32"/>
      <c r="N394" s="108"/>
      <c r="O394" s="108"/>
      <c r="P394" s="109"/>
      <c r="Q394" s="154"/>
      <c r="R394" s="154"/>
      <c r="S394" s="108"/>
      <c r="T394" s="108"/>
      <c r="U394" s="108"/>
      <c r="V394" s="108"/>
      <c r="W394" s="108"/>
      <c r="X394" s="32"/>
      <c r="Y394" s="108"/>
      <c r="Z394" s="108"/>
      <c r="AB394" s="108"/>
      <c r="AC394" s="108"/>
      <c r="AD394" s="158"/>
      <c r="AE394" s="159"/>
      <c r="AF394" s="108"/>
      <c r="AG394" s="108"/>
    </row>
    <row r="395" spans="1:33" x14ac:dyDescent="0.2">
      <c r="A395" s="152"/>
      <c r="B395" s="152"/>
      <c r="C395" s="108"/>
      <c r="D395" s="108"/>
      <c r="E395" s="108"/>
      <c r="F395" s="153"/>
      <c r="G395" s="108"/>
      <c r="H395" s="252"/>
      <c r="I395" s="108"/>
      <c r="J395" s="108"/>
      <c r="K395" s="108"/>
      <c r="L395" s="108"/>
      <c r="M395" s="32"/>
      <c r="N395" s="108"/>
      <c r="O395" s="108"/>
      <c r="P395" s="109"/>
      <c r="Q395" s="154"/>
      <c r="R395" s="154"/>
      <c r="S395" s="108"/>
      <c r="T395" s="108"/>
      <c r="U395" s="108"/>
      <c r="V395" s="108"/>
      <c r="W395" s="108"/>
      <c r="X395" s="32"/>
      <c r="Y395" s="108"/>
      <c r="Z395" s="108"/>
      <c r="AB395" s="108"/>
      <c r="AC395" s="108"/>
      <c r="AD395" s="158"/>
      <c r="AE395" s="159"/>
      <c r="AF395" s="108"/>
      <c r="AG395" s="108"/>
    </row>
    <row r="396" spans="1:33" x14ac:dyDescent="0.2">
      <c r="A396" s="152"/>
      <c r="B396" s="152"/>
      <c r="C396" s="108"/>
      <c r="D396" s="108"/>
      <c r="E396" s="108"/>
      <c r="F396" s="153"/>
      <c r="G396" s="108"/>
      <c r="H396" s="252"/>
      <c r="I396" s="108"/>
      <c r="J396" s="108"/>
      <c r="K396" s="108"/>
      <c r="L396" s="108"/>
      <c r="M396" s="32"/>
      <c r="N396" s="108"/>
      <c r="O396" s="108"/>
      <c r="P396" s="109"/>
      <c r="Q396" s="154"/>
      <c r="R396" s="154"/>
      <c r="S396" s="108"/>
      <c r="T396" s="108"/>
      <c r="U396" s="108"/>
      <c r="V396" s="108"/>
      <c r="W396" s="108"/>
      <c r="X396" s="32"/>
      <c r="Y396" s="108"/>
      <c r="Z396" s="108"/>
      <c r="AB396" s="108"/>
      <c r="AC396" s="108"/>
      <c r="AD396" s="158"/>
      <c r="AE396" s="159"/>
      <c r="AF396" s="108"/>
      <c r="AG396" s="108"/>
    </row>
    <row r="397" spans="1:33" x14ac:dyDescent="0.2">
      <c r="A397" s="152"/>
      <c r="B397" s="152"/>
      <c r="C397" s="108"/>
      <c r="D397" s="108"/>
      <c r="E397" s="108"/>
      <c r="F397" s="153"/>
      <c r="G397" s="108"/>
      <c r="H397" s="252"/>
      <c r="I397" s="108"/>
      <c r="J397" s="108"/>
      <c r="K397" s="108"/>
      <c r="L397" s="108"/>
      <c r="M397" s="32"/>
      <c r="N397" s="108"/>
      <c r="O397" s="108"/>
      <c r="P397" s="109"/>
      <c r="Q397" s="154"/>
      <c r="R397" s="154"/>
      <c r="S397" s="108"/>
      <c r="T397" s="108"/>
      <c r="U397" s="108"/>
      <c r="V397" s="108"/>
      <c r="W397" s="108"/>
      <c r="X397" s="32"/>
      <c r="Y397" s="108"/>
      <c r="Z397" s="108"/>
      <c r="AB397" s="108"/>
      <c r="AC397" s="108"/>
      <c r="AD397" s="158"/>
      <c r="AE397" s="159"/>
      <c r="AF397" s="108"/>
      <c r="AG397" s="108"/>
    </row>
    <row r="398" spans="1:33" x14ac:dyDescent="0.2">
      <c r="A398" s="152"/>
      <c r="B398" s="152"/>
      <c r="C398" s="108"/>
      <c r="D398" s="108"/>
      <c r="E398" s="108"/>
      <c r="F398" s="153"/>
      <c r="G398" s="108"/>
      <c r="H398" s="252"/>
      <c r="I398" s="108"/>
      <c r="J398" s="108"/>
      <c r="K398" s="108"/>
      <c r="L398" s="108"/>
      <c r="M398" s="32"/>
      <c r="N398" s="108"/>
      <c r="O398" s="108"/>
      <c r="P398" s="109"/>
      <c r="Q398" s="154"/>
      <c r="R398" s="154"/>
      <c r="S398" s="108"/>
      <c r="T398" s="108"/>
      <c r="U398" s="108"/>
      <c r="V398" s="108"/>
      <c r="W398" s="108"/>
      <c r="X398" s="32"/>
      <c r="Y398" s="108"/>
      <c r="Z398" s="108"/>
      <c r="AB398" s="108"/>
      <c r="AC398" s="108"/>
      <c r="AD398" s="158"/>
      <c r="AE398" s="159"/>
      <c r="AF398" s="108"/>
      <c r="AG398" s="108"/>
    </row>
    <row r="399" spans="1:33" x14ac:dyDescent="0.2">
      <c r="A399" s="152"/>
      <c r="B399" s="152"/>
      <c r="C399" s="108"/>
      <c r="D399" s="108"/>
      <c r="E399" s="108"/>
      <c r="F399" s="153"/>
      <c r="G399" s="108"/>
      <c r="H399" s="252"/>
      <c r="I399" s="108"/>
      <c r="J399" s="108"/>
      <c r="K399" s="108"/>
      <c r="L399" s="108"/>
      <c r="M399" s="32"/>
      <c r="N399" s="108"/>
      <c r="O399" s="108"/>
      <c r="P399" s="109"/>
      <c r="Q399" s="154"/>
      <c r="R399" s="154"/>
      <c r="S399" s="108"/>
      <c r="T399" s="108"/>
      <c r="U399" s="108"/>
      <c r="V399" s="108"/>
      <c r="W399" s="108"/>
      <c r="X399" s="32"/>
      <c r="Y399" s="108"/>
      <c r="Z399" s="108"/>
      <c r="AB399" s="108"/>
      <c r="AC399" s="108"/>
      <c r="AD399" s="158"/>
      <c r="AE399" s="159"/>
      <c r="AF399" s="108"/>
      <c r="AG399" s="108"/>
    </row>
    <row r="400" spans="1:33" x14ac:dyDescent="0.2">
      <c r="A400" s="152"/>
      <c r="B400" s="152"/>
      <c r="C400" s="108"/>
      <c r="D400" s="108"/>
      <c r="E400" s="108"/>
      <c r="F400" s="153"/>
      <c r="G400" s="108"/>
      <c r="H400" s="252"/>
      <c r="I400" s="108"/>
      <c r="J400" s="108"/>
      <c r="K400" s="108"/>
      <c r="L400" s="108"/>
      <c r="M400" s="32"/>
      <c r="N400" s="108"/>
      <c r="O400" s="108"/>
      <c r="P400" s="109"/>
      <c r="Q400" s="154"/>
      <c r="R400" s="154"/>
      <c r="S400" s="108"/>
      <c r="T400" s="108"/>
      <c r="U400" s="108"/>
      <c r="V400" s="108"/>
      <c r="W400" s="108"/>
      <c r="X400" s="32"/>
      <c r="Y400" s="108"/>
      <c r="Z400" s="108"/>
      <c r="AB400" s="108"/>
      <c r="AC400" s="108"/>
      <c r="AD400" s="158"/>
      <c r="AE400" s="159"/>
      <c r="AF400" s="108"/>
      <c r="AG400" s="108"/>
    </row>
    <row r="401" spans="1:33" x14ac:dyDescent="0.2">
      <c r="A401" s="152"/>
      <c r="B401" s="152"/>
      <c r="C401" s="108"/>
      <c r="D401" s="108"/>
      <c r="E401" s="108"/>
      <c r="F401" s="153"/>
      <c r="G401" s="108"/>
      <c r="H401" s="252"/>
      <c r="I401" s="108"/>
      <c r="J401" s="108"/>
      <c r="K401" s="108"/>
      <c r="L401" s="108"/>
      <c r="M401" s="32"/>
      <c r="N401" s="108"/>
      <c r="O401" s="108"/>
      <c r="P401" s="109"/>
      <c r="Q401" s="154"/>
      <c r="R401" s="154"/>
      <c r="S401" s="108"/>
      <c r="T401" s="108"/>
      <c r="U401" s="108"/>
      <c r="V401" s="108"/>
      <c r="W401" s="108"/>
      <c r="X401" s="32"/>
      <c r="Y401" s="108"/>
      <c r="Z401" s="108"/>
      <c r="AB401" s="108"/>
      <c r="AC401" s="108"/>
      <c r="AD401" s="158"/>
      <c r="AE401" s="159"/>
      <c r="AF401" s="108"/>
      <c r="AG401" s="108"/>
    </row>
    <row r="402" spans="1:33" x14ac:dyDescent="0.2">
      <c r="A402" s="152"/>
      <c r="B402" s="152"/>
      <c r="C402" s="108"/>
      <c r="D402" s="108"/>
      <c r="E402" s="108"/>
      <c r="F402" s="153"/>
      <c r="G402" s="108"/>
      <c r="H402" s="252"/>
      <c r="I402" s="108"/>
      <c r="J402" s="108"/>
      <c r="K402" s="108"/>
      <c r="L402" s="108"/>
      <c r="M402" s="32"/>
      <c r="N402" s="108"/>
      <c r="O402" s="108"/>
      <c r="P402" s="109"/>
      <c r="Q402" s="154"/>
      <c r="R402" s="154"/>
      <c r="S402" s="108"/>
      <c r="T402" s="108"/>
      <c r="U402" s="108"/>
      <c r="V402" s="108"/>
      <c r="W402" s="108"/>
      <c r="X402" s="32"/>
      <c r="Y402" s="108"/>
      <c r="Z402" s="108"/>
      <c r="AB402" s="108"/>
      <c r="AC402" s="108"/>
      <c r="AD402" s="158"/>
      <c r="AE402" s="159"/>
      <c r="AF402" s="108"/>
      <c r="AG402" s="108"/>
    </row>
    <row r="403" spans="1:33" x14ac:dyDescent="0.2">
      <c r="A403" s="152"/>
      <c r="B403" s="152"/>
      <c r="C403" s="108"/>
      <c r="D403" s="108"/>
      <c r="E403" s="108"/>
      <c r="F403" s="153"/>
      <c r="G403" s="108"/>
      <c r="H403" s="252"/>
      <c r="I403" s="108"/>
      <c r="J403" s="108"/>
      <c r="K403" s="108"/>
      <c r="L403" s="108"/>
      <c r="M403" s="32"/>
      <c r="N403" s="108"/>
      <c r="O403" s="108"/>
      <c r="P403" s="109"/>
      <c r="Q403" s="154"/>
      <c r="R403" s="154"/>
      <c r="S403" s="108"/>
      <c r="T403" s="108"/>
      <c r="U403" s="108"/>
      <c r="V403" s="108"/>
      <c r="W403" s="108"/>
      <c r="X403" s="32"/>
      <c r="Y403" s="108"/>
      <c r="Z403" s="108"/>
      <c r="AB403" s="108"/>
      <c r="AC403" s="108"/>
      <c r="AD403" s="158"/>
      <c r="AE403" s="159"/>
      <c r="AF403" s="108"/>
      <c r="AG403" s="108"/>
    </row>
    <row r="404" spans="1:33" x14ac:dyDescent="0.2">
      <c r="A404" s="152"/>
      <c r="B404" s="152"/>
      <c r="C404" s="108"/>
      <c r="D404" s="108"/>
      <c r="E404" s="108"/>
      <c r="F404" s="153"/>
      <c r="G404" s="108"/>
      <c r="H404" s="252"/>
      <c r="I404" s="108"/>
      <c r="J404" s="108"/>
      <c r="K404" s="108"/>
      <c r="L404" s="108"/>
      <c r="M404" s="32"/>
      <c r="N404" s="108"/>
      <c r="O404" s="108"/>
      <c r="P404" s="109"/>
      <c r="Q404" s="154"/>
      <c r="R404" s="154"/>
      <c r="S404" s="108"/>
      <c r="T404" s="108"/>
      <c r="U404" s="108"/>
      <c r="V404" s="108"/>
      <c r="W404" s="108"/>
      <c r="X404" s="32"/>
      <c r="Y404" s="108"/>
      <c r="Z404" s="108"/>
      <c r="AB404" s="108"/>
      <c r="AC404" s="108"/>
      <c r="AD404" s="158"/>
      <c r="AE404" s="159"/>
      <c r="AF404" s="108"/>
      <c r="AG404" s="108"/>
    </row>
    <row r="405" spans="1:33" x14ac:dyDescent="0.2">
      <c r="A405" s="152"/>
      <c r="B405" s="152"/>
      <c r="C405" s="108"/>
      <c r="D405" s="108"/>
      <c r="E405" s="108"/>
      <c r="F405" s="153"/>
      <c r="G405" s="108"/>
      <c r="H405" s="252"/>
      <c r="I405" s="108"/>
      <c r="J405" s="108"/>
      <c r="K405" s="108"/>
      <c r="L405" s="108"/>
      <c r="M405" s="32"/>
      <c r="N405" s="108"/>
      <c r="O405" s="108"/>
      <c r="P405" s="109"/>
      <c r="Q405" s="154"/>
      <c r="R405" s="154"/>
      <c r="S405" s="108"/>
      <c r="T405" s="108"/>
      <c r="U405" s="108"/>
      <c r="V405" s="108"/>
      <c r="W405" s="108"/>
      <c r="X405" s="32"/>
      <c r="Y405" s="108"/>
      <c r="Z405" s="108"/>
      <c r="AB405" s="108"/>
      <c r="AC405" s="108"/>
      <c r="AD405" s="158"/>
      <c r="AE405" s="159"/>
      <c r="AF405" s="108"/>
      <c r="AG405" s="108"/>
    </row>
    <row r="406" spans="1:33" x14ac:dyDescent="0.2">
      <c r="A406" s="152"/>
      <c r="B406" s="152"/>
      <c r="C406" s="108"/>
      <c r="D406" s="108"/>
      <c r="E406" s="108"/>
      <c r="F406" s="153"/>
      <c r="G406" s="108"/>
      <c r="H406" s="252"/>
      <c r="I406" s="108"/>
      <c r="J406" s="108"/>
      <c r="K406" s="108"/>
      <c r="L406" s="108"/>
      <c r="M406" s="32"/>
      <c r="N406" s="108"/>
      <c r="O406" s="108"/>
      <c r="P406" s="109"/>
      <c r="Q406" s="154"/>
      <c r="R406" s="154"/>
      <c r="S406" s="108"/>
      <c r="T406" s="108"/>
      <c r="U406" s="108"/>
      <c r="V406" s="108"/>
      <c r="W406" s="108"/>
      <c r="X406" s="32"/>
      <c r="Y406" s="108"/>
      <c r="Z406" s="108"/>
      <c r="AB406" s="108"/>
      <c r="AC406" s="108"/>
      <c r="AD406" s="158"/>
      <c r="AE406" s="159"/>
      <c r="AF406" s="108"/>
      <c r="AG406" s="108"/>
    </row>
    <row r="407" spans="1:33" x14ac:dyDescent="0.2">
      <c r="A407" s="152"/>
      <c r="B407" s="152"/>
      <c r="C407" s="108"/>
      <c r="D407" s="108"/>
      <c r="E407" s="108"/>
      <c r="F407" s="153"/>
      <c r="G407" s="108"/>
      <c r="H407" s="252"/>
      <c r="I407" s="108"/>
      <c r="J407" s="108"/>
      <c r="K407" s="108"/>
      <c r="L407" s="108"/>
      <c r="M407" s="32"/>
      <c r="N407" s="108"/>
      <c r="O407" s="108"/>
      <c r="P407" s="109"/>
      <c r="Q407" s="154"/>
      <c r="R407" s="154"/>
      <c r="S407" s="108"/>
      <c r="T407" s="108"/>
      <c r="U407" s="108"/>
      <c r="V407" s="108"/>
      <c r="W407" s="108"/>
      <c r="X407" s="32"/>
      <c r="Y407" s="108"/>
      <c r="Z407" s="108"/>
      <c r="AB407" s="108"/>
      <c r="AC407" s="108"/>
      <c r="AD407" s="158"/>
      <c r="AE407" s="159"/>
      <c r="AF407" s="108"/>
      <c r="AG407" s="108"/>
    </row>
    <row r="408" spans="1:33" x14ac:dyDescent="0.2">
      <c r="A408" s="152"/>
      <c r="B408" s="152"/>
      <c r="C408" s="108"/>
      <c r="D408" s="108"/>
      <c r="E408" s="108"/>
      <c r="F408" s="153"/>
      <c r="G408" s="108"/>
      <c r="H408" s="252"/>
      <c r="I408" s="108"/>
      <c r="J408" s="108"/>
      <c r="K408" s="108"/>
      <c r="L408" s="108"/>
      <c r="M408" s="32"/>
      <c r="N408" s="108"/>
      <c r="O408" s="108"/>
      <c r="P408" s="109"/>
      <c r="Q408" s="154"/>
      <c r="R408" s="154"/>
      <c r="S408" s="108"/>
      <c r="T408" s="108"/>
      <c r="U408" s="108"/>
      <c r="V408" s="108"/>
      <c r="W408" s="108"/>
      <c r="X408" s="32"/>
      <c r="Y408" s="108"/>
      <c r="Z408" s="108"/>
      <c r="AB408" s="108"/>
      <c r="AC408" s="108"/>
      <c r="AD408" s="158"/>
      <c r="AE408" s="159"/>
      <c r="AF408" s="108"/>
      <c r="AG408" s="108"/>
    </row>
    <row r="409" spans="1:33" x14ac:dyDescent="0.2">
      <c r="A409" s="152"/>
      <c r="B409" s="152"/>
      <c r="C409" s="108"/>
      <c r="D409" s="108"/>
      <c r="E409" s="108"/>
      <c r="F409" s="153"/>
      <c r="G409" s="108"/>
      <c r="H409" s="252"/>
      <c r="I409" s="108"/>
      <c r="J409" s="108"/>
      <c r="K409" s="108"/>
      <c r="L409" s="108"/>
      <c r="M409" s="32"/>
      <c r="N409" s="108"/>
      <c r="O409" s="108"/>
      <c r="P409" s="109"/>
      <c r="Q409" s="154"/>
      <c r="R409" s="154"/>
      <c r="S409" s="108"/>
      <c r="T409" s="108"/>
      <c r="U409" s="108"/>
      <c r="V409" s="108"/>
      <c r="W409" s="108"/>
      <c r="X409" s="32"/>
      <c r="Y409" s="108"/>
      <c r="Z409" s="108"/>
      <c r="AB409" s="108"/>
      <c r="AC409" s="108"/>
      <c r="AD409" s="158"/>
      <c r="AE409" s="159"/>
      <c r="AF409" s="108"/>
      <c r="AG409" s="108"/>
    </row>
    <row r="410" spans="1:33" x14ac:dyDescent="0.2">
      <c r="A410" s="152"/>
      <c r="B410" s="152"/>
      <c r="C410" s="108"/>
      <c r="D410" s="108"/>
      <c r="E410" s="108"/>
      <c r="F410" s="153"/>
      <c r="G410" s="108"/>
      <c r="H410" s="252"/>
      <c r="I410" s="108"/>
      <c r="J410" s="108"/>
      <c r="K410" s="108"/>
      <c r="L410" s="108"/>
      <c r="M410" s="32"/>
      <c r="N410" s="108"/>
      <c r="O410" s="108"/>
      <c r="P410" s="109"/>
      <c r="Q410" s="154"/>
      <c r="R410" s="154"/>
      <c r="S410" s="108"/>
      <c r="T410" s="108"/>
      <c r="U410" s="108"/>
      <c r="V410" s="108"/>
      <c r="W410" s="108"/>
      <c r="X410" s="32"/>
      <c r="Y410" s="108"/>
      <c r="Z410" s="108"/>
      <c r="AB410" s="108"/>
      <c r="AC410" s="108"/>
      <c r="AD410" s="158"/>
      <c r="AE410" s="159"/>
      <c r="AF410" s="108"/>
      <c r="AG410" s="108"/>
    </row>
    <row r="411" spans="1:33" x14ac:dyDescent="0.2">
      <c r="A411" s="152"/>
      <c r="B411" s="152"/>
      <c r="C411" s="108"/>
      <c r="D411" s="108"/>
      <c r="E411" s="108"/>
      <c r="F411" s="153"/>
      <c r="G411" s="108"/>
      <c r="H411" s="252"/>
      <c r="I411" s="108"/>
      <c r="J411" s="108"/>
      <c r="K411" s="108"/>
      <c r="L411" s="108"/>
      <c r="M411" s="32"/>
      <c r="N411" s="108"/>
      <c r="O411" s="108"/>
      <c r="P411" s="109"/>
      <c r="Q411" s="154"/>
      <c r="R411" s="154"/>
      <c r="S411" s="108"/>
      <c r="T411" s="108"/>
      <c r="U411" s="108"/>
      <c r="V411" s="108"/>
      <c r="W411" s="108"/>
      <c r="X411" s="32"/>
      <c r="Y411" s="108"/>
      <c r="Z411" s="108"/>
      <c r="AB411" s="108"/>
      <c r="AC411" s="108"/>
      <c r="AD411" s="158"/>
      <c r="AE411" s="159"/>
      <c r="AF411" s="108"/>
      <c r="AG411" s="108"/>
    </row>
    <row r="412" spans="1:33" x14ac:dyDescent="0.2">
      <c r="A412" s="152"/>
      <c r="B412" s="152"/>
      <c r="C412" s="108"/>
      <c r="D412" s="108"/>
      <c r="E412" s="108"/>
      <c r="F412" s="153"/>
      <c r="G412" s="108"/>
      <c r="H412" s="252"/>
      <c r="I412" s="108"/>
      <c r="J412" s="108"/>
      <c r="K412" s="108"/>
      <c r="L412" s="108"/>
      <c r="M412" s="32"/>
      <c r="N412" s="108"/>
      <c r="O412" s="108"/>
      <c r="P412" s="109"/>
      <c r="Q412" s="154"/>
      <c r="R412" s="154"/>
      <c r="S412" s="108"/>
      <c r="T412" s="108"/>
      <c r="U412" s="108"/>
      <c r="V412" s="108"/>
      <c r="W412" s="108"/>
      <c r="X412" s="32"/>
      <c r="Y412" s="108"/>
      <c r="Z412" s="108"/>
      <c r="AB412" s="108"/>
      <c r="AC412" s="108"/>
      <c r="AD412" s="158"/>
      <c r="AE412" s="159"/>
      <c r="AF412" s="108"/>
      <c r="AG412" s="108"/>
    </row>
    <row r="413" spans="1:33" x14ac:dyDescent="0.2">
      <c r="A413" s="152"/>
      <c r="B413" s="152"/>
      <c r="C413" s="108"/>
      <c r="D413" s="108"/>
      <c r="E413" s="108"/>
      <c r="F413" s="153"/>
      <c r="G413" s="108"/>
      <c r="H413" s="252"/>
      <c r="I413" s="108"/>
      <c r="J413" s="108"/>
      <c r="K413" s="108"/>
      <c r="L413" s="108"/>
      <c r="M413" s="32"/>
      <c r="N413" s="108"/>
      <c r="O413" s="108"/>
      <c r="P413" s="109"/>
      <c r="Q413" s="154"/>
      <c r="R413" s="154"/>
      <c r="S413" s="108"/>
      <c r="T413" s="108"/>
      <c r="U413" s="108"/>
      <c r="V413" s="108"/>
      <c r="W413" s="108"/>
      <c r="X413" s="32"/>
      <c r="Y413" s="108"/>
      <c r="Z413" s="108"/>
      <c r="AB413" s="108"/>
      <c r="AC413" s="108"/>
      <c r="AD413" s="158"/>
      <c r="AE413" s="159"/>
      <c r="AF413" s="108"/>
      <c r="AG413" s="108"/>
    </row>
    <row r="414" spans="1:33" x14ac:dyDescent="0.2">
      <c r="A414" s="152"/>
      <c r="B414" s="152"/>
      <c r="C414" s="108"/>
      <c r="D414" s="108"/>
      <c r="E414" s="108"/>
      <c r="F414" s="153"/>
      <c r="G414" s="108"/>
      <c r="H414" s="252"/>
      <c r="I414" s="108"/>
      <c r="J414" s="108"/>
      <c r="K414" s="108"/>
      <c r="L414" s="108"/>
      <c r="M414" s="32"/>
      <c r="N414" s="108"/>
      <c r="O414" s="108"/>
      <c r="P414" s="109"/>
      <c r="Q414" s="154"/>
      <c r="R414" s="154"/>
      <c r="S414" s="108"/>
      <c r="T414" s="108"/>
      <c r="U414" s="108"/>
      <c r="V414" s="108"/>
      <c r="W414" s="108"/>
      <c r="X414" s="32"/>
      <c r="Y414" s="108"/>
      <c r="Z414" s="108"/>
      <c r="AB414" s="108"/>
      <c r="AC414" s="108"/>
      <c r="AD414" s="158"/>
      <c r="AE414" s="159"/>
      <c r="AF414" s="108"/>
      <c r="AG414" s="108"/>
    </row>
    <row r="415" spans="1:33" x14ac:dyDescent="0.2">
      <c r="A415" s="152"/>
      <c r="B415" s="152"/>
      <c r="C415" s="108"/>
      <c r="D415" s="108"/>
      <c r="E415" s="108"/>
      <c r="F415" s="153"/>
      <c r="G415" s="108"/>
      <c r="H415" s="252"/>
      <c r="I415" s="108"/>
      <c r="J415" s="108"/>
      <c r="K415" s="108"/>
      <c r="L415" s="108"/>
      <c r="M415" s="32"/>
      <c r="N415" s="108"/>
      <c r="O415" s="108"/>
      <c r="P415" s="109"/>
      <c r="Q415" s="154"/>
      <c r="R415" s="154"/>
      <c r="S415" s="108"/>
      <c r="T415" s="108"/>
      <c r="U415" s="108"/>
      <c r="V415" s="108"/>
      <c r="W415" s="108"/>
      <c r="X415" s="32"/>
      <c r="Y415" s="108"/>
      <c r="Z415" s="108"/>
      <c r="AB415" s="108"/>
      <c r="AC415" s="108"/>
      <c r="AD415" s="158"/>
      <c r="AE415" s="159"/>
      <c r="AF415" s="108"/>
      <c r="AG415" s="108"/>
    </row>
    <row r="416" spans="1:33" x14ac:dyDescent="0.2">
      <c r="A416" s="152"/>
      <c r="B416" s="152"/>
      <c r="C416" s="108"/>
      <c r="D416" s="108"/>
      <c r="E416" s="108"/>
      <c r="F416" s="153"/>
      <c r="G416" s="108"/>
      <c r="H416" s="252"/>
      <c r="I416" s="108"/>
      <c r="J416" s="108"/>
      <c r="K416" s="108"/>
      <c r="L416" s="108"/>
      <c r="M416" s="32"/>
      <c r="N416" s="108"/>
      <c r="O416" s="108"/>
      <c r="P416" s="109"/>
      <c r="Q416" s="154"/>
      <c r="R416" s="154"/>
      <c r="S416" s="108"/>
      <c r="T416" s="108"/>
      <c r="U416" s="108"/>
      <c r="V416" s="108"/>
      <c r="W416" s="108"/>
      <c r="X416" s="32"/>
      <c r="Y416" s="108"/>
      <c r="Z416" s="108"/>
      <c r="AB416" s="108"/>
      <c r="AC416" s="108"/>
      <c r="AD416" s="158"/>
      <c r="AE416" s="159"/>
      <c r="AF416" s="108"/>
      <c r="AG416" s="108"/>
    </row>
    <row r="417" spans="1:33" x14ac:dyDescent="0.2">
      <c r="A417" s="152"/>
      <c r="B417" s="152"/>
      <c r="C417" s="108"/>
      <c r="D417" s="108"/>
      <c r="E417" s="108"/>
      <c r="F417" s="153"/>
      <c r="G417" s="108"/>
      <c r="H417" s="252"/>
      <c r="I417" s="108"/>
      <c r="J417" s="108"/>
      <c r="K417" s="108"/>
      <c r="L417" s="108"/>
      <c r="M417" s="32"/>
      <c r="N417" s="108"/>
      <c r="O417" s="108"/>
      <c r="P417" s="109"/>
      <c r="Q417" s="154"/>
      <c r="R417" s="154"/>
      <c r="S417" s="108"/>
      <c r="T417" s="108"/>
      <c r="U417" s="108"/>
      <c r="V417" s="108"/>
      <c r="W417" s="108"/>
      <c r="X417" s="32"/>
      <c r="Y417" s="108"/>
      <c r="Z417" s="108"/>
      <c r="AB417" s="108"/>
      <c r="AC417" s="108"/>
      <c r="AD417" s="158"/>
      <c r="AE417" s="159"/>
      <c r="AF417" s="108"/>
      <c r="AG417" s="108"/>
    </row>
    <row r="418" spans="1:33" x14ac:dyDescent="0.2">
      <c r="A418" s="152"/>
      <c r="B418" s="152"/>
      <c r="C418" s="108"/>
      <c r="D418" s="108"/>
      <c r="E418" s="108"/>
      <c r="F418" s="153"/>
      <c r="G418" s="108"/>
      <c r="H418" s="252"/>
      <c r="I418" s="108"/>
      <c r="J418" s="108"/>
      <c r="K418" s="108"/>
      <c r="L418" s="108"/>
      <c r="M418" s="32"/>
      <c r="N418" s="108"/>
      <c r="O418" s="108"/>
      <c r="P418" s="109"/>
      <c r="Q418" s="154"/>
      <c r="R418" s="154"/>
      <c r="S418" s="108"/>
      <c r="T418" s="108"/>
      <c r="U418" s="108"/>
      <c r="V418" s="108"/>
      <c r="W418" s="108"/>
      <c r="X418" s="32"/>
      <c r="Y418" s="108"/>
      <c r="Z418" s="108"/>
      <c r="AB418" s="108"/>
      <c r="AC418" s="108"/>
      <c r="AD418" s="158"/>
      <c r="AE418" s="159"/>
      <c r="AF418" s="108"/>
      <c r="AG418" s="108"/>
    </row>
    <row r="419" spans="1:33" x14ac:dyDescent="0.2">
      <c r="A419" s="152"/>
      <c r="B419" s="152"/>
      <c r="C419" s="108"/>
      <c r="D419" s="108"/>
      <c r="E419" s="108"/>
      <c r="F419" s="153"/>
      <c r="G419" s="108"/>
      <c r="H419" s="252"/>
      <c r="I419" s="108"/>
      <c r="J419" s="108"/>
      <c r="K419" s="108"/>
      <c r="L419" s="108"/>
      <c r="M419" s="32"/>
      <c r="N419" s="108"/>
      <c r="O419" s="108"/>
      <c r="P419" s="109"/>
      <c r="Q419" s="154"/>
      <c r="R419" s="154"/>
      <c r="S419" s="108"/>
      <c r="T419" s="108"/>
      <c r="U419" s="108"/>
      <c r="V419" s="108"/>
      <c r="W419" s="108"/>
      <c r="X419" s="32"/>
      <c r="Y419" s="108"/>
      <c r="Z419" s="108"/>
      <c r="AB419" s="108"/>
      <c r="AC419" s="108"/>
      <c r="AD419" s="158"/>
      <c r="AE419" s="159"/>
      <c r="AF419" s="108"/>
      <c r="AG419" s="108"/>
    </row>
    <row r="420" spans="1:33" x14ac:dyDescent="0.2">
      <c r="A420" s="152"/>
      <c r="B420" s="152"/>
      <c r="C420" s="108"/>
      <c r="D420" s="108"/>
      <c r="E420" s="108"/>
      <c r="F420" s="153"/>
      <c r="G420" s="108"/>
      <c r="H420" s="252"/>
      <c r="I420" s="108"/>
      <c r="J420" s="108"/>
      <c r="K420" s="108"/>
      <c r="L420" s="108"/>
      <c r="M420" s="32"/>
      <c r="N420" s="108"/>
      <c r="O420" s="108"/>
      <c r="P420" s="109"/>
      <c r="Q420" s="154"/>
      <c r="R420" s="154"/>
      <c r="S420" s="108"/>
      <c r="T420" s="108"/>
      <c r="U420" s="108"/>
      <c r="V420" s="108"/>
      <c r="W420" s="108"/>
      <c r="X420" s="32"/>
      <c r="Y420" s="108"/>
      <c r="Z420" s="108"/>
      <c r="AB420" s="108"/>
      <c r="AC420" s="108"/>
      <c r="AD420" s="158"/>
      <c r="AE420" s="159"/>
      <c r="AF420" s="108"/>
      <c r="AG420" s="108"/>
    </row>
    <row r="421" spans="1:33" x14ac:dyDescent="0.2">
      <c r="A421" s="152"/>
      <c r="B421" s="152"/>
      <c r="C421" s="108"/>
      <c r="D421" s="108"/>
      <c r="E421" s="108"/>
      <c r="F421" s="153"/>
      <c r="G421" s="108"/>
      <c r="H421" s="252"/>
      <c r="I421" s="108"/>
      <c r="J421" s="108"/>
      <c r="K421" s="108"/>
      <c r="L421" s="108"/>
      <c r="M421" s="32"/>
      <c r="N421" s="108"/>
      <c r="O421" s="108"/>
      <c r="P421" s="109"/>
      <c r="Q421" s="154"/>
      <c r="R421" s="154"/>
      <c r="S421" s="108"/>
      <c r="T421" s="108"/>
      <c r="U421" s="108"/>
      <c r="V421" s="108"/>
      <c r="W421" s="108"/>
      <c r="X421" s="32"/>
      <c r="Y421" s="108"/>
      <c r="Z421" s="108"/>
      <c r="AB421" s="108"/>
      <c r="AC421" s="108"/>
      <c r="AD421" s="158"/>
      <c r="AE421" s="159"/>
      <c r="AF421" s="108"/>
      <c r="AG421" s="108"/>
    </row>
    <row r="422" spans="1:33" x14ac:dyDescent="0.2">
      <c r="A422" s="152"/>
      <c r="B422" s="152"/>
      <c r="C422" s="108"/>
      <c r="D422" s="108"/>
      <c r="E422" s="108"/>
      <c r="F422" s="153"/>
      <c r="G422" s="108"/>
      <c r="H422" s="252"/>
      <c r="I422" s="108"/>
      <c r="J422" s="108"/>
      <c r="K422" s="108"/>
      <c r="L422" s="108"/>
      <c r="M422" s="32"/>
      <c r="N422" s="108"/>
      <c r="O422" s="108"/>
      <c r="P422" s="109"/>
      <c r="Q422" s="154"/>
      <c r="R422" s="154"/>
      <c r="S422" s="108"/>
      <c r="T422" s="108"/>
      <c r="U422" s="108"/>
      <c r="V422" s="108"/>
      <c r="W422" s="108"/>
      <c r="X422" s="32"/>
      <c r="Y422" s="108"/>
      <c r="Z422" s="108"/>
      <c r="AB422" s="108"/>
      <c r="AC422" s="108"/>
      <c r="AD422" s="158"/>
      <c r="AE422" s="159"/>
      <c r="AF422" s="108"/>
      <c r="AG422" s="108"/>
    </row>
    <row r="423" spans="1:33" x14ac:dyDescent="0.2">
      <c r="A423" s="152"/>
      <c r="B423" s="152"/>
      <c r="C423" s="108"/>
      <c r="D423" s="108"/>
      <c r="E423" s="108"/>
      <c r="F423" s="153"/>
      <c r="G423" s="108"/>
      <c r="H423" s="252"/>
      <c r="I423" s="108"/>
      <c r="J423" s="108"/>
      <c r="K423" s="108"/>
      <c r="L423" s="108"/>
      <c r="M423" s="32"/>
      <c r="N423" s="108"/>
      <c r="O423" s="108"/>
      <c r="P423" s="109"/>
      <c r="Q423" s="154"/>
      <c r="R423" s="154"/>
      <c r="S423" s="108"/>
      <c r="T423" s="108"/>
      <c r="U423" s="108"/>
      <c r="V423" s="108"/>
      <c r="W423" s="108"/>
      <c r="X423" s="32"/>
      <c r="Y423" s="108"/>
      <c r="Z423" s="108"/>
      <c r="AB423" s="108"/>
      <c r="AC423" s="108"/>
      <c r="AD423" s="158"/>
      <c r="AE423" s="159"/>
      <c r="AF423" s="108"/>
      <c r="AG423" s="108"/>
    </row>
    <row r="424" spans="1:33" x14ac:dyDescent="0.2">
      <c r="A424" s="152"/>
      <c r="B424" s="152"/>
      <c r="C424" s="108"/>
      <c r="D424" s="108"/>
      <c r="E424" s="108"/>
      <c r="F424" s="153"/>
      <c r="G424" s="108"/>
      <c r="H424" s="252"/>
      <c r="I424" s="108"/>
      <c r="J424" s="108"/>
      <c r="K424" s="108"/>
      <c r="L424" s="108"/>
      <c r="M424" s="32"/>
      <c r="N424" s="108"/>
      <c r="O424" s="108"/>
      <c r="P424" s="109"/>
      <c r="Q424" s="154"/>
      <c r="R424" s="154"/>
      <c r="S424" s="108"/>
      <c r="T424" s="108"/>
      <c r="U424" s="108"/>
      <c r="V424" s="108"/>
      <c r="W424" s="108"/>
      <c r="X424" s="32"/>
      <c r="Y424" s="108"/>
      <c r="Z424" s="108"/>
      <c r="AB424" s="108"/>
      <c r="AC424" s="108"/>
      <c r="AD424" s="158"/>
      <c r="AE424" s="159"/>
      <c r="AF424" s="108"/>
      <c r="AG424" s="108"/>
    </row>
    <row r="425" spans="1:33" x14ac:dyDescent="0.2">
      <c r="A425" s="152"/>
      <c r="B425" s="152"/>
      <c r="C425" s="108"/>
      <c r="D425" s="108"/>
      <c r="E425" s="108"/>
      <c r="F425" s="153"/>
      <c r="G425" s="108"/>
      <c r="H425" s="252"/>
      <c r="I425" s="108"/>
      <c r="J425" s="108"/>
      <c r="K425" s="108"/>
      <c r="L425" s="108"/>
      <c r="M425" s="32"/>
      <c r="N425" s="108"/>
      <c r="O425" s="108"/>
      <c r="P425" s="109"/>
      <c r="Q425" s="154"/>
      <c r="R425" s="154"/>
      <c r="S425" s="108"/>
      <c r="T425" s="108"/>
      <c r="U425" s="108"/>
      <c r="V425" s="108"/>
      <c r="W425" s="108"/>
      <c r="X425" s="32"/>
      <c r="Y425" s="108"/>
      <c r="Z425" s="108"/>
      <c r="AB425" s="108"/>
      <c r="AC425" s="108"/>
      <c r="AD425" s="158"/>
      <c r="AE425" s="159"/>
      <c r="AF425" s="108"/>
      <c r="AG425" s="108"/>
    </row>
    <row r="426" spans="1:33" x14ac:dyDescent="0.2">
      <c r="A426" s="152"/>
      <c r="B426" s="152"/>
      <c r="C426" s="108"/>
      <c r="D426" s="108"/>
      <c r="E426" s="108"/>
      <c r="F426" s="153"/>
      <c r="G426" s="108"/>
      <c r="H426" s="252"/>
      <c r="I426" s="108"/>
      <c r="J426" s="108"/>
      <c r="K426" s="108"/>
      <c r="L426" s="108"/>
      <c r="M426" s="32"/>
      <c r="N426" s="108"/>
      <c r="O426" s="108"/>
      <c r="P426" s="109"/>
      <c r="Q426" s="154"/>
      <c r="R426" s="154"/>
      <c r="S426" s="108"/>
      <c r="T426" s="108"/>
      <c r="U426" s="108"/>
      <c r="V426" s="108"/>
      <c r="W426" s="108"/>
      <c r="X426" s="32"/>
      <c r="Y426" s="108"/>
      <c r="Z426" s="108"/>
      <c r="AB426" s="108"/>
      <c r="AC426" s="108"/>
      <c r="AD426" s="158"/>
      <c r="AE426" s="159"/>
      <c r="AF426" s="108"/>
      <c r="AG426" s="108"/>
    </row>
    <row r="427" spans="1:33" x14ac:dyDescent="0.2">
      <c r="A427" s="152"/>
      <c r="B427" s="152"/>
      <c r="C427" s="108"/>
      <c r="D427" s="108"/>
      <c r="E427" s="108"/>
      <c r="F427" s="153"/>
      <c r="G427" s="108"/>
      <c r="H427" s="252"/>
      <c r="I427" s="108"/>
      <c r="J427" s="108"/>
      <c r="K427" s="108"/>
      <c r="L427" s="108"/>
      <c r="M427" s="32"/>
      <c r="N427" s="108"/>
      <c r="O427" s="108"/>
      <c r="P427" s="109"/>
      <c r="Q427" s="154"/>
      <c r="R427" s="154"/>
      <c r="S427" s="108"/>
      <c r="T427" s="108"/>
      <c r="U427" s="108"/>
      <c r="V427" s="108"/>
      <c r="W427" s="108"/>
      <c r="X427" s="32"/>
      <c r="Y427" s="108"/>
      <c r="Z427" s="108"/>
      <c r="AB427" s="108"/>
      <c r="AC427" s="108"/>
      <c r="AD427" s="158"/>
      <c r="AE427" s="159"/>
      <c r="AF427" s="108"/>
      <c r="AG427" s="108"/>
    </row>
    <row r="428" spans="1:33" x14ac:dyDescent="0.2">
      <c r="A428" s="152"/>
      <c r="B428" s="152"/>
      <c r="C428" s="108"/>
      <c r="D428" s="108"/>
      <c r="E428" s="108"/>
      <c r="F428" s="153"/>
      <c r="G428" s="108"/>
      <c r="H428" s="252"/>
      <c r="I428" s="108"/>
      <c r="J428" s="108"/>
      <c r="K428" s="108"/>
      <c r="L428" s="108"/>
      <c r="M428" s="32"/>
      <c r="N428" s="108"/>
      <c r="O428" s="108"/>
      <c r="P428" s="109"/>
      <c r="Q428" s="154"/>
      <c r="R428" s="154"/>
      <c r="S428" s="108"/>
      <c r="T428" s="108"/>
      <c r="U428" s="108"/>
      <c r="V428" s="108"/>
      <c r="W428" s="108"/>
      <c r="X428" s="32"/>
      <c r="Y428" s="108"/>
      <c r="Z428" s="108"/>
      <c r="AB428" s="108"/>
      <c r="AC428" s="108"/>
      <c r="AD428" s="158"/>
      <c r="AE428" s="159"/>
      <c r="AF428" s="108"/>
      <c r="AG428" s="108"/>
    </row>
    <row r="429" spans="1:33" x14ac:dyDescent="0.2">
      <c r="A429" s="152"/>
      <c r="B429" s="152"/>
      <c r="C429" s="108"/>
      <c r="D429" s="108"/>
      <c r="E429" s="108"/>
      <c r="F429" s="153"/>
      <c r="G429" s="108"/>
      <c r="H429" s="252"/>
      <c r="I429" s="108"/>
      <c r="J429" s="108"/>
      <c r="K429" s="108"/>
      <c r="L429" s="108"/>
      <c r="M429" s="32"/>
      <c r="N429" s="108"/>
      <c r="O429" s="108"/>
      <c r="P429" s="109"/>
      <c r="Q429" s="154"/>
      <c r="R429" s="154"/>
      <c r="S429" s="108"/>
      <c r="T429" s="108"/>
      <c r="U429" s="108"/>
      <c r="V429" s="108"/>
      <c r="W429" s="108"/>
      <c r="X429" s="32"/>
      <c r="Y429" s="108"/>
      <c r="Z429" s="108"/>
      <c r="AB429" s="108"/>
      <c r="AC429" s="108"/>
      <c r="AD429" s="158"/>
      <c r="AE429" s="159"/>
      <c r="AF429" s="108"/>
      <c r="AG429" s="108"/>
    </row>
    <row r="430" spans="1:33" x14ac:dyDescent="0.2">
      <c r="A430" s="152"/>
      <c r="B430" s="152"/>
      <c r="C430" s="108"/>
      <c r="D430" s="108"/>
      <c r="E430" s="108"/>
      <c r="F430" s="153"/>
      <c r="G430" s="108"/>
      <c r="H430" s="252"/>
      <c r="I430" s="108"/>
      <c r="J430" s="108"/>
      <c r="K430" s="108"/>
      <c r="L430" s="108"/>
      <c r="M430" s="32"/>
      <c r="N430" s="108"/>
      <c r="O430" s="108"/>
      <c r="P430" s="109"/>
      <c r="Q430" s="154"/>
      <c r="R430" s="154"/>
      <c r="S430" s="108"/>
      <c r="T430" s="108"/>
      <c r="U430" s="108"/>
      <c r="V430" s="108"/>
      <c r="W430" s="108"/>
      <c r="X430" s="32"/>
      <c r="Y430" s="108"/>
      <c r="Z430" s="108"/>
      <c r="AB430" s="108"/>
      <c r="AC430" s="108"/>
      <c r="AD430" s="158"/>
      <c r="AG430" s="108"/>
    </row>
    <row r="431" spans="1:33" x14ac:dyDescent="0.2">
      <c r="A431" s="152"/>
      <c r="B431" s="152"/>
      <c r="C431" s="108"/>
      <c r="D431" s="108"/>
      <c r="E431" s="108"/>
      <c r="F431" s="153"/>
      <c r="G431" s="108"/>
      <c r="H431" s="252"/>
      <c r="I431" s="108"/>
      <c r="J431" s="108"/>
      <c r="K431" s="108"/>
      <c r="L431" s="108"/>
      <c r="M431" s="32"/>
      <c r="N431" s="108"/>
      <c r="O431" s="108"/>
      <c r="P431" s="109"/>
      <c r="Q431" s="154"/>
      <c r="R431" s="154"/>
      <c r="S431" s="108"/>
      <c r="T431" s="108"/>
      <c r="U431" s="108"/>
      <c r="V431" s="108"/>
      <c r="W431" s="108"/>
      <c r="X431" s="32"/>
      <c r="Y431" s="108"/>
      <c r="Z431" s="108"/>
      <c r="AB431" s="108"/>
      <c r="AC431" s="108"/>
      <c r="AD431" s="158"/>
      <c r="AG431" s="108"/>
    </row>
    <row r="432" spans="1:33" x14ac:dyDescent="0.2">
      <c r="A432" s="152"/>
      <c r="B432" s="152"/>
      <c r="C432" s="108"/>
      <c r="D432" s="108"/>
      <c r="E432" s="108"/>
      <c r="F432" s="153"/>
      <c r="G432" s="108"/>
      <c r="H432" s="252"/>
      <c r="I432" s="108"/>
      <c r="J432" s="108"/>
      <c r="K432" s="108"/>
      <c r="L432" s="108"/>
      <c r="M432" s="32"/>
      <c r="N432" s="108"/>
      <c r="O432" s="108"/>
      <c r="P432" s="109"/>
      <c r="Q432" s="154"/>
      <c r="R432" s="154"/>
      <c r="S432" s="108"/>
      <c r="T432" s="108"/>
      <c r="U432" s="108"/>
      <c r="V432" s="108"/>
      <c r="W432" s="108"/>
      <c r="X432" s="32"/>
      <c r="Y432" s="108"/>
      <c r="Z432" s="108"/>
      <c r="AB432" s="108"/>
      <c r="AC432" s="108"/>
      <c r="AD432" s="158"/>
      <c r="AG432" s="108"/>
    </row>
    <row r="433" spans="1:33" x14ac:dyDescent="0.2">
      <c r="A433" s="152"/>
      <c r="B433" s="152"/>
      <c r="C433" s="108"/>
      <c r="D433" s="108"/>
      <c r="E433" s="108"/>
      <c r="F433" s="153"/>
      <c r="G433" s="108"/>
      <c r="H433" s="252"/>
      <c r="I433" s="108"/>
      <c r="J433" s="108"/>
      <c r="K433" s="108"/>
      <c r="L433" s="108"/>
      <c r="M433" s="32"/>
      <c r="N433" s="108"/>
      <c r="O433" s="108"/>
      <c r="P433" s="109"/>
      <c r="Q433" s="154"/>
      <c r="R433" s="154"/>
      <c r="S433" s="108"/>
      <c r="T433" s="108"/>
      <c r="U433" s="108"/>
      <c r="V433" s="108"/>
      <c r="W433" s="108"/>
      <c r="X433" s="32"/>
      <c r="Y433" s="108"/>
      <c r="Z433" s="108"/>
      <c r="AB433" s="108"/>
      <c r="AC433" s="108"/>
      <c r="AD433" s="158"/>
      <c r="AG433" s="108"/>
    </row>
    <row r="434" spans="1:33" x14ac:dyDescent="0.2">
      <c r="A434" s="152"/>
      <c r="B434" s="152"/>
      <c r="C434" s="108"/>
      <c r="D434" s="108"/>
      <c r="E434" s="108"/>
      <c r="F434" s="153"/>
      <c r="G434" s="108"/>
      <c r="H434" s="252"/>
      <c r="I434" s="108"/>
      <c r="J434" s="108"/>
      <c r="K434" s="108"/>
      <c r="L434" s="108"/>
      <c r="M434" s="32"/>
      <c r="N434" s="108"/>
      <c r="O434" s="108"/>
      <c r="P434" s="109"/>
      <c r="Q434" s="154"/>
      <c r="R434" s="154"/>
      <c r="S434" s="108"/>
      <c r="T434" s="108"/>
      <c r="U434" s="108"/>
      <c r="V434" s="108"/>
      <c r="W434" s="108"/>
      <c r="X434" s="32"/>
      <c r="Y434" s="108"/>
      <c r="Z434" s="108"/>
      <c r="AB434" s="108"/>
      <c r="AC434" s="108"/>
      <c r="AD434" s="158"/>
      <c r="AG434" s="108"/>
    </row>
    <row r="435" spans="1:33" x14ac:dyDescent="0.2">
      <c r="A435" s="152"/>
      <c r="B435" s="152"/>
      <c r="C435" s="108"/>
      <c r="D435" s="108"/>
      <c r="E435" s="108"/>
      <c r="F435" s="153"/>
      <c r="G435" s="108"/>
      <c r="H435" s="252"/>
      <c r="I435" s="108"/>
      <c r="J435" s="108"/>
      <c r="K435" s="108"/>
      <c r="L435" s="108"/>
      <c r="M435" s="32"/>
      <c r="N435" s="108"/>
      <c r="O435" s="108"/>
      <c r="P435" s="109"/>
      <c r="Q435" s="154"/>
      <c r="R435" s="154"/>
      <c r="S435" s="108"/>
      <c r="T435" s="108"/>
      <c r="U435" s="108"/>
      <c r="V435" s="108"/>
      <c r="W435" s="108"/>
      <c r="X435" s="32"/>
      <c r="Y435" s="108"/>
      <c r="Z435" s="108"/>
      <c r="AB435" s="108"/>
      <c r="AC435" s="108"/>
      <c r="AD435" s="158"/>
      <c r="AG435" s="108"/>
    </row>
    <row r="436" spans="1:33" x14ac:dyDescent="0.2">
      <c r="A436" s="152"/>
      <c r="B436" s="152"/>
      <c r="C436" s="108"/>
      <c r="D436" s="108"/>
      <c r="E436" s="108"/>
      <c r="F436" s="153"/>
      <c r="G436" s="108"/>
      <c r="H436" s="252"/>
      <c r="I436" s="108"/>
      <c r="J436" s="108"/>
      <c r="K436" s="108"/>
      <c r="L436" s="108"/>
      <c r="M436" s="32"/>
      <c r="N436" s="108"/>
      <c r="O436" s="108"/>
      <c r="P436" s="109"/>
      <c r="Q436" s="154"/>
      <c r="R436" s="154"/>
      <c r="S436" s="108"/>
      <c r="T436" s="108"/>
      <c r="U436" s="108"/>
      <c r="V436" s="108"/>
      <c r="W436" s="108"/>
      <c r="X436" s="32"/>
      <c r="Y436" s="108"/>
      <c r="Z436" s="108"/>
      <c r="AB436" s="108"/>
      <c r="AC436" s="108"/>
      <c r="AD436" s="158"/>
      <c r="AG436" s="108"/>
    </row>
    <row r="437" spans="1:33" x14ac:dyDescent="0.2">
      <c r="A437" s="152"/>
      <c r="B437" s="152"/>
      <c r="C437" s="108"/>
      <c r="D437" s="108"/>
      <c r="E437" s="108"/>
      <c r="F437" s="153"/>
      <c r="G437" s="108"/>
      <c r="H437" s="252"/>
      <c r="I437" s="108"/>
      <c r="J437" s="108"/>
      <c r="K437" s="108"/>
      <c r="L437" s="108"/>
      <c r="M437" s="32"/>
      <c r="N437" s="108"/>
      <c r="O437" s="108"/>
      <c r="P437" s="109"/>
      <c r="Q437" s="154"/>
      <c r="R437" s="154"/>
      <c r="S437" s="108"/>
      <c r="T437" s="108"/>
      <c r="U437" s="108"/>
      <c r="V437" s="108"/>
      <c r="W437" s="108"/>
      <c r="X437" s="32"/>
      <c r="Y437" s="108"/>
      <c r="Z437" s="108"/>
      <c r="AB437" s="108"/>
      <c r="AC437" s="108"/>
      <c r="AD437" s="158"/>
      <c r="AG437" s="108"/>
    </row>
    <row r="438" spans="1:33" x14ac:dyDescent="0.2">
      <c r="A438" s="152"/>
      <c r="B438" s="152"/>
      <c r="C438" s="108"/>
      <c r="D438" s="108"/>
      <c r="E438" s="108"/>
      <c r="F438" s="153"/>
      <c r="G438" s="108"/>
      <c r="H438" s="252"/>
      <c r="I438" s="108"/>
      <c r="J438" s="108"/>
      <c r="K438" s="108"/>
      <c r="L438" s="108"/>
      <c r="M438" s="32"/>
      <c r="N438" s="108"/>
      <c r="O438" s="108"/>
      <c r="P438" s="109"/>
      <c r="Q438" s="154"/>
      <c r="R438" s="154"/>
      <c r="S438" s="108"/>
      <c r="T438" s="108"/>
      <c r="U438" s="108"/>
      <c r="V438" s="108"/>
      <c r="W438" s="108"/>
      <c r="X438" s="32"/>
      <c r="Y438" s="108"/>
      <c r="Z438" s="108"/>
      <c r="AB438" s="108"/>
      <c r="AC438" s="108"/>
      <c r="AD438" s="158"/>
      <c r="AG438" s="108"/>
    </row>
    <row r="439" spans="1:33" x14ac:dyDescent="0.2">
      <c r="A439" s="163"/>
      <c r="B439" s="163"/>
      <c r="AG439" s="108"/>
    </row>
  </sheetData>
  <autoFilter ref="A1:AG380" xr:uid="{424857E9-74D1-8442-98FC-47422B5DCD2D}">
    <filterColumn colId="2">
      <filters>
        <filter val="LOY"/>
      </filters>
    </filterColumn>
  </autoFilter>
  <mergeCells count="9">
    <mergeCell ref="V379:AC379"/>
    <mergeCell ref="V380:AC380"/>
    <mergeCell ref="V372:AC372"/>
    <mergeCell ref="V373:AC373"/>
    <mergeCell ref="V374:AC374"/>
    <mergeCell ref="V375:AC375"/>
    <mergeCell ref="V376:AC376"/>
    <mergeCell ref="V377:AC377"/>
    <mergeCell ref="V378:AC378"/>
  </mergeCells>
  <conditionalFormatting sqref="A7 A56 AD67:AD68 AD75:AD76 A149 A174 A178 A191 A320:B372 C372:V372 A67:AC67 A68:AD74 A75:AC75 A76:AD148 AD372 A1:AD6 C7:AD7 A8:AD55 C56:AD56 A57:AD66 C149:AD149 A150:AD173 C174:AD174 A175:AD177 C178:AD178 A179:AD190 C191:AD191 A192:AD319 C320:AD371 A373:AD1048576">
    <cfRule type="cellIs" dxfId="87" priority="4" operator="equal">
      <formula>3495</formula>
    </cfRule>
  </conditionalFormatting>
  <conditionalFormatting sqref="F1 F15 F48:F49">
    <cfRule type="containsText" dxfId="86" priority="13" operator="containsText" text="3">
      <formula>NOT(ISERROR(SEARCH("3",#REF!)))</formula>
    </cfRule>
  </conditionalFormatting>
  <conditionalFormatting sqref="F1:F12 F14:F182 F184:F1048576">
    <cfRule type="cellIs" dxfId="85" priority="11" operator="equal">
      <formula>3</formula>
    </cfRule>
  </conditionalFormatting>
  <conditionalFormatting sqref="F1:F12 F184:F361">
    <cfRule type="containsText" dxfId="84" priority="12" operator="containsText" text="3&#10;COURSE&#10;CODE">
      <formula>NOT(ISERROR(SEARCH("3
COURSE
CODE",#REF!)))</formula>
    </cfRule>
  </conditionalFormatting>
  <conditionalFormatting sqref="F14:F72">
    <cfRule type="containsText" dxfId="83" priority="10" operator="containsText" text="3&#10;COURSE&#10;CODE">
      <formula>NOT(ISERROR(SEARCH("3
COURSE
CODE",#REF!)))</formula>
    </cfRule>
  </conditionalFormatting>
  <conditionalFormatting sqref="F74:F182">
    <cfRule type="containsText" dxfId="82" priority="9" operator="containsText" text="3&#10;COURSE&#10;CODE">
      <formula>NOT(ISERROR(SEARCH("3
COURSE
CODE",#REF!)))</formula>
    </cfRule>
  </conditionalFormatting>
  <conditionalFormatting sqref="F363:F1048576">
    <cfRule type="containsText" dxfId="81" priority="3" operator="containsText" text="3&#10;COURSE&#10;CODE">
      <formula>NOT(ISERROR(SEARCH("3
COURSE
CODE",#REF!)))</formula>
    </cfRule>
  </conditionalFormatting>
  <conditionalFormatting sqref="G178:G182 F183:G183 G185">
    <cfRule type="cellIs" dxfId="80" priority="7" operator="equal">
      <formula>3</formula>
    </cfRule>
  </conditionalFormatting>
  <conditionalFormatting sqref="G178:G182 F183:G183">
    <cfRule type="containsText" dxfId="79" priority="5" operator="containsText" text="3&#10;COURSE&#10;CODE">
      <formula>NOT(ISERROR(SEARCH("3
COURSE
CODE",#REF!)))</formula>
    </cfRule>
  </conditionalFormatting>
  <conditionalFormatting sqref="G185">
    <cfRule type="containsText" dxfId="78" priority="8" operator="containsText" text="3&#10;COURSE&#10;CODE">
      <formula>NOT(ISERROR(SEARCH("3
COURSE
CODE",#REF!)))</formula>
    </cfRule>
  </conditionalFormatting>
  <conditionalFormatting sqref="AG370">
    <cfRule type="cellIs" dxfId="77" priority="1" operator="equal">
      <formula>3495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FD265-7C37-534C-A86A-AB486FF27EBC}">
  <sheetPr filterMode="1"/>
  <dimension ref="A1:AG439"/>
  <sheetViews>
    <sheetView zoomScale="140" zoomScaleNormal="140" workbookViewId="0">
      <pane ySplit="1" topLeftCell="A362" activePane="bottomLeft" state="frozen"/>
      <selection pane="bottomLeft" activeCell="A381" sqref="A381:U381"/>
    </sheetView>
  </sheetViews>
  <sheetFormatPr baseColWidth="10" defaultColWidth="9.1640625" defaultRowHeight="16" x14ac:dyDescent="0.2"/>
  <cols>
    <col min="1" max="1" width="7.1640625" style="177" customWidth="1"/>
    <col min="2" max="2" width="25" style="177" customWidth="1"/>
    <col min="3" max="3" width="3.5" customWidth="1"/>
    <col min="4" max="4" width="5" customWidth="1"/>
    <col min="5" max="5" width="6.6640625" customWidth="1"/>
    <col min="6" max="6" width="6.1640625" style="171" customWidth="1"/>
    <col min="7" max="7" width="12.33203125" customWidth="1"/>
    <col min="8" max="8" width="5.33203125" style="254" customWidth="1"/>
    <col min="9" max="9" width="4.83203125" customWidth="1"/>
    <col min="10" max="10" width="5.33203125" customWidth="1"/>
    <col min="11" max="11" width="5.83203125" customWidth="1"/>
    <col min="12" max="12" width="4.6640625" customWidth="1"/>
    <col min="13" max="13" width="7.1640625" style="31" customWidth="1"/>
    <col min="14" max="14" width="8.1640625" customWidth="1"/>
    <col min="15" max="15" width="4.83203125" customWidth="1"/>
    <col min="16" max="16" width="6.1640625" style="172" customWidth="1"/>
    <col min="17" max="17" width="5.83203125" style="173" customWidth="1"/>
    <col min="18" max="18" width="8.1640625" style="173" customWidth="1"/>
    <col min="19" max="19" width="5.5" customWidth="1"/>
    <col min="20" max="20" width="7.33203125" customWidth="1"/>
    <col min="21" max="21" width="15.1640625" customWidth="1"/>
    <col min="22" max="22" width="6.83203125" customWidth="1"/>
    <col min="23" max="23" width="4.6640625" customWidth="1"/>
    <col min="24" max="24" width="9.33203125" style="31" customWidth="1"/>
    <col min="25" max="25" width="8.5" customWidth="1"/>
    <col min="26" max="26" width="6.83203125" customWidth="1"/>
    <col min="27" max="27" width="14" style="31" hidden="1" customWidth="1"/>
    <col min="28" max="28" width="8.6640625" customWidth="1"/>
    <col min="29" max="29" width="8.5" customWidth="1"/>
    <col min="30" max="30" width="7.6640625" style="176" customWidth="1"/>
    <col min="31" max="31" width="29" style="170" customWidth="1"/>
    <col min="32" max="32" width="9" customWidth="1"/>
    <col min="33" max="33" width="19.1640625" customWidth="1"/>
  </cols>
  <sheetData>
    <row r="1" spans="1:33" ht="72.75" customHeight="1" thickBot="1" x14ac:dyDescent="0.25">
      <c r="A1" s="1" t="s">
        <v>766</v>
      </c>
      <c r="B1" s="2" t="s">
        <v>661</v>
      </c>
      <c r="C1" s="3" t="s">
        <v>0</v>
      </c>
      <c r="D1" s="3" t="s">
        <v>1</v>
      </c>
      <c r="E1" s="4" t="s">
        <v>2</v>
      </c>
      <c r="F1" s="4" t="s">
        <v>3</v>
      </c>
      <c r="G1" s="4" t="s">
        <v>4</v>
      </c>
      <c r="H1" s="259" t="s">
        <v>767</v>
      </c>
      <c r="I1" s="5" t="s">
        <v>5</v>
      </c>
      <c r="J1" s="6" t="s">
        <v>6</v>
      </c>
      <c r="K1" s="7" t="s">
        <v>7</v>
      </c>
      <c r="L1" s="7" t="s">
        <v>8</v>
      </c>
      <c r="M1" s="8" t="s">
        <v>9</v>
      </c>
      <c r="N1" s="9" t="s">
        <v>10</v>
      </c>
      <c r="O1" s="10" t="s">
        <v>11</v>
      </c>
      <c r="P1" s="11" t="s">
        <v>12</v>
      </c>
      <c r="Q1" s="12" t="s">
        <v>13</v>
      </c>
      <c r="R1" s="13" t="s">
        <v>14</v>
      </c>
      <c r="S1" s="14" t="s">
        <v>16</v>
      </c>
      <c r="T1" s="15" t="s">
        <v>17</v>
      </c>
      <c r="U1" s="16" t="s">
        <v>18</v>
      </c>
      <c r="V1" s="17" t="s">
        <v>19</v>
      </c>
      <c r="W1" s="10" t="s">
        <v>20</v>
      </c>
      <c r="X1" s="10" t="s">
        <v>21</v>
      </c>
      <c r="Y1" s="18" t="s">
        <v>22</v>
      </c>
      <c r="Z1" s="19" t="s">
        <v>23</v>
      </c>
      <c r="AA1" s="20" t="s">
        <v>24</v>
      </c>
      <c r="AB1" s="21" t="s">
        <v>25</v>
      </c>
      <c r="AC1" s="22" t="s">
        <v>26</v>
      </c>
      <c r="AD1" s="24" t="s">
        <v>29</v>
      </c>
      <c r="AE1" s="25" t="s">
        <v>30</v>
      </c>
      <c r="AF1" s="26"/>
      <c r="AG1" s="27"/>
    </row>
    <row r="2" spans="1:33" s="31" customFormat="1" ht="81" hidden="1" customHeight="1" x14ac:dyDescent="0.2">
      <c r="A2" s="179" t="s">
        <v>31</v>
      </c>
      <c r="B2" s="179" t="s">
        <v>709</v>
      </c>
      <c r="C2" s="179" t="s">
        <v>33</v>
      </c>
      <c r="D2" s="179" t="s">
        <v>34</v>
      </c>
      <c r="E2" s="179" t="s">
        <v>35</v>
      </c>
      <c r="F2" s="179" t="s">
        <v>692</v>
      </c>
      <c r="G2" s="179" t="s">
        <v>36</v>
      </c>
      <c r="H2" s="220">
        <v>45</v>
      </c>
      <c r="I2" s="28" t="s">
        <v>37</v>
      </c>
      <c r="J2" s="30">
        <v>753</v>
      </c>
      <c r="K2" s="29">
        <v>18</v>
      </c>
      <c r="L2" s="29">
        <v>0</v>
      </c>
      <c r="M2" s="29">
        <f>K2+L2</f>
        <v>18</v>
      </c>
      <c r="N2" s="30">
        <f>(J2*M2)</f>
        <v>13554</v>
      </c>
      <c r="O2" s="30">
        <v>0</v>
      </c>
      <c r="P2" s="30">
        <v>0</v>
      </c>
      <c r="Q2" s="28">
        <v>0.4</v>
      </c>
      <c r="R2" s="28">
        <f>SUM(P2*Q2*O2)</f>
        <v>0</v>
      </c>
      <c r="S2" s="30">
        <v>0</v>
      </c>
      <c r="T2" s="30">
        <f>(M2*S2)</f>
        <v>0</v>
      </c>
      <c r="U2" s="30">
        <f>N2+R2+T2</f>
        <v>13554</v>
      </c>
      <c r="V2" s="30">
        <f>M2*200</f>
        <v>3600</v>
      </c>
      <c r="W2" s="30">
        <v>1</v>
      </c>
      <c r="X2" s="30">
        <v>4980</v>
      </c>
      <c r="Y2" s="29">
        <f>SUM(X2*W2)</f>
        <v>4980</v>
      </c>
      <c r="Z2" s="29">
        <v>0</v>
      </c>
      <c r="AA2" s="195"/>
      <c r="AB2" s="30">
        <f>V2+Y2+Z2</f>
        <v>8580</v>
      </c>
      <c r="AC2" s="56">
        <f>AB2+U2</f>
        <v>22134</v>
      </c>
      <c r="AD2" s="197" t="str">
        <f>A2</f>
        <v>601-P</v>
      </c>
      <c r="AE2" s="74" t="s">
        <v>39</v>
      </c>
    </row>
    <row r="3" spans="1:33" s="31" customFormat="1" ht="83" hidden="1" customHeight="1" x14ac:dyDescent="0.2">
      <c r="A3" s="28" t="s">
        <v>31</v>
      </c>
      <c r="B3" s="28" t="s">
        <v>40</v>
      </c>
      <c r="C3" s="28" t="s">
        <v>33</v>
      </c>
      <c r="D3" s="28" t="s">
        <v>34</v>
      </c>
      <c r="E3" s="28" t="s">
        <v>35</v>
      </c>
      <c r="F3" s="28" t="s">
        <v>38</v>
      </c>
      <c r="G3" s="28" t="s">
        <v>41</v>
      </c>
      <c r="H3" s="220">
        <v>0</v>
      </c>
      <c r="I3" s="28" t="s">
        <v>38</v>
      </c>
      <c r="J3" s="30">
        <v>0</v>
      </c>
      <c r="K3" s="29">
        <v>0</v>
      </c>
      <c r="L3" s="29">
        <v>0</v>
      </c>
      <c r="M3" s="29">
        <v>0</v>
      </c>
      <c r="N3" s="30">
        <v>0</v>
      </c>
      <c r="O3" s="30">
        <v>0</v>
      </c>
      <c r="P3" s="30">
        <v>0</v>
      </c>
      <c r="Q3" s="28">
        <v>0</v>
      </c>
      <c r="R3" s="28">
        <v>0</v>
      </c>
      <c r="S3" s="30"/>
      <c r="T3" s="30">
        <v>4095</v>
      </c>
      <c r="U3" s="30">
        <f>N3+R3+T3</f>
        <v>4095</v>
      </c>
      <c r="V3" s="30"/>
      <c r="W3" s="30"/>
      <c r="X3" s="30"/>
      <c r="Y3" s="29"/>
      <c r="Z3" s="29"/>
      <c r="AA3" s="195"/>
      <c r="AB3" s="30">
        <f>V3+Y3+Z3</f>
        <v>0</v>
      </c>
      <c r="AC3" s="56">
        <f>AB3+U3</f>
        <v>4095</v>
      </c>
      <c r="AD3" s="197" t="str">
        <f>A3</f>
        <v>601-P</v>
      </c>
      <c r="AE3" s="74"/>
    </row>
    <row r="4" spans="1:33" s="31" customFormat="1" ht="70" hidden="1" customHeight="1" x14ac:dyDescent="0.2">
      <c r="A4" s="33" t="s">
        <v>42</v>
      </c>
      <c r="B4" s="33" t="s">
        <v>632</v>
      </c>
      <c r="C4" s="28" t="s">
        <v>44</v>
      </c>
      <c r="D4" s="28" t="s">
        <v>45</v>
      </c>
      <c r="E4" s="35" t="s">
        <v>46</v>
      </c>
      <c r="F4" s="35" t="s">
        <v>47</v>
      </c>
      <c r="G4" s="35" t="s">
        <v>631</v>
      </c>
      <c r="H4" s="220">
        <v>42</v>
      </c>
      <c r="I4" s="33" t="s">
        <v>48</v>
      </c>
      <c r="J4" s="51">
        <v>585</v>
      </c>
      <c r="K4" s="52">
        <v>16</v>
      </c>
      <c r="L4" s="52">
        <v>0</v>
      </c>
      <c r="M4" s="52">
        <f t="shared" ref="M4:M15" si="0">K4+L4</f>
        <v>16</v>
      </c>
      <c r="N4" s="34">
        <f t="shared" ref="N4:N15" si="1">(J4*M4)</f>
        <v>9360</v>
      </c>
      <c r="O4" s="53">
        <v>28</v>
      </c>
      <c r="P4" s="53">
        <v>98</v>
      </c>
      <c r="Q4" s="54">
        <v>0.4</v>
      </c>
      <c r="R4" s="71">
        <f t="shared" ref="R4:R15" si="2">SUM(P4*Q4*O4)</f>
        <v>1097.6000000000001</v>
      </c>
      <c r="S4" s="53">
        <v>200</v>
      </c>
      <c r="T4" s="34">
        <f>(M4*S4)</f>
        <v>3200</v>
      </c>
      <c r="U4" s="34">
        <f>N4+R4+T4</f>
        <v>13657.6</v>
      </c>
      <c r="V4" s="34">
        <f>M4*200</f>
        <v>3200</v>
      </c>
      <c r="W4" s="34">
        <v>1</v>
      </c>
      <c r="X4" s="34">
        <v>450</v>
      </c>
      <c r="Y4" s="52">
        <f t="shared" ref="Y4:Y15" si="3">SUM(X4*W4)</f>
        <v>450</v>
      </c>
      <c r="Z4" s="46">
        <v>0</v>
      </c>
      <c r="AA4" s="46"/>
      <c r="AB4" s="34">
        <f>V4+Y4+Z4</f>
        <v>3650</v>
      </c>
      <c r="AC4" s="56">
        <f>AB4+U4</f>
        <v>17307.599999999999</v>
      </c>
      <c r="AD4" s="57" t="str">
        <f>A4</f>
        <v>603-A</v>
      </c>
      <c r="AE4" s="74"/>
    </row>
    <row r="5" spans="1:33" s="36" customFormat="1" ht="79" hidden="1" customHeight="1" x14ac:dyDescent="0.2">
      <c r="A5" s="178" t="s">
        <v>42</v>
      </c>
      <c r="B5" s="178" t="s">
        <v>708</v>
      </c>
      <c r="C5" s="179" t="s">
        <v>44</v>
      </c>
      <c r="D5" s="179" t="s">
        <v>50</v>
      </c>
      <c r="E5" s="180" t="s">
        <v>51</v>
      </c>
      <c r="F5" s="180" t="s">
        <v>52</v>
      </c>
      <c r="G5" s="180" t="s">
        <v>628</v>
      </c>
      <c r="H5" s="220">
        <v>42</v>
      </c>
      <c r="I5" s="33" t="s">
        <v>48</v>
      </c>
      <c r="J5" s="51">
        <v>585</v>
      </c>
      <c r="K5" s="52">
        <v>0</v>
      </c>
      <c r="L5" s="52">
        <v>20</v>
      </c>
      <c r="M5" s="52">
        <f t="shared" si="0"/>
        <v>20</v>
      </c>
      <c r="N5" s="34">
        <f t="shared" si="1"/>
        <v>11700</v>
      </c>
      <c r="O5" s="182">
        <v>33</v>
      </c>
      <c r="P5" s="53">
        <v>138</v>
      </c>
      <c r="Q5" s="54">
        <v>0.4</v>
      </c>
      <c r="R5" s="71">
        <f t="shared" si="2"/>
        <v>1821.6000000000001</v>
      </c>
      <c r="S5" s="53">
        <v>200</v>
      </c>
      <c r="T5" s="34">
        <f>(M5*S5)</f>
        <v>4000</v>
      </c>
      <c r="U5" s="34">
        <f>N5+R5+T5</f>
        <v>17521.599999999999</v>
      </c>
      <c r="V5" s="34">
        <f>M5*200</f>
        <v>4000</v>
      </c>
      <c r="W5" s="34">
        <v>1</v>
      </c>
      <c r="X5" s="34">
        <v>500</v>
      </c>
      <c r="Y5" s="52">
        <f t="shared" si="3"/>
        <v>500</v>
      </c>
      <c r="Z5" s="46">
        <v>0</v>
      </c>
      <c r="AA5" s="46"/>
      <c r="AB5" s="34">
        <f>V5+Y5+Z5</f>
        <v>4500</v>
      </c>
      <c r="AC5" s="56">
        <f>AB5+U5</f>
        <v>22021.599999999999</v>
      </c>
      <c r="AD5" s="57" t="str">
        <f>A5</f>
        <v>603-A</v>
      </c>
      <c r="AE5" s="74"/>
    </row>
    <row r="6" spans="1:33" s="36" customFormat="1" ht="58" hidden="1" customHeight="1" x14ac:dyDescent="0.2">
      <c r="A6" s="62" t="s">
        <v>54</v>
      </c>
      <c r="B6" s="33" t="s">
        <v>32</v>
      </c>
      <c r="C6" s="37" t="s">
        <v>44</v>
      </c>
      <c r="D6" s="37" t="s">
        <v>45</v>
      </c>
      <c r="E6" s="37" t="s">
        <v>46</v>
      </c>
      <c r="F6" s="37" t="s">
        <v>55</v>
      </c>
      <c r="G6" s="37" t="s">
        <v>56</v>
      </c>
      <c r="H6" s="245">
        <v>45</v>
      </c>
      <c r="I6" s="38" t="s">
        <v>48</v>
      </c>
      <c r="J6" s="39">
        <v>585</v>
      </c>
      <c r="K6" s="40">
        <v>0</v>
      </c>
      <c r="L6" s="40">
        <v>0</v>
      </c>
      <c r="M6" s="40">
        <f t="shared" si="0"/>
        <v>0</v>
      </c>
      <c r="N6" s="41">
        <f t="shared" si="1"/>
        <v>0</v>
      </c>
      <c r="O6" s="42">
        <v>0</v>
      </c>
      <c r="P6" s="42">
        <v>98</v>
      </c>
      <c r="Q6" s="43">
        <v>0.4</v>
      </c>
      <c r="R6" s="43">
        <f t="shared" si="2"/>
        <v>0</v>
      </c>
      <c r="S6" s="41">
        <v>200</v>
      </c>
      <c r="T6" s="41">
        <f>(M6*S6)</f>
        <v>0</v>
      </c>
      <c r="U6" s="41">
        <f>N6+R6+T6</f>
        <v>0</v>
      </c>
      <c r="V6" s="41">
        <f>M6*200</f>
        <v>0</v>
      </c>
      <c r="W6" s="41">
        <v>0</v>
      </c>
      <c r="X6" s="41">
        <v>550</v>
      </c>
      <c r="Y6" s="40">
        <f t="shared" si="3"/>
        <v>0</v>
      </c>
      <c r="Z6" s="45">
        <v>0</v>
      </c>
      <c r="AA6" s="46"/>
      <c r="AB6" s="41">
        <f>V6+Y6+Z6</f>
        <v>0</v>
      </c>
      <c r="AC6" s="47">
        <f>AB6+U6</f>
        <v>0</v>
      </c>
      <c r="AD6" s="49" t="str">
        <f>A6</f>
        <v>603-PR</v>
      </c>
      <c r="AE6" s="74" t="s">
        <v>58</v>
      </c>
    </row>
    <row r="7" spans="1:33" s="36" customFormat="1" ht="103" hidden="1" customHeight="1" x14ac:dyDescent="0.2">
      <c r="A7" s="33" t="s">
        <v>54</v>
      </c>
      <c r="B7" s="74" t="s">
        <v>625</v>
      </c>
      <c r="C7" s="37" t="s">
        <v>44</v>
      </c>
      <c r="D7" s="37" t="s">
        <v>45</v>
      </c>
      <c r="E7" s="37" t="s">
        <v>46</v>
      </c>
      <c r="F7" s="37" t="s">
        <v>55</v>
      </c>
      <c r="G7" s="37" t="s">
        <v>60</v>
      </c>
      <c r="H7" s="245">
        <v>45</v>
      </c>
      <c r="I7" s="38" t="s">
        <v>48</v>
      </c>
      <c r="J7" s="39">
        <v>585</v>
      </c>
      <c r="K7" s="40">
        <v>0</v>
      </c>
      <c r="L7" s="40">
        <v>0</v>
      </c>
      <c r="M7" s="40">
        <f t="shared" si="0"/>
        <v>0</v>
      </c>
      <c r="N7" s="41">
        <f t="shared" si="1"/>
        <v>0</v>
      </c>
      <c r="O7" s="42">
        <v>0</v>
      </c>
      <c r="P7" s="42">
        <v>98</v>
      </c>
      <c r="Q7" s="43">
        <v>0.4</v>
      </c>
      <c r="R7" s="43">
        <f t="shared" si="2"/>
        <v>0</v>
      </c>
      <c r="S7" s="41">
        <v>0</v>
      </c>
      <c r="T7" s="41">
        <f>(M7*S7)</f>
        <v>0</v>
      </c>
      <c r="U7" s="41">
        <f>N7+R7+T7</f>
        <v>0</v>
      </c>
      <c r="V7" s="41">
        <f>M7*200</f>
        <v>0</v>
      </c>
      <c r="W7" s="41">
        <v>0</v>
      </c>
      <c r="X7" s="41">
        <v>450</v>
      </c>
      <c r="Y7" s="40">
        <f>SUM(X8*W7)</f>
        <v>0</v>
      </c>
      <c r="Z7" s="45">
        <v>0</v>
      </c>
      <c r="AA7" s="46"/>
      <c r="AB7" s="41">
        <f>V7+Y7+Z7</f>
        <v>0</v>
      </c>
      <c r="AC7" s="47">
        <f>AB7+U7</f>
        <v>0</v>
      </c>
      <c r="AD7" s="49" t="str">
        <f>A7</f>
        <v>603-PR</v>
      </c>
      <c r="AE7" s="74" t="s">
        <v>59</v>
      </c>
    </row>
    <row r="8" spans="1:33" s="31" customFormat="1" ht="54" hidden="1" customHeight="1" x14ac:dyDescent="0.2">
      <c r="A8" s="178" t="s">
        <v>54</v>
      </c>
      <c r="B8" s="178" t="s">
        <v>702</v>
      </c>
      <c r="C8" s="180" t="s">
        <v>44</v>
      </c>
      <c r="D8" s="180" t="s">
        <v>45</v>
      </c>
      <c r="E8" s="180" t="s">
        <v>46</v>
      </c>
      <c r="F8" s="180" t="s">
        <v>61</v>
      </c>
      <c r="G8" s="180" t="s">
        <v>624</v>
      </c>
      <c r="H8" s="220">
        <v>45</v>
      </c>
      <c r="I8" s="200" t="s">
        <v>48</v>
      </c>
      <c r="J8" s="51">
        <v>585</v>
      </c>
      <c r="K8" s="181">
        <v>17</v>
      </c>
      <c r="L8" s="52">
        <v>0</v>
      </c>
      <c r="M8" s="52">
        <f t="shared" si="0"/>
        <v>17</v>
      </c>
      <c r="N8" s="34">
        <f t="shared" si="1"/>
        <v>9945</v>
      </c>
      <c r="O8" s="182">
        <v>33</v>
      </c>
      <c r="P8" s="182">
        <v>78</v>
      </c>
      <c r="Q8" s="54">
        <v>0.4</v>
      </c>
      <c r="R8" s="54">
        <f t="shared" si="2"/>
        <v>1029.6000000000001</v>
      </c>
      <c r="S8" s="34">
        <v>200</v>
      </c>
      <c r="T8" s="34">
        <f>(M8*S8)</f>
        <v>3400</v>
      </c>
      <c r="U8" s="34">
        <f>N8+R8+T8</f>
        <v>14374.6</v>
      </c>
      <c r="V8" s="34">
        <f>M8*200</f>
        <v>3400</v>
      </c>
      <c r="W8" s="34">
        <v>1</v>
      </c>
      <c r="X8" s="34">
        <v>450</v>
      </c>
      <c r="Y8" s="52">
        <f>SUM(X9*W8)</f>
        <v>450</v>
      </c>
      <c r="Z8" s="46">
        <v>0</v>
      </c>
      <c r="AA8" s="46"/>
      <c r="AB8" s="34">
        <f>V8+Y8+Z8</f>
        <v>3850</v>
      </c>
      <c r="AC8" s="56">
        <f>AB8+U8</f>
        <v>18224.599999999999</v>
      </c>
      <c r="AD8" s="57" t="str">
        <f>A8</f>
        <v>603-PR</v>
      </c>
      <c r="AE8" s="74"/>
    </row>
    <row r="9" spans="1:33" s="31" customFormat="1" ht="44.25" hidden="1" customHeight="1" x14ac:dyDescent="0.2">
      <c r="A9" s="178" t="s">
        <v>54</v>
      </c>
      <c r="B9" s="178" t="s">
        <v>629</v>
      </c>
      <c r="C9" s="180" t="s">
        <v>44</v>
      </c>
      <c r="D9" s="180" t="s">
        <v>45</v>
      </c>
      <c r="E9" s="180" t="s">
        <v>46</v>
      </c>
      <c r="F9" s="180" t="s">
        <v>62</v>
      </c>
      <c r="G9" s="180" t="s">
        <v>628</v>
      </c>
      <c r="H9" s="220">
        <v>45</v>
      </c>
      <c r="I9" s="200" t="s">
        <v>48</v>
      </c>
      <c r="J9" s="51">
        <v>585</v>
      </c>
      <c r="K9" s="52">
        <v>0</v>
      </c>
      <c r="L9" s="52">
        <v>21</v>
      </c>
      <c r="M9" s="52">
        <f t="shared" si="0"/>
        <v>21</v>
      </c>
      <c r="N9" s="34">
        <f t="shared" si="1"/>
        <v>12285</v>
      </c>
      <c r="O9" s="182">
        <v>33</v>
      </c>
      <c r="P9" s="182">
        <v>138</v>
      </c>
      <c r="Q9" s="54">
        <v>0.4</v>
      </c>
      <c r="R9" s="54">
        <f t="shared" si="2"/>
        <v>1821.6000000000001</v>
      </c>
      <c r="S9" s="34">
        <v>100</v>
      </c>
      <c r="T9" s="34">
        <f>(M9*S9)</f>
        <v>2100</v>
      </c>
      <c r="U9" s="34">
        <f>N9+R9+T9</f>
        <v>16206.6</v>
      </c>
      <c r="V9" s="34">
        <f>M9*200</f>
        <v>4200</v>
      </c>
      <c r="W9" s="34">
        <v>1</v>
      </c>
      <c r="X9" s="34">
        <v>450</v>
      </c>
      <c r="Y9" s="52">
        <f t="shared" si="3"/>
        <v>450</v>
      </c>
      <c r="Z9" s="46">
        <v>0</v>
      </c>
      <c r="AA9" s="46"/>
      <c r="AB9" s="34">
        <f>V9+Y9+Z9</f>
        <v>4650</v>
      </c>
      <c r="AC9" s="56">
        <f>AB9+U9</f>
        <v>20856.599999999999</v>
      </c>
      <c r="AD9" s="57" t="str">
        <f>A9</f>
        <v>603-PR</v>
      </c>
      <c r="AE9" s="74" t="s">
        <v>64</v>
      </c>
    </row>
    <row r="10" spans="1:33" s="31" customFormat="1" ht="75" hidden="1" customHeight="1" x14ac:dyDescent="0.2">
      <c r="A10" s="178" t="s">
        <v>54</v>
      </c>
      <c r="B10" s="178" t="s">
        <v>706</v>
      </c>
      <c r="C10" s="179" t="s">
        <v>44</v>
      </c>
      <c r="D10" s="179" t="s">
        <v>45</v>
      </c>
      <c r="E10" s="180" t="s">
        <v>65</v>
      </c>
      <c r="F10" s="180" t="s">
        <v>61</v>
      </c>
      <c r="G10" s="180" t="s">
        <v>624</v>
      </c>
      <c r="H10" s="220">
        <v>42</v>
      </c>
      <c r="I10" s="33" t="s">
        <v>48</v>
      </c>
      <c r="J10" s="51">
        <v>585</v>
      </c>
      <c r="K10" s="52">
        <v>22</v>
      </c>
      <c r="L10" s="52">
        <v>0</v>
      </c>
      <c r="M10" s="52">
        <f t="shared" si="0"/>
        <v>22</v>
      </c>
      <c r="N10" s="34">
        <f t="shared" si="1"/>
        <v>12870</v>
      </c>
      <c r="O10" s="53">
        <v>38</v>
      </c>
      <c r="P10" s="53">
        <v>140</v>
      </c>
      <c r="Q10" s="54">
        <v>0.4</v>
      </c>
      <c r="R10" s="71">
        <f t="shared" si="2"/>
        <v>2128</v>
      </c>
      <c r="S10" s="182">
        <v>200</v>
      </c>
      <c r="T10" s="55">
        <f>(M10*S10)</f>
        <v>4400</v>
      </c>
      <c r="U10" s="34">
        <f>N10+R10+T10</f>
        <v>19398</v>
      </c>
      <c r="V10" s="34">
        <f>M10*200</f>
        <v>4400</v>
      </c>
      <c r="W10" s="34">
        <v>1</v>
      </c>
      <c r="X10" s="34">
        <v>600</v>
      </c>
      <c r="Y10" s="52">
        <f t="shared" si="3"/>
        <v>600</v>
      </c>
      <c r="Z10" s="46">
        <v>0</v>
      </c>
      <c r="AA10" s="46"/>
      <c r="AB10" s="34">
        <f>V10+Y10+Z10</f>
        <v>5000</v>
      </c>
      <c r="AC10" s="56">
        <f>AB10+U10</f>
        <v>24398</v>
      </c>
      <c r="AD10" s="57" t="str">
        <f>A10</f>
        <v>603-PR</v>
      </c>
      <c r="AE10" s="74"/>
    </row>
    <row r="11" spans="1:33" s="31" customFormat="1" ht="75" hidden="1" customHeight="1" x14ac:dyDescent="0.2">
      <c r="A11" s="178" t="s">
        <v>54</v>
      </c>
      <c r="B11" s="178" t="s">
        <v>701</v>
      </c>
      <c r="C11" s="179" t="s">
        <v>44</v>
      </c>
      <c r="D11" s="179" t="s">
        <v>45</v>
      </c>
      <c r="E11" s="180" t="s">
        <v>65</v>
      </c>
      <c r="F11" s="180" t="s">
        <v>202</v>
      </c>
      <c r="G11" s="180" t="s">
        <v>626</v>
      </c>
      <c r="H11" s="220">
        <v>42</v>
      </c>
      <c r="I11" s="33" t="s">
        <v>48</v>
      </c>
      <c r="J11" s="51">
        <v>585</v>
      </c>
      <c r="K11" s="181">
        <v>25</v>
      </c>
      <c r="L11" s="52">
        <v>0</v>
      </c>
      <c r="M11" s="52">
        <f t="shared" si="0"/>
        <v>25</v>
      </c>
      <c r="N11" s="34">
        <f t="shared" si="1"/>
        <v>14625</v>
      </c>
      <c r="O11" s="53">
        <v>38</v>
      </c>
      <c r="P11" s="53">
        <v>140</v>
      </c>
      <c r="Q11" s="54">
        <v>0.4</v>
      </c>
      <c r="R11" s="71">
        <f t="shared" si="2"/>
        <v>2128</v>
      </c>
      <c r="S11" s="53">
        <v>0</v>
      </c>
      <c r="T11" s="34">
        <f>(M11*S11)</f>
        <v>0</v>
      </c>
      <c r="U11" s="34">
        <f>N11+R11+T11</f>
        <v>16753</v>
      </c>
      <c r="V11" s="34">
        <f>M11*200</f>
        <v>5000</v>
      </c>
      <c r="W11" s="34">
        <v>1</v>
      </c>
      <c r="X11" s="34">
        <v>600</v>
      </c>
      <c r="Y11" s="52">
        <f t="shared" si="3"/>
        <v>600</v>
      </c>
      <c r="Z11" s="46">
        <v>0</v>
      </c>
      <c r="AA11" s="46"/>
      <c r="AB11" s="34">
        <f>V11+Y11+Z11</f>
        <v>5600</v>
      </c>
      <c r="AC11" s="56">
        <f>AB11+U11</f>
        <v>22353</v>
      </c>
      <c r="AD11" s="57" t="str">
        <f>A11</f>
        <v>603-PR</v>
      </c>
      <c r="AE11" s="74"/>
    </row>
    <row r="12" spans="1:33" s="31" customFormat="1" ht="121" hidden="1" customHeight="1" x14ac:dyDescent="0.2">
      <c r="A12" s="178" t="s">
        <v>54</v>
      </c>
      <c r="B12" s="178" t="s">
        <v>705</v>
      </c>
      <c r="C12" s="179" t="s">
        <v>44</v>
      </c>
      <c r="D12" s="179" t="s">
        <v>45</v>
      </c>
      <c r="E12" s="180" t="s">
        <v>65</v>
      </c>
      <c r="F12" s="180" t="s">
        <v>67</v>
      </c>
      <c r="G12" s="180" t="s">
        <v>624</v>
      </c>
      <c r="H12" s="220">
        <v>42</v>
      </c>
      <c r="I12" s="33" t="s">
        <v>48</v>
      </c>
      <c r="J12" s="51">
        <v>585</v>
      </c>
      <c r="K12" s="52">
        <v>0</v>
      </c>
      <c r="L12" s="52">
        <v>20</v>
      </c>
      <c r="M12" s="52">
        <f t="shared" si="0"/>
        <v>20</v>
      </c>
      <c r="N12" s="34">
        <f t="shared" si="1"/>
        <v>11700</v>
      </c>
      <c r="O12" s="53">
        <v>46</v>
      </c>
      <c r="P12" s="53">
        <v>140</v>
      </c>
      <c r="Q12" s="54">
        <v>0.4</v>
      </c>
      <c r="R12" s="71">
        <f t="shared" si="2"/>
        <v>2576</v>
      </c>
      <c r="S12" s="182">
        <v>200</v>
      </c>
      <c r="T12" s="55">
        <f>(M12*S12)</f>
        <v>4000</v>
      </c>
      <c r="U12" s="34">
        <f>N12+R12+T12</f>
        <v>18276</v>
      </c>
      <c r="V12" s="34">
        <f>M12*200</f>
        <v>4000</v>
      </c>
      <c r="W12" s="34">
        <v>1</v>
      </c>
      <c r="X12" s="34">
        <v>600</v>
      </c>
      <c r="Y12" s="52">
        <f t="shared" si="3"/>
        <v>600</v>
      </c>
      <c r="Z12" s="46">
        <v>0</v>
      </c>
      <c r="AA12" s="46"/>
      <c r="AB12" s="34">
        <f>V12+Y12+Z12</f>
        <v>4600</v>
      </c>
      <c r="AC12" s="56">
        <f>AB12+U12</f>
        <v>22876</v>
      </c>
      <c r="AD12" s="57" t="str">
        <f>A12</f>
        <v>603-PR</v>
      </c>
      <c r="AE12" s="74"/>
    </row>
    <row r="13" spans="1:33" s="31" customFormat="1" ht="63" hidden="1" customHeight="1" x14ac:dyDescent="0.2">
      <c r="A13" s="178" t="s">
        <v>54</v>
      </c>
      <c r="B13" s="178" t="s">
        <v>707</v>
      </c>
      <c r="C13" s="179" t="s">
        <v>44</v>
      </c>
      <c r="D13" s="179" t="s">
        <v>45</v>
      </c>
      <c r="E13" s="180" t="s">
        <v>703</v>
      </c>
      <c r="F13" s="194" t="s">
        <v>214</v>
      </c>
      <c r="G13" s="180" t="s">
        <v>626</v>
      </c>
      <c r="H13" s="246">
        <v>42</v>
      </c>
      <c r="I13" s="178" t="s">
        <v>48</v>
      </c>
      <c r="J13" s="183">
        <v>585</v>
      </c>
      <c r="K13" s="181">
        <v>0</v>
      </c>
      <c r="L13" s="181">
        <v>28</v>
      </c>
      <c r="M13" s="181">
        <f t="shared" si="0"/>
        <v>28</v>
      </c>
      <c r="N13" s="55">
        <f t="shared" si="1"/>
        <v>16380</v>
      </c>
      <c r="O13" s="182">
        <v>33</v>
      </c>
      <c r="P13" s="182">
        <v>76</v>
      </c>
      <c r="Q13" s="184">
        <v>0.4</v>
      </c>
      <c r="R13" s="185">
        <f t="shared" si="2"/>
        <v>1003.2</v>
      </c>
      <c r="S13" s="182">
        <v>50</v>
      </c>
      <c r="T13" s="55">
        <f>(M13*S13)</f>
        <v>1400</v>
      </c>
      <c r="U13" s="55">
        <f>N13+R13+T13</f>
        <v>18783.2</v>
      </c>
      <c r="V13" s="55">
        <f>M13*200</f>
        <v>5600</v>
      </c>
      <c r="W13" s="55">
        <v>1</v>
      </c>
      <c r="X13" s="55">
        <v>550</v>
      </c>
      <c r="Y13" s="181">
        <f t="shared" si="3"/>
        <v>550</v>
      </c>
      <c r="Z13" s="189">
        <v>0</v>
      </c>
      <c r="AA13" s="189"/>
      <c r="AB13" s="55">
        <f>V13+Y13+Z13</f>
        <v>6150</v>
      </c>
      <c r="AC13" s="192">
        <f>AB13+U13</f>
        <v>24933.200000000001</v>
      </c>
      <c r="AD13" s="57" t="str">
        <f>A13</f>
        <v>603-PR</v>
      </c>
      <c r="AE13" s="74"/>
    </row>
    <row r="14" spans="1:33" s="31" customFormat="1" ht="116" hidden="1" customHeight="1" x14ac:dyDescent="0.2">
      <c r="A14" s="178" t="s">
        <v>54</v>
      </c>
      <c r="B14" s="178" t="s">
        <v>710</v>
      </c>
      <c r="C14" s="179" t="s">
        <v>44</v>
      </c>
      <c r="D14" s="179" t="s">
        <v>50</v>
      </c>
      <c r="E14" s="180" t="s">
        <v>51</v>
      </c>
      <c r="F14" s="180" t="s">
        <v>71</v>
      </c>
      <c r="G14" s="180" t="s">
        <v>633</v>
      </c>
      <c r="H14" s="220">
        <v>45</v>
      </c>
      <c r="I14" s="33" t="s">
        <v>48</v>
      </c>
      <c r="J14" s="51">
        <v>585</v>
      </c>
      <c r="K14" s="181">
        <v>0</v>
      </c>
      <c r="L14" s="181">
        <v>0</v>
      </c>
      <c r="M14" s="52">
        <f t="shared" si="0"/>
        <v>0</v>
      </c>
      <c r="N14" s="34">
        <f t="shared" si="1"/>
        <v>0</v>
      </c>
      <c r="O14" s="53">
        <v>0</v>
      </c>
      <c r="P14" s="53">
        <v>138</v>
      </c>
      <c r="Q14" s="54">
        <v>0.4</v>
      </c>
      <c r="R14" s="71">
        <f t="shared" si="2"/>
        <v>0</v>
      </c>
      <c r="S14" s="53">
        <v>75</v>
      </c>
      <c r="T14" s="34">
        <f>(M14*S14)</f>
        <v>0</v>
      </c>
      <c r="U14" s="34">
        <f>N14+R14+T14</f>
        <v>0</v>
      </c>
      <c r="V14" s="34">
        <f>M14*200</f>
        <v>0</v>
      </c>
      <c r="W14" s="34">
        <v>0</v>
      </c>
      <c r="X14" s="34">
        <v>500</v>
      </c>
      <c r="Y14" s="52">
        <f t="shared" si="3"/>
        <v>0</v>
      </c>
      <c r="Z14" s="46">
        <v>0</v>
      </c>
      <c r="AA14" s="46"/>
      <c r="AB14" s="34">
        <f>V14+Y14+Z14</f>
        <v>0</v>
      </c>
      <c r="AC14" s="56">
        <f>AB14+U14</f>
        <v>0</v>
      </c>
      <c r="AD14" s="57" t="str">
        <f>A14</f>
        <v>603-PR</v>
      </c>
      <c r="AE14" s="74"/>
    </row>
    <row r="15" spans="1:33" s="31" customFormat="1" ht="76" hidden="1" customHeight="1" x14ac:dyDescent="0.2">
      <c r="A15" s="178" t="s">
        <v>73</v>
      </c>
      <c r="B15" s="178" t="s">
        <v>704</v>
      </c>
      <c r="C15" s="179" t="s">
        <v>44</v>
      </c>
      <c r="D15" s="179" t="s">
        <v>50</v>
      </c>
      <c r="E15" s="180" t="s">
        <v>51</v>
      </c>
      <c r="F15" s="241" t="s">
        <v>52</v>
      </c>
      <c r="G15" s="180" t="s">
        <v>628</v>
      </c>
      <c r="H15" s="246">
        <v>42</v>
      </c>
      <c r="I15" s="178" t="s">
        <v>48</v>
      </c>
      <c r="J15" s="183">
        <v>585</v>
      </c>
      <c r="K15" s="181">
        <v>25</v>
      </c>
      <c r="L15" s="181">
        <v>0</v>
      </c>
      <c r="M15" s="181">
        <f t="shared" si="0"/>
        <v>25</v>
      </c>
      <c r="N15" s="55">
        <f t="shared" si="1"/>
        <v>14625</v>
      </c>
      <c r="O15" s="182">
        <v>33</v>
      </c>
      <c r="P15" s="182">
        <v>138</v>
      </c>
      <c r="Q15" s="185">
        <v>0.4</v>
      </c>
      <c r="R15" s="184">
        <f t="shared" si="2"/>
        <v>1821.6000000000001</v>
      </c>
      <c r="S15" s="182">
        <v>200</v>
      </c>
      <c r="T15" s="55">
        <f>(M15*S15)</f>
        <v>5000</v>
      </c>
      <c r="U15" s="55">
        <f>N15+R15+T15</f>
        <v>21446.6</v>
      </c>
      <c r="V15" s="55">
        <f>M15*200</f>
        <v>5000</v>
      </c>
      <c r="W15" s="55">
        <v>1</v>
      </c>
      <c r="X15" s="55">
        <v>500</v>
      </c>
      <c r="Y15" s="181">
        <f t="shared" si="3"/>
        <v>500</v>
      </c>
      <c r="Z15" s="189">
        <v>0</v>
      </c>
      <c r="AA15" s="189"/>
      <c r="AB15" s="55">
        <f>V15+Y15+Z15</f>
        <v>5500</v>
      </c>
      <c r="AC15" s="192">
        <f>AB15+U15</f>
        <v>26946.6</v>
      </c>
      <c r="AD15" s="57" t="str">
        <f>A15</f>
        <v>604-PR</v>
      </c>
      <c r="AE15" s="74" t="s">
        <v>75</v>
      </c>
    </row>
    <row r="16" spans="1:33" s="31" customFormat="1" ht="68" customHeight="1" x14ac:dyDescent="0.2">
      <c r="A16" s="178" t="s">
        <v>76</v>
      </c>
      <c r="B16" s="178" t="s">
        <v>665</v>
      </c>
      <c r="C16" s="233" t="s">
        <v>77</v>
      </c>
      <c r="D16" s="234">
        <v>0</v>
      </c>
      <c r="E16" s="234">
        <v>0</v>
      </c>
      <c r="F16" s="235" t="s">
        <v>78</v>
      </c>
      <c r="G16" s="235" t="s">
        <v>79</v>
      </c>
      <c r="H16" s="220">
        <v>42</v>
      </c>
      <c r="I16" s="33" t="s">
        <v>37</v>
      </c>
      <c r="J16" s="70">
        <v>753</v>
      </c>
      <c r="K16" s="52">
        <v>0</v>
      </c>
      <c r="L16" s="52">
        <v>0</v>
      </c>
      <c r="M16" s="52">
        <v>0</v>
      </c>
      <c r="N16" s="61">
        <f>SUM(D16+E16)*J16</f>
        <v>0</v>
      </c>
      <c r="O16" s="53">
        <v>0</v>
      </c>
      <c r="P16" s="53">
        <v>0</v>
      </c>
      <c r="Q16" s="71">
        <v>0</v>
      </c>
      <c r="R16" s="71">
        <f>SUM(M16*135)</f>
        <v>0</v>
      </c>
      <c r="S16" s="53">
        <v>0</v>
      </c>
      <c r="T16" s="34">
        <f>(M16*S16)</f>
        <v>0</v>
      </c>
      <c r="U16" s="34">
        <f>N16+R16+T16</f>
        <v>0</v>
      </c>
      <c r="V16" s="34">
        <v>0</v>
      </c>
      <c r="W16" s="34">
        <v>0</v>
      </c>
      <c r="X16" s="34">
        <v>0</v>
      </c>
      <c r="Y16" s="52">
        <v>0</v>
      </c>
      <c r="Z16" s="46">
        <v>0</v>
      </c>
      <c r="AA16" s="46"/>
      <c r="AB16" s="34">
        <v>0</v>
      </c>
      <c r="AC16" s="56">
        <f>AB16+U16</f>
        <v>0</v>
      </c>
      <c r="AD16" s="57" t="str">
        <f>A16</f>
        <v>605-PR</v>
      </c>
      <c r="AE16" s="74"/>
    </row>
    <row r="17" spans="1:31" s="31" customFormat="1" ht="68" customHeight="1" x14ac:dyDescent="0.2">
      <c r="A17" s="178" t="s">
        <v>76</v>
      </c>
      <c r="B17" s="178" t="s">
        <v>666</v>
      </c>
      <c r="C17" s="179" t="s">
        <v>77</v>
      </c>
      <c r="D17" s="232">
        <v>0</v>
      </c>
      <c r="E17" s="232">
        <v>15</v>
      </c>
      <c r="F17" s="180" t="s">
        <v>667</v>
      </c>
      <c r="G17" s="180" t="s">
        <v>668</v>
      </c>
      <c r="H17" s="220">
        <v>42</v>
      </c>
      <c r="I17" s="33" t="s">
        <v>37</v>
      </c>
      <c r="J17" s="70">
        <v>753</v>
      </c>
      <c r="K17" s="52">
        <v>0</v>
      </c>
      <c r="L17" s="52">
        <v>0</v>
      </c>
      <c r="M17" s="52">
        <v>0</v>
      </c>
      <c r="N17" s="61">
        <f>SUM(D17+E17)*J17</f>
        <v>11295</v>
      </c>
      <c r="O17" s="53">
        <v>0</v>
      </c>
      <c r="P17" s="53">
        <v>0</v>
      </c>
      <c r="Q17" s="71">
        <v>0</v>
      </c>
      <c r="R17" s="71">
        <f>SUM(M17*135)</f>
        <v>0</v>
      </c>
      <c r="S17" s="53">
        <v>0</v>
      </c>
      <c r="T17" s="34">
        <f>(M17*S17)</f>
        <v>0</v>
      </c>
      <c r="U17" s="34">
        <f>N17+R17+T17</f>
        <v>11295</v>
      </c>
      <c r="V17" s="34">
        <v>0</v>
      </c>
      <c r="W17" s="34">
        <v>0</v>
      </c>
      <c r="X17" s="34">
        <v>0</v>
      </c>
      <c r="Y17" s="52">
        <v>0</v>
      </c>
      <c r="Z17" s="46">
        <v>0</v>
      </c>
      <c r="AA17" s="46"/>
      <c r="AB17" s="34">
        <v>0</v>
      </c>
      <c r="AC17" s="56">
        <f>AB17+U17</f>
        <v>11295</v>
      </c>
      <c r="AD17" s="57" t="str">
        <f>A17</f>
        <v>605-PR</v>
      </c>
      <c r="AE17" s="74"/>
    </row>
    <row r="18" spans="1:31" s="31" customFormat="1" ht="44" customHeight="1" x14ac:dyDescent="0.2">
      <c r="A18" s="33" t="s">
        <v>76</v>
      </c>
      <c r="B18" s="33"/>
      <c r="C18" s="28" t="s">
        <v>77</v>
      </c>
      <c r="D18" s="60">
        <v>15</v>
      </c>
      <c r="E18" s="60">
        <v>14</v>
      </c>
      <c r="F18" s="35" t="s">
        <v>80</v>
      </c>
      <c r="G18" s="35" t="s">
        <v>81</v>
      </c>
      <c r="H18" s="220">
        <v>43</v>
      </c>
      <c r="I18" s="33" t="s">
        <v>37</v>
      </c>
      <c r="J18" s="70">
        <v>753</v>
      </c>
      <c r="K18" s="52">
        <v>0</v>
      </c>
      <c r="L18" s="52">
        <v>0</v>
      </c>
      <c r="M18" s="52">
        <v>0</v>
      </c>
      <c r="N18" s="61">
        <f t="shared" ref="N18:N34" si="4">SUM(D18+E18)*J18</f>
        <v>21837</v>
      </c>
      <c r="O18" s="53">
        <v>0</v>
      </c>
      <c r="P18" s="53">
        <v>0</v>
      </c>
      <c r="Q18" s="71">
        <v>0</v>
      </c>
      <c r="R18" s="71">
        <f t="shared" ref="R18:R34" si="5">SUM(M18*135)</f>
        <v>0</v>
      </c>
      <c r="S18" s="53">
        <v>0</v>
      </c>
      <c r="T18" s="34">
        <f>(M18*S18)</f>
        <v>0</v>
      </c>
      <c r="U18" s="34">
        <f>N18+R18+T18</f>
        <v>21837</v>
      </c>
      <c r="V18" s="34">
        <v>0</v>
      </c>
      <c r="W18" s="34">
        <v>0</v>
      </c>
      <c r="X18" s="34">
        <v>0</v>
      </c>
      <c r="Y18" s="52">
        <v>0</v>
      </c>
      <c r="Z18" s="46">
        <v>0</v>
      </c>
      <c r="AA18" s="46"/>
      <c r="AB18" s="34">
        <v>0</v>
      </c>
      <c r="AC18" s="56">
        <f>AB18+U18</f>
        <v>21837</v>
      </c>
      <c r="AD18" s="57" t="str">
        <f>A18</f>
        <v>605-PR</v>
      </c>
      <c r="AE18" s="74"/>
    </row>
    <row r="19" spans="1:31" s="31" customFormat="1" ht="58" customHeight="1" x14ac:dyDescent="0.2">
      <c r="A19" s="178" t="s">
        <v>76</v>
      </c>
      <c r="B19" s="178" t="s">
        <v>664</v>
      </c>
      <c r="C19" s="179" t="s">
        <v>77</v>
      </c>
      <c r="D19" s="232">
        <v>15</v>
      </c>
      <c r="E19" s="232">
        <v>15</v>
      </c>
      <c r="F19" s="180" t="s">
        <v>657</v>
      </c>
      <c r="G19" s="180" t="s">
        <v>658</v>
      </c>
      <c r="H19" s="220">
        <v>42</v>
      </c>
      <c r="I19" s="33" t="s">
        <v>37</v>
      </c>
      <c r="J19" s="70">
        <v>1200</v>
      </c>
      <c r="K19" s="52">
        <v>0</v>
      </c>
      <c r="L19" s="52">
        <v>0</v>
      </c>
      <c r="M19" s="52">
        <v>0</v>
      </c>
      <c r="N19" s="61">
        <f t="shared" si="4"/>
        <v>36000</v>
      </c>
      <c r="O19" s="53">
        <v>0</v>
      </c>
      <c r="P19" s="53">
        <v>0</v>
      </c>
      <c r="Q19" s="71">
        <v>0</v>
      </c>
      <c r="R19" s="71">
        <f t="shared" si="5"/>
        <v>0</v>
      </c>
      <c r="S19" s="53">
        <v>0</v>
      </c>
      <c r="T19" s="34">
        <f>(M19*S19)</f>
        <v>0</v>
      </c>
      <c r="U19" s="34">
        <f>N19+R19+T19</f>
        <v>36000</v>
      </c>
      <c r="V19" s="34">
        <v>0</v>
      </c>
      <c r="W19" s="34">
        <v>0</v>
      </c>
      <c r="X19" s="34">
        <v>0</v>
      </c>
      <c r="Y19" s="52">
        <v>0</v>
      </c>
      <c r="Z19" s="46">
        <v>0</v>
      </c>
      <c r="AA19" s="46"/>
      <c r="AB19" s="34">
        <v>0</v>
      </c>
      <c r="AC19" s="56">
        <f>AB19+U19</f>
        <v>36000</v>
      </c>
      <c r="AD19" s="57" t="str">
        <f>A19</f>
        <v>605-PR</v>
      </c>
      <c r="AE19" s="74"/>
    </row>
    <row r="20" spans="1:31" s="31" customFormat="1" ht="48" customHeight="1" x14ac:dyDescent="0.2">
      <c r="A20" s="33" t="s">
        <v>76</v>
      </c>
      <c r="B20" s="33"/>
      <c r="C20" s="28" t="s">
        <v>77</v>
      </c>
      <c r="D20" s="60">
        <v>0</v>
      </c>
      <c r="E20" s="60">
        <v>10</v>
      </c>
      <c r="F20" s="35" t="s">
        <v>83</v>
      </c>
      <c r="G20" s="35" t="s">
        <v>84</v>
      </c>
      <c r="H20" s="220">
        <v>42</v>
      </c>
      <c r="I20" s="33" t="s">
        <v>37</v>
      </c>
      <c r="J20" s="70">
        <v>753</v>
      </c>
      <c r="K20" s="52">
        <v>0</v>
      </c>
      <c r="L20" s="52">
        <v>0</v>
      </c>
      <c r="M20" s="52">
        <v>0</v>
      </c>
      <c r="N20" s="61">
        <f t="shared" si="4"/>
        <v>7530</v>
      </c>
      <c r="O20" s="53">
        <v>0</v>
      </c>
      <c r="P20" s="53">
        <v>0</v>
      </c>
      <c r="Q20" s="71">
        <v>0</v>
      </c>
      <c r="R20" s="71">
        <f t="shared" si="5"/>
        <v>0</v>
      </c>
      <c r="S20" s="53">
        <v>0</v>
      </c>
      <c r="T20" s="34">
        <f>(M20*S20)</f>
        <v>0</v>
      </c>
      <c r="U20" s="34">
        <f>N20+R20+T20</f>
        <v>7530</v>
      </c>
      <c r="V20" s="34">
        <v>0</v>
      </c>
      <c r="W20" s="34">
        <v>0</v>
      </c>
      <c r="X20" s="34">
        <v>0</v>
      </c>
      <c r="Y20" s="52">
        <v>0</v>
      </c>
      <c r="Z20" s="46">
        <v>0</v>
      </c>
      <c r="AA20" s="46"/>
      <c r="AB20" s="34">
        <v>0</v>
      </c>
      <c r="AC20" s="56">
        <f>AB20+U20</f>
        <v>7530</v>
      </c>
      <c r="AD20" s="57" t="str">
        <f>A20</f>
        <v>605-PR</v>
      </c>
      <c r="AE20" s="74"/>
    </row>
    <row r="21" spans="1:31" s="31" customFormat="1" ht="58" customHeight="1" x14ac:dyDescent="0.2">
      <c r="A21" s="62" t="s">
        <v>76</v>
      </c>
      <c r="B21" s="62"/>
      <c r="C21" s="63" t="s">
        <v>77</v>
      </c>
      <c r="D21" s="64">
        <v>0</v>
      </c>
      <c r="E21" s="64">
        <v>0</v>
      </c>
      <c r="F21" s="37" t="s">
        <v>85</v>
      </c>
      <c r="G21" s="37" t="s">
        <v>86</v>
      </c>
      <c r="H21" s="245">
        <v>42</v>
      </c>
      <c r="I21" s="62" t="s">
        <v>37</v>
      </c>
      <c r="J21" s="65">
        <v>1200</v>
      </c>
      <c r="K21" s="40">
        <v>0</v>
      </c>
      <c r="L21" s="40">
        <v>0</v>
      </c>
      <c r="M21" s="40">
        <v>0</v>
      </c>
      <c r="N21" s="66">
        <f t="shared" si="4"/>
        <v>0</v>
      </c>
      <c r="O21" s="42">
        <v>0</v>
      </c>
      <c r="P21" s="42">
        <v>0</v>
      </c>
      <c r="Q21" s="67">
        <v>0</v>
      </c>
      <c r="R21" s="67">
        <f t="shared" si="5"/>
        <v>0</v>
      </c>
      <c r="S21" s="42">
        <v>0</v>
      </c>
      <c r="T21" s="41">
        <f>(M21*S21)</f>
        <v>0</v>
      </c>
      <c r="U21" s="41">
        <f>N21+R21+T21</f>
        <v>0</v>
      </c>
      <c r="V21" s="41">
        <v>0</v>
      </c>
      <c r="W21" s="41">
        <v>0</v>
      </c>
      <c r="X21" s="41">
        <v>0</v>
      </c>
      <c r="Y21" s="40">
        <v>0</v>
      </c>
      <c r="Z21" s="45">
        <v>0</v>
      </c>
      <c r="AA21" s="45"/>
      <c r="AB21" s="41">
        <v>0</v>
      </c>
      <c r="AC21" s="47">
        <f>AB21+U21</f>
        <v>0</v>
      </c>
      <c r="AD21" s="49" t="str">
        <f>A21</f>
        <v>605-PR</v>
      </c>
      <c r="AE21" s="74"/>
    </row>
    <row r="22" spans="1:31" s="31" customFormat="1" ht="61" customHeight="1" x14ac:dyDescent="0.2">
      <c r="A22" s="178" t="s">
        <v>76</v>
      </c>
      <c r="B22" s="178" t="s">
        <v>663</v>
      </c>
      <c r="C22" s="233" t="s">
        <v>77</v>
      </c>
      <c r="D22" s="234">
        <v>0</v>
      </c>
      <c r="E22" s="234">
        <v>0</v>
      </c>
      <c r="F22" s="235" t="s">
        <v>78</v>
      </c>
      <c r="G22" s="235" t="s">
        <v>87</v>
      </c>
      <c r="H22" s="220">
        <v>42</v>
      </c>
      <c r="I22" s="33" t="s">
        <v>37</v>
      </c>
      <c r="J22" s="70">
        <v>1200</v>
      </c>
      <c r="K22" s="52">
        <v>0</v>
      </c>
      <c r="L22" s="52">
        <v>0</v>
      </c>
      <c r="M22" s="52">
        <v>0</v>
      </c>
      <c r="N22" s="61">
        <f t="shared" si="4"/>
        <v>0</v>
      </c>
      <c r="O22" s="53">
        <v>0</v>
      </c>
      <c r="P22" s="53">
        <v>0</v>
      </c>
      <c r="Q22" s="71">
        <v>0</v>
      </c>
      <c r="R22" s="71">
        <f t="shared" si="5"/>
        <v>0</v>
      </c>
      <c r="S22" s="53">
        <v>0</v>
      </c>
      <c r="T22" s="34">
        <f>(M22*S22)</f>
        <v>0</v>
      </c>
      <c r="U22" s="34">
        <f>N22+R22+T22</f>
        <v>0</v>
      </c>
      <c r="V22" s="34">
        <v>0</v>
      </c>
      <c r="W22" s="34">
        <v>0</v>
      </c>
      <c r="X22" s="34">
        <v>0</v>
      </c>
      <c r="Y22" s="52">
        <v>0</v>
      </c>
      <c r="Z22" s="46">
        <v>0</v>
      </c>
      <c r="AA22" s="46"/>
      <c r="AB22" s="34">
        <v>0</v>
      </c>
      <c r="AC22" s="56">
        <f>AB22+U22</f>
        <v>0</v>
      </c>
      <c r="AD22" s="57"/>
      <c r="AE22" s="74"/>
    </row>
    <row r="23" spans="1:31" s="31" customFormat="1" ht="39.75" customHeight="1" x14ac:dyDescent="0.2">
      <c r="A23" s="33" t="s">
        <v>76</v>
      </c>
      <c r="B23" s="33"/>
      <c r="C23" s="28" t="s">
        <v>77</v>
      </c>
      <c r="D23" s="60">
        <v>0</v>
      </c>
      <c r="E23" s="60">
        <v>20</v>
      </c>
      <c r="F23" s="35" t="s">
        <v>88</v>
      </c>
      <c r="G23" s="35" t="s">
        <v>89</v>
      </c>
      <c r="H23" s="220">
        <v>42</v>
      </c>
      <c r="I23" s="33" t="s">
        <v>37</v>
      </c>
      <c r="J23" s="70">
        <v>1200</v>
      </c>
      <c r="K23" s="52">
        <v>0</v>
      </c>
      <c r="L23" s="52">
        <v>0</v>
      </c>
      <c r="M23" s="52">
        <v>0</v>
      </c>
      <c r="N23" s="61">
        <f t="shared" si="4"/>
        <v>24000</v>
      </c>
      <c r="O23" s="53">
        <v>0</v>
      </c>
      <c r="P23" s="53">
        <v>0</v>
      </c>
      <c r="Q23" s="71">
        <v>0</v>
      </c>
      <c r="R23" s="71">
        <f t="shared" si="5"/>
        <v>0</v>
      </c>
      <c r="S23" s="53">
        <v>0</v>
      </c>
      <c r="T23" s="34">
        <f>(M23*S23)</f>
        <v>0</v>
      </c>
      <c r="U23" s="34">
        <f>N23+R23+T23</f>
        <v>24000</v>
      </c>
      <c r="V23" s="34">
        <v>0</v>
      </c>
      <c r="W23" s="34">
        <v>0</v>
      </c>
      <c r="X23" s="34">
        <v>0</v>
      </c>
      <c r="Y23" s="52">
        <v>0</v>
      </c>
      <c r="Z23" s="46">
        <v>0</v>
      </c>
      <c r="AA23" s="46"/>
      <c r="AB23" s="34">
        <v>0</v>
      </c>
      <c r="AC23" s="56">
        <f>AB23+U23</f>
        <v>24000</v>
      </c>
      <c r="AD23" s="57" t="str">
        <f>A23</f>
        <v>605-PR</v>
      </c>
      <c r="AE23" s="74"/>
    </row>
    <row r="24" spans="1:31" s="31" customFormat="1" ht="39.75" customHeight="1" x14ac:dyDescent="0.2">
      <c r="A24" s="33" t="s">
        <v>76</v>
      </c>
      <c r="B24" s="33"/>
      <c r="C24" s="28" t="s">
        <v>77</v>
      </c>
      <c r="D24" s="60">
        <v>0</v>
      </c>
      <c r="E24" s="60">
        <v>20</v>
      </c>
      <c r="F24" s="35" t="s">
        <v>90</v>
      </c>
      <c r="G24" s="35" t="s">
        <v>91</v>
      </c>
      <c r="H24" s="220">
        <v>42</v>
      </c>
      <c r="I24" s="33" t="s">
        <v>37</v>
      </c>
      <c r="J24" s="70">
        <v>1200</v>
      </c>
      <c r="K24" s="52">
        <v>0</v>
      </c>
      <c r="L24" s="52">
        <v>0</v>
      </c>
      <c r="M24" s="52">
        <v>0</v>
      </c>
      <c r="N24" s="61">
        <f t="shared" si="4"/>
        <v>24000</v>
      </c>
      <c r="O24" s="53">
        <v>0</v>
      </c>
      <c r="P24" s="53">
        <v>0</v>
      </c>
      <c r="Q24" s="71">
        <v>0</v>
      </c>
      <c r="R24" s="71">
        <f t="shared" si="5"/>
        <v>0</v>
      </c>
      <c r="S24" s="53">
        <v>0</v>
      </c>
      <c r="T24" s="34">
        <f>(M24*S24)</f>
        <v>0</v>
      </c>
      <c r="U24" s="34">
        <f>N24+R24+T24</f>
        <v>24000</v>
      </c>
      <c r="V24" s="34">
        <v>0</v>
      </c>
      <c r="W24" s="34">
        <v>0</v>
      </c>
      <c r="X24" s="34">
        <v>0</v>
      </c>
      <c r="Y24" s="52">
        <v>0</v>
      </c>
      <c r="Z24" s="46">
        <v>0</v>
      </c>
      <c r="AA24" s="46"/>
      <c r="AB24" s="34">
        <v>0</v>
      </c>
      <c r="AC24" s="56">
        <f>AB24+U24</f>
        <v>24000</v>
      </c>
      <c r="AD24" s="57" t="str">
        <f>A24</f>
        <v>605-PR</v>
      </c>
      <c r="AE24" s="74"/>
    </row>
    <row r="25" spans="1:31" s="31" customFormat="1" ht="39.75" customHeight="1" x14ac:dyDescent="0.2">
      <c r="A25" s="33" t="s">
        <v>76</v>
      </c>
      <c r="B25" s="33"/>
      <c r="C25" s="28" t="s">
        <v>77</v>
      </c>
      <c r="D25" s="60">
        <v>0</v>
      </c>
      <c r="E25" s="60">
        <v>34</v>
      </c>
      <c r="F25" s="35" t="s">
        <v>92</v>
      </c>
      <c r="G25" s="35" t="s">
        <v>93</v>
      </c>
      <c r="H25" s="220">
        <v>42</v>
      </c>
      <c r="I25" s="33" t="s">
        <v>37</v>
      </c>
      <c r="J25" s="70">
        <v>1200</v>
      </c>
      <c r="K25" s="52">
        <v>0</v>
      </c>
      <c r="L25" s="52">
        <v>0</v>
      </c>
      <c r="M25" s="52">
        <v>0</v>
      </c>
      <c r="N25" s="61">
        <f t="shared" si="4"/>
        <v>40800</v>
      </c>
      <c r="O25" s="53">
        <v>0</v>
      </c>
      <c r="P25" s="53">
        <v>0</v>
      </c>
      <c r="Q25" s="71">
        <v>0</v>
      </c>
      <c r="R25" s="71">
        <f t="shared" si="5"/>
        <v>0</v>
      </c>
      <c r="S25" s="53">
        <v>0</v>
      </c>
      <c r="T25" s="34">
        <f>(M25*S25)</f>
        <v>0</v>
      </c>
      <c r="U25" s="34">
        <f>N25+R25+T25</f>
        <v>40800</v>
      </c>
      <c r="V25" s="34">
        <v>0</v>
      </c>
      <c r="W25" s="34">
        <v>0</v>
      </c>
      <c r="X25" s="34">
        <v>0</v>
      </c>
      <c r="Y25" s="52">
        <v>0</v>
      </c>
      <c r="Z25" s="46">
        <v>0</v>
      </c>
      <c r="AA25" s="46"/>
      <c r="AB25" s="34">
        <v>0</v>
      </c>
      <c r="AC25" s="56">
        <f>AB25+U25</f>
        <v>40800</v>
      </c>
      <c r="AD25" s="57" t="str">
        <f>A25</f>
        <v>605-PR</v>
      </c>
      <c r="AE25" s="74"/>
    </row>
    <row r="26" spans="1:31" s="31" customFormat="1" ht="64" customHeight="1" x14ac:dyDescent="0.2">
      <c r="A26" s="33" t="s">
        <v>76</v>
      </c>
      <c r="B26" s="33"/>
      <c r="C26" s="28" t="s">
        <v>77</v>
      </c>
      <c r="D26" s="60">
        <v>0</v>
      </c>
      <c r="E26" s="60">
        <v>40</v>
      </c>
      <c r="F26" s="35" t="s">
        <v>94</v>
      </c>
      <c r="G26" s="35" t="s">
        <v>95</v>
      </c>
      <c r="H26" s="220">
        <v>42</v>
      </c>
      <c r="I26" s="33" t="s">
        <v>37</v>
      </c>
      <c r="J26" s="70">
        <v>753</v>
      </c>
      <c r="K26" s="52">
        <v>0</v>
      </c>
      <c r="L26" s="52">
        <v>0</v>
      </c>
      <c r="M26" s="52">
        <v>0</v>
      </c>
      <c r="N26" s="61">
        <f t="shared" si="4"/>
        <v>30120</v>
      </c>
      <c r="O26" s="53">
        <v>0</v>
      </c>
      <c r="P26" s="53">
        <v>0</v>
      </c>
      <c r="Q26" s="71">
        <v>0</v>
      </c>
      <c r="R26" s="71">
        <f t="shared" si="5"/>
        <v>0</v>
      </c>
      <c r="S26" s="53">
        <v>0</v>
      </c>
      <c r="T26" s="34">
        <f>(M26*S26)</f>
        <v>0</v>
      </c>
      <c r="U26" s="34">
        <f>N26+R26+T26</f>
        <v>30120</v>
      </c>
      <c r="V26" s="34">
        <v>0</v>
      </c>
      <c r="W26" s="34">
        <v>0</v>
      </c>
      <c r="X26" s="34">
        <v>0</v>
      </c>
      <c r="Y26" s="52">
        <v>0</v>
      </c>
      <c r="Z26" s="46">
        <v>0</v>
      </c>
      <c r="AA26" s="46"/>
      <c r="AB26" s="34">
        <v>0</v>
      </c>
      <c r="AC26" s="56">
        <f>AB26+U26</f>
        <v>30120</v>
      </c>
      <c r="AD26" s="57" t="str">
        <f>A26</f>
        <v>605-PR</v>
      </c>
      <c r="AE26" s="74"/>
    </row>
    <row r="27" spans="1:31" s="31" customFormat="1" ht="39.75" customHeight="1" x14ac:dyDescent="0.2">
      <c r="A27" s="33" t="s">
        <v>76</v>
      </c>
      <c r="B27" s="33"/>
      <c r="C27" s="28" t="s">
        <v>77</v>
      </c>
      <c r="D27" s="60">
        <v>0</v>
      </c>
      <c r="E27" s="60">
        <v>0</v>
      </c>
      <c r="F27" s="202" t="s">
        <v>96</v>
      </c>
      <c r="G27" s="35" t="s">
        <v>97</v>
      </c>
      <c r="H27" s="220">
        <v>42</v>
      </c>
      <c r="I27" s="33" t="s">
        <v>37</v>
      </c>
      <c r="J27" s="70">
        <v>753</v>
      </c>
      <c r="K27" s="52">
        <v>0</v>
      </c>
      <c r="L27" s="52">
        <v>0</v>
      </c>
      <c r="M27" s="52">
        <v>0</v>
      </c>
      <c r="N27" s="61">
        <f t="shared" si="4"/>
        <v>0</v>
      </c>
      <c r="O27" s="53">
        <v>0</v>
      </c>
      <c r="P27" s="53">
        <v>0</v>
      </c>
      <c r="Q27" s="71">
        <v>0</v>
      </c>
      <c r="R27" s="71">
        <f t="shared" si="5"/>
        <v>0</v>
      </c>
      <c r="S27" s="53">
        <v>0</v>
      </c>
      <c r="T27" s="34">
        <f>(M27*S27)</f>
        <v>0</v>
      </c>
      <c r="U27" s="34">
        <f>N27+R27+T27</f>
        <v>0</v>
      </c>
      <c r="V27" s="34">
        <v>0</v>
      </c>
      <c r="W27" s="34">
        <v>0</v>
      </c>
      <c r="X27" s="34">
        <v>0</v>
      </c>
      <c r="Y27" s="52">
        <v>0</v>
      </c>
      <c r="Z27" s="46">
        <v>0</v>
      </c>
      <c r="AA27" s="46"/>
      <c r="AB27" s="34">
        <v>0</v>
      </c>
      <c r="AC27" s="56">
        <f>AB27+U27</f>
        <v>0</v>
      </c>
      <c r="AD27" s="57" t="str">
        <f>A27</f>
        <v>605-PR</v>
      </c>
      <c r="AE27" s="74"/>
    </row>
    <row r="28" spans="1:31" s="31" customFormat="1" ht="42" customHeight="1" x14ac:dyDescent="0.2">
      <c r="A28" s="33" t="s">
        <v>76</v>
      </c>
      <c r="B28" s="33"/>
      <c r="C28" s="28" t="s">
        <v>77</v>
      </c>
      <c r="D28" s="60">
        <v>0</v>
      </c>
      <c r="E28" s="60">
        <v>0</v>
      </c>
      <c r="F28" s="28" t="s">
        <v>98</v>
      </c>
      <c r="G28" s="35" t="s">
        <v>99</v>
      </c>
      <c r="H28" s="220">
        <v>42</v>
      </c>
      <c r="I28" s="33" t="s">
        <v>37</v>
      </c>
      <c r="J28" s="70">
        <v>753</v>
      </c>
      <c r="K28" s="52">
        <v>0</v>
      </c>
      <c r="L28" s="52">
        <v>0</v>
      </c>
      <c r="M28" s="52">
        <v>0</v>
      </c>
      <c r="N28" s="61">
        <f t="shared" si="4"/>
        <v>0</v>
      </c>
      <c r="O28" s="53">
        <v>0</v>
      </c>
      <c r="P28" s="53">
        <v>0</v>
      </c>
      <c r="Q28" s="71">
        <v>0</v>
      </c>
      <c r="R28" s="71">
        <f t="shared" si="5"/>
        <v>0</v>
      </c>
      <c r="S28" s="53">
        <v>0</v>
      </c>
      <c r="T28" s="34">
        <f>(M28*S28)</f>
        <v>0</v>
      </c>
      <c r="U28" s="34">
        <f>N28+R28+T28</f>
        <v>0</v>
      </c>
      <c r="V28" s="34">
        <v>0</v>
      </c>
      <c r="W28" s="34">
        <v>0</v>
      </c>
      <c r="X28" s="34">
        <v>0</v>
      </c>
      <c r="Y28" s="52">
        <v>0</v>
      </c>
      <c r="Z28" s="46">
        <v>0</v>
      </c>
      <c r="AA28" s="46"/>
      <c r="AB28" s="34">
        <v>0</v>
      </c>
      <c r="AC28" s="56">
        <f>AB28+U28</f>
        <v>0</v>
      </c>
      <c r="AD28" s="57" t="str">
        <f>A28</f>
        <v>605-PR</v>
      </c>
      <c r="AE28" s="74"/>
    </row>
    <row r="29" spans="1:31" s="31" customFormat="1" ht="47" customHeight="1" x14ac:dyDescent="0.2">
      <c r="A29" s="33" t="s">
        <v>76</v>
      </c>
      <c r="B29" s="33"/>
      <c r="C29" s="28" t="s">
        <v>77</v>
      </c>
      <c r="D29" s="60">
        <v>0</v>
      </c>
      <c r="E29" s="60">
        <v>0</v>
      </c>
      <c r="F29" s="35" t="s">
        <v>85</v>
      </c>
      <c r="G29" s="35" t="s">
        <v>86</v>
      </c>
      <c r="H29" s="220">
        <v>42</v>
      </c>
      <c r="I29" s="33" t="s">
        <v>37</v>
      </c>
      <c r="J29" s="70">
        <v>1200</v>
      </c>
      <c r="K29" s="52">
        <v>0</v>
      </c>
      <c r="L29" s="52">
        <v>0</v>
      </c>
      <c r="M29" s="52">
        <v>0</v>
      </c>
      <c r="N29" s="61">
        <f t="shared" si="4"/>
        <v>0</v>
      </c>
      <c r="O29" s="53">
        <v>0</v>
      </c>
      <c r="P29" s="53">
        <v>0</v>
      </c>
      <c r="Q29" s="71">
        <v>0</v>
      </c>
      <c r="R29" s="71">
        <f t="shared" si="5"/>
        <v>0</v>
      </c>
      <c r="S29" s="53">
        <v>0</v>
      </c>
      <c r="T29" s="34">
        <f>(M29*S29)</f>
        <v>0</v>
      </c>
      <c r="U29" s="34">
        <f>N29+R29+T29</f>
        <v>0</v>
      </c>
      <c r="V29" s="34">
        <v>0</v>
      </c>
      <c r="W29" s="34">
        <v>0</v>
      </c>
      <c r="X29" s="34">
        <v>0</v>
      </c>
      <c r="Y29" s="52">
        <v>0</v>
      </c>
      <c r="Z29" s="46">
        <v>0</v>
      </c>
      <c r="AA29" s="46"/>
      <c r="AB29" s="34">
        <v>0</v>
      </c>
      <c r="AC29" s="56">
        <f>AB29+U29</f>
        <v>0</v>
      </c>
      <c r="AD29" s="57" t="str">
        <f>A29</f>
        <v>605-PR</v>
      </c>
      <c r="AE29" s="74"/>
    </row>
    <row r="30" spans="1:31" s="31" customFormat="1" ht="47" customHeight="1" x14ac:dyDescent="0.2">
      <c r="A30" s="33" t="s">
        <v>76</v>
      </c>
      <c r="B30" s="33"/>
      <c r="C30" s="28" t="s">
        <v>77</v>
      </c>
      <c r="D30" s="60">
        <v>15</v>
      </c>
      <c r="E30" s="60">
        <v>0</v>
      </c>
      <c r="F30" s="35" t="s">
        <v>100</v>
      </c>
      <c r="G30" s="35" t="s">
        <v>101</v>
      </c>
      <c r="H30" s="220">
        <v>42</v>
      </c>
      <c r="I30" s="33" t="s">
        <v>37</v>
      </c>
      <c r="J30" s="70">
        <v>753</v>
      </c>
      <c r="K30" s="52">
        <v>0</v>
      </c>
      <c r="L30" s="52">
        <v>0</v>
      </c>
      <c r="M30" s="52">
        <v>0</v>
      </c>
      <c r="N30" s="61">
        <f t="shared" si="4"/>
        <v>11295</v>
      </c>
      <c r="O30" s="53">
        <v>0</v>
      </c>
      <c r="P30" s="53">
        <v>0</v>
      </c>
      <c r="Q30" s="71">
        <v>0</v>
      </c>
      <c r="R30" s="71">
        <f t="shared" si="5"/>
        <v>0</v>
      </c>
      <c r="S30" s="53">
        <v>0</v>
      </c>
      <c r="T30" s="34">
        <f>(M30*S30)</f>
        <v>0</v>
      </c>
      <c r="U30" s="34">
        <f>N30+R30+T30</f>
        <v>11295</v>
      </c>
      <c r="V30" s="34">
        <v>0</v>
      </c>
      <c r="W30" s="34">
        <v>0</v>
      </c>
      <c r="X30" s="34">
        <v>0</v>
      </c>
      <c r="Y30" s="52">
        <v>0</v>
      </c>
      <c r="Z30" s="46">
        <v>0</v>
      </c>
      <c r="AA30" s="46"/>
      <c r="AB30" s="34">
        <v>0</v>
      </c>
      <c r="AC30" s="56">
        <f>AB30+U30</f>
        <v>11295</v>
      </c>
      <c r="AD30" s="57" t="str">
        <f>A30</f>
        <v>605-PR</v>
      </c>
      <c r="AE30" s="74"/>
    </row>
    <row r="31" spans="1:31" s="31" customFormat="1" ht="75" customHeight="1" x14ac:dyDescent="0.2">
      <c r="A31" s="33" t="s">
        <v>76</v>
      </c>
      <c r="B31" s="33" t="s">
        <v>32</v>
      </c>
      <c r="C31" s="28" t="s">
        <v>77</v>
      </c>
      <c r="D31" s="60">
        <v>40</v>
      </c>
      <c r="E31" s="60">
        <v>0</v>
      </c>
      <c r="F31" s="35" t="s">
        <v>94</v>
      </c>
      <c r="G31" s="35" t="s">
        <v>95</v>
      </c>
      <c r="H31" s="220">
        <v>42</v>
      </c>
      <c r="I31" s="33" t="s">
        <v>37</v>
      </c>
      <c r="J31" s="70">
        <v>753</v>
      </c>
      <c r="K31" s="52">
        <v>0</v>
      </c>
      <c r="L31" s="52">
        <v>0</v>
      </c>
      <c r="M31" s="52">
        <v>0</v>
      </c>
      <c r="N31" s="61">
        <f t="shared" si="4"/>
        <v>30120</v>
      </c>
      <c r="O31" s="53">
        <v>0</v>
      </c>
      <c r="P31" s="53">
        <v>0</v>
      </c>
      <c r="Q31" s="71">
        <v>0</v>
      </c>
      <c r="R31" s="71">
        <f t="shared" si="5"/>
        <v>0</v>
      </c>
      <c r="S31" s="53">
        <v>0</v>
      </c>
      <c r="T31" s="34">
        <f>(M31*S31)</f>
        <v>0</v>
      </c>
      <c r="U31" s="34">
        <f>N31+R31+T31</f>
        <v>30120</v>
      </c>
      <c r="V31" s="34">
        <v>0</v>
      </c>
      <c r="W31" s="34">
        <v>0</v>
      </c>
      <c r="X31" s="34">
        <v>0</v>
      </c>
      <c r="Y31" s="52">
        <v>0</v>
      </c>
      <c r="Z31" s="46">
        <v>0</v>
      </c>
      <c r="AA31" s="46"/>
      <c r="AB31" s="34">
        <v>0</v>
      </c>
      <c r="AC31" s="56">
        <f>AB31+U31</f>
        <v>30120</v>
      </c>
      <c r="AD31" s="57" t="str">
        <f>A31</f>
        <v>605-PR</v>
      </c>
      <c r="AE31" s="74"/>
    </row>
    <row r="32" spans="1:31" s="31" customFormat="1" ht="40" customHeight="1" x14ac:dyDescent="0.2">
      <c r="A32" s="33" t="s">
        <v>76</v>
      </c>
      <c r="B32" s="33"/>
      <c r="C32" s="28" t="s">
        <v>77</v>
      </c>
      <c r="D32" s="60">
        <v>20</v>
      </c>
      <c r="E32" s="60">
        <v>0</v>
      </c>
      <c r="F32" s="35" t="s">
        <v>90</v>
      </c>
      <c r="G32" s="35" t="s">
        <v>91</v>
      </c>
      <c r="H32" s="220">
        <v>42</v>
      </c>
      <c r="I32" s="33" t="s">
        <v>37</v>
      </c>
      <c r="J32" s="70">
        <v>1200</v>
      </c>
      <c r="K32" s="52">
        <v>0</v>
      </c>
      <c r="L32" s="52">
        <v>0</v>
      </c>
      <c r="M32" s="52">
        <v>0</v>
      </c>
      <c r="N32" s="61">
        <f t="shared" si="4"/>
        <v>24000</v>
      </c>
      <c r="O32" s="53">
        <v>0</v>
      </c>
      <c r="P32" s="53">
        <v>0</v>
      </c>
      <c r="Q32" s="71">
        <v>0</v>
      </c>
      <c r="R32" s="71">
        <f t="shared" si="5"/>
        <v>0</v>
      </c>
      <c r="S32" s="53">
        <v>0</v>
      </c>
      <c r="T32" s="34">
        <f>(M32*S32)</f>
        <v>0</v>
      </c>
      <c r="U32" s="34">
        <f>N32+R32+T32</f>
        <v>24000</v>
      </c>
      <c r="V32" s="34">
        <v>0</v>
      </c>
      <c r="W32" s="34">
        <v>0</v>
      </c>
      <c r="X32" s="34">
        <v>0</v>
      </c>
      <c r="Y32" s="52">
        <v>0</v>
      </c>
      <c r="Z32" s="46">
        <v>0</v>
      </c>
      <c r="AA32" s="46"/>
      <c r="AB32" s="34">
        <v>0</v>
      </c>
      <c r="AC32" s="56">
        <f>AB32+U32</f>
        <v>24000</v>
      </c>
      <c r="AD32" s="57" t="str">
        <f>A32</f>
        <v>605-PR</v>
      </c>
      <c r="AE32" s="74"/>
    </row>
    <row r="33" spans="1:31" s="31" customFormat="1" ht="43" customHeight="1" x14ac:dyDescent="0.2">
      <c r="A33" s="33" t="s">
        <v>76</v>
      </c>
      <c r="B33" s="33"/>
      <c r="C33" s="28" t="s">
        <v>77</v>
      </c>
      <c r="D33" s="60">
        <v>20</v>
      </c>
      <c r="E33" s="60">
        <v>0</v>
      </c>
      <c r="F33" s="35" t="s">
        <v>102</v>
      </c>
      <c r="G33" s="35" t="s">
        <v>89</v>
      </c>
      <c r="H33" s="220">
        <v>42</v>
      </c>
      <c r="I33" s="33" t="s">
        <v>37</v>
      </c>
      <c r="J33" s="70">
        <v>1200</v>
      </c>
      <c r="K33" s="52">
        <v>0</v>
      </c>
      <c r="L33" s="52">
        <v>0</v>
      </c>
      <c r="M33" s="52">
        <v>0</v>
      </c>
      <c r="N33" s="61">
        <f t="shared" si="4"/>
        <v>24000</v>
      </c>
      <c r="O33" s="53">
        <v>0</v>
      </c>
      <c r="P33" s="53">
        <v>0</v>
      </c>
      <c r="Q33" s="71">
        <v>0</v>
      </c>
      <c r="R33" s="71">
        <f t="shared" si="5"/>
        <v>0</v>
      </c>
      <c r="S33" s="53">
        <v>0</v>
      </c>
      <c r="T33" s="34">
        <f>(M33*S33)</f>
        <v>0</v>
      </c>
      <c r="U33" s="34">
        <f>N33+R33+T33</f>
        <v>24000</v>
      </c>
      <c r="V33" s="34">
        <v>0</v>
      </c>
      <c r="W33" s="34">
        <v>0</v>
      </c>
      <c r="X33" s="34">
        <v>0</v>
      </c>
      <c r="Y33" s="52">
        <v>0</v>
      </c>
      <c r="Z33" s="46">
        <v>0</v>
      </c>
      <c r="AA33" s="46"/>
      <c r="AB33" s="34">
        <v>0</v>
      </c>
      <c r="AC33" s="56">
        <f>AB33+U33</f>
        <v>24000</v>
      </c>
      <c r="AD33" s="57" t="str">
        <f>A33</f>
        <v>605-PR</v>
      </c>
      <c r="AE33" s="74"/>
    </row>
    <row r="34" spans="1:31" s="31" customFormat="1" ht="50" customHeight="1" x14ac:dyDescent="0.2">
      <c r="A34" s="33" t="s">
        <v>76</v>
      </c>
      <c r="B34" s="33"/>
      <c r="C34" s="28" t="s">
        <v>77</v>
      </c>
      <c r="D34" s="60">
        <v>20</v>
      </c>
      <c r="E34" s="60">
        <v>0</v>
      </c>
      <c r="F34" s="35" t="s">
        <v>92</v>
      </c>
      <c r="G34" s="35" t="s">
        <v>93</v>
      </c>
      <c r="H34" s="220">
        <v>42</v>
      </c>
      <c r="I34" s="33" t="s">
        <v>37</v>
      </c>
      <c r="J34" s="70">
        <v>1200</v>
      </c>
      <c r="K34" s="52">
        <v>0</v>
      </c>
      <c r="L34" s="52">
        <v>0</v>
      </c>
      <c r="M34" s="52">
        <v>0</v>
      </c>
      <c r="N34" s="61">
        <f t="shared" si="4"/>
        <v>24000</v>
      </c>
      <c r="O34" s="53">
        <v>0</v>
      </c>
      <c r="P34" s="53">
        <v>0</v>
      </c>
      <c r="Q34" s="71">
        <v>0</v>
      </c>
      <c r="R34" s="71">
        <f t="shared" si="5"/>
        <v>0</v>
      </c>
      <c r="S34" s="53">
        <v>0</v>
      </c>
      <c r="T34" s="34">
        <f>(M34*S34)</f>
        <v>0</v>
      </c>
      <c r="U34" s="34">
        <f>N34+R34+T34</f>
        <v>24000</v>
      </c>
      <c r="V34" s="34">
        <v>0</v>
      </c>
      <c r="W34" s="34">
        <v>0</v>
      </c>
      <c r="X34" s="34">
        <v>0</v>
      </c>
      <c r="Y34" s="52">
        <v>0</v>
      </c>
      <c r="Z34" s="46">
        <v>0</v>
      </c>
      <c r="AA34" s="46"/>
      <c r="AB34" s="34">
        <v>0</v>
      </c>
      <c r="AC34" s="56">
        <f>AB34+U34</f>
        <v>24000</v>
      </c>
      <c r="AD34" s="57" t="str">
        <f>A34</f>
        <v>605-PR</v>
      </c>
      <c r="AE34" s="74"/>
    </row>
    <row r="35" spans="1:31" s="31" customFormat="1" ht="30.75" customHeight="1" x14ac:dyDescent="0.2">
      <c r="A35" s="33" t="s">
        <v>76</v>
      </c>
      <c r="B35" s="33"/>
      <c r="C35" s="28" t="s">
        <v>77</v>
      </c>
      <c r="D35" s="28" t="s">
        <v>103</v>
      </c>
      <c r="E35" s="35" t="s">
        <v>104</v>
      </c>
      <c r="F35" s="35" t="s">
        <v>105</v>
      </c>
      <c r="G35" s="35" t="s">
        <v>105</v>
      </c>
      <c r="H35" s="220"/>
      <c r="I35" s="33" t="s">
        <v>37</v>
      </c>
      <c r="J35" s="70">
        <v>0</v>
      </c>
      <c r="K35" s="52">
        <v>18</v>
      </c>
      <c r="L35" s="75">
        <v>0</v>
      </c>
      <c r="M35" s="52">
        <f t="shared" ref="M35:M41" si="6">K35+L35</f>
        <v>18</v>
      </c>
      <c r="N35" s="34">
        <v>0</v>
      </c>
      <c r="O35" s="53">
        <f>SUM(M35)</f>
        <v>18</v>
      </c>
      <c r="P35" s="53">
        <v>161</v>
      </c>
      <c r="Q35" s="71">
        <v>0</v>
      </c>
      <c r="R35" s="71">
        <f t="shared" ref="R35:R41" si="7">SUM(O35*P35)</f>
        <v>2898</v>
      </c>
      <c r="S35" s="53">
        <v>0</v>
      </c>
      <c r="T35" s="34">
        <v>0</v>
      </c>
      <c r="U35" s="34">
        <f>N35+R35+T35</f>
        <v>2898</v>
      </c>
      <c r="V35" s="34">
        <f>SUM(M35*200)</f>
        <v>3600</v>
      </c>
      <c r="W35" s="34">
        <v>0</v>
      </c>
      <c r="X35" s="34">
        <v>0</v>
      </c>
      <c r="Y35" s="52">
        <v>0</v>
      </c>
      <c r="Z35" s="46">
        <v>0</v>
      </c>
      <c r="AA35" s="46"/>
      <c r="AB35" s="34">
        <f>V35+Y35+Z35</f>
        <v>3600</v>
      </c>
      <c r="AC35" s="56">
        <f>AB35+U35</f>
        <v>6498</v>
      </c>
      <c r="AD35" s="57" t="str">
        <f>A35</f>
        <v>605-PR</v>
      </c>
      <c r="AE35" s="74" t="s">
        <v>107</v>
      </c>
    </row>
    <row r="36" spans="1:31" s="31" customFormat="1" ht="27.75" customHeight="1" x14ac:dyDescent="0.2">
      <c r="A36" s="33" t="s">
        <v>76</v>
      </c>
      <c r="B36" s="33"/>
      <c r="C36" s="28" t="s">
        <v>77</v>
      </c>
      <c r="D36" s="28" t="s">
        <v>103</v>
      </c>
      <c r="E36" s="35" t="s">
        <v>104</v>
      </c>
      <c r="F36" s="35" t="s">
        <v>105</v>
      </c>
      <c r="G36" s="35" t="s">
        <v>105</v>
      </c>
      <c r="H36" s="220"/>
      <c r="I36" s="33" t="s">
        <v>37</v>
      </c>
      <c r="J36" s="70">
        <v>0</v>
      </c>
      <c r="K36" s="52">
        <v>0</v>
      </c>
      <c r="L36" s="75">
        <v>30</v>
      </c>
      <c r="M36" s="52">
        <f t="shared" si="6"/>
        <v>30</v>
      </c>
      <c r="N36" s="34">
        <v>0</v>
      </c>
      <c r="O36" s="53">
        <f>SUM(M36)</f>
        <v>30</v>
      </c>
      <c r="P36" s="53">
        <v>161</v>
      </c>
      <c r="Q36" s="71">
        <v>0</v>
      </c>
      <c r="R36" s="71">
        <f t="shared" si="7"/>
        <v>4830</v>
      </c>
      <c r="S36" s="53">
        <v>0</v>
      </c>
      <c r="T36" s="34">
        <v>0</v>
      </c>
      <c r="U36" s="34">
        <f>N36+R36+T36</f>
        <v>4830</v>
      </c>
      <c r="V36" s="34">
        <f>SUM(M36*200)</f>
        <v>6000</v>
      </c>
      <c r="W36" s="34">
        <v>0</v>
      </c>
      <c r="X36" s="34">
        <v>0</v>
      </c>
      <c r="Y36" s="52">
        <v>0</v>
      </c>
      <c r="Z36" s="46">
        <v>0</v>
      </c>
      <c r="AA36" s="46"/>
      <c r="AB36" s="34">
        <f>V36+Y36+Z36</f>
        <v>6000</v>
      </c>
      <c r="AC36" s="56">
        <f>AB36+U36</f>
        <v>10830</v>
      </c>
      <c r="AD36" s="57" t="str">
        <f>A36</f>
        <v>605-PR</v>
      </c>
      <c r="AE36" s="74"/>
    </row>
    <row r="37" spans="1:31" s="31" customFormat="1" ht="29.25" customHeight="1" x14ac:dyDescent="0.2">
      <c r="A37" s="33" t="s">
        <v>76</v>
      </c>
      <c r="B37" s="33"/>
      <c r="C37" s="28" t="s">
        <v>77</v>
      </c>
      <c r="D37" s="28" t="s">
        <v>108</v>
      </c>
      <c r="E37" s="35" t="s">
        <v>109</v>
      </c>
      <c r="F37" s="35" t="s">
        <v>105</v>
      </c>
      <c r="G37" s="35" t="s">
        <v>105</v>
      </c>
      <c r="H37" s="220"/>
      <c r="I37" s="33" t="s">
        <v>37</v>
      </c>
      <c r="J37" s="70">
        <v>0</v>
      </c>
      <c r="K37" s="52">
        <v>83</v>
      </c>
      <c r="L37" s="75">
        <v>0</v>
      </c>
      <c r="M37" s="52">
        <f t="shared" si="6"/>
        <v>83</v>
      </c>
      <c r="N37" s="34">
        <v>0</v>
      </c>
      <c r="O37" s="53">
        <v>83</v>
      </c>
      <c r="P37" s="53">
        <v>161</v>
      </c>
      <c r="Q37" s="71">
        <v>0</v>
      </c>
      <c r="R37" s="71">
        <f t="shared" si="7"/>
        <v>13363</v>
      </c>
      <c r="S37" s="53">
        <v>0</v>
      </c>
      <c r="T37" s="34">
        <v>0</v>
      </c>
      <c r="U37" s="34">
        <f>N37+R37+T37</f>
        <v>13363</v>
      </c>
      <c r="V37" s="34">
        <f>SUM(M37*200)</f>
        <v>16600</v>
      </c>
      <c r="W37" s="34">
        <v>0</v>
      </c>
      <c r="X37" s="34">
        <v>0</v>
      </c>
      <c r="Y37" s="52">
        <v>0</v>
      </c>
      <c r="Z37" s="46">
        <v>0</v>
      </c>
      <c r="AA37" s="46"/>
      <c r="AB37" s="34">
        <f>V37+Y37+Z37</f>
        <v>16600</v>
      </c>
      <c r="AC37" s="56">
        <f>AB37+U37</f>
        <v>29963</v>
      </c>
      <c r="AD37" s="57" t="str">
        <f>A37</f>
        <v>605-PR</v>
      </c>
      <c r="AE37" s="74"/>
    </row>
    <row r="38" spans="1:31" s="31" customFormat="1" ht="27" customHeight="1" x14ac:dyDescent="0.2">
      <c r="A38" s="33" t="s">
        <v>76</v>
      </c>
      <c r="B38" s="33"/>
      <c r="C38" s="28" t="s">
        <v>77</v>
      </c>
      <c r="D38" s="28" t="s">
        <v>108</v>
      </c>
      <c r="E38" s="35" t="s">
        <v>109</v>
      </c>
      <c r="F38" s="35" t="s">
        <v>105</v>
      </c>
      <c r="G38" s="35" t="s">
        <v>105</v>
      </c>
      <c r="H38" s="220"/>
      <c r="I38" s="33" t="s">
        <v>37</v>
      </c>
      <c r="J38" s="70">
        <v>0</v>
      </c>
      <c r="K38" s="52">
        <v>14</v>
      </c>
      <c r="L38" s="75">
        <v>0</v>
      </c>
      <c r="M38" s="52">
        <f t="shared" si="6"/>
        <v>14</v>
      </c>
      <c r="N38" s="34">
        <v>0</v>
      </c>
      <c r="O38" s="53">
        <v>14</v>
      </c>
      <c r="P38" s="53">
        <v>161</v>
      </c>
      <c r="Q38" s="71">
        <v>0</v>
      </c>
      <c r="R38" s="71">
        <f t="shared" si="7"/>
        <v>2254</v>
      </c>
      <c r="S38" s="53">
        <v>0</v>
      </c>
      <c r="T38" s="34">
        <v>0</v>
      </c>
      <c r="U38" s="34">
        <f>N38+R38+T38</f>
        <v>2254</v>
      </c>
      <c r="V38" s="34">
        <f>SUM(M38*200)</f>
        <v>2800</v>
      </c>
      <c r="W38" s="34">
        <v>0</v>
      </c>
      <c r="X38" s="34">
        <v>0</v>
      </c>
      <c r="Y38" s="52">
        <v>0</v>
      </c>
      <c r="Z38" s="46">
        <v>0</v>
      </c>
      <c r="AA38" s="46"/>
      <c r="AB38" s="34">
        <f>V38+Y38+Z38</f>
        <v>2800</v>
      </c>
      <c r="AC38" s="56">
        <f>AB38+U38</f>
        <v>5054</v>
      </c>
      <c r="AD38" s="57" t="str">
        <f>A38</f>
        <v>605-PR</v>
      </c>
      <c r="AE38" s="74"/>
    </row>
    <row r="39" spans="1:31" s="31" customFormat="1" ht="28" customHeight="1" x14ac:dyDescent="0.2">
      <c r="A39" s="33" t="s">
        <v>76</v>
      </c>
      <c r="B39" s="33"/>
      <c r="C39" s="28" t="s">
        <v>77</v>
      </c>
      <c r="D39" s="28" t="s">
        <v>108</v>
      </c>
      <c r="E39" s="35" t="s">
        <v>109</v>
      </c>
      <c r="F39" s="35" t="s">
        <v>105</v>
      </c>
      <c r="G39" s="35" t="s">
        <v>105</v>
      </c>
      <c r="H39" s="220"/>
      <c r="I39" s="33" t="s">
        <v>37</v>
      </c>
      <c r="J39" s="70">
        <v>0</v>
      </c>
      <c r="K39" s="52">
        <v>0</v>
      </c>
      <c r="L39" s="75">
        <v>84</v>
      </c>
      <c r="M39" s="52">
        <f t="shared" si="6"/>
        <v>84</v>
      </c>
      <c r="N39" s="34">
        <v>0</v>
      </c>
      <c r="O39" s="53">
        <v>84</v>
      </c>
      <c r="P39" s="53">
        <v>161</v>
      </c>
      <c r="Q39" s="71">
        <v>0</v>
      </c>
      <c r="R39" s="71">
        <f t="shared" si="7"/>
        <v>13524</v>
      </c>
      <c r="S39" s="53">
        <v>0</v>
      </c>
      <c r="T39" s="34">
        <v>0</v>
      </c>
      <c r="U39" s="34">
        <f>N39+R39+T39</f>
        <v>13524</v>
      </c>
      <c r="V39" s="34">
        <f>SUM(M39*200)</f>
        <v>16800</v>
      </c>
      <c r="W39" s="34">
        <v>0</v>
      </c>
      <c r="X39" s="34">
        <v>0</v>
      </c>
      <c r="Y39" s="52">
        <v>0</v>
      </c>
      <c r="Z39" s="46">
        <v>0</v>
      </c>
      <c r="AA39" s="46"/>
      <c r="AB39" s="34">
        <f>V39+Y39+Z39</f>
        <v>16800</v>
      </c>
      <c r="AC39" s="56">
        <f>AB39+U39</f>
        <v>30324</v>
      </c>
      <c r="AD39" s="57" t="str">
        <f>A39</f>
        <v>605-PR</v>
      </c>
      <c r="AE39" s="74"/>
    </row>
    <row r="40" spans="1:31" s="31" customFormat="1" ht="27" customHeight="1" x14ac:dyDescent="0.2">
      <c r="A40" s="33" t="s">
        <v>76</v>
      </c>
      <c r="B40" s="33"/>
      <c r="C40" s="28" t="s">
        <v>77</v>
      </c>
      <c r="D40" s="28" t="s">
        <v>108</v>
      </c>
      <c r="E40" s="35" t="s">
        <v>110</v>
      </c>
      <c r="F40" s="35" t="s">
        <v>105</v>
      </c>
      <c r="G40" s="35" t="s">
        <v>105</v>
      </c>
      <c r="H40" s="220"/>
      <c r="I40" s="33" t="s">
        <v>37</v>
      </c>
      <c r="J40" s="70">
        <v>0</v>
      </c>
      <c r="K40" s="52">
        <v>0</v>
      </c>
      <c r="L40" s="75">
        <v>14</v>
      </c>
      <c r="M40" s="52">
        <f t="shared" si="6"/>
        <v>14</v>
      </c>
      <c r="N40" s="34">
        <v>0</v>
      </c>
      <c r="O40" s="53">
        <v>14</v>
      </c>
      <c r="P40" s="53">
        <v>161</v>
      </c>
      <c r="Q40" s="71">
        <v>0</v>
      </c>
      <c r="R40" s="71">
        <f t="shared" si="7"/>
        <v>2254</v>
      </c>
      <c r="S40" s="53">
        <v>0</v>
      </c>
      <c r="T40" s="34">
        <v>0</v>
      </c>
      <c r="U40" s="34">
        <f>N40+R40+T40</f>
        <v>2254</v>
      </c>
      <c r="V40" s="34">
        <f>SUM(M40*200)</f>
        <v>2800</v>
      </c>
      <c r="W40" s="34">
        <v>0</v>
      </c>
      <c r="X40" s="34">
        <v>0</v>
      </c>
      <c r="Y40" s="52">
        <v>0</v>
      </c>
      <c r="Z40" s="46">
        <v>0</v>
      </c>
      <c r="AA40" s="46"/>
      <c r="AB40" s="34">
        <f>V40+Y40+Z40</f>
        <v>2800</v>
      </c>
      <c r="AC40" s="56">
        <f>AB40+U40</f>
        <v>5054</v>
      </c>
      <c r="AD40" s="57" t="str">
        <f>A40</f>
        <v>605-PR</v>
      </c>
      <c r="AE40" s="74"/>
    </row>
    <row r="41" spans="1:31" s="31" customFormat="1" ht="31.5" customHeight="1" x14ac:dyDescent="0.2">
      <c r="A41" s="33" t="s">
        <v>76</v>
      </c>
      <c r="B41" s="33"/>
      <c r="C41" s="28" t="s">
        <v>77</v>
      </c>
      <c r="D41" s="28" t="s">
        <v>108</v>
      </c>
      <c r="E41" s="35" t="s">
        <v>111</v>
      </c>
      <c r="F41" s="35" t="s">
        <v>105</v>
      </c>
      <c r="G41" s="35" t="s">
        <v>105</v>
      </c>
      <c r="H41" s="220"/>
      <c r="I41" s="33" t="s">
        <v>37</v>
      </c>
      <c r="J41" s="70">
        <v>0</v>
      </c>
      <c r="K41" s="52">
        <v>0</v>
      </c>
      <c r="L41" s="75">
        <v>15</v>
      </c>
      <c r="M41" s="52">
        <f t="shared" si="6"/>
        <v>15</v>
      </c>
      <c r="N41" s="34">
        <v>0</v>
      </c>
      <c r="O41" s="53">
        <f>SUM(M41)</f>
        <v>15</v>
      </c>
      <c r="P41" s="53">
        <v>161</v>
      </c>
      <c r="Q41" s="71">
        <v>0</v>
      </c>
      <c r="R41" s="71">
        <f t="shared" si="7"/>
        <v>2415</v>
      </c>
      <c r="S41" s="53">
        <v>0</v>
      </c>
      <c r="T41" s="34">
        <v>0</v>
      </c>
      <c r="U41" s="34">
        <f>N41+R41+T41</f>
        <v>2415</v>
      </c>
      <c r="V41" s="34">
        <f>SUM(M41*200)</f>
        <v>3000</v>
      </c>
      <c r="W41" s="34">
        <v>0</v>
      </c>
      <c r="X41" s="34">
        <v>0</v>
      </c>
      <c r="Y41" s="52">
        <v>0</v>
      </c>
      <c r="Z41" s="46">
        <v>0</v>
      </c>
      <c r="AA41" s="46"/>
      <c r="AB41" s="34">
        <f>V41+Y41+Z41</f>
        <v>3000</v>
      </c>
      <c r="AC41" s="56">
        <f>AB41+U41</f>
        <v>5415</v>
      </c>
      <c r="AD41" s="57" t="str">
        <f>A41</f>
        <v>605-PR</v>
      </c>
      <c r="AE41" s="74"/>
    </row>
    <row r="42" spans="1:31" s="31" customFormat="1" ht="29.25" customHeight="1" x14ac:dyDescent="0.2">
      <c r="A42" s="33" t="s">
        <v>76</v>
      </c>
      <c r="B42" s="33"/>
      <c r="C42" s="198" t="s">
        <v>77</v>
      </c>
      <c r="D42" s="198" t="s">
        <v>112</v>
      </c>
      <c r="E42" s="110" t="s">
        <v>112</v>
      </c>
      <c r="F42" s="110" t="s">
        <v>112</v>
      </c>
      <c r="G42" s="35" t="s">
        <v>113</v>
      </c>
      <c r="H42" s="52" t="s">
        <v>112</v>
      </c>
      <c r="I42" s="203" t="s">
        <v>112</v>
      </c>
      <c r="J42" s="204" t="s">
        <v>112</v>
      </c>
      <c r="K42" s="52">
        <v>0</v>
      </c>
      <c r="L42" s="52">
        <v>0</v>
      </c>
      <c r="M42" s="52">
        <v>0</v>
      </c>
      <c r="N42" s="61">
        <v>0</v>
      </c>
      <c r="O42" s="53">
        <v>0</v>
      </c>
      <c r="P42" s="53">
        <v>0</v>
      </c>
      <c r="Q42" s="71"/>
      <c r="R42" s="71">
        <v>0</v>
      </c>
      <c r="S42" s="53">
        <v>0</v>
      </c>
      <c r="T42" s="34">
        <v>84000</v>
      </c>
      <c r="U42" s="34">
        <f>N42+R42+T42</f>
        <v>84000</v>
      </c>
      <c r="V42" s="34">
        <v>0</v>
      </c>
      <c r="W42" s="34">
        <v>0</v>
      </c>
      <c r="X42" s="34">
        <v>0</v>
      </c>
      <c r="Y42" s="52">
        <v>0</v>
      </c>
      <c r="Z42" s="46">
        <v>0</v>
      </c>
      <c r="AA42" s="46"/>
      <c r="AB42" s="34">
        <v>0</v>
      </c>
      <c r="AC42" s="56">
        <f>AB42+U42</f>
        <v>84000</v>
      </c>
      <c r="AD42" s="206" t="str">
        <f>A42</f>
        <v>605-PR</v>
      </c>
      <c r="AE42" s="74"/>
    </row>
    <row r="43" spans="1:31" s="31" customFormat="1" ht="31.5" customHeight="1" x14ac:dyDescent="0.2">
      <c r="A43" s="33" t="s">
        <v>76</v>
      </c>
      <c r="B43" s="33"/>
      <c r="C43" s="28" t="s">
        <v>77</v>
      </c>
      <c r="D43" s="28" t="s">
        <v>112</v>
      </c>
      <c r="E43" s="35" t="s">
        <v>112</v>
      </c>
      <c r="F43" s="35" t="s">
        <v>112</v>
      </c>
      <c r="G43" s="35" t="s">
        <v>114</v>
      </c>
      <c r="H43" s="220" t="s">
        <v>112</v>
      </c>
      <c r="I43" s="33" t="s">
        <v>112</v>
      </c>
      <c r="J43" s="70" t="s">
        <v>112</v>
      </c>
      <c r="K43" s="52">
        <v>0</v>
      </c>
      <c r="L43" s="52">
        <v>0</v>
      </c>
      <c r="M43" s="52">
        <v>0</v>
      </c>
      <c r="N43" s="61">
        <v>0</v>
      </c>
      <c r="O43" s="53">
        <v>0</v>
      </c>
      <c r="P43" s="53">
        <v>0</v>
      </c>
      <c r="Q43" s="71"/>
      <c r="R43" s="71">
        <v>0</v>
      </c>
      <c r="S43" s="53">
        <v>0</v>
      </c>
      <c r="T43" s="34">
        <v>31960</v>
      </c>
      <c r="U43" s="34">
        <f>N43+R43+T43</f>
        <v>31960</v>
      </c>
      <c r="V43" s="34">
        <v>0</v>
      </c>
      <c r="W43" s="34">
        <v>0</v>
      </c>
      <c r="X43" s="34">
        <v>0</v>
      </c>
      <c r="Y43" s="52">
        <v>0</v>
      </c>
      <c r="Z43" s="46">
        <v>0</v>
      </c>
      <c r="AA43" s="46"/>
      <c r="AB43" s="34">
        <v>0</v>
      </c>
      <c r="AC43" s="56">
        <f>AB43+U43</f>
        <v>31960</v>
      </c>
      <c r="AD43" s="57" t="str">
        <f>A43</f>
        <v>605-PR</v>
      </c>
      <c r="AE43" s="74"/>
    </row>
    <row r="44" spans="1:31" s="31" customFormat="1" ht="48" customHeight="1" x14ac:dyDescent="0.2">
      <c r="A44" s="33" t="s">
        <v>76</v>
      </c>
      <c r="B44" s="33"/>
      <c r="C44" s="28" t="s">
        <v>77</v>
      </c>
      <c r="D44" s="28" t="s">
        <v>112</v>
      </c>
      <c r="E44" s="35" t="s">
        <v>112</v>
      </c>
      <c r="F44" s="35" t="s">
        <v>112</v>
      </c>
      <c r="G44" s="35" t="s">
        <v>115</v>
      </c>
      <c r="H44" s="220" t="s">
        <v>112</v>
      </c>
      <c r="I44" s="33" t="s">
        <v>112</v>
      </c>
      <c r="J44" s="70" t="s">
        <v>112</v>
      </c>
      <c r="K44" s="52">
        <v>0</v>
      </c>
      <c r="L44" s="52">
        <v>0</v>
      </c>
      <c r="M44" s="52">
        <v>0</v>
      </c>
      <c r="N44" s="61">
        <v>0</v>
      </c>
      <c r="O44" s="53">
        <v>0</v>
      </c>
      <c r="P44" s="53">
        <v>0</v>
      </c>
      <c r="Q44" s="71"/>
      <c r="R44" s="71">
        <v>0</v>
      </c>
      <c r="S44" s="53">
        <v>0</v>
      </c>
      <c r="T44" s="34">
        <v>94500</v>
      </c>
      <c r="U44" s="34">
        <f>N44+R44+T44</f>
        <v>94500</v>
      </c>
      <c r="V44" s="34">
        <v>0</v>
      </c>
      <c r="W44" s="34">
        <v>0</v>
      </c>
      <c r="X44" s="34">
        <v>0</v>
      </c>
      <c r="Y44" s="52">
        <v>0</v>
      </c>
      <c r="Z44" s="46">
        <v>0</v>
      </c>
      <c r="AA44" s="46"/>
      <c r="AB44" s="34">
        <v>0</v>
      </c>
      <c r="AC44" s="56">
        <f>AB44+U44</f>
        <v>94500</v>
      </c>
      <c r="AD44" s="57" t="str">
        <f>A44</f>
        <v>605-PR</v>
      </c>
      <c r="AE44" s="74"/>
    </row>
    <row r="45" spans="1:31" s="31" customFormat="1" ht="24.75" customHeight="1" x14ac:dyDescent="0.2">
      <c r="A45" s="33" t="s">
        <v>76</v>
      </c>
      <c r="B45" s="33"/>
      <c r="C45" s="28" t="s">
        <v>77</v>
      </c>
      <c r="D45" s="28" t="s">
        <v>112</v>
      </c>
      <c r="E45" s="35" t="s">
        <v>112</v>
      </c>
      <c r="F45" s="35" t="s">
        <v>112</v>
      </c>
      <c r="G45" s="35" t="s">
        <v>116</v>
      </c>
      <c r="H45" s="220" t="s">
        <v>112</v>
      </c>
      <c r="I45" s="33" t="s">
        <v>112</v>
      </c>
      <c r="J45" s="70" t="s">
        <v>112</v>
      </c>
      <c r="K45" s="52">
        <v>0</v>
      </c>
      <c r="L45" s="52">
        <v>0</v>
      </c>
      <c r="M45" s="52">
        <v>0</v>
      </c>
      <c r="N45" s="61">
        <v>0</v>
      </c>
      <c r="O45" s="53">
        <v>0</v>
      </c>
      <c r="P45" s="53">
        <v>0</v>
      </c>
      <c r="Q45" s="71"/>
      <c r="R45" s="71">
        <v>0</v>
      </c>
      <c r="S45" s="53">
        <v>0</v>
      </c>
      <c r="T45" s="34">
        <v>39055</v>
      </c>
      <c r="U45" s="34">
        <f>N45+R45+T45</f>
        <v>39055</v>
      </c>
      <c r="V45" s="34">
        <v>0</v>
      </c>
      <c r="W45" s="34">
        <v>0</v>
      </c>
      <c r="X45" s="34">
        <v>0</v>
      </c>
      <c r="Y45" s="52">
        <v>0</v>
      </c>
      <c r="Z45" s="46">
        <v>0</v>
      </c>
      <c r="AA45" s="46"/>
      <c r="AB45" s="34">
        <v>0</v>
      </c>
      <c r="AC45" s="56">
        <f>AB45+U45</f>
        <v>39055</v>
      </c>
      <c r="AD45" s="57" t="str">
        <f>A45</f>
        <v>605-PR</v>
      </c>
      <c r="AE45" s="74"/>
    </row>
    <row r="46" spans="1:31" s="31" customFormat="1" ht="34.5" customHeight="1" x14ac:dyDescent="0.2">
      <c r="A46" s="33" t="s">
        <v>76</v>
      </c>
      <c r="B46" s="33"/>
      <c r="C46" s="28" t="s">
        <v>77</v>
      </c>
      <c r="D46" s="28" t="s">
        <v>50</v>
      </c>
      <c r="E46" s="35" t="s">
        <v>104</v>
      </c>
      <c r="F46" s="35" t="s">
        <v>105</v>
      </c>
      <c r="G46" s="35" t="s">
        <v>105</v>
      </c>
      <c r="H46" s="220"/>
      <c r="I46" s="33" t="s">
        <v>37</v>
      </c>
      <c r="J46" s="70">
        <v>0</v>
      </c>
      <c r="K46" s="52">
        <v>0</v>
      </c>
      <c r="L46" s="75">
        <v>25</v>
      </c>
      <c r="M46" s="52">
        <f>K46+L46</f>
        <v>25</v>
      </c>
      <c r="N46" s="34">
        <v>0</v>
      </c>
      <c r="O46" s="53">
        <v>25</v>
      </c>
      <c r="P46" s="53">
        <v>161</v>
      </c>
      <c r="Q46" s="71">
        <v>0</v>
      </c>
      <c r="R46" s="71">
        <f>SUM(O46*P46)</f>
        <v>4025</v>
      </c>
      <c r="S46" s="53">
        <v>0</v>
      </c>
      <c r="T46" s="34">
        <v>0</v>
      </c>
      <c r="U46" s="34">
        <f>N46+R46+T46</f>
        <v>4025</v>
      </c>
      <c r="V46" s="34">
        <f>SUM(M46*200)</f>
        <v>5000</v>
      </c>
      <c r="W46" s="34">
        <v>0</v>
      </c>
      <c r="X46" s="34">
        <v>0</v>
      </c>
      <c r="Y46" s="52">
        <v>0</v>
      </c>
      <c r="Z46" s="46">
        <v>0</v>
      </c>
      <c r="AA46" s="46"/>
      <c r="AB46" s="34">
        <f>V46+Y46+Z46</f>
        <v>5000</v>
      </c>
      <c r="AC46" s="56">
        <f>AB46+U46</f>
        <v>9025</v>
      </c>
      <c r="AD46" s="57" t="str">
        <f>A46</f>
        <v>605-PR</v>
      </c>
      <c r="AE46" s="74" t="s">
        <v>117</v>
      </c>
    </row>
    <row r="47" spans="1:31" s="31" customFormat="1" ht="38.25" customHeight="1" x14ac:dyDescent="0.2">
      <c r="A47" s="33" t="s">
        <v>76</v>
      </c>
      <c r="B47" s="33"/>
      <c r="C47" s="28" t="s">
        <v>77</v>
      </c>
      <c r="D47" s="28" t="s">
        <v>50</v>
      </c>
      <c r="E47" s="35" t="s">
        <v>104</v>
      </c>
      <c r="F47" s="35" t="s">
        <v>105</v>
      </c>
      <c r="G47" s="35" t="s">
        <v>105</v>
      </c>
      <c r="H47" s="220"/>
      <c r="I47" s="33" t="s">
        <v>37</v>
      </c>
      <c r="J47" s="70">
        <v>0</v>
      </c>
      <c r="K47" s="52">
        <v>30</v>
      </c>
      <c r="L47" s="75">
        <v>0</v>
      </c>
      <c r="M47" s="52">
        <f>K47+L47</f>
        <v>30</v>
      </c>
      <c r="N47" s="34">
        <v>0</v>
      </c>
      <c r="O47" s="53">
        <v>30</v>
      </c>
      <c r="P47" s="53">
        <v>161</v>
      </c>
      <c r="Q47" s="71">
        <v>0</v>
      </c>
      <c r="R47" s="71">
        <f>SUM(O47*P47)</f>
        <v>4830</v>
      </c>
      <c r="S47" s="53">
        <v>0</v>
      </c>
      <c r="T47" s="34">
        <v>0</v>
      </c>
      <c r="U47" s="34">
        <f>N47+R47+T47</f>
        <v>4830</v>
      </c>
      <c r="V47" s="34">
        <f>SUM(M47*200)</f>
        <v>6000</v>
      </c>
      <c r="W47" s="34">
        <v>0</v>
      </c>
      <c r="X47" s="34">
        <v>0</v>
      </c>
      <c r="Y47" s="52">
        <v>0</v>
      </c>
      <c r="Z47" s="46">
        <v>0</v>
      </c>
      <c r="AA47" s="46"/>
      <c r="AB47" s="34">
        <f>V47+Y47+Z47</f>
        <v>6000</v>
      </c>
      <c r="AC47" s="56">
        <f>AB47+U47</f>
        <v>10830</v>
      </c>
      <c r="AD47" s="57" t="str">
        <f>A47</f>
        <v>605-PR</v>
      </c>
      <c r="AE47" s="74" t="s">
        <v>117</v>
      </c>
    </row>
    <row r="48" spans="1:31" s="87" customFormat="1" ht="37.5" hidden="1" customHeight="1" x14ac:dyDescent="0.15">
      <c r="A48" s="207" t="s">
        <v>118</v>
      </c>
      <c r="B48" s="207" t="s">
        <v>119</v>
      </c>
      <c r="C48" s="76" t="s">
        <v>33</v>
      </c>
      <c r="D48" s="76" t="s">
        <v>112</v>
      </c>
      <c r="E48" s="77" t="s">
        <v>112</v>
      </c>
      <c r="F48" s="77" t="s">
        <v>112</v>
      </c>
      <c r="G48" s="77" t="s">
        <v>113</v>
      </c>
      <c r="H48" s="247">
        <v>0</v>
      </c>
      <c r="I48" s="78" t="s">
        <v>37</v>
      </c>
      <c r="J48" s="79">
        <v>0</v>
      </c>
      <c r="K48" s="80">
        <v>0</v>
      </c>
      <c r="L48" s="80">
        <v>0</v>
      </c>
      <c r="M48" s="80">
        <f>K48+L48</f>
        <v>0</v>
      </c>
      <c r="N48" s="81">
        <f>(J48*M48)</f>
        <v>0</v>
      </c>
      <c r="O48" s="82">
        <v>0</v>
      </c>
      <c r="P48" s="82">
        <v>0</v>
      </c>
      <c r="Q48" s="83">
        <v>0</v>
      </c>
      <c r="R48" s="83">
        <v>0</v>
      </c>
      <c r="S48" s="82">
        <v>0</v>
      </c>
      <c r="T48" s="81">
        <v>0</v>
      </c>
      <c r="U48" s="81">
        <f>N48+R48+T48</f>
        <v>0</v>
      </c>
      <c r="V48" s="81">
        <v>0</v>
      </c>
      <c r="W48" s="81">
        <v>0</v>
      </c>
      <c r="X48" s="81">
        <v>0</v>
      </c>
      <c r="Y48" s="80">
        <f>SUM(X48*W48)</f>
        <v>0</v>
      </c>
      <c r="Z48" s="85">
        <v>0</v>
      </c>
      <c r="AA48" s="85"/>
      <c r="AB48" s="81">
        <f>V48+Y48+Z48</f>
        <v>0</v>
      </c>
      <c r="AC48" s="56">
        <f>AB48+U48</f>
        <v>0</v>
      </c>
      <c r="AD48" s="86" t="s">
        <v>120</v>
      </c>
      <c r="AE48" s="88"/>
    </row>
    <row r="49" spans="1:31" s="87" customFormat="1" ht="35.25" hidden="1" customHeight="1" x14ac:dyDescent="0.15">
      <c r="A49" s="207" t="s">
        <v>118</v>
      </c>
      <c r="B49" s="207" t="s">
        <v>119</v>
      </c>
      <c r="C49" s="76" t="s">
        <v>33</v>
      </c>
      <c r="D49" s="76" t="s">
        <v>112</v>
      </c>
      <c r="E49" s="77" t="s">
        <v>112</v>
      </c>
      <c r="F49" s="77" t="s">
        <v>112</v>
      </c>
      <c r="G49" s="59" t="s">
        <v>114</v>
      </c>
      <c r="H49" s="247">
        <v>0</v>
      </c>
      <c r="I49" s="78" t="s">
        <v>37</v>
      </c>
      <c r="J49" s="79">
        <v>0</v>
      </c>
      <c r="K49" s="80">
        <v>0</v>
      </c>
      <c r="L49" s="80">
        <v>0</v>
      </c>
      <c r="M49" s="80">
        <v>0</v>
      </c>
      <c r="N49" s="81">
        <v>0</v>
      </c>
      <c r="O49" s="82">
        <v>0</v>
      </c>
      <c r="P49" s="82">
        <v>0</v>
      </c>
      <c r="Q49" s="83">
        <v>0</v>
      </c>
      <c r="R49" s="83">
        <v>0</v>
      </c>
      <c r="S49" s="82">
        <v>0</v>
      </c>
      <c r="T49" s="81">
        <v>0</v>
      </c>
      <c r="U49" s="81">
        <f>N49+R49+T49</f>
        <v>0</v>
      </c>
      <c r="V49" s="81">
        <v>0</v>
      </c>
      <c r="W49" s="81">
        <v>0</v>
      </c>
      <c r="X49" s="81">
        <v>0</v>
      </c>
      <c r="Y49" s="80">
        <v>0</v>
      </c>
      <c r="Z49" s="85">
        <v>0</v>
      </c>
      <c r="AA49" s="85"/>
      <c r="AB49" s="81">
        <v>0</v>
      </c>
      <c r="AC49" s="56">
        <f>AB49+U49</f>
        <v>0</v>
      </c>
      <c r="AD49" s="86" t="s">
        <v>120</v>
      </c>
      <c r="AE49" s="88"/>
    </row>
    <row r="50" spans="1:31" s="31" customFormat="1" ht="81" hidden="1" customHeight="1" x14ac:dyDescent="0.2">
      <c r="A50" s="92" t="s">
        <v>118</v>
      </c>
      <c r="B50" s="207" t="s">
        <v>119</v>
      </c>
      <c r="C50" s="88" t="s">
        <v>33</v>
      </c>
      <c r="D50" s="88" t="s">
        <v>50</v>
      </c>
      <c r="E50" s="89" t="s">
        <v>121</v>
      </c>
      <c r="F50" s="89" t="s">
        <v>122</v>
      </c>
      <c r="G50" s="89" t="s">
        <v>123</v>
      </c>
      <c r="H50" s="220">
        <v>45</v>
      </c>
      <c r="I50" s="90" t="s">
        <v>37</v>
      </c>
      <c r="J50" s="51">
        <v>1200</v>
      </c>
      <c r="K50" s="52">
        <v>0</v>
      </c>
      <c r="L50" s="52">
        <v>0</v>
      </c>
      <c r="M50" s="52">
        <f>K50+L50</f>
        <v>0</v>
      </c>
      <c r="N50" s="34">
        <f t="shared" ref="N50:N68" si="8">(J50*M50)</f>
        <v>0</v>
      </c>
      <c r="O50" s="53">
        <v>0</v>
      </c>
      <c r="P50" s="53">
        <v>0</v>
      </c>
      <c r="Q50" s="71">
        <v>0.4</v>
      </c>
      <c r="R50" s="71">
        <f>SUM(P50*Q50*O50)</f>
        <v>0</v>
      </c>
      <c r="S50" s="53">
        <v>0</v>
      </c>
      <c r="T50" s="34">
        <v>0</v>
      </c>
      <c r="U50" s="34">
        <f>N50+R50+T50</f>
        <v>0</v>
      </c>
      <c r="V50" s="34">
        <f>M50*200</f>
        <v>0</v>
      </c>
      <c r="W50" s="34">
        <v>0</v>
      </c>
      <c r="X50" s="34">
        <v>410</v>
      </c>
      <c r="Y50" s="52">
        <f t="shared" ref="Y50:Y68" si="9">SUM(X50*W50)</f>
        <v>0</v>
      </c>
      <c r="Z50" s="46">
        <v>0</v>
      </c>
      <c r="AA50" s="46"/>
      <c r="AB50" s="34">
        <f>V50+Y50+Z50</f>
        <v>0</v>
      </c>
      <c r="AC50" s="56">
        <f>AB50+U50</f>
        <v>0</v>
      </c>
      <c r="AD50" s="91" t="s">
        <v>120</v>
      </c>
      <c r="AE50" s="74"/>
    </row>
    <row r="51" spans="1:31" s="31" customFormat="1" ht="54" hidden="1" customHeight="1" x14ac:dyDescent="0.2">
      <c r="A51" s="92" t="s">
        <v>124</v>
      </c>
      <c r="B51" s="92" t="s">
        <v>32</v>
      </c>
      <c r="C51" s="28" t="s">
        <v>33</v>
      </c>
      <c r="D51" s="28" t="s">
        <v>108</v>
      </c>
      <c r="E51" s="35" t="s">
        <v>125</v>
      </c>
      <c r="F51" s="35" t="s">
        <v>126</v>
      </c>
      <c r="G51" s="35" t="s">
        <v>127</v>
      </c>
      <c r="H51" s="220">
        <v>45</v>
      </c>
      <c r="I51" s="33" t="s">
        <v>37</v>
      </c>
      <c r="J51" s="51">
        <v>1200</v>
      </c>
      <c r="K51" s="52">
        <v>0</v>
      </c>
      <c r="L51" s="52">
        <v>15</v>
      </c>
      <c r="M51" s="52">
        <f>K51+L51</f>
        <v>15</v>
      </c>
      <c r="N51" s="34">
        <f t="shared" si="8"/>
        <v>18000</v>
      </c>
      <c r="O51" s="53">
        <v>0</v>
      </c>
      <c r="P51" s="53">
        <v>0</v>
      </c>
      <c r="Q51" s="71">
        <v>0</v>
      </c>
      <c r="R51" s="71">
        <v>0</v>
      </c>
      <c r="S51" s="53">
        <v>0</v>
      </c>
      <c r="T51" s="34">
        <f>(M51*S51)</f>
        <v>0</v>
      </c>
      <c r="U51" s="34">
        <f>N51+R51+T51</f>
        <v>18000</v>
      </c>
      <c r="V51" s="34">
        <f>M51*200</f>
        <v>3000</v>
      </c>
      <c r="W51" s="34">
        <v>72</v>
      </c>
      <c r="X51" s="34">
        <v>460</v>
      </c>
      <c r="Y51" s="52">
        <f t="shared" si="9"/>
        <v>33120</v>
      </c>
      <c r="Z51" s="46">
        <v>0</v>
      </c>
      <c r="AA51" s="46"/>
      <c r="AB51" s="34">
        <f>V51+Y51+Z51</f>
        <v>36120</v>
      </c>
      <c r="AC51" s="56">
        <f>AB51+U51</f>
        <v>54120</v>
      </c>
      <c r="AD51" s="91" t="str">
        <f>A51</f>
        <v>606-PR</v>
      </c>
      <c r="AE51" s="74"/>
    </row>
    <row r="52" spans="1:31" s="31" customFormat="1" ht="27.75" hidden="1" customHeight="1" x14ac:dyDescent="0.2">
      <c r="A52" s="92" t="s">
        <v>124</v>
      </c>
      <c r="B52" s="92"/>
      <c r="C52" s="88" t="s">
        <v>33</v>
      </c>
      <c r="D52" s="88" t="s">
        <v>108</v>
      </c>
      <c r="E52" s="107" t="s">
        <v>125</v>
      </c>
      <c r="F52" s="99" t="s">
        <v>122</v>
      </c>
      <c r="G52" s="99" t="s">
        <v>123</v>
      </c>
      <c r="H52" s="220">
        <v>45</v>
      </c>
      <c r="I52" s="90" t="s">
        <v>37</v>
      </c>
      <c r="J52" s="51">
        <v>1200</v>
      </c>
      <c r="K52" s="52">
        <v>0</v>
      </c>
      <c r="L52" s="52">
        <v>15</v>
      </c>
      <c r="M52" s="52">
        <f>K52+L52</f>
        <v>15</v>
      </c>
      <c r="N52" s="34">
        <f t="shared" si="8"/>
        <v>18000</v>
      </c>
      <c r="O52" s="53">
        <v>0</v>
      </c>
      <c r="P52" s="53">
        <v>0</v>
      </c>
      <c r="Q52" s="71">
        <v>0</v>
      </c>
      <c r="R52" s="71">
        <v>0</v>
      </c>
      <c r="S52" s="53">
        <v>0</v>
      </c>
      <c r="T52" s="34">
        <f>(M52*S52)</f>
        <v>0</v>
      </c>
      <c r="U52" s="34">
        <f>N52+R52+T52</f>
        <v>18000</v>
      </c>
      <c r="V52" s="34">
        <f>M52*200</f>
        <v>3000</v>
      </c>
      <c r="W52" s="34">
        <v>0</v>
      </c>
      <c r="X52" s="34">
        <v>0</v>
      </c>
      <c r="Y52" s="52">
        <f t="shared" si="9"/>
        <v>0</v>
      </c>
      <c r="Z52" s="46">
        <v>0</v>
      </c>
      <c r="AA52" s="46"/>
      <c r="AB52" s="34">
        <f>V52+Y52+Z52</f>
        <v>3000</v>
      </c>
      <c r="AC52" s="56">
        <f>AB52+U52</f>
        <v>21000</v>
      </c>
      <c r="AD52" s="91" t="str">
        <f>A52</f>
        <v>606-PR</v>
      </c>
      <c r="AE52" s="74"/>
    </row>
    <row r="53" spans="1:31" s="31" customFormat="1" ht="45" hidden="1" customHeight="1" x14ac:dyDescent="0.2">
      <c r="A53" s="92" t="s">
        <v>124</v>
      </c>
      <c r="B53" s="92"/>
      <c r="C53" s="88" t="s">
        <v>33</v>
      </c>
      <c r="D53" s="88" t="s">
        <v>112</v>
      </c>
      <c r="E53" s="89" t="s">
        <v>112</v>
      </c>
      <c r="F53" s="89" t="s">
        <v>112</v>
      </c>
      <c r="G53" s="89" t="s">
        <v>113</v>
      </c>
      <c r="H53" s="220">
        <v>0</v>
      </c>
      <c r="I53" s="90" t="s">
        <v>37</v>
      </c>
      <c r="J53" s="51">
        <v>0</v>
      </c>
      <c r="K53" s="52">
        <v>0</v>
      </c>
      <c r="L53" s="52">
        <v>0</v>
      </c>
      <c r="M53" s="52">
        <f>K53+L53</f>
        <v>0</v>
      </c>
      <c r="N53" s="34">
        <f t="shared" si="8"/>
        <v>0</v>
      </c>
      <c r="O53" s="53">
        <v>0</v>
      </c>
      <c r="P53" s="53">
        <v>0</v>
      </c>
      <c r="Q53" s="71">
        <v>0</v>
      </c>
      <c r="R53" s="71">
        <v>0</v>
      </c>
      <c r="S53" s="53">
        <v>0</v>
      </c>
      <c r="T53" s="34">
        <v>10500</v>
      </c>
      <c r="U53" s="34">
        <f>N53+R53+T53</f>
        <v>10500</v>
      </c>
      <c r="V53" s="34">
        <v>0</v>
      </c>
      <c r="W53" s="34">
        <v>0</v>
      </c>
      <c r="X53" s="34">
        <v>0</v>
      </c>
      <c r="Y53" s="52">
        <f t="shared" si="9"/>
        <v>0</v>
      </c>
      <c r="Z53" s="46">
        <v>0</v>
      </c>
      <c r="AA53" s="46"/>
      <c r="AB53" s="34">
        <f>V53+Y53+Z53</f>
        <v>0</v>
      </c>
      <c r="AC53" s="56">
        <f>AB53+U53</f>
        <v>10500</v>
      </c>
      <c r="AD53" s="91" t="str">
        <f>A53</f>
        <v>606-PR</v>
      </c>
      <c r="AE53" s="74"/>
    </row>
    <row r="54" spans="1:31" s="31" customFormat="1" ht="24" hidden="1" customHeight="1" x14ac:dyDescent="0.2">
      <c r="A54" s="92" t="s">
        <v>124</v>
      </c>
      <c r="B54" s="92"/>
      <c r="C54" s="88" t="s">
        <v>33</v>
      </c>
      <c r="D54" s="88" t="s">
        <v>112</v>
      </c>
      <c r="E54" s="89" t="s">
        <v>112</v>
      </c>
      <c r="F54" s="89" t="s">
        <v>112</v>
      </c>
      <c r="G54" s="35" t="s">
        <v>114</v>
      </c>
      <c r="H54" s="220">
        <v>0</v>
      </c>
      <c r="I54" s="90" t="s">
        <v>37</v>
      </c>
      <c r="J54" s="51">
        <v>0</v>
      </c>
      <c r="K54" s="52">
        <v>0</v>
      </c>
      <c r="L54" s="52">
        <v>0</v>
      </c>
      <c r="M54" s="52">
        <v>0</v>
      </c>
      <c r="N54" s="34">
        <f t="shared" si="8"/>
        <v>0</v>
      </c>
      <c r="O54" s="53">
        <v>0</v>
      </c>
      <c r="P54" s="53">
        <v>0</v>
      </c>
      <c r="Q54" s="71">
        <v>0</v>
      </c>
      <c r="R54" s="71">
        <v>0</v>
      </c>
      <c r="S54" s="53">
        <v>0</v>
      </c>
      <c r="T54" s="34">
        <v>0</v>
      </c>
      <c r="U54" s="34">
        <f>N54+R54+T54</f>
        <v>0</v>
      </c>
      <c r="V54" s="34">
        <v>0</v>
      </c>
      <c r="W54" s="34">
        <v>0</v>
      </c>
      <c r="X54" s="34">
        <v>0</v>
      </c>
      <c r="Y54" s="52">
        <f t="shared" si="9"/>
        <v>0</v>
      </c>
      <c r="Z54" s="46">
        <v>0</v>
      </c>
      <c r="AA54" s="46"/>
      <c r="AB54" s="34">
        <v>0</v>
      </c>
      <c r="AC54" s="56">
        <f>AB54+U54</f>
        <v>0</v>
      </c>
      <c r="AD54" s="91" t="str">
        <f>A54</f>
        <v>606-PR</v>
      </c>
      <c r="AE54" s="74"/>
    </row>
    <row r="55" spans="1:31" s="31" customFormat="1" ht="27.75" hidden="1" customHeight="1" x14ac:dyDescent="0.2">
      <c r="A55" s="92" t="s">
        <v>124</v>
      </c>
      <c r="B55" s="92"/>
      <c r="C55" s="88" t="s">
        <v>33</v>
      </c>
      <c r="D55" s="88" t="s">
        <v>112</v>
      </c>
      <c r="E55" s="89" t="s">
        <v>112</v>
      </c>
      <c r="F55" s="89" t="s">
        <v>112</v>
      </c>
      <c r="G55" s="89" t="s">
        <v>115</v>
      </c>
      <c r="H55" s="220">
        <v>0</v>
      </c>
      <c r="I55" s="90" t="s">
        <v>37</v>
      </c>
      <c r="J55" s="51">
        <v>0</v>
      </c>
      <c r="K55" s="52">
        <v>0</v>
      </c>
      <c r="L55" s="52">
        <v>0</v>
      </c>
      <c r="M55" s="52">
        <v>0</v>
      </c>
      <c r="N55" s="34">
        <f t="shared" si="8"/>
        <v>0</v>
      </c>
      <c r="O55" s="53">
        <v>0</v>
      </c>
      <c r="P55" s="53">
        <v>0</v>
      </c>
      <c r="Q55" s="71">
        <v>0</v>
      </c>
      <c r="R55" s="71">
        <v>0</v>
      </c>
      <c r="S55" s="53">
        <v>0</v>
      </c>
      <c r="T55" s="34">
        <v>10500</v>
      </c>
      <c r="U55" s="34">
        <f>N55+R55+T55</f>
        <v>10500</v>
      </c>
      <c r="V55" s="34">
        <v>0</v>
      </c>
      <c r="W55" s="34">
        <v>0</v>
      </c>
      <c r="X55" s="34">
        <v>0</v>
      </c>
      <c r="Y55" s="52">
        <f t="shared" si="9"/>
        <v>0</v>
      </c>
      <c r="Z55" s="46">
        <v>0</v>
      </c>
      <c r="AA55" s="46"/>
      <c r="AB55" s="34">
        <v>0</v>
      </c>
      <c r="AC55" s="56">
        <f>AB55+U55</f>
        <v>10500</v>
      </c>
      <c r="AD55" s="91" t="str">
        <f>A55</f>
        <v>606-PR</v>
      </c>
      <c r="AE55" s="74"/>
    </row>
    <row r="56" spans="1:31" s="31" customFormat="1" ht="44" hidden="1" customHeight="1" x14ac:dyDescent="0.2">
      <c r="A56" s="92" t="s">
        <v>124</v>
      </c>
      <c r="B56"/>
      <c r="C56" s="88" t="s">
        <v>33</v>
      </c>
      <c r="D56" s="88" t="s">
        <v>112</v>
      </c>
      <c r="E56" s="89" t="s">
        <v>112</v>
      </c>
      <c r="F56" s="89" t="s">
        <v>112</v>
      </c>
      <c r="G56" s="35" t="s">
        <v>128</v>
      </c>
      <c r="H56" s="220">
        <v>0</v>
      </c>
      <c r="I56" s="90" t="s">
        <v>37</v>
      </c>
      <c r="J56" s="51">
        <v>0</v>
      </c>
      <c r="K56" s="52">
        <v>0</v>
      </c>
      <c r="L56" s="52">
        <v>0</v>
      </c>
      <c r="M56" s="52">
        <v>0</v>
      </c>
      <c r="N56" s="34">
        <f t="shared" si="8"/>
        <v>0</v>
      </c>
      <c r="O56" s="53">
        <v>0</v>
      </c>
      <c r="P56" s="53">
        <v>0</v>
      </c>
      <c r="Q56" s="71">
        <v>0</v>
      </c>
      <c r="R56" s="71">
        <v>0</v>
      </c>
      <c r="S56" s="53">
        <v>0</v>
      </c>
      <c r="T56" s="34">
        <v>7390</v>
      </c>
      <c r="U56" s="34">
        <f>N56+R56+T56</f>
        <v>7390</v>
      </c>
      <c r="V56" s="34">
        <v>0</v>
      </c>
      <c r="W56" s="34">
        <v>0</v>
      </c>
      <c r="X56" s="34">
        <v>0</v>
      </c>
      <c r="Y56" s="52">
        <f t="shared" si="9"/>
        <v>0</v>
      </c>
      <c r="Z56" s="46">
        <v>0</v>
      </c>
      <c r="AA56" s="46"/>
      <c r="AB56" s="34">
        <v>0</v>
      </c>
      <c r="AC56" s="56">
        <f>AB56+U56</f>
        <v>7390</v>
      </c>
      <c r="AD56" s="91" t="str">
        <f>A56</f>
        <v>606-PR</v>
      </c>
      <c r="AE56" s="74"/>
    </row>
    <row r="57" spans="1:31" s="31" customFormat="1" ht="56" hidden="1" customHeight="1" x14ac:dyDescent="0.2">
      <c r="A57" s="92" t="s">
        <v>124</v>
      </c>
      <c r="B57" s="92"/>
      <c r="C57" s="88" t="s">
        <v>33</v>
      </c>
      <c r="D57" s="88" t="s">
        <v>50</v>
      </c>
      <c r="E57" s="89" t="s">
        <v>129</v>
      </c>
      <c r="F57" s="89" t="s">
        <v>122</v>
      </c>
      <c r="G57" s="89" t="s">
        <v>123</v>
      </c>
      <c r="H57" s="220">
        <v>45</v>
      </c>
      <c r="I57" s="90" t="s">
        <v>37</v>
      </c>
      <c r="J57" s="51">
        <v>1200</v>
      </c>
      <c r="K57" s="52">
        <v>17</v>
      </c>
      <c r="L57" s="52">
        <v>0</v>
      </c>
      <c r="M57" s="52">
        <f>K57+L57</f>
        <v>17</v>
      </c>
      <c r="N57" s="34">
        <f t="shared" si="8"/>
        <v>20400</v>
      </c>
      <c r="O57" s="53">
        <v>0</v>
      </c>
      <c r="P57" s="53">
        <v>0</v>
      </c>
      <c r="Q57" s="71">
        <v>0</v>
      </c>
      <c r="R57" s="71">
        <v>0</v>
      </c>
      <c r="S57" s="53">
        <v>0</v>
      </c>
      <c r="T57" s="34">
        <f>(M57*S57)</f>
        <v>0</v>
      </c>
      <c r="U57" s="34">
        <f>N57+R57+T57</f>
        <v>20400</v>
      </c>
      <c r="V57" s="34">
        <f>M57*200</f>
        <v>3400</v>
      </c>
      <c r="W57" s="34">
        <v>14</v>
      </c>
      <c r="X57" s="34">
        <v>410</v>
      </c>
      <c r="Y57" s="52">
        <f t="shared" si="9"/>
        <v>5740</v>
      </c>
      <c r="Z57" s="46">
        <v>0</v>
      </c>
      <c r="AA57" s="46"/>
      <c r="AB57" s="34">
        <f>V57+Y57+Z57</f>
        <v>9140</v>
      </c>
      <c r="AC57" s="56">
        <f>AB57+U57</f>
        <v>29540</v>
      </c>
      <c r="AD57" s="91" t="str">
        <f>A57</f>
        <v>606-PR</v>
      </c>
      <c r="AE57" s="74"/>
    </row>
    <row r="58" spans="1:31" s="31" customFormat="1" ht="50" hidden="1" customHeight="1" x14ac:dyDescent="0.2">
      <c r="A58" s="93" t="s">
        <v>124</v>
      </c>
      <c r="B58" s="93"/>
      <c r="C58" s="94" t="s">
        <v>33</v>
      </c>
      <c r="D58" s="94" t="s">
        <v>34</v>
      </c>
      <c r="E58" s="95" t="s">
        <v>35</v>
      </c>
      <c r="F58" s="95" t="s">
        <v>122</v>
      </c>
      <c r="G58" s="95" t="s">
        <v>123</v>
      </c>
      <c r="H58" s="245">
        <v>45</v>
      </c>
      <c r="I58" s="96" t="s">
        <v>37</v>
      </c>
      <c r="J58" s="39">
        <v>1200</v>
      </c>
      <c r="K58" s="40">
        <v>0</v>
      </c>
      <c r="L58" s="40">
        <v>0</v>
      </c>
      <c r="M58" s="40">
        <f>K58+L58</f>
        <v>0</v>
      </c>
      <c r="N58" s="41">
        <f t="shared" si="8"/>
        <v>0</v>
      </c>
      <c r="O58" s="42">
        <v>0</v>
      </c>
      <c r="P58" s="42">
        <v>0</v>
      </c>
      <c r="Q58" s="67">
        <v>0</v>
      </c>
      <c r="R58" s="67">
        <v>0</v>
      </c>
      <c r="S58" s="42">
        <v>0</v>
      </c>
      <c r="T58" s="41">
        <f>(M58*S58)</f>
        <v>0</v>
      </c>
      <c r="U58" s="41">
        <f>N58+R58+T58</f>
        <v>0</v>
      </c>
      <c r="V58" s="41">
        <f>M58*200</f>
        <v>0</v>
      </c>
      <c r="W58" s="41">
        <v>0</v>
      </c>
      <c r="X58" s="41">
        <v>0</v>
      </c>
      <c r="Y58" s="40">
        <f t="shared" si="9"/>
        <v>0</v>
      </c>
      <c r="Z58" s="45">
        <v>0</v>
      </c>
      <c r="AA58" s="45"/>
      <c r="AB58" s="41">
        <f>V58+Y58+Z58</f>
        <v>0</v>
      </c>
      <c r="AC58" s="47">
        <f>AB58+U58</f>
        <v>0</v>
      </c>
      <c r="AD58" s="97" t="str">
        <f>A58</f>
        <v>606-PR</v>
      </c>
      <c r="AE58" s="74"/>
    </row>
    <row r="59" spans="1:31" s="31" customFormat="1" ht="38.25" hidden="1" customHeight="1" x14ac:dyDescent="0.2">
      <c r="A59" s="92" t="s">
        <v>130</v>
      </c>
      <c r="B59" s="207" t="s">
        <v>131</v>
      </c>
      <c r="C59" s="88" t="s">
        <v>33</v>
      </c>
      <c r="D59" s="88" t="s">
        <v>112</v>
      </c>
      <c r="E59" s="89" t="s">
        <v>112</v>
      </c>
      <c r="F59" s="89" t="s">
        <v>112</v>
      </c>
      <c r="G59" s="89" t="s">
        <v>113</v>
      </c>
      <c r="H59" s="220">
        <v>0</v>
      </c>
      <c r="I59" s="90" t="s">
        <v>37</v>
      </c>
      <c r="J59" s="51">
        <v>0</v>
      </c>
      <c r="K59" s="52">
        <v>0</v>
      </c>
      <c r="L59" s="52">
        <v>0</v>
      </c>
      <c r="M59" s="52">
        <f>K59+L59</f>
        <v>0</v>
      </c>
      <c r="N59" s="34">
        <f t="shared" si="8"/>
        <v>0</v>
      </c>
      <c r="O59" s="53">
        <v>0</v>
      </c>
      <c r="P59" s="53">
        <v>0</v>
      </c>
      <c r="Q59" s="71">
        <v>0</v>
      </c>
      <c r="R59" s="71">
        <v>0</v>
      </c>
      <c r="S59" s="53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52">
        <f t="shared" si="9"/>
        <v>0</v>
      </c>
      <c r="Z59" s="46">
        <v>0</v>
      </c>
      <c r="AA59" s="46"/>
      <c r="AB59" s="34">
        <f>V59+Y59+Z59</f>
        <v>0</v>
      </c>
      <c r="AC59" s="56">
        <f>AB59+U59</f>
        <v>0</v>
      </c>
      <c r="AD59" s="91" t="str">
        <f>A59</f>
        <v>607-B</v>
      </c>
      <c r="AE59" s="74"/>
    </row>
    <row r="60" spans="1:31" s="31" customFormat="1" ht="36" hidden="1" customHeight="1" x14ac:dyDescent="0.2">
      <c r="A60" s="92" t="s">
        <v>130</v>
      </c>
      <c r="B60" s="207" t="s">
        <v>131</v>
      </c>
      <c r="C60" s="88" t="s">
        <v>33</v>
      </c>
      <c r="D60" s="88" t="s">
        <v>112</v>
      </c>
      <c r="E60" s="89" t="s">
        <v>112</v>
      </c>
      <c r="F60" s="89" t="s">
        <v>112</v>
      </c>
      <c r="G60" s="35" t="s">
        <v>114</v>
      </c>
      <c r="H60" s="220">
        <v>0</v>
      </c>
      <c r="I60" s="90" t="s">
        <v>37</v>
      </c>
      <c r="J60" s="51">
        <v>0</v>
      </c>
      <c r="K60" s="52">
        <v>0</v>
      </c>
      <c r="L60" s="52">
        <v>0</v>
      </c>
      <c r="M60" s="52">
        <v>0</v>
      </c>
      <c r="N60" s="34">
        <f t="shared" si="8"/>
        <v>0</v>
      </c>
      <c r="O60" s="53">
        <v>0</v>
      </c>
      <c r="P60" s="53">
        <v>0</v>
      </c>
      <c r="Q60" s="71">
        <v>0</v>
      </c>
      <c r="R60" s="71">
        <v>0</v>
      </c>
      <c r="S60" s="53">
        <v>0</v>
      </c>
      <c r="T60" s="34">
        <v>0</v>
      </c>
      <c r="U60" s="34">
        <f>N60+R60+T60</f>
        <v>0</v>
      </c>
      <c r="V60" s="34">
        <v>0</v>
      </c>
      <c r="W60" s="34">
        <v>0</v>
      </c>
      <c r="X60" s="34">
        <v>0</v>
      </c>
      <c r="Y60" s="52">
        <f t="shared" si="9"/>
        <v>0</v>
      </c>
      <c r="Z60" s="46">
        <v>0</v>
      </c>
      <c r="AA60" s="46"/>
      <c r="AB60" s="34">
        <v>0</v>
      </c>
      <c r="AC60" s="56">
        <f>AB60+U60</f>
        <v>0</v>
      </c>
      <c r="AD60" s="91" t="str">
        <f>A60</f>
        <v>607-B</v>
      </c>
      <c r="AE60" s="74"/>
    </row>
    <row r="61" spans="1:31" s="31" customFormat="1" ht="36" hidden="1" customHeight="1" x14ac:dyDescent="0.2">
      <c r="A61" s="92" t="s">
        <v>130</v>
      </c>
      <c r="B61" s="207" t="s">
        <v>131</v>
      </c>
      <c r="C61" s="88" t="s">
        <v>33</v>
      </c>
      <c r="D61" s="88" t="s">
        <v>112</v>
      </c>
      <c r="E61" s="89" t="s">
        <v>112</v>
      </c>
      <c r="F61" s="89" t="s">
        <v>112</v>
      </c>
      <c r="G61" s="89" t="s">
        <v>115</v>
      </c>
      <c r="H61" s="220">
        <v>0</v>
      </c>
      <c r="I61" s="90" t="s">
        <v>37</v>
      </c>
      <c r="J61" s="51">
        <v>0</v>
      </c>
      <c r="K61" s="52">
        <v>0</v>
      </c>
      <c r="L61" s="52">
        <v>0</v>
      </c>
      <c r="M61" s="52">
        <v>0</v>
      </c>
      <c r="N61" s="34">
        <f t="shared" si="8"/>
        <v>0</v>
      </c>
      <c r="O61" s="53">
        <v>0</v>
      </c>
      <c r="P61" s="53">
        <v>0</v>
      </c>
      <c r="Q61" s="71">
        <v>0</v>
      </c>
      <c r="R61" s="71">
        <v>0</v>
      </c>
      <c r="S61" s="53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52">
        <f t="shared" si="9"/>
        <v>0</v>
      </c>
      <c r="Z61" s="46">
        <v>0</v>
      </c>
      <c r="AA61" s="46"/>
      <c r="AB61" s="34">
        <v>0</v>
      </c>
      <c r="AC61" s="56">
        <f>AB61+U61</f>
        <v>0</v>
      </c>
      <c r="AD61" s="91" t="str">
        <f>A61</f>
        <v>607-B</v>
      </c>
      <c r="AE61" s="74"/>
    </row>
    <row r="62" spans="1:31" s="31" customFormat="1" ht="36.75" hidden="1" customHeight="1" x14ac:dyDescent="0.2">
      <c r="A62" s="92" t="s">
        <v>130</v>
      </c>
      <c r="B62" s="207" t="s">
        <v>131</v>
      </c>
      <c r="C62" s="88" t="s">
        <v>33</v>
      </c>
      <c r="D62" s="88" t="s">
        <v>112</v>
      </c>
      <c r="E62" s="89" t="s">
        <v>112</v>
      </c>
      <c r="F62" s="89" t="s">
        <v>112</v>
      </c>
      <c r="G62" s="35" t="s">
        <v>116</v>
      </c>
      <c r="H62" s="220">
        <v>0</v>
      </c>
      <c r="I62" s="90" t="s">
        <v>37</v>
      </c>
      <c r="J62" s="51">
        <v>0</v>
      </c>
      <c r="K62" s="52">
        <v>0</v>
      </c>
      <c r="L62" s="52">
        <v>0</v>
      </c>
      <c r="M62" s="52">
        <v>0</v>
      </c>
      <c r="N62" s="34">
        <f t="shared" si="8"/>
        <v>0</v>
      </c>
      <c r="O62" s="53">
        <v>0</v>
      </c>
      <c r="P62" s="53">
        <v>0</v>
      </c>
      <c r="Q62" s="71">
        <v>0</v>
      </c>
      <c r="R62" s="71">
        <v>0</v>
      </c>
      <c r="S62" s="53">
        <v>0</v>
      </c>
      <c r="T62" s="34">
        <v>0</v>
      </c>
      <c r="U62" s="34">
        <f>N62+R62+T62</f>
        <v>0</v>
      </c>
      <c r="V62" s="34">
        <v>0</v>
      </c>
      <c r="W62" s="34">
        <v>0</v>
      </c>
      <c r="X62" s="34">
        <v>0</v>
      </c>
      <c r="Y62" s="52">
        <f t="shared" si="9"/>
        <v>0</v>
      </c>
      <c r="Z62" s="46">
        <v>0</v>
      </c>
      <c r="AA62" s="46"/>
      <c r="AB62" s="34">
        <v>0</v>
      </c>
      <c r="AC62" s="56">
        <f>AB62+U62</f>
        <v>0</v>
      </c>
      <c r="AD62" s="91" t="str">
        <f>A62</f>
        <v>607-B</v>
      </c>
      <c r="AE62" s="74"/>
    </row>
    <row r="63" spans="1:31" s="31" customFormat="1" ht="37" hidden="1" customHeight="1" x14ac:dyDescent="0.2">
      <c r="A63" s="92" t="s">
        <v>130</v>
      </c>
      <c r="B63" s="207" t="s">
        <v>131</v>
      </c>
      <c r="C63" s="88" t="s">
        <v>33</v>
      </c>
      <c r="D63" s="88" t="s">
        <v>50</v>
      </c>
      <c r="E63" s="89" t="s">
        <v>35</v>
      </c>
      <c r="F63" s="89" t="s">
        <v>85</v>
      </c>
      <c r="G63" s="35" t="s">
        <v>132</v>
      </c>
      <c r="H63" s="220">
        <v>45</v>
      </c>
      <c r="I63" s="90" t="s">
        <v>37</v>
      </c>
      <c r="J63" s="51">
        <v>1200</v>
      </c>
      <c r="K63" s="52">
        <v>0</v>
      </c>
      <c r="L63" s="52">
        <v>0</v>
      </c>
      <c r="M63" s="52">
        <f t="shared" ref="M63:M68" si="10">K63+L63</f>
        <v>0</v>
      </c>
      <c r="N63" s="34">
        <f t="shared" si="8"/>
        <v>0</v>
      </c>
      <c r="O63" s="53">
        <v>0</v>
      </c>
      <c r="P63" s="53">
        <v>0</v>
      </c>
      <c r="Q63" s="71">
        <v>0</v>
      </c>
      <c r="R63" s="71">
        <v>0</v>
      </c>
      <c r="S63" s="53">
        <v>0</v>
      </c>
      <c r="T63" s="34">
        <v>0</v>
      </c>
      <c r="U63" s="34">
        <f>N63+R63+T63</f>
        <v>0</v>
      </c>
      <c r="V63" s="34">
        <f>M63*200</f>
        <v>0</v>
      </c>
      <c r="W63" s="34">
        <v>0</v>
      </c>
      <c r="X63" s="34">
        <v>330</v>
      </c>
      <c r="Y63" s="52">
        <f t="shared" si="9"/>
        <v>0</v>
      </c>
      <c r="Z63" s="46">
        <v>0</v>
      </c>
      <c r="AA63" s="46"/>
      <c r="AB63" s="34">
        <f>V63+Y63+Z63</f>
        <v>0</v>
      </c>
      <c r="AC63" s="56">
        <f>AB63+U63</f>
        <v>0</v>
      </c>
      <c r="AD63" s="91" t="str">
        <f>A63</f>
        <v>607-B</v>
      </c>
      <c r="AE63" s="74" t="s">
        <v>133</v>
      </c>
    </row>
    <row r="64" spans="1:31" s="31" customFormat="1" ht="39" hidden="1" customHeight="1" x14ac:dyDescent="0.2">
      <c r="A64" s="92" t="s">
        <v>130</v>
      </c>
      <c r="B64" s="207" t="s">
        <v>131</v>
      </c>
      <c r="C64" s="88" t="s">
        <v>33</v>
      </c>
      <c r="D64" s="88" t="s">
        <v>50</v>
      </c>
      <c r="E64" s="89" t="s">
        <v>35</v>
      </c>
      <c r="F64" s="89" t="s">
        <v>134</v>
      </c>
      <c r="G64" s="35" t="s">
        <v>135</v>
      </c>
      <c r="H64" s="220">
        <v>45</v>
      </c>
      <c r="I64" s="90" t="s">
        <v>37</v>
      </c>
      <c r="J64" s="51">
        <v>1200</v>
      </c>
      <c r="K64" s="52">
        <v>0</v>
      </c>
      <c r="L64" s="52">
        <v>0</v>
      </c>
      <c r="M64" s="52">
        <f t="shared" si="10"/>
        <v>0</v>
      </c>
      <c r="N64" s="34">
        <f t="shared" si="8"/>
        <v>0</v>
      </c>
      <c r="O64" s="53">
        <v>0</v>
      </c>
      <c r="P64" s="53">
        <v>0</v>
      </c>
      <c r="Q64" s="71">
        <v>0</v>
      </c>
      <c r="R64" s="71">
        <v>0</v>
      </c>
      <c r="S64" s="53">
        <v>0</v>
      </c>
      <c r="T64" s="34">
        <v>0</v>
      </c>
      <c r="U64" s="34">
        <f>N64+R64+T64</f>
        <v>0</v>
      </c>
      <c r="V64" s="34">
        <f>M64*200</f>
        <v>0</v>
      </c>
      <c r="W64" s="34">
        <v>0</v>
      </c>
      <c r="X64" s="34">
        <v>330</v>
      </c>
      <c r="Y64" s="52">
        <f t="shared" si="9"/>
        <v>0</v>
      </c>
      <c r="Z64" s="46">
        <v>0</v>
      </c>
      <c r="AA64" s="46"/>
      <c r="AB64" s="34">
        <f>V64+Y64+Z64</f>
        <v>0</v>
      </c>
      <c r="AC64" s="56">
        <f>AB64+U64</f>
        <v>0</v>
      </c>
      <c r="AD64" s="91" t="str">
        <f>A64</f>
        <v>607-B</v>
      </c>
      <c r="AE64" s="74" t="s">
        <v>133</v>
      </c>
    </row>
    <row r="65" spans="1:31" s="31" customFormat="1" ht="33" hidden="1" customHeight="1" x14ac:dyDescent="0.2">
      <c r="A65" s="33" t="s">
        <v>136</v>
      </c>
      <c r="B65" s="33"/>
      <c r="C65" s="28" t="s">
        <v>33</v>
      </c>
      <c r="D65" s="28" t="s">
        <v>45</v>
      </c>
      <c r="E65" s="89" t="s">
        <v>35</v>
      </c>
      <c r="F65" s="35" t="s">
        <v>137</v>
      </c>
      <c r="G65" s="35" t="s">
        <v>138</v>
      </c>
      <c r="H65" s="220">
        <v>60</v>
      </c>
      <c r="I65" s="33" t="s">
        <v>37</v>
      </c>
      <c r="J65" s="51">
        <v>1200</v>
      </c>
      <c r="K65" s="52">
        <v>0</v>
      </c>
      <c r="L65" s="52">
        <v>20</v>
      </c>
      <c r="M65" s="52">
        <f t="shared" si="10"/>
        <v>20</v>
      </c>
      <c r="N65" s="34">
        <f t="shared" si="8"/>
        <v>24000</v>
      </c>
      <c r="O65" s="53">
        <v>0</v>
      </c>
      <c r="P65" s="53">
        <v>0</v>
      </c>
      <c r="Q65" s="71">
        <v>0</v>
      </c>
      <c r="R65" s="54">
        <v>0</v>
      </c>
      <c r="S65" s="34">
        <v>0</v>
      </c>
      <c r="T65" s="34">
        <v>0</v>
      </c>
      <c r="U65" s="34">
        <f>N65+R65+T65</f>
        <v>24000</v>
      </c>
      <c r="V65" s="34">
        <f>M65*200</f>
        <v>4000</v>
      </c>
      <c r="W65" s="34">
        <v>20</v>
      </c>
      <c r="X65" s="34">
        <v>330</v>
      </c>
      <c r="Y65" s="52">
        <f t="shared" si="9"/>
        <v>6600</v>
      </c>
      <c r="Z65" s="46">
        <v>0</v>
      </c>
      <c r="AA65" s="46"/>
      <c r="AB65" s="34">
        <f>V65+Y65+Z65</f>
        <v>10600</v>
      </c>
      <c r="AC65" s="56">
        <f>AB65+U65</f>
        <v>34600</v>
      </c>
      <c r="AD65" s="91" t="str">
        <f>A65</f>
        <v>607-PR</v>
      </c>
      <c r="AE65" s="74"/>
    </row>
    <row r="66" spans="1:31" s="31" customFormat="1" ht="47.25" hidden="1" customHeight="1" x14ac:dyDescent="0.2">
      <c r="A66" s="33" t="s">
        <v>136</v>
      </c>
      <c r="B66" s="33"/>
      <c r="C66" s="28" t="s">
        <v>33</v>
      </c>
      <c r="D66" s="28" t="s">
        <v>45</v>
      </c>
      <c r="E66" s="89" t="s">
        <v>35</v>
      </c>
      <c r="F66" s="35" t="s">
        <v>134</v>
      </c>
      <c r="G66" s="35" t="s">
        <v>135</v>
      </c>
      <c r="H66" s="220">
        <v>45</v>
      </c>
      <c r="I66" s="33" t="s">
        <v>37</v>
      </c>
      <c r="J66" s="51">
        <v>1200</v>
      </c>
      <c r="K66" s="52">
        <v>25</v>
      </c>
      <c r="L66" s="52">
        <v>0</v>
      </c>
      <c r="M66" s="52">
        <f t="shared" si="10"/>
        <v>25</v>
      </c>
      <c r="N66" s="34">
        <f t="shared" si="8"/>
        <v>30000</v>
      </c>
      <c r="O66" s="53">
        <v>0</v>
      </c>
      <c r="P66" s="53">
        <v>0</v>
      </c>
      <c r="Q66" s="71">
        <v>0</v>
      </c>
      <c r="R66" s="54">
        <v>0</v>
      </c>
      <c r="S66" s="34">
        <v>0</v>
      </c>
      <c r="T66" s="34">
        <v>0</v>
      </c>
      <c r="U66" s="34">
        <f>N66+R66+T66</f>
        <v>30000</v>
      </c>
      <c r="V66" s="34">
        <f>M66*200</f>
        <v>5000</v>
      </c>
      <c r="W66" s="34">
        <v>25</v>
      </c>
      <c r="X66" s="34">
        <v>330</v>
      </c>
      <c r="Y66" s="52">
        <f t="shared" si="9"/>
        <v>8250</v>
      </c>
      <c r="Z66" s="46">
        <v>0</v>
      </c>
      <c r="AA66" s="46"/>
      <c r="AB66" s="34">
        <f>V66+Y66+Z66</f>
        <v>13250</v>
      </c>
      <c r="AC66" s="56">
        <f>AB66+U66</f>
        <v>43250</v>
      </c>
      <c r="AD66" s="91" t="str">
        <f>A66</f>
        <v>607-PR</v>
      </c>
      <c r="AE66" s="74"/>
    </row>
    <row r="67" spans="1:31" s="31" customFormat="1" ht="47.25" hidden="1" customHeight="1" x14ac:dyDescent="0.2">
      <c r="A67" s="33" t="s">
        <v>136</v>
      </c>
      <c r="B67" s="33" t="s">
        <v>615</v>
      </c>
      <c r="C67" s="28" t="s">
        <v>33</v>
      </c>
      <c r="D67" s="28" t="s">
        <v>50</v>
      </c>
      <c r="E67" s="89" t="s">
        <v>35</v>
      </c>
      <c r="F67" s="35" t="s">
        <v>134</v>
      </c>
      <c r="G67" s="35" t="s">
        <v>135</v>
      </c>
      <c r="H67" s="220">
        <v>45</v>
      </c>
      <c r="I67" s="33" t="s">
        <v>37</v>
      </c>
      <c r="J67" s="51">
        <v>1200</v>
      </c>
      <c r="K67" s="52">
        <v>17</v>
      </c>
      <c r="L67" s="52">
        <v>0</v>
      </c>
      <c r="M67" s="52">
        <f t="shared" si="10"/>
        <v>17</v>
      </c>
      <c r="N67" s="34">
        <f t="shared" si="8"/>
        <v>20400</v>
      </c>
      <c r="O67" s="53">
        <v>0</v>
      </c>
      <c r="P67" s="53">
        <v>0</v>
      </c>
      <c r="Q67" s="71">
        <v>0</v>
      </c>
      <c r="R67" s="54">
        <v>0</v>
      </c>
      <c r="S67" s="34">
        <v>0</v>
      </c>
      <c r="T67" s="34">
        <v>0</v>
      </c>
      <c r="U67" s="34">
        <f>N67+R67+T67</f>
        <v>20400</v>
      </c>
      <c r="V67" s="34">
        <f>M67*200</f>
        <v>3400</v>
      </c>
      <c r="W67" s="34">
        <v>17</v>
      </c>
      <c r="X67" s="34">
        <v>330</v>
      </c>
      <c r="Y67" s="52">
        <f t="shared" si="9"/>
        <v>5610</v>
      </c>
      <c r="Z67" s="46">
        <v>0</v>
      </c>
      <c r="AA67" s="34">
        <v>13250</v>
      </c>
      <c r="AB67" s="34">
        <f>V67+Y67+Z67</f>
        <v>9010</v>
      </c>
      <c r="AC67" s="56">
        <f>AB67+U67</f>
        <v>29410</v>
      </c>
      <c r="AD67" s="91" t="s">
        <v>136</v>
      </c>
      <c r="AE67" s="74"/>
    </row>
    <row r="68" spans="1:31" s="31" customFormat="1" ht="47.25" hidden="1" customHeight="1" x14ac:dyDescent="0.2">
      <c r="A68" s="33" t="s">
        <v>136</v>
      </c>
      <c r="B68" s="33" t="s">
        <v>620</v>
      </c>
      <c r="C68" s="28" t="s">
        <v>33</v>
      </c>
      <c r="D68" s="28" t="s">
        <v>50</v>
      </c>
      <c r="E68" s="89" t="s">
        <v>35</v>
      </c>
      <c r="F68" s="35" t="s">
        <v>85</v>
      </c>
      <c r="G68" s="35" t="s">
        <v>132</v>
      </c>
      <c r="H68" s="220">
        <v>45</v>
      </c>
      <c r="I68" s="33" t="s">
        <v>37</v>
      </c>
      <c r="J68" s="51">
        <v>1200</v>
      </c>
      <c r="K68" s="52">
        <v>0</v>
      </c>
      <c r="L68" s="52">
        <v>17</v>
      </c>
      <c r="M68" s="52">
        <f t="shared" si="10"/>
        <v>17</v>
      </c>
      <c r="N68" s="34">
        <f t="shared" si="8"/>
        <v>20400</v>
      </c>
      <c r="O68" s="53">
        <v>0</v>
      </c>
      <c r="P68" s="53">
        <v>0</v>
      </c>
      <c r="Q68" s="71">
        <v>0</v>
      </c>
      <c r="R68" s="54">
        <v>0</v>
      </c>
      <c r="S68" s="34">
        <v>0</v>
      </c>
      <c r="T68" s="34">
        <v>0</v>
      </c>
      <c r="U68" s="34">
        <v>20400</v>
      </c>
      <c r="V68" s="34">
        <v>3400</v>
      </c>
      <c r="W68" s="34">
        <v>17</v>
      </c>
      <c r="X68" s="34">
        <v>330</v>
      </c>
      <c r="Y68" s="52">
        <f t="shared" si="9"/>
        <v>5610</v>
      </c>
      <c r="Z68" s="46">
        <v>0</v>
      </c>
      <c r="AA68" s="34">
        <v>9010</v>
      </c>
      <c r="AB68" s="34">
        <f>V68+Y68+Z68</f>
        <v>9010</v>
      </c>
      <c r="AC68" s="56">
        <f>AB68+U68</f>
        <v>29410</v>
      </c>
      <c r="AD68" s="91" t="s">
        <v>136</v>
      </c>
      <c r="AE68" s="74"/>
    </row>
    <row r="69" spans="1:31" s="31" customFormat="1" ht="27" hidden="1" customHeight="1" x14ac:dyDescent="0.2">
      <c r="A69" s="33" t="s">
        <v>136</v>
      </c>
      <c r="B69" s="33"/>
      <c r="C69" s="28" t="s">
        <v>33</v>
      </c>
      <c r="D69" s="28" t="s">
        <v>112</v>
      </c>
      <c r="E69" s="35" t="s">
        <v>112</v>
      </c>
      <c r="F69" s="35" t="s">
        <v>112</v>
      </c>
      <c r="G69" s="35" t="s">
        <v>113</v>
      </c>
      <c r="H69" s="220" t="s">
        <v>112</v>
      </c>
      <c r="I69" s="33" t="s">
        <v>112</v>
      </c>
      <c r="J69" s="51">
        <v>0</v>
      </c>
      <c r="K69" s="52">
        <v>0</v>
      </c>
      <c r="L69" s="52">
        <v>0</v>
      </c>
      <c r="M69" s="52">
        <v>0</v>
      </c>
      <c r="N69" s="34">
        <v>0</v>
      </c>
      <c r="O69" s="53">
        <v>0</v>
      </c>
      <c r="P69" s="53">
        <v>0</v>
      </c>
      <c r="Q69" s="71">
        <v>0</v>
      </c>
      <c r="R69" s="54">
        <v>0</v>
      </c>
      <c r="S69" s="34">
        <v>0</v>
      </c>
      <c r="T69" s="34">
        <v>21000</v>
      </c>
      <c r="U69" s="34">
        <f>N69+R69+T69</f>
        <v>21000</v>
      </c>
      <c r="V69" s="34">
        <v>0</v>
      </c>
      <c r="W69" s="34">
        <v>0</v>
      </c>
      <c r="X69" s="34">
        <v>0</v>
      </c>
      <c r="Y69" s="52">
        <v>0</v>
      </c>
      <c r="Z69" s="46">
        <v>0</v>
      </c>
      <c r="AA69" s="46"/>
      <c r="AB69" s="34">
        <v>0</v>
      </c>
      <c r="AC69" s="56">
        <f>AB69+U69</f>
        <v>21000</v>
      </c>
      <c r="AD69" s="91" t="str">
        <f>A69</f>
        <v>607-PR</v>
      </c>
      <c r="AE69" s="74"/>
    </row>
    <row r="70" spans="1:31" s="31" customFormat="1" ht="27" hidden="1" customHeight="1" x14ac:dyDescent="0.2">
      <c r="A70" s="33" t="s">
        <v>136</v>
      </c>
      <c r="B70" s="33" t="s">
        <v>616</v>
      </c>
      <c r="C70" s="28" t="s">
        <v>33</v>
      </c>
      <c r="D70" s="28" t="s">
        <v>112</v>
      </c>
      <c r="E70" s="35" t="s">
        <v>112</v>
      </c>
      <c r="F70" s="35" t="s">
        <v>112</v>
      </c>
      <c r="G70" s="35" t="s">
        <v>113</v>
      </c>
      <c r="H70" s="220" t="s">
        <v>112</v>
      </c>
      <c r="I70" s="33" t="s">
        <v>112</v>
      </c>
      <c r="J70" s="51">
        <v>0</v>
      </c>
      <c r="K70" s="52">
        <v>0</v>
      </c>
      <c r="L70" s="52">
        <v>0</v>
      </c>
      <c r="M70" s="52">
        <v>0</v>
      </c>
      <c r="N70" s="34">
        <v>0</v>
      </c>
      <c r="O70" s="53">
        <v>0</v>
      </c>
      <c r="P70" s="53">
        <v>0</v>
      </c>
      <c r="Q70" s="71">
        <v>0</v>
      </c>
      <c r="R70" s="54">
        <v>0</v>
      </c>
      <c r="S70" s="34">
        <v>0</v>
      </c>
      <c r="T70" s="34">
        <v>10500</v>
      </c>
      <c r="U70" s="34">
        <f>N70+R70+T70</f>
        <v>10500</v>
      </c>
      <c r="V70" s="34">
        <v>0</v>
      </c>
      <c r="W70" s="34">
        <v>0</v>
      </c>
      <c r="X70" s="34">
        <v>0</v>
      </c>
      <c r="Y70" s="52">
        <v>0</v>
      </c>
      <c r="Z70" s="46">
        <v>0</v>
      </c>
      <c r="AA70" s="34">
        <v>0</v>
      </c>
      <c r="AB70" s="56">
        <v>0</v>
      </c>
      <c r="AC70" s="56">
        <f>AB70+U70</f>
        <v>10500</v>
      </c>
      <c r="AD70" s="91" t="str">
        <f>A70</f>
        <v>607-PR</v>
      </c>
      <c r="AE70" s="74"/>
    </row>
    <row r="71" spans="1:31" s="31" customFormat="1" ht="36" hidden="1" customHeight="1" x14ac:dyDescent="0.2">
      <c r="A71" s="33" t="s">
        <v>136</v>
      </c>
      <c r="B71" s="33" t="s">
        <v>621</v>
      </c>
      <c r="C71" s="28" t="s">
        <v>33</v>
      </c>
      <c r="D71" s="28" t="s">
        <v>112</v>
      </c>
      <c r="E71" s="35" t="s">
        <v>112</v>
      </c>
      <c r="F71" s="35" t="s">
        <v>112</v>
      </c>
      <c r="G71" s="35" t="s">
        <v>622</v>
      </c>
      <c r="H71" s="220" t="s">
        <v>112</v>
      </c>
      <c r="I71" s="33" t="s">
        <v>112</v>
      </c>
      <c r="J71" s="51">
        <v>0</v>
      </c>
      <c r="K71" s="52">
        <v>0</v>
      </c>
      <c r="L71" s="52">
        <v>0</v>
      </c>
      <c r="M71" s="52">
        <v>0</v>
      </c>
      <c r="N71" s="34">
        <v>0</v>
      </c>
      <c r="O71" s="53">
        <v>0</v>
      </c>
      <c r="P71" s="53">
        <v>0</v>
      </c>
      <c r="Q71" s="71">
        <v>0</v>
      </c>
      <c r="R71" s="54">
        <v>0</v>
      </c>
      <c r="S71" s="34">
        <v>0</v>
      </c>
      <c r="T71" s="34">
        <v>10500</v>
      </c>
      <c r="U71" s="34">
        <v>10500</v>
      </c>
      <c r="V71" s="34">
        <v>0</v>
      </c>
      <c r="W71" s="34">
        <v>0</v>
      </c>
      <c r="X71" s="34">
        <v>0</v>
      </c>
      <c r="Y71" s="52">
        <v>0</v>
      </c>
      <c r="Z71" s="46">
        <v>0</v>
      </c>
      <c r="AA71" s="56">
        <v>0</v>
      </c>
      <c r="AB71" s="56">
        <v>0</v>
      </c>
      <c r="AC71" s="56">
        <f>AB71+U71</f>
        <v>10500</v>
      </c>
      <c r="AD71" s="91" t="s">
        <v>136</v>
      </c>
      <c r="AE71" s="74"/>
    </row>
    <row r="72" spans="1:31" s="31" customFormat="1" ht="43.5" hidden="1" customHeight="1" x14ac:dyDescent="0.2">
      <c r="A72" s="33" t="s">
        <v>136</v>
      </c>
      <c r="B72" s="33"/>
      <c r="C72" s="28" t="s">
        <v>33</v>
      </c>
      <c r="D72" s="28" t="s">
        <v>112</v>
      </c>
      <c r="E72" s="35" t="s">
        <v>112</v>
      </c>
      <c r="F72" s="35" t="s">
        <v>112</v>
      </c>
      <c r="G72" s="35" t="s">
        <v>114</v>
      </c>
      <c r="H72" s="220" t="s">
        <v>112</v>
      </c>
      <c r="I72" s="33" t="s">
        <v>112</v>
      </c>
      <c r="J72" s="51">
        <v>0</v>
      </c>
      <c r="K72" s="52">
        <v>0</v>
      </c>
      <c r="L72" s="52">
        <v>0</v>
      </c>
      <c r="M72" s="52">
        <v>0</v>
      </c>
      <c r="N72" s="34">
        <v>0</v>
      </c>
      <c r="O72" s="53">
        <v>0</v>
      </c>
      <c r="P72" s="53">
        <v>0</v>
      </c>
      <c r="Q72" s="71">
        <v>0</v>
      </c>
      <c r="R72" s="54">
        <v>0</v>
      </c>
      <c r="S72" s="34">
        <v>0</v>
      </c>
      <c r="T72" s="34">
        <v>9390</v>
      </c>
      <c r="U72" s="34">
        <f>N72+R72+T72</f>
        <v>9390</v>
      </c>
      <c r="V72" s="34">
        <v>0</v>
      </c>
      <c r="W72" s="34">
        <v>0</v>
      </c>
      <c r="X72" s="34">
        <v>0</v>
      </c>
      <c r="Y72" s="52">
        <v>0</v>
      </c>
      <c r="Z72" s="46">
        <v>0</v>
      </c>
      <c r="AA72" s="46"/>
      <c r="AB72" s="34">
        <v>0</v>
      </c>
      <c r="AC72" s="56">
        <f>AB72+U72</f>
        <v>9390</v>
      </c>
      <c r="AD72" s="91" t="str">
        <f>A72</f>
        <v>607-PR</v>
      </c>
      <c r="AE72" s="74"/>
    </row>
    <row r="73" spans="1:31" s="31" customFormat="1" ht="37.5" hidden="1" customHeight="1" x14ac:dyDescent="0.2">
      <c r="A73" s="33" t="s">
        <v>136</v>
      </c>
      <c r="B73" s="33"/>
      <c r="C73" s="28" t="s">
        <v>33</v>
      </c>
      <c r="D73" s="28" t="s">
        <v>112</v>
      </c>
      <c r="E73" s="35" t="s">
        <v>112</v>
      </c>
      <c r="F73" s="209" t="s">
        <v>112</v>
      </c>
      <c r="G73" s="35" t="s">
        <v>115</v>
      </c>
      <c r="H73" s="220" t="s">
        <v>112</v>
      </c>
      <c r="I73" s="33" t="s">
        <v>112</v>
      </c>
      <c r="J73" s="51">
        <v>0</v>
      </c>
      <c r="K73" s="52">
        <v>0</v>
      </c>
      <c r="L73" s="52">
        <v>0</v>
      </c>
      <c r="M73" s="52">
        <v>0</v>
      </c>
      <c r="N73" s="34">
        <v>0</v>
      </c>
      <c r="O73" s="53">
        <v>0</v>
      </c>
      <c r="P73" s="53">
        <v>0</v>
      </c>
      <c r="Q73" s="71">
        <v>0</v>
      </c>
      <c r="R73" s="54">
        <v>0</v>
      </c>
      <c r="S73" s="34">
        <v>0</v>
      </c>
      <c r="T73" s="34">
        <v>21000</v>
      </c>
      <c r="U73" s="34">
        <f>N73+R73+T73</f>
        <v>21000</v>
      </c>
      <c r="V73" s="34">
        <v>0</v>
      </c>
      <c r="W73" s="34">
        <v>0</v>
      </c>
      <c r="X73" s="34">
        <v>0</v>
      </c>
      <c r="Y73" s="52">
        <v>0</v>
      </c>
      <c r="Z73" s="46">
        <v>0</v>
      </c>
      <c r="AA73" s="46"/>
      <c r="AB73" s="34">
        <v>0</v>
      </c>
      <c r="AC73" s="56">
        <f>AB73+U73</f>
        <v>21000</v>
      </c>
      <c r="AD73" s="91" t="str">
        <f>A73</f>
        <v>607-PR</v>
      </c>
      <c r="AE73" s="74"/>
    </row>
    <row r="74" spans="1:31" s="31" customFormat="1" ht="31.5" hidden="1" customHeight="1" x14ac:dyDescent="0.2">
      <c r="A74" s="33" t="s">
        <v>136</v>
      </c>
      <c r="B74" s="33"/>
      <c r="C74" s="28" t="s">
        <v>33</v>
      </c>
      <c r="D74" s="28" t="s">
        <v>112</v>
      </c>
      <c r="E74" s="35" t="s">
        <v>112</v>
      </c>
      <c r="F74" s="35" t="s">
        <v>112</v>
      </c>
      <c r="G74" s="35" t="s">
        <v>116</v>
      </c>
      <c r="H74" s="220" t="s">
        <v>112</v>
      </c>
      <c r="I74" s="33" t="s">
        <v>112</v>
      </c>
      <c r="J74" s="51">
        <v>0</v>
      </c>
      <c r="K74" s="52">
        <v>0</v>
      </c>
      <c r="L74" s="52">
        <v>0</v>
      </c>
      <c r="M74" s="52">
        <v>0</v>
      </c>
      <c r="N74" s="34">
        <v>0</v>
      </c>
      <c r="O74" s="53">
        <v>0</v>
      </c>
      <c r="P74" s="53">
        <v>0</v>
      </c>
      <c r="Q74" s="71">
        <v>0</v>
      </c>
      <c r="R74" s="54">
        <v>0</v>
      </c>
      <c r="S74" s="34">
        <v>0</v>
      </c>
      <c r="T74" s="34">
        <v>8390</v>
      </c>
      <c r="U74" s="34">
        <v>8390</v>
      </c>
      <c r="V74" s="34">
        <v>0</v>
      </c>
      <c r="W74" s="34">
        <v>0</v>
      </c>
      <c r="X74" s="34">
        <v>0</v>
      </c>
      <c r="Y74" s="52">
        <v>0</v>
      </c>
      <c r="Z74" s="46">
        <v>0</v>
      </c>
      <c r="AA74" s="46"/>
      <c r="AB74" s="34">
        <v>0</v>
      </c>
      <c r="AC74" s="56">
        <f>AB74+U74</f>
        <v>8390</v>
      </c>
      <c r="AD74" s="91" t="str">
        <f>A74</f>
        <v>607-PR</v>
      </c>
      <c r="AE74" s="74"/>
    </row>
    <row r="75" spans="1:31" s="31" customFormat="1" ht="31.5" hidden="1" customHeight="1" x14ac:dyDescent="0.2">
      <c r="A75" s="33" t="s">
        <v>136</v>
      </c>
      <c r="B75" s="33" t="s">
        <v>617</v>
      </c>
      <c r="C75" s="28" t="s">
        <v>33</v>
      </c>
      <c r="D75" s="28" t="s">
        <v>112</v>
      </c>
      <c r="E75" s="35" t="s">
        <v>112</v>
      </c>
      <c r="F75" s="35" t="s">
        <v>112</v>
      </c>
      <c r="G75" s="35" t="s">
        <v>618</v>
      </c>
      <c r="H75" s="220" t="s">
        <v>112</v>
      </c>
      <c r="I75" s="33" t="s">
        <v>112</v>
      </c>
      <c r="J75" s="51">
        <v>0</v>
      </c>
      <c r="K75" s="52">
        <v>0</v>
      </c>
      <c r="L75" s="52">
        <v>0</v>
      </c>
      <c r="M75" s="52">
        <v>0</v>
      </c>
      <c r="N75" s="34">
        <v>0</v>
      </c>
      <c r="O75" s="53">
        <v>0</v>
      </c>
      <c r="P75" s="53">
        <v>0</v>
      </c>
      <c r="Q75" s="71">
        <v>0</v>
      </c>
      <c r="R75" s="54">
        <v>0</v>
      </c>
      <c r="S75" s="34">
        <v>0</v>
      </c>
      <c r="T75" s="34">
        <v>3895</v>
      </c>
      <c r="U75" s="34">
        <v>3895</v>
      </c>
      <c r="V75" s="34">
        <v>0</v>
      </c>
      <c r="W75" s="34">
        <v>0</v>
      </c>
      <c r="X75" s="34">
        <v>0</v>
      </c>
      <c r="Y75" s="52">
        <v>0</v>
      </c>
      <c r="Z75" s="46">
        <v>0</v>
      </c>
      <c r="AA75" s="34">
        <v>0</v>
      </c>
      <c r="AB75" s="56">
        <v>0</v>
      </c>
      <c r="AC75" s="56">
        <f>AB75+U75</f>
        <v>3895</v>
      </c>
      <c r="AD75" s="91" t="s">
        <v>136</v>
      </c>
      <c r="AE75" s="74"/>
    </row>
    <row r="76" spans="1:31" s="31" customFormat="1" ht="31.5" hidden="1" customHeight="1" x14ac:dyDescent="0.2">
      <c r="A76" s="33" t="s">
        <v>136</v>
      </c>
      <c r="B76" s="33" t="s">
        <v>623</v>
      </c>
      <c r="C76" s="28" t="s">
        <v>33</v>
      </c>
      <c r="D76" s="28" t="s">
        <v>112</v>
      </c>
      <c r="E76" s="35" t="s">
        <v>112</v>
      </c>
      <c r="F76" s="35" t="s">
        <v>112</v>
      </c>
      <c r="G76" s="35" t="s">
        <v>618</v>
      </c>
      <c r="H76" s="220" t="s">
        <v>112</v>
      </c>
      <c r="I76" s="33" t="s">
        <v>112</v>
      </c>
      <c r="J76" s="51">
        <v>0</v>
      </c>
      <c r="K76" s="52">
        <v>0</v>
      </c>
      <c r="L76" s="52">
        <v>0</v>
      </c>
      <c r="M76" s="52">
        <v>0</v>
      </c>
      <c r="N76" s="34">
        <v>0</v>
      </c>
      <c r="O76" s="53">
        <v>0</v>
      </c>
      <c r="P76" s="53">
        <v>0</v>
      </c>
      <c r="Q76" s="71">
        <v>0</v>
      </c>
      <c r="R76" s="54">
        <v>0</v>
      </c>
      <c r="S76" s="34">
        <v>0</v>
      </c>
      <c r="T76" s="34">
        <v>3895</v>
      </c>
      <c r="U76" s="34">
        <v>3895</v>
      </c>
      <c r="V76" s="34">
        <v>0</v>
      </c>
      <c r="W76" s="34">
        <v>0</v>
      </c>
      <c r="X76" s="34">
        <v>0</v>
      </c>
      <c r="Y76" s="52">
        <v>0</v>
      </c>
      <c r="Z76" s="46">
        <v>0</v>
      </c>
      <c r="AA76" s="56">
        <v>0</v>
      </c>
      <c r="AB76" s="56">
        <v>0</v>
      </c>
      <c r="AC76" s="56">
        <f>AB76+U76</f>
        <v>3895</v>
      </c>
      <c r="AD76" s="91" t="s">
        <v>136</v>
      </c>
      <c r="AE76" s="74"/>
    </row>
    <row r="77" spans="1:31" s="31" customFormat="1" ht="33" hidden="1" customHeight="1" x14ac:dyDescent="0.2">
      <c r="A77" s="33" t="s">
        <v>136</v>
      </c>
      <c r="B77" s="33"/>
      <c r="C77" s="28" t="s">
        <v>33</v>
      </c>
      <c r="D77" s="28" t="s">
        <v>50</v>
      </c>
      <c r="E77" s="35" t="s">
        <v>139</v>
      </c>
      <c r="F77" s="35" t="s">
        <v>137</v>
      </c>
      <c r="G77" s="35" t="s">
        <v>138</v>
      </c>
      <c r="H77" s="220">
        <v>60</v>
      </c>
      <c r="I77" s="33" t="s">
        <v>37</v>
      </c>
      <c r="J77" s="51">
        <v>1200</v>
      </c>
      <c r="K77" s="52">
        <v>17</v>
      </c>
      <c r="L77" s="52">
        <v>0</v>
      </c>
      <c r="M77" s="52">
        <f t="shared" ref="M77:M149" si="11">K77+L77</f>
        <v>17</v>
      </c>
      <c r="N77" s="34">
        <f t="shared" ref="N77:N149" si="12">(J77*M77)</f>
        <v>20400</v>
      </c>
      <c r="O77" s="34">
        <v>0</v>
      </c>
      <c r="P77" s="34">
        <v>0</v>
      </c>
      <c r="Q77" s="54">
        <v>0</v>
      </c>
      <c r="R77" s="54">
        <v>0</v>
      </c>
      <c r="S77" s="34">
        <v>0</v>
      </c>
      <c r="T77" s="34">
        <v>0</v>
      </c>
      <c r="U77" s="34">
        <f>N77+R77+T77</f>
        <v>20400</v>
      </c>
      <c r="V77" s="34">
        <f>M77*200</f>
        <v>3400</v>
      </c>
      <c r="W77" s="34">
        <v>17</v>
      </c>
      <c r="X77" s="34">
        <v>330</v>
      </c>
      <c r="Y77" s="52">
        <f>SUM(X77*W77)</f>
        <v>5610</v>
      </c>
      <c r="Z77" s="52">
        <v>0</v>
      </c>
      <c r="AA77" s="52"/>
      <c r="AB77" s="34">
        <f>V77+Y77+Z77</f>
        <v>9010</v>
      </c>
      <c r="AC77" s="56">
        <f>AB77+U77</f>
        <v>29410</v>
      </c>
      <c r="AD77" s="91" t="str">
        <f>A77</f>
        <v>607-PR</v>
      </c>
      <c r="AE77" s="74"/>
    </row>
    <row r="78" spans="1:31" s="31" customFormat="1" ht="33" hidden="1" customHeight="1" x14ac:dyDescent="0.2">
      <c r="A78" s="33" t="s">
        <v>136</v>
      </c>
      <c r="B78" s="33"/>
      <c r="C78" s="28" t="s">
        <v>33</v>
      </c>
      <c r="D78" s="28" t="s">
        <v>50</v>
      </c>
      <c r="E78" s="35" t="s">
        <v>139</v>
      </c>
      <c r="F78" s="111" t="s">
        <v>140</v>
      </c>
      <c r="G78" s="35" t="s">
        <v>141</v>
      </c>
      <c r="H78" s="220">
        <v>45</v>
      </c>
      <c r="I78" s="33" t="s">
        <v>37</v>
      </c>
      <c r="J78" s="51">
        <v>1200</v>
      </c>
      <c r="K78" s="52">
        <v>0</v>
      </c>
      <c r="L78" s="52">
        <v>17</v>
      </c>
      <c r="M78" s="52">
        <f t="shared" si="11"/>
        <v>17</v>
      </c>
      <c r="N78" s="34">
        <f t="shared" si="12"/>
        <v>20400</v>
      </c>
      <c r="O78" s="53">
        <v>0</v>
      </c>
      <c r="P78" s="53">
        <v>0</v>
      </c>
      <c r="Q78" s="71">
        <v>0</v>
      </c>
      <c r="R78" s="54">
        <v>0</v>
      </c>
      <c r="S78" s="34">
        <v>0</v>
      </c>
      <c r="T78" s="34">
        <v>0</v>
      </c>
      <c r="U78" s="34">
        <f>N78+R78+T78</f>
        <v>20400</v>
      </c>
      <c r="V78" s="34">
        <f>M78*200</f>
        <v>3400</v>
      </c>
      <c r="W78" s="34">
        <v>17</v>
      </c>
      <c r="X78" s="34">
        <v>330</v>
      </c>
      <c r="Y78" s="52">
        <f>SUM(X78*W78)</f>
        <v>5610</v>
      </c>
      <c r="Z78" s="46">
        <v>0</v>
      </c>
      <c r="AA78" s="46"/>
      <c r="AB78" s="34">
        <f>V78+Y78+Z78</f>
        <v>9010</v>
      </c>
      <c r="AC78" s="56">
        <f>AB78+U78</f>
        <v>29410</v>
      </c>
      <c r="AD78" s="91" t="str">
        <f>A78</f>
        <v>607-PR</v>
      </c>
      <c r="AE78" s="74"/>
    </row>
    <row r="79" spans="1:31" s="31" customFormat="1" ht="43" hidden="1" customHeight="1" x14ac:dyDescent="0.2">
      <c r="A79" s="33" t="s">
        <v>142</v>
      </c>
      <c r="B79" s="207" t="s">
        <v>131</v>
      </c>
      <c r="C79" s="63" t="s">
        <v>33</v>
      </c>
      <c r="D79" s="63" t="s">
        <v>45</v>
      </c>
      <c r="E79" s="37" t="s">
        <v>143</v>
      </c>
      <c r="F79" s="37" t="s">
        <v>144</v>
      </c>
      <c r="G79" s="37" t="s">
        <v>145</v>
      </c>
      <c r="H79" s="245">
        <v>75</v>
      </c>
      <c r="I79" s="62" t="s">
        <v>37</v>
      </c>
      <c r="J79" s="39">
        <v>1200</v>
      </c>
      <c r="K79" s="40">
        <v>0</v>
      </c>
      <c r="L79" s="40">
        <v>0</v>
      </c>
      <c r="M79" s="40">
        <f t="shared" si="11"/>
        <v>0</v>
      </c>
      <c r="N79" s="41">
        <f t="shared" si="12"/>
        <v>0</v>
      </c>
      <c r="O79" s="42">
        <v>0</v>
      </c>
      <c r="P79" s="42">
        <v>0</v>
      </c>
      <c r="Q79" s="67">
        <v>0</v>
      </c>
      <c r="R79" s="43">
        <v>0</v>
      </c>
      <c r="S79" s="41">
        <v>0</v>
      </c>
      <c r="T79" s="41">
        <v>0</v>
      </c>
      <c r="U79" s="41">
        <f>N79+R79+T79</f>
        <v>0</v>
      </c>
      <c r="V79" s="41">
        <f>M79*200</f>
        <v>0</v>
      </c>
      <c r="W79" s="41">
        <v>0</v>
      </c>
      <c r="X79" s="41">
        <v>132</v>
      </c>
      <c r="Y79" s="40">
        <f>SUM(X79*W79)</f>
        <v>0</v>
      </c>
      <c r="Z79" s="45">
        <v>0</v>
      </c>
      <c r="AA79" s="45"/>
      <c r="AB79" s="41">
        <f>V79+Y79+Z79</f>
        <v>0</v>
      </c>
      <c r="AC79" s="47">
        <f>AB79+U79</f>
        <v>0</v>
      </c>
      <c r="AD79" s="91" t="s">
        <v>142</v>
      </c>
      <c r="AE79" s="74" t="s">
        <v>146</v>
      </c>
    </row>
    <row r="80" spans="1:31" s="31" customFormat="1" ht="45.75" hidden="1" customHeight="1" x14ac:dyDescent="0.2">
      <c r="A80" s="186" t="s">
        <v>147</v>
      </c>
      <c r="B80" s="186" t="s">
        <v>762</v>
      </c>
      <c r="C80" s="179" t="s">
        <v>33</v>
      </c>
      <c r="D80" s="179" t="s">
        <v>45</v>
      </c>
      <c r="E80" s="180" t="s">
        <v>148</v>
      </c>
      <c r="F80" s="180" t="s">
        <v>149</v>
      </c>
      <c r="G80" s="180" t="s">
        <v>150</v>
      </c>
      <c r="H80" s="246">
        <v>45</v>
      </c>
      <c r="I80" s="178" t="s">
        <v>48</v>
      </c>
      <c r="J80" s="183">
        <v>585</v>
      </c>
      <c r="K80" s="181">
        <v>0</v>
      </c>
      <c r="L80" s="181">
        <v>20</v>
      </c>
      <c r="M80" s="181">
        <f t="shared" si="11"/>
        <v>20</v>
      </c>
      <c r="N80" s="34">
        <f t="shared" si="12"/>
        <v>11700</v>
      </c>
      <c r="O80" s="53">
        <v>28</v>
      </c>
      <c r="P80" s="53">
        <v>14</v>
      </c>
      <c r="Q80" s="71">
        <v>0.4</v>
      </c>
      <c r="R80" s="71">
        <f t="shared" ref="R80:R137" si="13">SUM(P80*Q80*O80)</f>
        <v>156.80000000000001</v>
      </c>
      <c r="S80" s="53">
        <v>0</v>
      </c>
      <c r="T80" s="34">
        <f>(M80*S80)</f>
        <v>0</v>
      </c>
      <c r="U80" s="34">
        <f>N80+R80+T80</f>
        <v>11856.8</v>
      </c>
      <c r="V80" s="34">
        <f>M80*200</f>
        <v>4000</v>
      </c>
      <c r="W80" s="34">
        <v>1</v>
      </c>
      <c r="X80" s="34">
        <v>160</v>
      </c>
      <c r="Y80" s="52">
        <f>SUM(W80*X80)</f>
        <v>160</v>
      </c>
      <c r="Z80" s="46">
        <v>0</v>
      </c>
      <c r="AA80" s="46"/>
      <c r="AB80" s="34">
        <f>V80+Y80+Z80</f>
        <v>4160</v>
      </c>
      <c r="AC80" s="30">
        <f>AB80+U80</f>
        <v>16016.8</v>
      </c>
      <c r="AD80" s="91" t="str">
        <f>A80</f>
        <v>610-PR</v>
      </c>
      <c r="AE80" s="74" t="s">
        <v>152</v>
      </c>
    </row>
    <row r="81" spans="1:31" s="31" customFormat="1" ht="46" hidden="1" customHeight="1" x14ac:dyDescent="0.2">
      <c r="A81" s="186" t="s">
        <v>147</v>
      </c>
      <c r="B81" s="186" t="s">
        <v>759</v>
      </c>
      <c r="C81" s="179" t="s">
        <v>33</v>
      </c>
      <c r="D81" s="179" t="s">
        <v>45</v>
      </c>
      <c r="E81" s="180" t="s">
        <v>153</v>
      </c>
      <c r="F81" s="180" t="s">
        <v>149</v>
      </c>
      <c r="G81" s="180" t="s">
        <v>154</v>
      </c>
      <c r="H81" s="220">
        <v>45</v>
      </c>
      <c r="I81" s="33" t="s">
        <v>48</v>
      </c>
      <c r="J81" s="51">
        <v>585</v>
      </c>
      <c r="K81" s="52">
        <v>0</v>
      </c>
      <c r="L81" s="52">
        <v>0</v>
      </c>
      <c r="M81" s="52">
        <f t="shared" si="11"/>
        <v>0</v>
      </c>
      <c r="N81" s="34">
        <f t="shared" si="12"/>
        <v>0</v>
      </c>
      <c r="O81" s="53">
        <v>0</v>
      </c>
      <c r="P81" s="53">
        <v>14</v>
      </c>
      <c r="Q81" s="71">
        <v>0.4</v>
      </c>
      <c r="R81" s="71">
        <f t="shared" si="13"/>
        <v>0</v>
      </c>
      <c r="S81" s="53">
        <v>0</v>
      </c>
      <c r="T81" s="34">
        <f>(M81*S81)</f>
        <v>0</v>
      </c>
      <c r="U81" s="34">
        <f>N81+R81+T81</f>
        <v>0</v>
      </c>
      <c r="V81" s="34">
        <f>M81*200</f>
        <v>0</v>
      </c>
      <c r="W81" s="34">
        <v>0</v>
      </c>
      <c r="X81" s="34">
        <v>160</v>
      </c>
      <c r="Y81" s="52">
        <f>SUM(W81*X81)</f>
        <v>0</v>
      </c>
      <c r="Z81" s="46">
        <v>0</v>
      </c>
      <c r="AA81" s="46"/>
      <c r="AB81" s="34">
        <f>V81+Y81+Z81</f>
        <v>0</v>
      </c>
      <c r="AC81" s="30">
        <f>AB81+U81</f>
        <v>0</v>
      </c>
      <c r="AD81" s="91" t="str">
        <f>A81</f>
        <v>610-PR</v>
      </c>
      <c r="AE81" s="74" t="s">
        <v>152</v>
      </c>
    </row>
    <row r="82" spans="1:31" s="31" customFormat="1" ht="46.5" hidden="1" customHeight="1" x14ac:dyDescent="0.2">
      <c r="A82" s="33" t="s">
        <v>147</v>
      </c>
      <c r="B82" s="33"/>
      <c r="C82" s="28" t="s">
        <v>33</v>
      </c>
      <c r="D82" s="28" t="s">
        <v>45</v>
      </c>
      <c r="E82" s="35" t="s">
        <v>156</v>
      </c>
      <c r="F82" s="35" t="s">
        <v>157</v>
      </c>
      <c r="G82" s="35" t="s">
        <v>158</v>
      </c>
      <c r="H82" s="220">
        <v>45</v>
      </c>
      <c r="I82" s="33" t="s">
        <v>48</v>
      </c>
      <c r="J82" s="51">
        <v>585</v>
      </c>
      <c r="K82" s="52">
        <v>0</v>
      </c>
      <c r="L82" s="52">
        <v>20</v>
      </c>
      <c r="M82" s="52">
        <f t="shared" si="11"/>
        <v>20</v>
      </c>
      <c r="N82" s="34">
        <f t="shared" si="12"/>
        <v>11700</v>
      </c>
      <c r="O82" s="53">
        <v>28</v>
      </c>
      <c r="P82" s="53">
        <v>8</v>
      </c>
      <c r="Q82" s="71">
        <v>0.4</v>
      </c>
      <c r="R82" s="54">
        <f t="shared" si="13"/>
        <v>89.600000000000009</v>
      </c>
      <c r="S82" s="34">
        <v>0</v>
      </c>
      <c r="T82" s="34">
        <f>(M82*S82)</f>
        <v>0</v>
      </c>
      <c r="U82" s="34">
        <f>N82+R82+T82</f>
        <v>11789.6</v>
      </c>
      <c r="V82" s="34">
        <f>M82*200</f>
        <v>4000</v>
      </c>
      <c r="W82" s="34">
        <v>1</v>
      </c>
      <c r="X82" s="34">
        <v>160</v>
      </c>
      <c r="Y82" s="52">
        <f>SUM(X82*W82)</f>
        <v>160</v>
      </c>
      <c r="Z82" s="52">
        <v>0</v>
      </c>
      <c r="AA82" s="52"/>
      <c r="AB82" s="34">
        <f>V82+Y82+Z82</f>
        <v>4160</v>
      </c>
      <c r="AC82" s="81">
        <f>AB82+U82</f>
        <v>15949.6</v>
      </c>
      <c r="AD82" s="91" t="str">
        <f>A82</f>
        <v>610-PR</v>
      </c>
      <c r="AE82" s="74" t="s">
        <v>160</v>
      </c>
    </row>
    <row r="83" spans="1:31" s="31" customFormat="1" ht="47.25" hidden="1" customHeight="1" x14ac:dyDescent="0.2">
      <c r="A83" s="74" t="s">
        <v>147</v>
      </c>
      <c r="B83" s="74" t="s">
        <v>619</v>
      </c>
      <c r="C83" s="74" t="s">
        <v>33</v>
      </c>
      <c r="D83" s="74" t="s">
        <v>50</v>
      </c>
      <c r="E83" s="35" t="s">
        <v>161</v>
      </c>
      <c r="F83" s="99" t="s">
        <v>162</v>
      </c>
      <c r="G83" s="99" t="s">
        <v>163</v>
      </c>
      <c r="H83" s="248">
        <v>45</v>
      </c>
      <c r="I83" s="74" t="s">
        <v>37</v>
      </c>
      <c r="J83" s="100">
        <v>1200</v>
      </c>
      <c r="K83" s="100">
        <v>0</v>
      </c>
      <c r="L83" s="100">
        <v>0</v>
      </c>
      <c r="M83" s="100">
        <f t="shared" si="11"/>
        <v>0</v>
      </c>
      <c r="N83" s="100">
        <f t="shared" si="12"/>
        <v>0</v>
      </c>
      <c r="O83" s="100">
        <v>0</v>
      </c>
      <c r="P83" s="212">
        <v>10</v>
      </c>
      <c r="Q83" s="213">
        <v>0.4</v>
      </c>
      <c r="R83" s="71">
        <f t="shared" si="13"/>
        <v>0</v>
      </c>
      <c r="S83" s="212">
        <v>0</v>
      </c>
      <c r="T83" s="100">
        <f>(M83*S83)</f>
        <v>0</v>
      </c>
      <c r="U83" s="100">
        <f>N83+R83+T83</f>
        <v>0</v>
      </c>
      <c r="V83" s="100">
        <f>M83*200</f>
        <v>0</v>
      </c>
      <c r="W83" s="100">
        <v>0</v>
      </c>
      <c r="X83" s="100">
        <v>160</v>
      </c>
      <c r="Y83" s="100">
        <f>SUM(X83*W83)</f>
        <v>0</v>
      </c>
      <c r="Z83" s="100">
        <v>0</v>
      </c>
      <c r="AA83" s="214"/>
      <c r="AB83" s="100">
        <f>V83+Y83+Z83</f>
        <v>0</v>
      </c>
      <c r="AC83" s="81">
        <f>AB83+U83</f>
        <v>0</v>
      </c>
      <c r="AD83" s="91" t="str">
        <f>A83</f>
        <v>610-PR</v>
      </c>
      <c r="AE83" s="74"/>
    </row>
    <row r="84" spans="1:31" s="31" customFormat="1" ht="45.75" hidden="1" customHeight="1" x14ac:dyDescent="0.2">
      <c r="A84" s="74" t="s">
        <v>147</v>
      </c>
      <c r="B84" s="74"/>
      <c r="C84" s="28" t="s">
        <v>33</v>
      </c>
      <c r="D84" s="28" t="s">
        <v>50</v>
      </c>
      <c r="E84" s="35" t="s">
        <v>165</v>
      </c>
      <c r="F84" s="35" t="s">
        <v>166</v>
      </c>
      <c r="G84" s="89" t="s">
        <v>167</v>
      </c>
      <c r="H84" s="220">
        <v>45</v>
      </c>
      <c r="I84" s="33" t="s">
        <v>48</v>
      </c>
      <c r="J84" s="51">
        <v>585</v>
      </c>
      <c r="K84" s="52">
        <v>17</v>
      </c>
      <c r="L84" s="52">
        <v>0</v>
      </c>
      <c r="M84" s="52">
        <f t="shared" si="11"/>
        <v>17</v>
      </c>
      <c r="N84" s="34">
        <f t="shared" si="12"/>
        <v>9945</v>
      </c>
      <c r="O84" s="53">
        <v>28</v>
      </c>
      <c r="P84" s="53">
        <v>120</v>
      </c>
      <c r="Q84" s="71">
        <v>0.4</v>
      </c>
      <c r="R84" s="71">
        <f t="shared" si="13"/>
        <v>1344</v>
      </c>
      <c r="S84" s="53">
        <v>0</v>
      </c>
      <c r="T84" s="34">
        <f>(M84*S84)</f>
        <v>0</v>
      </c>
      <c r="U84" s="34">
        <f>N84+R84+T84</f>
        <v>11289</v>
      </c>
      <c r="V84" s="53">
        <f>M84*200</f>
        <v>3400</v>
      </c>
      <c r="W84" s="53">
        <v>1</v>
      </c>
      <c r="X84" s="53">
        <v>650</v>
      </c>
      <c r="Y84" s="52">
        <f>SUM(X84*W84)</f>
        <v>650</v>
      </c>
      <c r="Z84" s="46">
        <v>0</v>
      </c>
      <c r="AA84" s="46"/>
      <c r="AB84" s="34">
        <f>V84+Y84+Z84</f>
        <v>4050</v>
      </c>
      <c r="AC84" s="81">
        <f>AB84+U84</f>
        <v>15339</v>
      </c>
      <c r="AD84" s="91" t="str">
        <f>A84</f>
        <v>610-PR</v>
      </c>
      <c r="AE84" s="74"/>
    </row>
    <row r="85" spans="1:31" s="31" customFormat="1" ht="45.75" hidden="1" customHeight="1" x14ac:dyDescent="0.2">
      <c r="A85" s="74" t="s">
        <v>147</v>
      </c>
      <c r="B85" s="74" t="s">
        <v>612</v>
      </c>
      <c r="C85" s="28" t="s">
        <v>33</v>
      </c>
      <c r="D85" s="28" t="s">
        <v>50</v>
      </c>
      <c r="E85" s="89" t="s">
        <v>385</v>
      </c>
      <c r="F85" s="35" t="s">
        <v>602</v>
      </c>
      <c r="G85" s="89" t="s">
        <v>603</v>
      </c>
      <c r="H85" s="220">
        <v>45</v>
      </c>
      <c r="I85" s="33" t="s">
        <v>48</v>
      </c>
      <c r="J85" s="51">
        <v>585</v>
      </c>
      <c r="K85" s="52">
        <v>17</v>
      </c>
      <c r="L85" s="52">
        <v>0</v>
      </c>
      <c r="M85" s="52">
        <f t="shared" si="11"/>
        <v>17</v>
      </c>
      <c r="N85" s="34">
        <f t="shared" si="12"/>
        <v>9945</v>
      </c>
      <c r="O85" s="53">
        <v>28</v>
      </c>
      <c r="P85" s="53">
        <v>14</v>
      </c>
      <c r="Q85" s="71">
        <v>0.4</v>
      </c>
      <c r="R85" s="71">
        <f t="shared" si="13"/>
        <v>156.80000000000001</v>
      </c>
      <c r="S85" s="53">
        <v>0</v>
      </c>
      <c r="T85" s="34">
        <v>0</v>
      </c>
      <c r="U85" s="34">
        <f>N85+R85+T85</f>
        <v>10101.799999999999</v>
      </c>
      <c r="V85" s="53">
        <f>M85*200</f>
        <v>3400</v>
      </c>
      <c r="W85" s="53">
        <v>1</v>
      </c>
      <c r="X85" s="53">
        <v>160</v>
      </c>
      <c r="Y85" s="52">
        <f>SUM(X85*W85)</f>
        <v>160</v>
      </c>
      <c r="Z85" s="46">
        <v>0</v>
      </c>
      <c r="AA85" s="34">
        <v>3810</v>
      </c>
      <c r="AB85" s="34">
        <f>V85+Y85+Z85</f>
        <v>3560</v>
      </c>
      <c r="AC85" s="81">
        <f>AB85+U85</f>
        <v>13661.8</v>
      </c>
      <c r="AD85" s="91" t="s">
        <v>147</v>
      </c>
      <c r="AE85" s="74"/>
    </row>
    <row r="86" spans="1:31" s="31" customFormat="1" ht="45.75" hidden="1" customHeight="1" x14ac:dyDescent="0.2">
      <c r="A86" s="186" t="s">
        <v>147</v>
      </c>
      <c r="B86" s="186" t="s">
        <v>694</v>
      </c>
      <c r="C86" s="28" t="s">
        <v>33</v>
      </c>
      <c r="D86" s="28" t="s">
        <v>50</v>
      </c>
      <c r="E86" s="89" t="s">
        <v>385</v>
      </c>
      <c r="F86" s="180" t="s">
        <v>693</v>
      </c>
      <c r="G86" s="89" t="s">
        <v>150</v>
      </c>
      <c r="H86" s="220">
        <v>45</v>
      </c>
      <c r="I86" s="33" t="s">
        <v>172</v>
      </c>
      <c r="J86" s="51">
        <v>585</v>
      </c>
      <c r="K86" s="52">
        <v>20</v>
      </c>
      <c r="L86" s="52">
        <v>0</v>
      </c>
      <c r="M86" s="52">
        <f t="shared" si="11"/>
        <v>20</v>
      </c>
      <c r="N86" s="34">
        <f t="shared" si="12"/>
        <v>11700</v>
      </c>
      <c r="O86" s="53">
        <v>28</v>
      </c>
      <c r="P86" s="53">
        <v>14</v>
      </c>
      <c r="Q86" s="71">
        <v>0.4</v>
      </c>
      <c r="R86" s="71">
        <f t="shared" si="13"/>
        <v>156.80000000000001</v>
      </c>
      <c r="S86" s="53">
        <v>0</v>
      </c>
      <c r="T86" s="34">
        <v>0</v>
      </c>
      <c r="U86" s="34">
        <f>N86+R86+T86</f>
        <v>11856.8</v>
      </c>
      <c r="V86" s="53">
        <f>M86*200</f>
        <v>4000</v>
      </c>
      <c r="W86" s="53">
        <v>1</v>
      </c>
      <c r="X86" s="53">
        <v>160</v>
      </c>
      <c r="Y86" s="52">
        <f t="shared" ref="Y86:Y89" si="14">SUM(X86*W86)</f>
        <v>160</v>
      </c>
      <c r="Z86" s="46">
        <v>0</v>
      </c>
      <c r="AA86" s="34"/>
      <c r="AB86" s="34">
        <f>V86+Y86+Z86</f>
        <v>4160</v>
      </c>
      <c r="AC86" s="81">
        <f>AB86+U86</f>
        <v>16016.8</v>
      </c>
      <c r="AD86" s="91" t="s">
        <v>147</v>
      </c>
      <c r="AE86" s="74"/>
    </row>
    <row r="87" spans="1:31" s="31" customFormat="1" ht="45.75" hidden="1" customHeight="1" x14ac:dyDescent="0.2">
      <c r="A87" s="186" t="s">
        <v>147</v>
      </c>
      <c r="B87" s="186" t="s">
        <v>764</v>
      </c>
      <c r="C87" s="179" t="s">
        <v>33</v>
      </c>
      <c r="D87" s="179" t="s">
        <v>50</v>
      </c>
      <c r="E87" s="187" t="s">
        <v>385</v>
      </c>
      <c r="F87" s="180" t="s">
        <v>670</v>
      </c>
      <c r="G87" s="187" t="s">
        <v>763</v>
      </c>
      <c r="H87" s="220">
        <v>45</v>
      </c>
      <c r="I87" s="33" t="s">
        <v>172</v>
      </c>
      <c r="J87" s="51">
        <v>585</v>
      </c>
      <c r="K87" s="52">
        <v>0</v>
      </c>
      <c r="L87" s="52">
        <v>20</v>
      </c>
      <c r="M87" s="52">
        <f t="shared" si="11"/>
        <v>20</v>
      </c>
      <c r="N87" s="34">
        <f t="shared" si="12"/>
        <v>11700</v>
      </c>
      <c r="O87" s="53">
        <v>28</v>
      </c>
      <c r="P87" s="53">
        <v>14</v>
      </c>
      <c r="Q87" s="71">
        <v>0.4</v>
      </c>
      <c r="R87" s="71">
        <f t="shared" si="13"/>
        <v>156.80000000000001</v>
      </c>
      <c r="S87" s="53">
        <v>0</v>
      </c>
      <c r="T87" s="34">
        <v>0</v>
      </c>
      <c r="U87" s="34">
        <f>N87+R87+T87</f>
        <v>11856.8</v>
      </c>
      <c r="V87" s="53">
        <f>M87*200</f>
        <v>4000</v>
      </c>
      <c r="W87" s="53">
        <v>1</v>
      </c>
      <c r="X87" s="53">
        <v>160</v>
      </c>
      <c r="Y87" s="52">
        <f t="shared" si="14"/>
        <v>160</v>
      </c>
      <c r="Z87" s="46">
        <v>0</v>
      </c>
      <c r="AA87" s="34"/>
      <c r="AB87" s="34">
        <f>V87+Y87+Z87</f>
        <v>4160</v>
      </c>
      <c r="AC87" s="81">
        <f>AB87+U87</f>
        <v>16016.8</v>
      </c>
      <c r="AD87" s="91"/>
      <c r="AE87" s="74"/>
    </row>
    <row r="88" spans="1:31" s="31" customFormat="1" ht="45.75" hidden="1" customHeight="1" x14ac:dyDescent="0.2">
      <c r="A88" s="74" t="s">
        <v>147</v>
      </c>
      <c r="B88" s="74" t="s">
        <v>612</v>
      </c>
      <c r="C88" s="28" t="s">
        <v>33</v>
      </c>
      <c r="D88" s="28" t="s">
        <v>50</v>
      </c>
      <c r="E88" s="89" t="s">
        <v>385</v>
      </c>
      <c r="F88" s="35" t="s">
        <v>78</v>
      </c>
      <c r="G88" s="89" t="s">
        <v>150</v>
      </c>
      <c r="H88" s="220">
        <v>45</v>
      </c>
      <c r="I88" s="33" t="s">
        <v>172</v>
      </c>
      <c r="J88" s="51">
        <v>585</v>
      </c>
      <c r="K88" s="52">
        <v>0</v>
      </c>
      <c r="L88" s="52">
        <v>20</v>
      </c>
      <c r="M88" s="52">
        <f t="shared" si="11"/>
        <v>20</v>
      </c>
      <c r="N88" s="34">
        <f t="shared" si="12"/>
        <v>11700</v>
      </c>
      <c r="O88" s="53">
        <v>28</v>
      </c>
      <c r="P88" s="53">
        <v>14</v>
      </c>
      <c r="Q88" s="71">
        <v>0.4</v>
      </c>
      <c r="R88" s="71">
        <f t="shared" si="13"/>
        <v>156.80000000000001</v>
      </c>
      <c r="S88" s="53">
        <v>0</v>
      </c>
      <c r="T88" s="34">
        <v>0</v>
      </c>
      <c r="U88" s="34">
        <f>N88+R88+T88</f>
        <v>11856.8</v>
      </c>
      <c r="V88" s="53">
        <f>M88*200</f>
        <v>4000</v>
      </c>
      <c r="W88" s="53">
        <v>1</v>
      </c>
      <c r="X88" s="53">
        <v>160</v>
      </c>
      <c r="Y88" s="52">
        <f t="shared" si="14"/>
        <v>160</v>
      </c>
      <c r="Z88" s="46">
        <v>0</v>
      </c>
      <c r="AA88" s="34"/>
      <c r="AB88" s="34">
        <f>V88+Y88+Z88</f>
        <v>4160</v>
      </c>
      <c r="AC88" s="81">
        <f>AB88+U88</f>
        <v>16016.8</v>
      </c>
      <c r="AD88" s="91" t="s">
        <v>147</v>
      </c>
      <c r="AE88" s="74"/>
    </row>
    <row r="89" spans="1:31" s="31" customFormat="1" ht="45.75" hidden="1" customHeight="1" x14ac:dyDescent="0.2">
      <c r="A89" s="186" t="s">
        <v>147</v>
      </c>
      <c r="B89" s="186" t="s">
        <v>696</v>
      </c>
      <c r="C89" s="28" t="s">
        <v>33</v>
      </c>
      <c r="D89" s="28" t="s">
        <v>45</v>
      </c>
      <c r="E89" s="89" t="s">
        <v>148</v>
      </c>
      <c r="F89" s="180" t="s">
        <v>695</v>
      </c>
      <c r="G89" s="89" t="s">
        <v>154</v>
      </c>
      <c r="H89" s="220">
        <v>45</v>
      </c>
      <c r="I89" s="33" t="s">
        <v>37</v>
      </c>
      <c r="J89" s="51">
        <v>753</v>
      </c>
      <c r="K89" s="52">
        <v>20</v>
      </c>
      <c r="L89" s="52">
        <v>0</v>
      </c>
      <c r="M89" s="52">
        <f t="shared" si="11"/>
        <v>20</v>
      </c>
      <c r="N89" s="34">
        <f t="shared" si="12"/>
        <v>15060</v>
      </c>
      <c r="O89" s="53">
        <v>0</v>
      </c>
      <c r="P89" s="53">
        <v>14</v>
      </c>
      <c r="Q89" s="71">
        <v>0.4</v>
      </c>
      <c r="R89" s="71">
        <f t="shared" si="13"/>
        <v>0</v>
      </c>
      <c r="S89" s="53">
        <v>0</v>
      </c>
      <c r="T89" s="34">
        <v>0</v>
      </c>
      <c r="U89" s="34">
        <f>N89+R89+T89</f>
        <v>15060</v>
      </c>
      <c r="V89" s="53">
        <f>M89*200</f>
        <v>4000</v>
      </c>
      <c r="W89" s="53">
        <v>14</v>
      </c>
      <c r="X89" s="53">
        <v>160</v>
      </c>
      <c r="Y89" s="52">
        <f t="shared" si="14"/>
        <v>2240</v>
      </c>
      <c r="Z89" s="46">
        <v>0</v>
      </c>
      <c r="AA89" s="34"/>
      <c r="AB89" s="34">
        <f>V89+Y89+Z89</f>
        <v>6240</v>
      </c>
      <c r="AC89" s="81">
        <f>AB89+U89</f>
        <v>21300</v>
      </c>
      <c r="AD89" s="91" t="s">
        <v>147</v>
      </c>
      <c r="AE89" s="74"/>
    </row>
    <row r="90" spans="1:31" s="31" customFormat="1" ht="45.75" hidden="1" customHeight="1" x14ac:dyDescent="0.2">
      <c r="A90" s="74" t="s">
        <v>147</v>
      </c>
      <c r="B90" s="74"/>
      <c r="C90" s="28" t="s">
        <v>33</v>
      </c>
      <c r="D90" s="28" t="s">
        <v>50</v>
      </c>
      <c r="E90" s="89" t="s">
        <v>121</v>
      </c>
      <c r="F90" s="35" t="s">
        <v>166</v>
      </c>
      <c r="G90" s="89" t="s">
        <v>167</v>
      </c>
      <c r="H90" s="220">
        <v>45</v>
      </c>
      <c r="I90" s="33" t="s">
        <v>48</v>
      </c>
      <c r="J90" s="51">
        <v>585</v>
      </c>
      <c r="K90" s="52">
        <v>17</v>
      </c>
      <c r="L90" s="52">
        <v>0</v>
      </c>
      <c r="M90" s="52">
        <f t="shared" si="11"/>
        <v>17</v>
      </c>
      <c r="N90" s="34">
        <f t="shared" si="12"/>
        <v>9945</v>
      </c>
      <c r="O90" s="53">
        <v>28</v>
      </c>
      <c r="P90" s="53">
        <v>88</v>
      </c>
      <c r="Q90" s="71">
        <v>0.4</v>
      </c>
      <c r="R90" s="71">
        <f t="shared" si="13"/>
        <v>985.60000000000014</v>
      </c>
      <c r="S90" s="53">
        <v>0</v>
      </c>
      <c r="T90" s="34">
        <f>(M90*S90)</f>
        <v>0</v>
      </c>
      <c r="U90" s="34">
        <f>N90+R90+T90</f>
        <v>10930.6</v>
      </c>
      <c r="V90" s="53">
        <f>M90*200</f>
        <v>3400</v>
      </c>
      <c r="W90" s="53">
        <v>1</v>
      </c>
      <c r="X90" s="53">
        <v>410</v>
      </c>
      <c r="Y90" s="52">
        <f>SUM(X90*W90)</f>
        <v>410</v>
      </c>
      <c r="Z90" s="46">
        <v>0</v>
      </c>
      <c r="AA90" s="46"/>
      <c r="AB90" s="34">
        <f>V90+Y90+Z90</f>
        <v>3810</v>
      </c>
      <c r="AC90" s="81">
        <f>AB90+U90</f>
        <v>14740.6</v>
      </c>
      <c r="AD90" s="91" t="str">
        <f>A90</f>
        <v>610-PR</v>
      </c>
      <c r="AE90" s="74"/>
    </row>
    <row r="91" spans="1:31" s="31" customFormat="1" ht="58" hidden="1" customHeight="1" x14ac:dyDescent="0.2">
      <c r="A91" s="74" t="s">
        <v>147</v>
      </c>
      <c r="B91" s="74"/>
      <c r="C91" s="28" t="s">
        <v>33</v>
      </c>
      <c r="D91" s="28" t="s">
        <v>34</v>
      </c>
      <c r="E91" s="35" t="s">
        <v>170</v>
      </c>
      <c r="F91" s="99" t="s">
        <v>78</v>
      </c>
      <c r="G91" s="99" t="s">
        <v>171</v>
      </c>
      <c r="H91" s="220">
        <v>45</v>
      </c>
      <c r="I91" s="33" t="s">
        <v>172</v>
      </c>
      <c r="J91" s="51">
        <v>585</v>
      </c>
      <c r="K91" s="52">
        <v>17</v>
      </c>
      <c r="L91" s="52">
        <v>0</v>
      </c>
      <c r="M91" s="52">
        <f t="shared" si="11"/>
        <v>17</v>
      </c>
      <c r="N91" s="34">
        <f t="shared" si="12"/>
        <v>9945</v>
      </c>
      <c r="O91" s="53">
        <v>14</v>
      </c>
      <c r="P91" s="53">
        <v>236</v>
      </c>
      <c r="Q91" s="71">
        <v>0.4</v>
      </c>
      <c r="R91" s="71">
        <f t="shared" si="13"/>
        <v>1321.6000000000001</v>
      </c>
      <c r="S91" s="53">
        <v>0</v>
      </c>
      <c r="T91" s="34">
        <f>(M91*S91)</f>
        <v>0</v>
      </c>
      <c r="U91" s="34">
        <f>N91+R91+T91</f>
        <v>11266.6</v>
      </c>
      <c r="V91" s="34">
        <f>M91*200</f>
        <v>3400</v>
      </c>
      <c r="W91" s="34">
        <v>1</v>
      </c>
      <c r="X91" s="34">
        <v>660</v>
      </c>
      <c r="Y91" s="52">
        <f>SUM(W91*X91)</f>
        <v>660</v>
      </c>
      <c r="Z91" s="46">
        <v>0</v>
      </c>
      <c r="AA91" s="46"/>
      <c r="AB91" s="34">
        <f>V91+Y91+Z91</f>
        <v>4060</v>
      </c>
      <c r="AC91" s="30">
        <f>AB91+U91</f>
        <v>15326.6</v>
      </c>
      <c r="AD91" s="91" t="str">
        <f>A91</f>
        <v>610-PR</v>
      </c>
      <c r="AE91" s="74"/>
    </row>
    <row r="92" spans="1:31" s="31" customFormat="1" ht="100" hidden="1" customHeight="1" x14ac:dyDescent="0.2">
      <c r="A92" s="74" t="s">
        <v>147</v>
      </c>
      <c r="B92" s="74"/>
      <c r="C92" s="74" t="s">
        <v>33</v>
      </c>
      <c r="D92" s="74" t="s">
        <v>34</v>
      </c>
      <c r="E92" s="89" t="s">
        <v>35</v>
      </c>
      <c r="F92" s="99" t="s">
        <v>174</v>
      </c>
      <c r="G92" s="99" t="s">
        <v>175</v>
      </c>
      <c r="H92" s="248">
        <v>45</v>
      </c>
      <c r="I92" s="74" t="s">
        <v>172</v>
      </c>
      <c r="J92" s="100">
        <v>585</v>
      </c>
      <c r="K92" s="100">
        <v>0</v>
      </c>
      <c r="L92" s="100">
        <v>17</v>
      </c>
      <c r="M92" s="100">
        <f t="shared" si="11"/>
        <v>17</v>
      </c>
      <c r="N92" s="100">
        <f t="shared" si="12"/>
        <v>9945</v>
      </c>
      <c r="O92" s="100">
        <v>14</v>
      </c>
      <c r="P92" s="212">
        <v>88</v>
      </c>
      <c r="Q92" s="213">
        <v>0.4</v>
      </c>
      <c r="R92" s="71">
        <f t="shared" si="13"/>
        <v>492.80000000000007</v>
      </c>
      <c r="S92" s="212">
        <v>0</v>
      </c>
      <c r="T92" s="100">
        <f>(M92*S92)</f>
        <v>0</v>
      </c>
      <c r="U92" s="100">
        <f>N92+R92+T92</f>
        <v>10437.799999999999</v>
      </c>
      <c r="V92" s="100">
        <f>M92*200</f>
        <v>3400</v>
      </c>
      <c r="W92" s="100">
        <v>14</v>
      </c>
      <c r="X92" s="100">
        <v>330</v>
      </c>
      <c r="Y92" s="100">
        <f t="shared" ref="Y92:Y142" si="15">SUM(X92*W92)</f>
        <v>4620</v>
      </c>
      <c r="Z92" s="100">
        <v>0</v>
      </c>
      <c r="AA92" s="214"/>
      <c r="AB92" s="100">
        <f>V92+Y92+Z92</f>
        <v>8020</v>
      </c>
      <c r="AC92" s="81">
        <f>AB92+U92</f>
        <v>18457.8</v>
      </c>
      <c r="AD92" s="91" t="str">
        <f>A92</f>
        <v>610-PR</v>
      </c>
      <c r="AE92" s="74"/>
    </row>
    <row r="93" spans="1:31" s="31" customFormat="1" ht="62" hidden="1" customHeight="1" x14ac:dyDescent="0.2">
      <c r="A93" s="102" t="s">
        <v>147</v>
      </c>
      <c r="B93" s="101" t="s">
        <v>32</v>
      </c>
      <c r="C93" s="102" t="s">
        <v>33</v>
      </c>
      <c r="D93" s="102" t="s">
        <v>34</v>
      </c>
      <c r="E93" s="95" t="s">
        <v>177</v>
      </c>
      <c r="F93" s="103" t="s">
        <v>157</v>
      </c>
      <c r="G93" s="103" t="s">
        <v>158</v>
      </c>
      <c r="H93" s="249">
        <v>45</v>
      </c>
      <c r="I93" s="102" t="s">
        <v>48</v>
      </c>
      <c r="J93" s="104">
        <v>585</v>
      </c>
      <c r="K93" s="104">
        <v>0</v>
      </c>
      <c r="L93" s="104">
        <v>0</v>
      </c>
      <c r="M93" s="104">
        <f t="shared" si="11"/>
        <v>0</v>
      </c>
      <c r="N93" s="104">
        <f t="shared" si="12"/>
        <v>0</v>
      </c>
      <c r="O93" s="104">
        <v>0</v>
      </c>
      <c r="P93" s="105">
        <v>88</v>
      </c>
      <c r="Q93" s="106">
        <v>0.4</v>
      </c>
      <c r="R93" s="67">
        <f t="shared" si="13"/>
        <v>0</v>
      </c>
      <c r="S93" s="105">
        <v>0</v>
      </c>
      <c r="T93" s="104">
        <f>(M93*S93)</f>
        <v>0</v>
      </c>
      <c r="U93" s="104">
        <f>N93+R93+T93</f>
        <v>0</v>
      </c>
      <c r="V93" s="104">
        <f>M93*200</f>
        <v>0</v>
      </c>
      <c r="W93" s="104">
        <v>0</v>
      </c>
      <c r="X93" s="104">
        <v>420</v>
      </c>
      <c r="Y93" s="104">
        <f t="shared" si="15"/>
        <v>0</v>
      </c>
      <c r="Z93" s="104">
        <v>0</v>
      </c>
      <c r="AA93" s="215"/>
      <c r="AB93" s="104">
        <f>V93+Y93+Z93</f>
        <v>0</v>
      </c>
      <c r="AC93" s="41">
        <f>AB93+U93</f>
        <v>0</v>
      </c>
      <c r="AD93" s="97" t="str">
        <f>A93</f>
        <v>610-PR</v>
      </c>
      <c r="AE93" s="74" t="s">
        <v>179</v>
      </c>
    </row>
    <row r="94" spans="1:31" s="31" customFormat="1" ht="35.25" customHeight="1" x14ac:dyDescent="0.2">
      <c r="A94" s="33" t="s">
        <v>180</v>
      </c>
      <c r="B94" s="33" t="s">
        <v>636</v>
      </c>
      <c r="C94" s="28" t="s">
        <v>77</v>
      </c>
      <c r="D94" s="28" t="s">
        <v>103</v>
      </c>
      <c r="E94" s="35" t="s">
        <v>181</v>
      </c>
      <c r="F94" s="35" t="s">
        <v>182</v>
      </c>
      <c r="G94" s="35" t="s">
        <v>81</v>
      </c>
      <c r="H94" s="220">
        <v>42</v>
      </c>
      <c r="I94" s="33" t="s">
        <v>48</v>
      </c>
      <c r="J94" s="51">
        <v>585</v>
      </c>
      <c r="K94" s="52">
        <v>15</v>
      </c>
      <c r="L94" s="52">
        <v>0</v>
      </c>
      <c r="M94" s="52">
        <f t="shared" si="11"/>
        <v>15</v>
      </c>
      <c r="N94" s="34">
        <f t="shared" si="12"/>
        <v>8775</v>
      </c>
      <c r="O94" s="53">
        <v>28</v>
      </c>
      <c r="P94" s="53">
        <v>36</v>
      </c>
      <c r="Q94" s="71">
        <v>0.4</v>
      </c>
      <c r="R94" s="71">
        <f t="shared" si="13"/>
        <v>403.2</v>
      </c>
      <c r="S94" s="53">
        <v>0</v>
      </c>
      <c r="T94" s="34">
        <f>(M94*S94)</f>
        <v>0</v>
      </c>
      <c r="U94" s="34">
        <f>N94+R94+T94</f>
        <v>9178.2000000000007</v>
      </c>
      <c r="V94" s="53">
        <f>M94*200</f>
        <v>3000</v>
      </c>
      <c r="W94" s="53">
        <v>1</v>
      </c>
      <c r="X94" s="53">
        <v>210</v>
      </c>
      <c r="Y94" s="52">
        <f t="shared" si="15"/>
        <v>210</v>
      </c>
      <c r="Z94" s="46">
        <v>0</v>
      </c>
      <c r="AA94" s="46"/>
      <c r="AB94" s="34">
        <f>V94+Y94+Z94</f>
        <v>3210</v>
      </c>
      <c r="AC94" s="34">
        <f>AB94+U94</f>
        <v>12388.2</v>
      </c>
      <c r="AD94" s="57" t="str">
        <f>A94</f>
        <v>611-PR</v>
      </c>
      <c r="AE94" s="74" t="s">
        <v>184</v>
      </c>
    </row>
    <row r="95" spans="1:31" s="31" customFormat="1" ht="60" customHeight="1" x14ac:dyDescent="0.2">
      <c r="A95" s="33" t="s">
        <v>180</v>
      </c>
      <c r="B95" s="33" t="s">
        <v>32</v>
      </c>
      <c r="C95" s="28" t="s">
        <v>77</v>
      </c>
      <c r="D95" s="28" t="s">
        <v>103</v>
      </c>
      <c r="E95" s="35" t="s">
        <v>185</v>
      </c>
      <c r="F95" s="35" t="s">
        <v>186</v>
      </c>
      <c r="G95" s="35" t="s">
        <v>81</v>
      </c>
      <c r="H95" s="220">
        <v>42</v>
      </c>
      <c r="I95" s="33" t="s">
        <v>48</v>
      </c>
      <c r="J95" s="51">
        <v>585</v>
      </c>
      <c r="K95" s="52">
        <v>15</v>
      </c>
      <c r="L95" s="52">
        <v>0</v>
      </c>
      <c r="M95" s="52">
        <f t="shared" si="11"/>
        <v>15</v>
      </c>
      <c r="N95" s="34">
        <f t="shared" si="12"/>
        <v>8775</v>
      </c>
      <c r="O95" s="53">
        <v>14</v>
      </c>
      <c r="P95" s="53">
        <v>55</v>
      </c>
      <c r="Q95" s="71">
        <v>0.4</v>
      </c>
      <c r="R95" s="71">
        <f t="shared" si="13"/>
        <v>308</v>
      </c>
      <c r="S95" s="53">
        <v>0</v>
      </c>
      <c r="T95" s="34">
        <f>(M95*S95)</f>
        <v>0</v>
      </c>
      <c r="U95" s="34">
        <f>N95+R95+T95</f>
        <v>9083</v>
      </c>
      <c r="V95" s="53">
        <f>M95*200</f>
        <v>3000</v>
      </c>
      <c r="W95" s="53">
        <v>1</v>
      </c>
      <c r="X95" s="53">
        <v>176</v>
      </c>
      <c r="Y95" s="52">
        <f t="shared" si="15"/>
        <v>176</v>
      </c>
      <c r="Z95" s="46">
        <v>0</v>
      </c>
      <c r="AA95" s="46"/>
      <c r="AB95" s="34">
        <f>V95+Y95+Z95</f>
        <v>3176</v>
      </c>
      <c r="AC95" s="34">
        <f>AB95+U95</f>
        <v>12259</v>
      </c>
      <c r="AD95" s="57" t="str">
        <f>A95</f>
        <v>611-PR</v>
      </c>
      <c r="AE95" s="74" t="s">
        <v>188</v>
      </c>
    </row>
    <row r="96" spans="1:31" s="31" customFormat="1" ht="45" customHeight="1" x14ac:dyDescent="0.2">
      <c r="A96" s="33" t="s">
        <v>180</v>
      </c>
      <c r="B96" s="33"/>
      <c r="C96" s="28" t="s">
        <v>77</v>
      </c>
      <c r="D96" s="28" t="s">
        <v>103</v>
      </c>
      <c r="E96" s="35" t="s">
        <v>189</v>
      </c>
      <c r="F96" s="35" t="s">
        <v>190</v>
      </c>
      <c r="G96" s="35" t="s">
        <v>84</v>
      </c>
      <c r="H96" s="220">
        <v>42</v>
      </c>
      <c r="I96" s="33" t="s">
        <v>48</v>
      </c>
      <c r="J96" s="51">
        <v>585</v>
      </c>
      <c r="K96" s="52">
        <v>0</v>
      </c>
      <c r="L96" s="52">
        <v>18</v>
      </c>
      <c r="M96" s="52">
        <f t="shared" si="11"/>
        <v>18</v>
      </c>
      <c r="N96" s="34">
        <f t="shared" si="12"/>
        <v>10530</v>
      </c>
      <c r="O96" s="53">
        <v>28</v>
      </c>
      <c r="P96" s="53">
        <v>23</v>
      </c>
      <c r="Q96" s="71">
        <v>0.4</v>
      </c>
      <c r="R96" s="71">
        <f t="shared" si="13"/>
        <v>257.60000000000002</v>
      </c>
      <c r="S96" s="53">
        <v>0</v>
      </c>
      <c r="T96" s="34">
        <f>(M96*S96)</f>
        <v>0</v>
      </c>
      <c r="U96" s="34">
        <f>N96+R96+T96</f>
        <v>10787.6</v>
      </c>
      <c r="V96" s="53">
        <f>M96*200</f>
        <v>3600</v>
      </c>
      <c r="W96" s="53">
        <v>1</v>
      </c>
      <c r="X96" s="53">
        <v>187</v>
      </c>
      <c r="Y96" s="52">
        <f t="shared" si="15"/>
        <v>187</v>
      </c>
      <c r="Z96" s="46">
        <v>0</v>
      </c>
      <c r="AA96" s="46"/>
      <c r="AB96" s="34">
        <f>V96+Y96+Z96</f>
        <v>3787</v>
      </c>
      <c r="AC96" s="34">
        <f>AB96+U96</f>
        <v>14574.6</v>
      </c>
      <c r="AD96" s="57" t="str">
        <f>A96</f>
        <v>611-PR</v>
      </c>
      <c r="AE96" s="74"/>
    </row>
    <row r="97" spans="1:31" s="31" customFormat="1" ht="33.75" customHeight="1" x14ac:dyDescent="0.2">
      <c r="A97" s="33" t="s">
        <v>180</v>
      </c>
      <c r="B97" s="33" t="s">
        <v>32</v>
      </c>
      <c r="C97" s="28" t="s">
        <v>77</v>
      </c>
      <c r="D97" s="28" t="s">
        <v>103</v>
      </c>
      <c r="E97" s="35" t="s">
        <v>192</v>
      </c>
      <c r="F97" s="35" t="s">
        <v>193</v>
      </c>
      <c r="G97" s="35" t="s">
        <v>81</v>
      </c>
      <c r="H97" s="220">
        <v>42</v>
      </c>
      <c r="I97" s="33" t="s">
        <v>48</v>
      </c>
      <c r="J97" s="51">
        <v>585</v>
      </c>
      <c r="K97" s="52">
        <v>0</v>
      </c>
      <c r="L97" s="52">
        <v>15</v>
      </c>
      <c r="M97" s="52">
        <f t="shared" si="11"/>
        <v>15</v>
      </c>
      <c r="N97" s="34">
        <f t="shared" si="12"/>
        <v>8775</v>
      </c>
      <c r="O97" s="53">
        <v>28</v>
      </c>
      <c r="P97" s="53">
        <v>20</v>
      </c>
      <c r="Q97" s="71">
        <v>0.4</v>
      </c>
      <c r="R97" s="71">
        <f t="shared" si="13"/>
        <v>224</v>
      </c>
      <c r="S97" s="53">
        <v>0</v>
      </c>
      <c r="T97" s="34">
        <f>(M97*S97)</f>
        <v>0</v>
      </c>
      <c r="U97" s="34">
        <f>N97+R97+T97</f>
        <v>8999</v>
      </c>
      <c r="V97" s="53">
        <f>M97*200</f>
        <v>3000</v>
      </c>
      <c r="W97" s="53">
        <v>1</v>
      </c>
      <c r="X97" s="53">
        <v>165</v>
      </c>
      <c r="Y97" s="52">
        <f t="shared" si="15"/>
        <v>165</v>
      </c>
      <c r="Z97" s="46">
        <v>0</v>
      </c>
      <c r="AA97" s="46"/>
      <c r="AB97" s="34">
        <f>V97+Y97+Z97</f>
        <v>3165</v>
      </c>
      <c r="AC97" s="34">
        <f>AB97+U97</f>
        <v>12164</v>
      </c>
      <c r="AD97" s="57" t="str">
        <f>A97</f>
        <v>611-PR</v>
      </c>
      <c r="AE97" s="74" t="s">
        <v>195</v>
      </c>
    </row>
    <row r="98" spans="1:31" s="31" customFormat="1" ht="39" customHeight="1" x14ac:dyDescent="0.2">
      <c r="A98" s="33" t="s">
        <v>180</v>
      </c>
      <c r="B98" s="33" t="s">
        <v>635</v>
      </c>
      <c r="C98" s="28" t="s">
        <v>77</v>
      </c>
      <c r="D98" s="28" t="s">
        <v>103</v>
      </c>
      <c r="E98" s="35" t="s">
        <v>192</v>
      </c>
      <c r="F98" s="35" t="s">
        <v>196</v>
      </c>
      <c r="G98" s="35" t="s">
        <v>634</v>
      </c>
      <c r="H98" s="220">
        <v>42</v>
      </c>
      <c r="I98" s="33" t="s">
        <v>48</v>
      </c>
      <c r="J98" s="51">
        <v>585</v>
      </c>
      <c r="K98" s="52">
        <v>0</v>
      </c>
      <c r="L98" s="52">
        <v>15</v>
      </c>
      <c r="M98" s="52">
        <f t="shared" si="11"/>
        <v>15</v>
      </c>
      <c r="N98" s="34">
        <f t="shared" si="12"/>
        <v>8775</v>
      </c>
      <c r="O98" s="53">
        <v>28</v>
      </c>
      <c r="P98" s="53">
        <v>20</v>
      </c>
      <c r="Q98" s="71">
        <v>0.4</v>
      </c>
      <c r="R98" s="71">
        <f t="shared" si="13"/>
        <v>224</v>
      </c>
      <c r="S98" s="53">
        <v>0</v>
      </c>
      <c r="T98" s="34">
        <f>(M98*S98)</f>
        <v>0</v>
      </c>
      <c r="U98" s="34">
        <f>N98+R98+T98</f>
        <v>8999</v>
      </c>
      <c r="V98" s="53">
        <f>M98*200</f>
        <v>3000</v>
      </c>
      <c r="W98" s="53">
        <v>1</v>
      </c>
      <c r="X98" s="53">
        <v>165</v>
      </c>
      <c r="Y98" s="52">
        <f t="shared" si="15"/>
        <v>165</v>
      </c>
      <c r="Z98" s="46">
        <v>0</v>
      </c>
      <c r="AA98" s="46"/>
      <c r="AB98" s="34">
        <f>V98+Y98+Z98</f>
        <v>3165</v>
      </c>
      <c r="AC98" s="34">
        <f>AB98+U98</f>
        <v>12164</v>
      </c>
      <c r="AD98" s="57" t="str">
        <f>A98</f>
        <v>611-PR</v>
      </c>
      <c r="AE98" s="74" t="s">
        <v>195</v>
      </c>
    </row>
    <row r="99" spans="1:31" s="31" customFormat="1" ht="39" customHeight="1" x14ac:dyDescent="0.2">
      <c r="A99" s="178" t="s">
        <v>180</v>
      </c>
      <c r="B99" s="178" t="s">
        <v>755</v>
      </c>
      <c r="C99" s="179" t="s">
        <v>77</v>
      </c>
      <c r="D99" s="179" t="s">
        <v>45</v>
      </c>
      <c r="E99" s="180" t="s">
        <v>313</v>
      </c>
      <c r="F99" s="180" t="s">
        <v>78</v>
      </c>
      <c r="G99" s="180" t="s">
        <v>734</v>
      </c>
      <c r="H99" s="220">
        <v>42</v>
      </c>
      <c r="I99" s="33" t="s">
        <v>37</v>
      </c>
      <c r="J99" s="51">
        <v>753</v>
      </c>
      <c r="K99" s="52">
        <v>0</v>
      </c>
      <c r="L99" s="52">
        <v>15</v>
      </c>
      <c r="M99" s="52">
        <f t="shared" si="11"/>
        <v>15</v>
      </c>
      <c r="N99" s="34">
        <f t="shared" si="12"/>
        <v>11295</v>
      </c>
      <c r="O99" s="53">
        <v>0</v>
      </c>
      <c r="P99" s="53">
        <v>20</v>
      </c>
      <c r="Q99" s="71">
        <v>0.4</v>
      </c>
      <c r="R99" s="71">
        <f t="shared" si="13"/>
        <v>0</v>
      </c>
      <c r="S99" s="53">
        <v>0</v>
      </c>
      <c r="T99" s="34">
        <f>(M99*S99)</f>
        <v>0</v>
      </c>
      <c r="U99" s="34">
        <f>N99+R99+T99</f>
        <v>11295</v>
      </c>
      <c r="V99" s="53">
        <f>M99*200</f>
        <v>3000</v>
      </c>
      <c r="W99" s="53">
        <v>14</v>
      </c>
      <c r="X99" s="53">
        <v>325</v>
      </c>
      <c r="Y99" s="52">
        <f t="shared" si="15"/>
        <v>4550</v>
      </c>
      <c r="Z99" s="46">
        <v>0</v>
      </c>
      <c r="AA99" s="46"/>
      <c r="AB99" s="34">
        <f>V99+Y99+Z99</f>
        <v>7550</v>
      </c>
      <c r="AC99" s="34">
        <f>AB99+U99</f>
        <v>18845</v>
      </c>
      <c r="AD99" s="57" t="str">
        <f>A99</f>
        <v>611-PR</v>
      </c>
      <c r="AE99" s="74"/>
    </row>
    <row r="100" spans="1:31" s="31" customFormat="1" ht="33.75" customHeight="1" x14ac:dyDescent="0.2">
      <c r="A100" s="33" t="s">
        <v>180</v>
      </c>
      <c r="B100" s="33" t="s">
        <v>32</v>
      </c>
      <c r="C100" s="28" t="s">
        <v>77</v>
      </c>
      <c r="D100" s="28" t="s">
        <v>103</v>
      </c>
      <c r="E100" s="35" t="s">
        <v>199</v>
      </c>
      <c r="F100" s="35" t="s">
        <v>200</v>
      </c>
      <c r="G100" s="35" t="s">
        <v>99</v>
      </c>
      <c r="H100" s="220">
        <v>42</v>
      </c>
      <c r="I100" s="33" t="s">
        <v>48</v>
      </c>
      <c r="J100" s="51">
        <v>585</v>
      </c>
      <c r="K100" s="52">
        <v>0</v>
      </c>
      <c r="L100" s="52">
        <v>15</v>
      </c>
      <c r="M100" s="52">
        <f t="shared" si="11"/>
        <v>15</v>
      </c>
      <c r="N100" s="34">
        <f t="shared" si="12"/>
        <v>8775</v>
      </c>
      <c r="O100" s="53">
        <v>28</v>
      </c>
      <c r="P100" s="53">
        <v>42</v>
      </c>
      <c r="Q100" s="71">
        <v>0.4</v>
      </c>
      <c r="R100" s="71">
        <f t="shared" si="13"/>
        <v>470.40000000000003</v>
      </c>
      <c r="S100" s="53">
        <v>0</v>
      </c>
      <c r="T100" s="34">
        <f>(M100*S100)</f>
        <v>0</v>
      </c>
      <c r="U100" s="34">
        <f>N100+R100+T100</f>
        <v>9245.4</v>
      </c>
      <c r="V100" s="53">
        <f>M100*200</f>
        <v>3000</v>
      </c>
      <c r="W100" s="53">
        <v>1</v>
      </c>
      <c r="X100" s="53">
        <v>250</v>
      </c>
      <c r="Y100" s="52">
        <f t="shared" si="15"/>
        <v>250</v>
      </c>
      <c r="Z100" s="46">
        <v>0</v>
      </c>
      <c r="AA100" s="46"/>
      <c r="AB100" s="34">
        <f>V100+Y100+Z100</f>
        <v>3250</v>
      </c>
      <c r="AC100" s="34">
        <f>AB100+U100</f>
        <v>12495.4</v>
      </c>
      <c r="AD100" s="57" t="str">
        <f>A100</f>
        <v>611-PR</v>
      </c>
      <c r="AE100" s="74" t="s">
        <v>201</v>
      </c>
    </row>
    <row r="101" spans="1:31" s="31" customFormat="1" ht="25.5" customHeight="1" x14ac:dyDescent="0.2">
      <c r="A101" s="33" t="s">
        <v>180</v>
      </c>
      <c r="B101" s="33"/>
      <c r="C101" s="28" t="s">
        <v>77</v>
      </c>
      <c r="D101" s="28" t="s">
        <v>103</v>
      </c>
      <c r="E101" s="35" t="s">
        <v>192</v>
      </c>
      <c r="F101" s="35" t="s">
        <v>202</v>
      </c>
      <c r="G101" s="35" t="s">
        <v>99</v>
      </c>
      <c r="H101" s="220">
        <v>42</v>
      </c>
      <c r="I101" s="33" t="s">
        <v>48</v>
      </c>
      <c r="J101" s="51">
        <v>585</v>
      </c>
      <c r="K101" s="52">
        <v>0</v>
      </c>
      <c r="L101" s="52">
        <v>15</v>
      </c>
      <c r="M101" s="52">
        <f t="shared" si="11"/>
        <v>15</v>
      </c>
      <c r="N101" s="34">
        <f t="shared" si="12"/>
        <v>8775</v>
      </c>
      <c r="O101" s="53">
        <v>28</v>
      </c>
      <c r="P101" s="53">
        <v>20</v>
      </c>
      <c r="Q101" s="71">
        <v>0.4</v>
      </c>
      <c r="R101" s="71">
        <f t="shared" si="13"/>
        <v>224</v>
      </c>
      <c r="S101" s="53">
        <v>0</v>
      </c>
      <c r="T101" s="34">
        <f>(M101*S101)</f>
        <v>0</v>
      </c>
      <c r="U101" s="34">
        <f>N101+R101+T101</f>
        <v>8999</v>
      </c>
      <c r="V101" s="53">
        <f>M101*200</f>
        <v>3000</v>
      </c>
      <c r="W101" s="53">
        <v>1</v>
      </c>
      <c r="X101" s="53">
        <v>165</v>
      </c>
      <c r="Y101" s="52">
        <f t="shared" si="15"/>
        <v>165</v>
      </c>
      <c r="Z101" s="46">
        <v>0</v>
      </c>
      <c r="AA101" s="46"/>
      <c r="AB101" s="34">
        <f>V101+Y101+Z101</f>
        <v>3165</v>
      </c>
      <c r="AC101" s="34">
        <f>AB101+U101</f>
        <v>12164</v>
      </c>
      <c r="AD101" s="57" t="str">
        <f>A101</f>
        <v>611-PR</v>
      </c>
      <c r="AE101" s="74"/>
    </row>
    <row r="102" spans="1:31" s="31" customFormat="1" ht="41.25" customHeight="1" x14ac:dyDescent="0.2">
      <c r="A102" s="33" t="s">
        <v>180</v>
      </c>
      <c r="B102" s="33"/>
      <c r="C102" s="28" t="s">
        <v>77</v>
      </c>
      <c r="D102" s="28" t="s">
        <v>108</v>
      </c>
      <c r="E102" s="35" t="s">
        <v>204</v>
      </c>
      <c r="F102" s="35" t="s">
        <v>205</v>
      </c>
      <c r="G102" s="35" t="s">
        <v>81</v>
      </c>
      <c r="H102" s="220">
        <v>42</v>
      </c>
      <c r="I102" s="33" t="s">
        <v>48</v>
      </c>
      <c r="J102" s="51">
        <v>585</v>
      </c>
      <c r="K102" s="52">
        <v>18</v>
      </c>
      <c r="L102" s="52">
        <v>0</v>
      </c>
      <c r="M102" s="52">
        <f t="shared" si="11"/>
        <v>18</v>
      </c>
      <c r="N102" s="34">
        <f t="shared" si="12"/>
        <v>10530</v>
      </c>
      <c r="O102" s="53">
        <v>28</v>
      </c>
      <c r="P102" s="53">
        <v>53</v>
      </c>
      <c r="Q102" s="71">
        <v>0.4</v>
      </c>
      <c r="R102" s="71">
        <f t="shared" si="13"/>
        <v>593.60000000000014</v>
      </c>
      <c r="S102" s="53">
        <v>0</v>
      </c>
      <c r="T102" s="34">
        <f>(M102*S102)</f>
        <v>0</v>
      </c>
      <c r="U102" s="34">
        <f>N102+R102+T102</f>
        <v>11123.6</v>
      </c>
      <c r="V102" s="53">
        <f>M102*200</f>
        <v>3600</v>
      </c>
      <c r="W102" s="53">
        <v>1</v>
      </c>
      <c r="X102" s="53">
        <v>225</v>
      </c>
      <c r="Y102" s="52">
        <f t="shared" si="15"/>
        <v>225</v>
      </c>
      <c r="Z102" s="46">
        <v>0</v>
      </c>
      <c r="AA102" s="46"/>
      <c r="AB102" s="34">
        <f>V102+Y102+Z102</f>
        <v>3825</v>
      </c>
      <c r="AC102" s="34">
        <f>AB102+U102</f>
        <v>14948.6</v>
      </c>
      <c r="AD102" s="57" t="str">
        <f>A102</f>
        <v>611-PR</v>
      </c>
      <c r="AE102" s="74"/>
    </row>
    <row r="103" spans="1:31" s="31" customFormat="1" ht="31.5" customHeight="1" x14ac:dyDescent="0.2">
      <c r="A103" s="33" t="s">
        <v>180</v>
      </c>
      <c r="B103" s="33"/>
      <c r="C103" s="28" t="s">
        <v>77</v>
      </c>
      <c r="D103" s="28" t="s">
        <v>108</v>
      </c>
      <c r="E103" s="35" t="s">
        <v>207</v>
      </c>
      <c r="F103" s="35" t="s">
        <v>208</v>
      </c>
      <c r="G103" s="35" t="s">
        <v>81</v>
      </c>
      <c r="H103" s="220">
        <v>42</v>
      </c>
      <c r="I103" s="33" t="s">
        <v>48</v>
      </c>
      <c r="J103" s="51">
        <v>585</v>
      </c>
      <c r="K103" s="52">
        <v>0</v>
      </c>
      <c r="L103" s="52">
        <v>18</v>
      </c>
      <c r="M103" s="52">
        <f t="shared" si="11"/>
        <v>18</v>
      </c>
      <c r="N103" s="34">
        <f t="shared" si="12"/>
        <v>10530</v>
      </c>
      <c r="O103" s="53">
        <v>28</v>
      </c>
      <c r="P103" s="53">
        <v>12</v>
      </c>
      <c r="Q103" s="71">
        <v>0.4</v>
      </c>
      <c r="R103" s="71">
        <f t="shared" si="13"/>
        <v>134.40000000000003</v>
      </c>
      <c r="S103" s="53">
        <v>0</v>
      </c>
      <c r="T103" s="34">
        <f>(M103*S103)</f>
        <v>0</v>
      </c>
      <c r="U103" s="34">
        <f>N103+R103+T103</f>
        <v>10664.4</v>
      </c>
      <c r="V103" s="53">
        <f>M103*200</f>
        <v>3600</v>
      </c>
      <c r="W103" s="53">
        <v>1</v>
      </c>
      <c r="X103" s="53">
        <v>205</v>
      </c>
      <c r="Y103" s="52">
        <f t="shared" si="15"/>
        <v>205</v>
      </c>
      <c r="Z103" s="46">
        <v>0</v>
      </c>
      <c r="AA103" s="46"/>
      <c r="AB103" s="34">
        <f>V103+Y103+Z103</f>
        <v>3805</v>
      </c>
      <c r="AC103" s="34">
        <f>AB103+U103</f>
        <v>14469.4</v>
      </c>
      <c r="AD103" s="57" t="str">
        <f>A103</f>
        <v>611-PR</v>
      </c>
      <c r="AE103" s="74"/>
    </row>
    <row r="104" spans="1:31" s="31" customFormat="1" ht="31.5" customHeight="1" x14ac:dyDescent="0.2">
      <c r="A104" s="178" t="s">
        <v>180</v>
      </c>
      <c r="B104" s="178" t="s">
        <v>751</v>
      </c>
      <c r="C104" s="179" t="s">
        <v>77</v>
      </c>
      <c r="D104" s="179" t="s">
        <v>108</v>
      </c>
      <c r="E104" s="180" t="s">
        <v>210</v>
      </c>
      <c r="F104" s="180" t="s">
        <v>205</v>
      </c>
      <c r="G104" s="180" t="s">
        <v>81</v>
      </c>
      <c r="H104" s="220">
        <v>42</v>
      </c>
      <c r="I104" s="33" t="s">
        <v>48</v>
      </c>
      <c r="J104" s="51">
        <v>585</v>
      </c>
      <c r="K104" s="52">
        <v>0</v>
      </c>
      <c r="L104" s="52">
        <v>20</v>
      </c>
      <c r="M104" s="52">
        <f t="shared" si="11"/>
        <v>20</v>
      </c>
      <c r="N104" s="34">
        <f t="shared" si="12"/>
        <v>11700</v>
      </c>
      <c r="O104" s="53">
        <v>28</v>
      </c>
      <c r="P104" s="53">
        <v>47</v>
      </c>
      <c r="Q104" s="71">
        <v>0.4</v>
      </c>
      <c r="R104" s="71">
        <f t="shared" si="13"/>
        <v>526.4</v>
      </c>
      <c r="S104" s="53">
        <v>0</v>
      </c>
      <c r="T104" s="34">
        <f>(M104*S104)</f>
        <v>0</v>
      </c>
      <c r="U104" s="34">
        <f>N104+R104+T104</f>
        <v>12226.4</v>
      </c>
      <c r="V104" s="53">
        <f>M104*200</f>
        <v>4000</v>
      </c>
      <c r="W104" s="53">
        <v>1</v>
      </c>
      <c r="X104" s="53">
        <v>175</v>
      </c>
      <c r="Y104" s="52">
        <f t="shared" si="15"/>
        <v>175</v>
      </c>
      <c r="Z104" s="46">
        <v>0</v>
      </c>
      <c r="AA104" s="46"/>
      <c r="AB104" s="34">
        <f>V104+Y104+Z104</f>
        <v>4175</v>
      </c>
      <c r="AC104" s="34">
        <f>AB104+U104</f>
        <v>16401.400000000001</v>
      </c>
      <c r="AD104" s="57" t="str">
        <f>A104</f>
        <v>611-PR</v>
      </c>
      <c r="AE104" s="74"/>
    </row>
    <row r="105" spans="1:31" s="31" customFormat="1" ht="57" customHeight="1" x14ac:dyDescent="0.2">
      <c r="A105" s="178" t="s">
        <v>180</v>
      </c>
      <c r="B105" s="178" t="s">
        <v>673</v>
      </c>
      <c r="C105" s="179" t="s">
        <v>77</v>
      </c>
      <c r="D105" s="179" t="s">
        <v>108</v>
      </c>
      <c r="E105" s="180" t="s">
        <v>302</v>
      </c>
      <c r="F105" s="180" t="s">
        <v>671</v>
      </c>
      <c r="G105" s="180" t="s">
        <v>672</v>
      </c>
      <c r="H105" s="220">
        <v>42</v>
      </c>
      <c r="I105" s="178" t="s">
        <v>172</v>
      </c>
      <c r="J105" s="51">
        <v>585</v>
      </c>
      <c r="K105" s="181">
        <v>0</v>
      </c>
      <c r="L105" s="181">
        <v>15</v>
      </c>
      <c r="M105" s="52">
        <f t="shared" si="11"/>
        <v>15</v>
      </c>
      <c r="N105" s="34">
        <f t="shared" si="12"/>
        <v>8775</v>
      </c>
      <c r="O105" s="53">
        <v>14</v>
      </c>
      <c r="P105" s="53">
        <v>34</v>
      </c>
      <c r="Q105" s="71">
        <v>0.4</v>
      </c>
      <c r="R105" s="71">
        <f t="shared" si="13"/>
        <v>190.40000000000003</v>
      </c>
      <c r="S105" s="53">
        <v>0</v>
      </c>
      <c r="T105" s="34">
        <f>(M105*S105)</f>
        <v>0</v>
      </c>
      <c r="U105" s="34">
        <f>N105+R105+T105</f>
        <v>8965.4</v>
      </c>
      <c r="V105" s="53">
        <f>M105*200</f>
        <v>3000</v>
      </c>
      <c r="W105" s="53">
        <v>1</v>
      </c>
      <c r="X105" s="53">
        <v>250</v>
      </c>
      <c r="Y105" s="52">
        <f t="shared" si="15"/>
        <v>250</v>
      </c>
      <c r="Z105" s="46">
        <v>0</v>
      </c>
      <c r="AA105" s="46"/>
      <c r="AB105" s="34">
        <f>V105+Y105+Z105</f>
        <v>3250</v>
      </c>
      <c r="AC105" s="34">
        <f>AB105+U105</f>
        <v>12215.4</v>
      </c>
      <c r="AD105" s="57" t="str">
        <f>A105</f>
        <v>611-PR</v>
      </c>
      <c r="AE105" s="74"/>
    </row>
    <row r="106" spans="1:31" s="31" customFormat="1" ht="33.75" customHeight="1" x14ac:dyDescent="0.2">
      <c r="A106" s="33" t="s">
        <v>180</v>
      </c>
      <c r="B106" s="33"/>
      <c r="C106" s="28" t="s">
        <v>77</v>
      </c>
      <c r="D106" s="28" t="s">
        <v>108</v>
      </c>
      <c r="E106" s="35" t="s">
        <v>207</v>
      </c>
      <c r="F106" s="35" t="s">
        <v>208</v>
      </c>
      <c r="G106" s="35" t="s">
        <v>81</v>
      </c>
      <c r="H106" s="220">
        <v>42</v>
      </c>
      <c r="I106" s="33" t="s">
        <v>48</v>
      </c>
      <c r="J106" s="51">
        <v>585</v>
      </c>
      <c r="K106" s="52">
        <v>18</v>
      </c>
      <c r="L106" s="52">
        <v>0</v>
      </c>
      <c r="M106" s="52">
        <f t="shared" si="11"/>
        <v>18</v>
      </c>
      <c r="N106" s="34">
        <f t="shared" si="12"/>
        <v>10530</v>
      </c>
      <c r="O106" s="53">
        <v>28</v>
      </c>
      <c r="P106" s="53">
        <v>12</v>
      </c>
      <c r="Q106" s="71">
        <v>0.4</v>
      </c>
      <c r="R106" s="71">
        <f t="shared" si="13"/>
        <v>134.40000000000003</v>
      </c>
      <c r="S106" s="53">
        <v>0</v>
      </c>
      <c r="T106" s="34">
        <f>(M106*S106)</f>
        <v>0</v>
      </c>
      <c r="U106" s="34">
        <f>N106+R106+T106</f>
        <v>10664.4</v>
      </c>
      <c r="V106" s="53">
        <f>M106*200</f>
        <v>3600</v>
      </c>
      <c r="W106" s="53">
        <v>1</v>
      </c>
      <c r="X106" s="53">
        <v>205</v>
      </c>
      <c r="Y106" s="52">
        <f t="shared" si="15"/>
        <v>205</v>
      </c>
      <c r="Z106" s="46">
        <v>0</v>
      </c>
      <c r="AA106" s="46"/>
      <c r="AB106" s="34">
        <f>V106+Y106+Z106</f>
        <v>3805</v>
      </c>
      <c r="AC106" s="34">
        <f>AB106+U106</f>
        <v>14469.4</v>
      </c>
      <c r="AD106" s="57" t="str">
        <f>A106</f>
        <v>611-PR</v>
      </c>
      <c r="AE106" s="74"/>
    </row>
    <row r="107" spans="1:31" ht="36" customHeight="1" x14ac:dyDescent="0.2">
      <c r="A107" s="178" t="s">
        <v>180</v>
      </c>
      <c r="B107" s="178" t="s">
        <v>669</v>
      </c>
      <c r="C107" s="179" t="s">
        <v>77</v>
      </c>
      <c r="D107" s="179" t="s">
        <v>108</v>
      </c>
      <c r="E107" s="180" t="s">
        <v>111</v>
      </c>
      <c r="F107" s="180" t="s">
        <v>670</v>
      </c>
      <c r="G107" s="180" t="s">
        <v>212</v>
      </c>
      <c r="H107" s="220">
        <v>42</v>
      </c>
      <c r="I107" s="33" t="s">
        <v>48</v>
      </c>
      <c r="J107" s="51">
        <v>585</v>
      </c>
      <c r="K107" s="181">
        <v>0</v>
      </c>
      <c r="L107" s="181">
        <v>15</v>
      </c>
      <c r="M107" s="52">
        <f t="shared" si="11"/>
        <v>15</v>
      </c>
      <c r="N107" s="34">
        <f t="shared" si="12"/>
        <v>8775</v>
      </c>
      <c r="O107" s="53">
        <v>28</v>
      </c>
      <c r="P107" s="53">
        <v>27</v>
      </c>
      <c r="Q107" s="71">
        <v>0.4</v>
      </c>
      <c r="R107" s="71">
        <f t="shared" si="13"/>
        <v>302.40000000000003</v>
      </c>
      <c r="S107" s="53">
        <v>0</v>
      </c>
      <c r="T107" s="34">
        <f>(M107*S107)</f>
        <v>0</v>
      </c>
      <c r="U107" s="34">
        <f>N107+R107+T107</f>
        <v>9077.4</v>
      </c>
      <c r="V107" s="53">
        <f>M107*200</f>
        <v>3000</v>
      </c>
      <c r="W107" s="53">
        <v>1</v>
      </c>
      <c r="X107" s="53">
        <v>175</v>
      </c>
      <c r="Y107" s="52">
        <f t="shared" si="15"/>
        <v>175</v>
      </c>
      <c r="Z107" s="46">
        <v>0</v>
      </c>
      <c r="AA107" s="46"/>
      <c r="AB107" s="34">
        <f>V107+Y107+Z107</f>
        <v>3175</v>
      </c>
      <c r="AC107" s="34">
        <f>AB107+U107</f>
        <v>12252.4</v>
      </c>
      <c r="AD107" s="57" t="str">
        <f>A107</f>
        <v>611-PR</v>
      </c>
      <c r="AE107" s="74"/>
    </row>
    <row r="108" spans="1:31" s="31" customFormat="1" ht="33.75" customHeight="1" x14ac:dyDescent="0.2">
      <c r="A108" s="33" t="s">
        <v>180</v>
      </c>
      <c r="B108" s="33"/>
      <c r="C108" s="28" t="s">
        <v>77</v>
      </c>
      <c r="D108" s="28" t="s">
        <v>108</v>
      </c>
      <c r="E108" s="35" t="s">
        <v>213</v>
      </c>
      <c r="F108" s="35" t="s">
        <v>214</v>
      </c>
      <c r="G108" s="35" t="s">
        <v>99</v>
      </c>
      <c r="H108" s="220">
        <v>42</v>
      </c>
      <c r="I108" s="33" t="s">
        <v>48</v>
      </c>
      <c r="J108" s="51">
        <v>585</v>
      </c>
      <c r="K108" s="52">
        <v>0</v>
      </c>
      <c r="L108" s="52">
        <v>19</v>
      </c>
      <c r="M108" s="52">
        <f t="shared" si="11"/>
        <v>19</v>
      </c>
      <c r="N108" s="34">
        <f t="shared" si="12"/>
        <v>11115</v>
      </c>
      <c r="O108" s="53">
        <v>28</v>
      </c>
      <c r="P108" s="53">
        <v>12</v>
      </c>
      <c r="Q108" s="71">
        <v>0.4</v>
      </c>
      <c r="R108" s="71">
        <f t="shared" si="13"/>
        <v>134.40000000000003</v>
      </c>
      <c r="S108" s="53">
        <v>0</v>
      </c>
      <c r="T108" s="34">
        <f>(M108*S108)</f>
        <v>0</v>
      </c>
      <c r="U108" s="34">
        <f>N108+R108+T108</f>
        <v>11249.4</v>
      </c>
      <c r="V108" s="53">
        <f>M108*200</f>
        <v>3800</v>
      </c>
      <c r="W108" s="53">
        <v>1</v>
      </c>
      <c r="X108" s="53">
        <v>154</v>
      </c>
      <c r="Y108" s="52">
        <f t="shared" si="15"/>
        <v>154</v>
      </c>
      <c r="Z108" s="46">
        <v>0</v>
      </c>
      <c r="AA108" s="46"/>
      <c r="AB108" s="34">
        <f>V108+Y108+Z108</f>
        <v>3954</v>
      </c>
      <c r="AC108" s="34">
        <f>AB108+U108</f>
        <v>15203.4</v>
      </c>
      <c r="AD108" s="57" t="str">
        <f>A108</f>
        <v>611-PR</v>
      </c>
      <c r="AE108" s="74"/>
    </row>
    <row r="109" spans="1:31" s="31" customFormat="1" ht="40.5" customHeight="1" x14ac:dyDescent="0.2">
      <c r="A109" s="178" t="s">
        <v>180</v>
      </c>
      <c r="B109" s="178" t="s">
        <v>743</v>
      </c>
      <c r="C109" s="179" t="s">
        <v>77</v>
      </c>
      <c r="D109" s="179" t="s">
        <v>45</v>
      </c>
      <c r="E109" s="180" t="s">
        <v>216</v>
      </c>
      <c r="F109" s="180" t="s">
        <v>85</v>
      </c>
      <c r="G109" s="180" t="s">
        <v>86</v>
      </c>
      <c r="H109" s="220">
        <v>42</v>
      </c>
      <c r="I109" s="33" t="s">
        <v>172</v>
      </c>
      <c r="J109" s="51">
        <v>585</v>
      </c>
      <c r="K109" s="52">
        <v>0</v>
      </c>
      <c r="L109" s="52">
        <v>0</v>
      </c>
      <c r="M109" s="52">
        <f t="shared" si="11"/>
        <v>0</v>
      </c>
      <c r="N109" s="34">
        <f t="shared" si="12"/>
        <v>0</v>
      </c>
      <c r="O109" s="53">
        <v>0</v>
      </c>
      <c r="P109" s="53">
        <v>110</v>
      </c>
      <c r="Q109" s="71">
        <v>0.4</v>
      </c>
      <c r="R109" s="71">
        <f t="shared" si="13"/>
        <v>0</v>
      </c>
      <c r="S109" s="53">
        <v>0</v>
      </c>
      <c r="T109" s="34">
        <f>(M109*S109)</f>
        <v>0</v>
      </c>
      <c r="U109" s="34">
        <f>N109+R109+T109</f>
        <v>0</v>
      </c>
      <c r="V109" s="53">
        <f>M109*200</f>
        <v>0</v>
      </c>
      <c r="W109" s="53">
        <v>0</v>
      </c>
      <c r="X109" s="53">
        <v>750</v>
      </c>
      <c r="Y109" s="52">
        <f t="shared" si="15"/>
        <v>0</v>
      </c>
      <c r="Z109" s="46">
        <v>0</v>
      </c>
      <c r="AA109" s="46"/>
      <c r="AB109" s="34">
        <f>V109+Y109+Z109</f>
        <v>0</v>
      </c>
      <c r="AC109" s="34">
        <f>AB109+U109</f>
        <v>0</v>
      </c>
      <c r="AD109" s="57" t="str">
        <f>A109</f>
        <v>611-PR</v>
      </c>
      <c r="AE109" s="74" t="s">
        <v>218</v>
      </c>
    </row>
    <row r="110" spans="1:31" s="31" customFormat="1" ht="52" hidden="1" customHeight="1" x14ac:dyDescent="0.2">
      <c r="A110" s="33" t="s">
        <v>219</v>
      </c>
      <c r="B110" s="33" t="s">
        <v>43</v>
      </c>
      <c r="C110" s="28" t="s">
        <v>33</v>
      </c>
      <c r="D110" s="28" t="s">
        <v>45</v>
      </c>
      <c r="E110" s="35" t="s">
        <v>65</v>
      </c>
      <c r="F110" s="35" t="s">
        <v>220</v>
      </c>
      <c r="G110" s="35" t="s">
        <v>221</v>
      </c>
      <c r="H110" s="220">
        <v>45</v>
      </c>
      <c r="I110" s="33" t="s">
        <v>48</v>
      </c>
      <c r="J110" s="51">
        <v>585</v>
      </c>
      <c r="K110" s="52">
        <v>17</v>
      </c>
      <c r="L110" s="52">
        <v>0</v>
      </c>
      <c r="M110" s="52">
        <f t="shared" si="11"/>
        <v>17</v>
      </c>
      <c r="N110" s="34">
        <f t="shared" si="12"/>
        <v>9945</v>
      </c>
      <c r="O110" s="53">
        <v>28</v>
      </c>
      <c r="P110" s="53">
        <v>100</v>
      </c>
      <c r="Q110" s="71">
        <v>0.4</v>
      </c>
      <c r="R110" s="71">
        <f t="shared" si="13"/>
        <v>1120</v>
      </c>
      <c r="S110" s="53">
        <v>300</v>
      </c>
      <c r="T110" s="34">
        <f>(M110*S110)</f>
        <v>5100</v>
      </c>
      <c r="U110" s="34">
        <f>N110+R110+T110</f>
        <v>16165</v>
      </c>
      <c r="V110" s="53">
        <f>M110*200</f>
        <v>3400</v>
      </c>
      <c r="W110" s="53">
        <v>1</v>
      </c>
      <c r="X110" s="53">
        <v>503</v>
      </c>
      <c r="Y110" s="52">
        <f t="shared" si="15"/>
        <v>503</v>
      </c>
      <c r="Z110" s="46">
        <v>0</v>
      </c>
      <c r="AA110" s="46"/>
      <c r="AB110" s="34">
        <f>V110+Y110+Z110</f>
        <v>3903</v>
      </c>
      <c r="AC110" s="34">
        <f>AB110+U110</f>
        <v>20068</v>
      </c>
      <c r="AD110" s="91" t="str">
        <f>A110</f>
        <v>612-A</v>
      </c>
      <c r="AE110" s="74" t="s">
        <v>223</v>
      </c>
    </row>
    <row r="111" spans="1:31" s="31" customFormat="1" ht="51" hidden="1" customHeight="1" x14ac:dyDescent="0.2">
      <c r="A111" s="33" t="s">
        <v>224</v>
      </c>
      <c r="B111" s="33"/>
      <c r="C111" s="28" t="s">
        <v>33</v>
      </c>
      <c r="D111" s="28" t="s">
        <v>108</v>
      </c>
      <c r="E111" s="35" t="s">
        <v>125</v>
      </c>
      <c r="F111" s="35" t="s">
        <v>85</v>
      </c>
      <c r="G111" s="35" t="s">
        <v>132</v>
      </c>
      <c r="H111" s="220">
        <v>45</v>
      </c>
      <c r="I111" s="33" t="s">
        <v>37</v>
      </c>
      <c r="J111" s="51">
        <v>1200</v>
      </c>
      <c r="K111" s="52">
        <v>0</v>
      </c>
      <c r="L111" s="52">
        <v>20</v>
      </c>
      <c r="M111" s="52">
        <f t="shared" si="11"/>
        <v>20</v>
      </c>
      <c r="N111" s="34">
        <f t="shared" si="12"/>
        <v>24000</v>
      </c>
      <c r="O111" s="53">
        <v>0</v>
      </c>
      <c r="P111" s="53">
        <v>0</v>
      </c>
      <c r="Q111" s="71">
        <v>0.4</v>
      </c>
      <c r="R111" s="54">
        <f t="shared" si="13"/>
        <v>0</v>
      </c>
      <c r="S111" s="34">
        <v>0</v>
      </c>
      <c r="T111" s="34">
        <f>(M111*S111)</f>
        <v>0</v>
      </c>
      <c r="U111" s="34">
        <f>N111+R111+T111</f>
        <v>24000</v>
      </c>
      <c r="V111" s="34">
        <f>M111*200</f>
        <v>4000</v>
      </c>
      <c r="W111" s="34">
        <v>14</v>
      </c>
      <c r="X111" s="34">
        <v>460</v>
      </c>
      <c r="Y111" s="52">
        <f t="shared" si="15"/>
        <v>6440</v>
      </c>
      <c r="Z111" s="52">
        <v>0</v>
      </c>
      <c r="AA111" s="52"/>
      <c r="AB111" s="34">
        <f>V111+Y111+Z111</f>
        <v>10440</v>
      </c>
      <c r="AC111" s="34">
        <f>AB111+U111</f>
        <v>34440</v>
      </c>
      <c r="AD111" s="91" t="str">
        <f>A111</f>
        <v>612-PR</v>
      </c>
      <c r="AE111" s="74"/>
    </row>
    <row r="112" spans="1:31" s="31" customFormat="1" ht="46" hidden="1" customHeight="1" x14ac:dyDescent="0.2">
      <c r="A112" s="33" t="s">
        <v>224</v>
      </c>
      <c r="B112" s="33" t="s">
        <v>637</v>
      </c>
      <c r="C112" s="28" t="s">
        <v>33</v>
      </c>
      <c r="D112" s="28" t="s">
        <v>108</v>
      </c>
      <c r="E112" s="35" t="s">
        <v>210</v>
      </c>
      <c r="F112" s="35" t="s">
        <v>220</v>
      </c>
      <c r="G112" s="35" t="s">
        <v>132</v>
      </c>
      <c r="H112" s="220">
        <v>45</v>
      </c>
      <c r="I112" s="33" t="s">
        <v>48</v>
      </c>
      <c r="J112" s="51">
        <v>585</v>
      </c>
      <c r="K112" s="52">
        <v>0</v>
      </c>
      <c r="L112" s="52">
        <v>0</v>
      </c>
      <c r="M112" s="52">
        <f t="shared" si="11"/>
        <v>0</v>
      </c>
      <c r="N112" s="34">
        <f t="shared" si="12"/>
        <v>0</v>
      </c>
      <c r="O112" s="53">
        <v>0</v>
      </c>
      <c r="P112" s="53">
        <v>181</v>
      </c>
      <c r="Q112" s="71">
        <v>0.4</v>
      </c>
      <c r="R112" s="54">
        <f t="shared" si="13"/>
        <v>0</v>
      </c>
      <c r="S112" s="34">
        <v>0</v>
      </c>
      <c r="T112" s="34">
        <f>(M112*S112)</f>
        <v>0</v>
      </c>
      <c r="U112" s="34">
        <f>N112+R112+T112</f>
        <v>0</v>
      </c>
      <c r="V112" s="34">
        <f>M112*200</f>
        <v>0</v>
      </c>
      <c r="W112" s="34">
        <v>0</v>
      </c>
      <c r="X112" s="34">
        <v>509</v>
      </c>
      <c r="Y112" s="52">
        <f t="shared" si="15"/>
        <v>0</v>
      </c>
      <c r="Z112" s="52">
        <v>0</v>
      </c>
      <c r="AA112" s="52"/>
      <c r="AB112" s="34">
        <f>V112+Y112+Z112</f>
        <v>0</v>
      </c>
      <c r="AC112" s="34">
        <f>AB112+U112</f>
        <v>0</v>
      </c>
      <c r="AD112" s="91" t="str">
        <f>A112</f>
        <v>612-PR</v>
      </c>
      <c r="AE112" s="74" t="s">
        <v>225</v>
      </c>
    </row>
    <row r="113" spans="1:31" s="31" customFormat="1" ht="38.25" hidden="1" customHeight="1" x14ac:dyDescent="0.2">
      <c r="A113" s="33" t="s">
        <v>224</v>
      </c>
      <c r="B113" s="33"/>
      <c r="C113" s="28" t="s">
        <v>33</v>
      </c>
      <c r="D113" s="28" t="s">
        <v>45</v>
      </c>
      <c r="E113" s="35" t="s">
        <v>143</v>
      </c>
      <c r="F113" s="35" t="s">
        <v>226</v>
      </c>
      <c r="G113" s="35" t="s">
        <v>132</v>
      </c>
      <c r="H113" s="220">
        <v>45</v>
      </c>
      <c r="I113" s="33" t="s">
        <v>37</v>
      </c>
      <c r="J113" s="51">
        <v>1200</v>
      </c>
      <c r="K113" s="52">
        <v>0</v>
      </c>
      <c r="L113" s="52">
        <v>17</v>
      </c>
      <c r="M113" s="52">
        <f t="shared" si="11"/>
        <v>17</v>
      </c>
      <c r="N113" s="34">
        <f t="shared" si="12"/>
        <v>20400</v>
      </c>
      <c r="O113" s="53">
        <v>0</v>
      </c>
      <c r="P113" s="53">
        <v>0</v>
      </c>
      <c r="Q113" s="71">
        <v>0.4</v>
      </c>
      <c r="R113" s="71">
        <f t="shared" si="13"/>
        <v>0</v>
      </c>
      <c r="S113" s="53">
        <v>0</v>
      </c>
      <c r="T113" s="34">
        <f>(M113*S113)</f>
        <v>0</v>
      </c>
      <c r="U113" s="34">
        <f>N113+R113+T113</f>
        <v>20400</v>
      </c>
      <c r="V113" s="34">
        <f>M113*200</f>
        <v>3400</v>
      </c>
      <c r="W113" s="34">
        <v>14</v>
      </c>
      <c r="X113" s="34">
        <v>160</v>
      </c>
      <c r="Y113" s="52">
        <f t="shared" si="15"/>
        <v>2240</v>
      </c>
      <c r="Z113" s="46">
        <v>0</v>
      </c>
      <c r="AA113" s="46"/>
      <c r="AB113" s="34">
        <f>V113+Y113+Z113</f>
        <v>5640</v>
      </c>
      <c r="AC113" s="34">
        <f>AB113+U113</f>
        <v>26040</v>
      </c>
      <c r="AD113" s="91" t="str">
        <f>A113</f>
        <v>612-PR</v>
      </c>
      <c r="AE113" s="74" t="s">
        <v>227</v>
      </c>
    </row>
    <row r="114" spans="1:31" s="31" customFormat="1" ht="52" hidden="1" customHeight="1" x14ac:dyDescent="0.2">
      <c r="A114" s="33" t="s">
        <v>224</v>
      </c>
      <c r="B114" s="33"/>
      <c r="C114" s="28" t="s">
        <v>33</v>
      </c>
      <c r="D114" s="28" t="s">
        <v>45</v>
      </c>
      <c r="E114" s="35" t="s">
        <v>228</v>
      </c>
      <c r="F114" s="35" t="s">
        <v>85</v>
      </c>
      <c r="G114" s="35" t="s">
        <v>221</v>
      </c>
      <c r="H114" s="220">
        <v>45</v>
      </c>
      <c r="I114" s="33" t="s">
        <v>37</v>
      </c>
      <c r="J114" s="51">
        <v>1200</v>
      </c>
      <c r="K114" s="52">
        <v>17</v>
      </c>
      <c r="L114" s="52">
        <v>0</v>
      </c>
      <c r="M114" s="52">
        <f t="shared" si="11"/>
        <v>17</v>
      </c>
      <c r="N114" s="34">
        <f t="shared" si="12"/>
        <v>20400</v>
      </c>
      <c r="O114" s="53">
        <v>0</v>
      </c>
      <c r="P114" s="53">
        <v>0</v>
      </c>
      <c r="Q114" s="71">
        <v>0.4</v>
      </c>
      <c r="R114" s="71">
        <f t="shared" si="13"/>
        <v>0</v>
      </c>
      <c r="S114" s="53">
        <v>0</v>
      </c>
      <c r="T114" s="34">
        <f>(M114*S114)</f>
        <v>0</v>
      </c>
      <c r="U114" s="34">
        <f>N114+R114+T114</f>
        <v>20400</v>
      </c>
      <c r="V114" s="34">
        <f>M114*200</f>
        <v>3400</v>
      </c>
      <c r="W114" s="34">
        <v>14</v>
      </c>
      <c r="X114" s="34">
        <v>425</v>
      </c>
      <c r="Y114" s="52">
        <f t="shared" si="15"/>
        <v>5950</v>
      </c>
      <c r="Z114" s="46">
        <v>0</v>
      </c>
      <c r="AA114" s="46"/>
      <c r="AB114" s="34">
        <f>V114+Y114+Z114</f>
        <v>9350</v>
      </c>
      <c r="AC114" s="34">
        <f>AB114+U114</f>
        <v>29750</v>
      </c>
      <c r="AD114" s="91" t="str">
        <f>A114</f>
        <v>612-PR</v>
      </c>
      <c r="AE114" s="74" t="s">
        <v>229</v>
      </c>
    </row>
    <row r="115" spans="1:31" s="31" customFormat="1" ht="36" hidden="1" customHeight="1" x14ac:dyDescent="0.2">
      <c r="A115" s="33" t="s">
        <v>224</v>
      </c>
      <c r="B115" s="33"/>
      <c r="C115" s="28" t="s">
        <v>33</v>
      </c>
      <c r="D115" s="28" t="s">
        <v>45</v>
      </c>
      <c r="E115" s="35" t="s">
        <v>65</v>
      </c>
      <c r="F115" s="35" t="s">
        <v>220</v>
      </c>
      <c r="G115" s="35" t="s">
        <v>221</v>
      </c>
      <c r="H115" s="220">
        <v>45</v>
      </c>
      <c r="I115" s="33" t="s">
        <v>48</v>
      </c>
      <c r="J115" s="51">
        <v>585</v>
      </c>
      <c r="K115" s="52">
        <v>0</v>
      </c>
      <c r="L115" s="52">
        <v>17</v>
      </c>
      <c r="M115" s="52">
        <f t="shared" si="11"/>
        <v>17</v>
      </c>
      <c r="N115" s="34">
        <f t="shared" si="12"/>
        <v>9945</v>
      </c>
      <c r="O115" s="53">
        <v>28</v>
      </c>
      <c r="P115" s="53">
        <v>100</v>
      </c>
      <c r="Q115" s="71">
        <v>0.4</v>
      </c>
      <c r="R115" s="71">
        <f t="shared" si="13"/>
        <v>1120</v>
      </c>
      <c r="S115" s="53">
        <v>300</v>
      </c>
      <c r="T115" s="34">
        <f>(M115*S115)</f>
        <v>5100</v>
      </c>
      <c r="U115" s="34">
        <f>N115+R115+T115</f>
        <v>16165</v>
      </c>
      <c r="V115" s="53">
        <f>M115*200</f>
        <v>3400</v>
      </c>
      <c r="W115" s="53">
        <v>1</v>
      </c>
      <c r="X115" s="53">
        <v>503</v>
      </c>
      <c r="Y115" s="52">
        <f t="shared" si="15"/>
        <v>503</v>
      </c>
      <c r="Z115" s="216">
        <v>0</v>
      </c>
      <c r="AA115" s="46"/>
      <c r="AB115" s="34">
        <f>V115+Y115+Z115</f>
        <v>3903</v>
      </c>
      <c r="AC115" s="34">
        <f>AB115+U115</f>
        <v>20068</v>
      </c>
      <c r="AD115" s="91" t="str">
        <f>A115</f>
        <v>612-PR</v>
      </c>
      <c r="AE115" s="74" t="s">
        <v>227</v>
      </c>
    </row>
    <row r="116" spans="1:31" s="31" customFormat="1" ht="36" hidden="1" customHeight="1" x14ac:dyDescent="0.2">
      <c r="A116" s="33" t="s">
        <v>224</v>
      </c>
      <c r="B116" s="33"/>
      <c r="C116" s="28" t="s">
        <v>33</v>
      </c>
      <c r="D116" s="28" t="s">
        <v>45</v>
      </c>
      <c r="E116" s="35" t="s">
        <v>156</v>
      </c>
      <c r="F116" s="35" t="s">
        <v>85</v>
      </c>
      <c r="G116" s="35" t="s">
        <v>132</v>
      </c>
      <c r="H116" s="220">
        <v>45</v>
      </c>
      <c r="I116" s="33" t="s">
        <v>172</v>
      </c>
      <c r="J116" s="51">
        <v>585</v>
      </c>
      <c r="K116" s="52">
        <v>0</v>
      </c>
      <c r="L116" s="52">
        <v>20</v>
      </c>
      <c r="M116" s="52">
        <f t="shared" si="11"/>
        <v>20</v>
      </c>
      <c r="N116" s="34">
        <f t="shared" si="12"/>
        <v>11700</v>
      </c>
      <c r="O116" s="53">
        <v>28</v>
      </c>
      <c r="P116" s="53">
        <v>8</v>
      </c>
      <c r="Q116" s="71">
        <v>0.4</v>
      </c>
      <c r="R116" s="54">
        <f t="shared" si="13"/>
        <v>89.600000000000009</v>
      </c>
      <c r="S116" s="34">
        <v>300</v>
      </c>
      <c r="T116" s="34">
        <f>(M116*S116)</f>
        <v>6000</v>
      </c>
      <c r="U116" s="34">
        <f>N116+R116+T116</f>
        <v>17789.599999999999</v>
      </c>
      <c r="V116" s="34">
        <f>M116*200</f>
        <v>4000</v>
      </c>
      <c r="W116" s="34">
        <v>1</v>
      </c>
      <c r="X116" s="34">
        <v>160</v>
      </c>
      <c r="Y116" s="52">
        <f t="shared" si="15"/>
        <v>160</v>
      </c>
      <c r="Z116" s="217">
        <v>0</v>
      </c>
      <c r="AA116" s="52"/>
      <c r="AB116" s="34">
        <f>V116+Y116+Z116</f>
        <v>4160</v>
      </c>
      <c r="AC116" s="34">
        <f>AB116+U116</f>
        <v>21949.599999999999</v>
      </c>
      <c r="AD116" s="91" t="str">
        <f>A116</f>
        <v>612-PR</v>
      </c>
      <c r="AE116" s="74"/>
    </row>
    <row r="117" spans="1:31" s="31" customFormat="1" ht="36" hidden="1" customHeight="1" x14ac:dyDescent="0.2">
      <c r="A117" s="33" t="s">
        <v>224</v>
      </c>
      <c r="B117" s="33" t="s">
        <v>600</v>
      </c>
      <c r="C117" s="28" t="s">
        <v>33</v>
      </c>
      <c r="D117" s="28" t="s">
        <v>45</v>
      </c>
      <c r="E117" s="35" t="s">
        <v>216</v>
      </c>
      <c r="F117" s="35" t="s">
        <v>85</v>
      </c>
      <c r="G117" s="35" t="s">
        <v>132</v>
      </c>
      <c r="H117" s="220">
        <v>45</v>
      </c>
      <c r="I117" s="33" t="s">
        <v>172</v>
      </c>
      <c r="J117" s="51">
        <v>585</v>
      </c>
      <c r="K117" s="52">
        <v>0</v>
      </c>
      <c r="L117" s="52">
        <v>20</v>
      </c>
      <c r="M117" s="52">
        <v>20</v>
      </c>
      <c r="N117" s="34">
        <v>11700</v>
      </c>
      <c r="O117" s="53">
        <v>28</v>
      </c>
      <c r="P117" s="53">
        <v>80</v>
      </c>
      <c r="Q117" s="71">
        <v>0.4</v>
      </c>
      <c r="R117" s="54">
        <f t="shared" si="13"/>
        <v>896</v>
      </c>
      <c r="S117" s="34">
        <v>300</v>
      </c>
      <c r="T117" s="34">
        <v>6000</v>
      </c>
      <c r="U117" s="34">
        <f>N117+R117+T117</f>
        <v>18596</v>
      </c>
      <c r="V117" s="34">
        <v>4000</v>
      </c>
      <c r="W117" s="34">
        <v>1</v>
      </c>
      <c r="X117" s="34">
        <v>709</v>
      </c>
      <c r="Y117" s="52">
        <f t="shared" si="15"/>
        <v>709</v>
      </c>
      <c r="Z117" s="217">
        <v>0</v>
      </c>
      <c r="AA117" s="34">
        <v>4160</v>
      </c>
      <c r="AB117" s="34">
        <f>V117+Y117+Z117</f>
        <v>4709</v>
      </c>
      <c r="AC117" s="34">
        <f>AB117+U117</f>
        <v>23305</v>
      </c>
      <c r="AD117" s="91" t="str">
        <f>A117</f>
        <v>612-PR</v>
      </c>
      <c r="AE117" s="74"/>
    </row>
    <row r="118" spans="1:31" s="31" customFormat="1" ht="36" hidden="1" customHeight="1" x14ac:dyDescent="0.2">
      <c r="A118" s="33" t="s">
        <v>224</v>
      </c>
      <c r="B118" s="33"/>
      <c r="C118" s="28" t="s">
        <v>33</v>
      </c>
      <c r="D118" s="28" t="s">
        <v>45</v>
      </c>
      <c r="E118" s="35" t="s">
        <v>148</v>
      </c>
      <c r="F118" s="35" t="s">
        <v>220</v>
      </c>
      <c r="G118" s="35" t="s">
        <v>221</v>
      </c>
      <c r="H118" s="220">
        <v>45</v>
      </c>
      <c r="I118" s="33" t="s">
        <v>48</v>
      </c>
      <c r="J118" s="51">
        <v>585</v>
      </c>
      <c r="K118" s="52">
        <v>0</v>
      </c>
      <c r="L118" s="52">
        <v>19</v>
      </c>
      <c r="M118" s="52">
        <f t="shared" si="11"/>
        <v>19</v>
      </c>
      <c r="N118" s="34">
        <f t="shared" si="12"/>
        <v>11115</v>
      </c>
      <c r="O118" s="53">
        <v>28</v>
      </c>
      <c r="P118" s="53">
        <v>14</v>
      </c>
      <c r="Q118" s="71">
        <v>0.4</v>
      </c>
      <c r="R118" s="71">
        <f t="shared" si="13"/>
        <v>156.80000000000001</v>
      </c>
      <c r="S118" s="53">
        <v>300</v>
      </c>
      <c r="T118" s="34">
        <f>(M118*S118)</f>
        <v>5700</v>
      </c>
      <c r="U118" s="34">
        <f>N118+R118+T118</f>
        <v>16971.8</v>
      </c>
      <c r="V118" s="53">
        <f>M118*200</f>
        <v>3800</v>
      </c>
      <c r="W118" s="53">
        <v>1</v>
      </c>
      <c r="X118" s="34">
        <v>160</v>
      </c>
      <c r="Y118" s="52">
        <f t="shared" si="15"/>
        <v>160</v>
      </c>
      <c r="Z118" s="216">
        <v>0</v>
      </c>
      <c r="AA118" s="46"/>
      <c r="AB118" s="34">
        <f>V118+Y118+Z118</f>
        <v>3960</v>
      </c>
      <c r="AC118" s="34">
        <f>AB118+U118</f>
        <v>20931.8</v>
      </c>
      <c r="AD118" s="91" t="str">
        <f>A118</f>
        <v>612-PR</v>
      </c>
      <c r="AE118" s="74" t="s">
        <v>233</v>
      </c>
    </row>
    <row r="119" spans="1:31" s="31" customFormat="1" ht="42" hidden="1" customHeight="1" x14ac:dyDescent="0.2">
      <c r="A119" s="33" t="s">
        <v>224</v>
      </c>
      <c r="B119" s="33"/>
      <c r="C119" s="28" t="s">
        <v>33</v>
      </c>
      <c r="D119" s="28" t="s">
        <v>50</v>
      </c>
      <c r="E119" s="35" t="s">
        <v>161</v>
      </c>
      <c r="F119" s="35" t="s">
        <v>234</v>
      </c>
      <c r="G119" s="35" t="s">
        <v>221</v>
      </c>
      <c r="H119" s="220">
        <v>45</v>
      </c>
      <c r="I119" s="33" t="s">
        <v>235</v>
      </c>
      <c r="J119" s="51">
        <v>765</v>
      </c>
      <c r="K119" s="52">
        <v>0</v>
      </c>
      <c r="L119" s="52">
        <v>17</v>
      </c>
      <c r="M119" s="52">
        <f t="shared" si="11"/>
        <v>17</v>
      </c>
      <c r="N119" s="34">
        <f t="shared" si="12"/>
        <v>13005</v>
      </c>
      <c r="O119" s="53">
        <v>14</v>
      </c>
      <c r="P119" s="53">
        <v>10</v>
      </c>
      <c r="Q119" s="71">
        <v>0.4</v>
      </c>
      <c r="R119" s="54">
        <f t="shared" si="13"/>
        <v>56</v>
      </c>
      <c r="S119" s="34">
        <v>300</v>
      </c>
      <c r="T119" s="34">
        <f>(M119*S119)</f>
        <v>5100</v>
      </c>
      <c r="U119" s="34">
        <f>N119+R119+T119</f>
        <v>18161</v>
      </c>
      <c r="V119" s="34">
        <f>M119*200</f>
        <v>3400</v>
      </c>
      <c r="W119" s="34">
        <v>14</v>
      </c>
      <c r="X119" s="34">
        <v>160</v>
      </c>
      <c r="Y119" s="52">
        <f t="shared" si="15"/>
        <v>2240</v>
      </c>
      <c r="Z119" s="52">
        <v>0</v>
      </c>
      <c r="AA119" s="52"/>
      <c r="AB119" s="34">
        <f>V119+Y119+Z119</f>
        <v>5640</v>
      </c>
      <c r="AC119" s="34">
        <f>AB119+U119</f>
        <v>23801</v>
      </c>
      <c r="AD119" s="91" t="str">
        <f>A119</f>
        <v>612-PR</v>
      </c>
      <c r="AE119" s="74" t="s">
        <v>237</v>
      </c>
    </row>
    <row r="120" spans="1:31" s="31" customFormat="1" ht="40.5" hidden="1" customHeight="1" x14ac:dyDescent="0.2">
      <c r="A120" s="33" t="s">
        <v>224</v>
      </c>
      <c r="B120" s="33"/>
      <c r="C120" s="28" t="s">
        <v>33</v>
      </c>
      <c r="D120" s="28" t="s">
        <v>34</v>
      </c>
      <c r="E120" s="89" t="s">
        <v>35</v>
      </c>
      <c r="F120" s="35" t="s">
        <v>226</v>
      </c>
      <c r="G120" s="35" t="s">
        <v>221</v>
      </c>
      <c r="H120" s="220">
        <v>45</v>
      </c>
      <c r="I120" s="33" t="s">
        <v>37</v>
      </c>
      <c r="J120" s="51">
        <v>1200</v>
      </c>
      <c r="K120" s="52">
        <v>17</v>
      </c>
      <c r="L120" s="52">
        <v>0</v>
      </c>
      <c r="M120" s="52">
        <f t="shared" si="11"/>
        <v>17</v>
      </c>
      <c r="N120" s="34">
        <f t="shared" si="12"/>
        <v>20400</v>
      </c>
      <c r="O120" s="53">
        <v>0</v>
      </c>
      <c r="P120" s="53">
        <v>88</v>
      </c>
      <c r="Q120" s="71">
        <v>0.4</v>
      </c>
      <c r="R120" s="54">
        <f t="shared" si="13"/>
        <v>0</v>
      </c>
      <c r="S120" s="34">
        <v>0</v>
      </c>
      <c r="T120" s="34">
        <f>(M120*S120)</f>
        <v>0</v>
      </c>
      <c r="U120" s="34">
        <f>N120+R120+T120</f>
        <v>20400</v>
      </c>
      <c r="V120" s="34">
        <f>M120*200</f>
        <v>3400</v>
      </c>
      <c r="W120" s="34">
        <v>9</v>
      </c>
      <c r="X120" s="34">
        <v>330</v>
      </c>
      <c r="Y120" s="52">
        <f t="shared" si="15"/>
        <v>2970</v>
      </c>
      <c r="Z120" s="46">
        <v>0</v>
      </c>
      <c r="AA120" s="46"/>
      <c r="AB120" s="34">
        <f>V120+Y120+Z120</f>
        <v>6370</v>
      </c>
      <c r="AC120" s="34">
        <f>AB120+U120</f>
        <v>26770</v>
      </c>
      <c r="AD120" s="91" t="str">
        <f>A120</f>
        <v>612-PR</v>
      </c>
      <c r="AE120" s="74"/>
    </row>
    <row r="121" spans="1:31" s="31" customFormat="1" ht="38" hidden="1" customHeight="1" x14ac:dyDescent="0.2">
      <c r="A121" s="178" t="s">
        <v>224</v>
      </c>
      <c r="B121" s="178" t="s">
        <v>756</v>
      </c>
      <c r="C121" s="179" t="s">
        <v>33</v>
      </c>
      <c r="D121" s="179" t="s">
        <v>34</v>
      </c>
      <c r="E121" s="187" t="s">
        <v>35</v>
      </c>
      <c r="F121" s="180" t="s">
        <v>85</v>
      </c>
      <c r="G121" s="180" t="s">
        <v>132</v>
      </c>
      <c r="H121" s="246">
        <v>45</v>
      </c>
      <c r="I121" s="178" t="s">
        <v>37</v>
      </c>
      <c r="J121" s="183">
        <v>1200</v>
      </c>
      <c r="K121" s="181">
        <v>17</v>
      </c>
      <c r="L121" s="181">
        <v>0</v>
      </c>
      <c r="M121" s="181">
        <f t="shared" si="11"/>
        <v>17</v>
      </c>
      <c r="N121" s="55">
        <f t="shared" si="12"/>
        <v>20400</v>
      </c>
      <c r="O121" s="182">
        <v>0</v>
      </c>
      <c r="P121" s="182">
        <v>88</v>
      </c>
      <c r="Q121" s="184">
        <v>0.4</v>
      </c>
      <c r="R121" s="185">
        <f t="shared" si="13"/>
        <v>0</v>
      </c>
      <c r="S121" s="55">
        <v>0</v>
      </c>
      <c r="T121" s="55">
        <f>(M121*S121)</f>
        <v>0</v>
      </c>
      <c r="U121" s="55">
        <f>N121+R121+T121</f>
        <v>20400</v>
      </c>
      <c r="V121" s="55">
        <f>M121*200</f>
        <v>3400</v>
      </c>
      <c r="W121" s="55">
        <v>14</v>
      </c>
      <c r="X121" s="55">
        <v>330</v>
      </c>
      <c r="Y121" s="181">
        <f t="shared" si="15"/>
        <v>4620</v>
      </c>
      <c r="Z121" s="189">
        <v>0</v>
      </c>
      <c r="AA121" s="189"/>
      <c r="AB121" s="55">
        <f>V121+Y121+Z121</f>
        <v>8020</v>
      </c>
      <c r="AC121" s="55">
        <f>AB121+U121</f>
        <v>28420</v>
      </c>
      <c r="AD121" s="244" t="str">
        <f>A121</f>
        <v>612-PR</v>
      </c>
      <c r="AE121" s="74"/>
    </row>
    <row r="122" spans="1:31" s="31" customFormat="1" ht="38" hidden="1" customHeight="1" x14ac:dyDescent="0.2">
      <c r="A122" s="178" t="s">
        <v>224</v>
      </c>
      <c r="B122" s="178" t="s">
        <v>761</v>
      </c>
      <c r="C122" s="179" t="s">
        <v>33</v>
      </c>
      <c r="D122" s="179" t="s">
        <v>272</v>
      </c>
      <c r="E122" s="187" t="s">
        <v>273</v>
      </c>
      <c r="F122" s="180" t="s">
        <v>85</v>
      </c>
      <c r="G122" s="180" t="s">
        <v>132</v>
      </c>
      <c r="H122" s="246">
        <v>45</v>
      </c>
      <c r="I122" s="178" t="s">
        <v>37</v>
      </c>
      <c r="J122" s="183">
        <v>1200</v>
      </c>
      <c r="K122" s="181">
        <v>0</v>
      </c>
      <c r="L122" s="181">
        <v>17</v>
      </c>
      <c r="M122" s="181">
        <f t="shared" si="11"/>
        <v>17</v>
      </c>
      <c r="N122" s="55">
        <f t="shared" si="12"/>
        <v>20400</v>
      </c>
      <c r="O122" s="182">
        <v>0</v>
      </c>
      <c r="P122" s="182">
        <v>0</v>
      </c>
      <c r="Q122" s="184">
        <v>0.4</v>
      </c>
      <c r="R122" s="185">
        <f t="shared" si="13"/>
        <v>0</v>
      </c>
      <c r="S122" s="55">
        <v>0</v>
      </c>
      <c r="T122" s="55">
        <f>(M122*S122)</f>
        <v>0</v>
      </c>
      <c r="U122" s="55">
        <f>N122+R122+T122</f>
        <v>20400</v>
      </c>
      <c r="V122" s="55">
        <f>M122*200</f>
        <v>3400</v>
      </c>
      <c r="W122" s="55">
        <v>14</v>
      </c>
      <c r="X122" s="55">
        <v>550</v>
      </c>
      <c r="Y122" s="181">
        <f t="shared" si="15"/>
        <v>7700</v>
      </c>
      <c r="Z122" s="189">
        <v>0</v>
      </c>
      <c r="AA122" s="189"/>
      <c r="AB122" s="55">
        <f>V122+Y122+Z122</f>
        <v>11100</v>
      </c>
      <c r="AC122" s="55">
        <f>AB122+U122</f>
        <v>31500</v>
      </c>
      <c r="AD122" s="244" t="str">
        <f>A122</f>
        <v>612-PR</v>
      </c>
      <c r="AE122" s="74"/>
    </row>
    <row r="123" spans="1:31" s="31" customFormat="1" ht="35.25" hidden="1" customHeight="1" x14ac:dyDescent="0.2">
      <c r="A123" s="33" t="s">
        <v>224</v>
      </c>
      <c r="B123" s="33"/>
      <c r="C123" s="28" t="s">
        <v>33</v>
      </c>
      <c r="D123" s="28" t="s">
        <v>34</v>
      </c>
      <c r="E123" s="35" t="s">
        <v>170</v>
      </c>
      <c r="F123" s="35" t="s">
        <v>85</v>
      </c>
      <c r="G123" s="35" t="s">
        <v>221</v>
      </c>
      <c r="H123" s="220">
        <v>45</v>
      </c>
      <c r="I123" s="33" t="s">
        <v>37</v>
      </c>
      <c r="J123" s="51">
        <v>1200</v>
      </c>
      <c r="K123" s="52">
        <v>17</v>
      </c>
      <c r="L123" s="52">
        <v>0</v>
      </c>
      <c r="M123" s="52">
        <f t="shared" si="11"/>
        <v>17</v>
      </c>
      <c r="N123" s="34">
        <f t="shared" si="12"/>
        <v>20400</v>
      </c>
      <c r="O123" s="53">
        <v>0</v>
      </c>
      <c r="P123" s="53">
        <v>256</v>
      </c>
      <c r="Q123" s="71">
        <v>0.4</v>
      </c>
      <c r="R123" s="54">
        <f t="shared" si="13"/>
        <v>0</v>
      </c>
      <c r="S123" s="34">
        <v>0</v>
      </c>
      <c r="T123" s="34">
        <f>(M123*S123)</f>
        <v>0</v>
      </c>
      <c r="U123" s="34">
        <f>N123+R123+T123</f>
        <v>20400</v>
      </c>
      <c r="V123" s="34">
        <f>M123*200</f>
        <v>3400</v>
      </c>
      <c r="W123" s="34">
        <v>11</v>
      </c>
      <c r="X123" s="34">
        <v>215</v>
      </c>
      <c r="Y123" s="52">
        <f t="shared" si="15"/>
        <v>2365</v>
      </c>
      <c r="Z123" s="46">
        <v>0</v>
      </c>
      <c r="AA123" s="46"/>
      <c r="AB123" s="34">
        <f>V123+Y123+Z123</f>
        <v>5765</v>
      </c>
      <c r="AC123" s="34">
        <f>AB123+U123</f>
        <v>26165</v>
      </c>
      <c r="AD123" s="91" t="str">
        <f>A123</f>
        <v>612-PR</v>
      </c>
      <c r="AE123" s="74" t="s">
        <v>238</v>
      </c>
    </row>
    <row r="124" spans="1:31" s="31" customFormat="1" ht="41.25" hidden="1" customHeight="1" x14ac:dyDescent="0.2">
      <c r="A124" s="62" t="s">
        <v>239</v>
      </c>
      <c r="B124" s="62"/>
      <c r="C124" s="63" t="s">
        <v>33</v>
      </c>
      <c r="D124" s="63" t="s">
        <v>108</v>
      </c>
      <c r="E124" s="37" t="s">
        <v>240</v>
      </c>
      <c r="F124" s="37" t="s">
        <v>205</v>
      </c>
      <c r="G124" s="37" t="s">
        <v>241</v>
      </c>
      <c r="H124" s="245">
        <v>60</v>
      </c>
      <c r="I124" s="62" t="s">
        <v>48</v>
      </c>
      <c r="J124" s="39">
        <v>585</v>
      </c>
      <c r="K124" s="40">
        <v>0</v>
      </c>
      <c r="L124" s="40">
        <v>0</v>
      </c>
      <c r="M124" s="40">
        <f t="shared" si="11"/>
        <v>0</v>
      </c>
      <c r="N124" s="41">
        <f t="shared" si="12"/>
        <v>0</v>
      </c>
      <c r="O124" s="42">
        <v>0</v>
      </c>
      <c r="P124" s="42">
        <v>148</v>
      </c>
      <c r="Q124" s="67">
        <v>0.4</v>
      </c>
      <c r="R124" s="43">
        <f t="shared" si="13"/>
        <v>0</v>
      </c>
      <c r="S124" s="42">
        <v>0</v>
      </c>
      <c r="T124" s="41">
        <v>0</v>
      </c>
      <c r="U124" s="41">
        <f>N124+R124+T124</f>
        <v>0</v>
      </c>
      <c r="V124" s="41">
        <f>M124*200</f>
        <v>0</v>
      </c>
      <c r="W124" s="41">
        <v>0</v>
      </c>
      <c r="X124" s="41">
        <v>509</v>
      </c>
      <c r="Y124" s="40">
        <f t="shared" si="15"/>
        <v>0</v>
      </c>
      <c r="Z124" s="45">
        <v>0</v>
      </c>
      <c r="AA124" s="46"/>
      <c r="AB124" s="41">
        <f>V124+Y124+Z124</f>
        <v>0</v>
      </c>
      <c r="AC124" s="41">
        <f>AB124+U124</f>
        <v>0</v>
      </c>
      <c r="AD124" s="97" t="str">
        <f>A124</f>
        <v>613-PR</v>
      </c>
      <c r="AE124" s="101" t="s">
        <v>243</v>
      </c>
    </row>
    <row r="125" spans="1:31" s="31" customFormat="1" ht="46" hidden="1" customHeight="1" x14ac:dyDescent="0.2">
      <c r="A125" s="62" t="s">
        <v>239</v>
      </c>
      <c r="B125" s="62"/>
      <c r="C125" s="63" t="s">
        <v>33</v>
      </c>
      <c r="D125" s="63" t="s">
        <v>108</v>
      </c>
      <c r="E125" s="37" t="s">
        <v>210</v>
      </c>
      <c r="F125" s="37" t="s">
        <v>244</v>
      </c>
      <c r="G125" s="37" t="s">
        <v>241</v>
      </c>
      <c r="H125" s="245">
        <v>60</v>
      </c>
      <c r="I125" s="62" t="s">
        <v>48</v>
      </c>
      <c r="J125" s="39">
        <v>585</v>
      </c>
      <c r="K125" s="40">
        <v>0</v>
      </c>
      <c r="L125" s="40">
        <v>0</v>
      </c>
      <c r="M125" s="40">
        <f t="shared" si="11"/>
        <v>0</v>
      </c>
      <c r="N125" s="41">
        <f t="shared" si="12"/>
        <v>0</v>
      </c>
      <c r="O125" s="42">
        <v>0</v>
      </c>
      <c r="P125" s="42">
        <v>181</v>
      </c>
      <c r="Q125" s="67">
        <v>0.4</v>
      </c>
      <c r="R125" s="43">
        <f t="shared" si="13"/>
        <v>0</v>
      </c>
      <c r="S125" s="42">
        <v>0</v>
      </c>
      <c r="T125" s="41">
        <v>0</v>
      </c>
      <c r="U125" s="41">
        <f>N125+R125+T125</f>
        <v>0</v>
      </c>
      <c r="V125" s="41">
        <f>M125*200</f>
        <v>0</v>
      </c>
      <c r="W125" s="41">
        <v>0</v>
      </c>
      <c r="X125" s="41">
        <v>509</v>
      </c>
      <c r="Y125" s="40">
        <f t="shared" si="15"/>
        <v>0</v>
      </c>
      <c r="Z125" s="45">
        <v>0</v>
      </c>
      <c r="AA125" s="45"/>
      <c r="AB125" s="41">
        <f>V125+Y125+Z125</f>
        <v>0</v>
      </c>
      <c r="AC125" s="41">
        <f>AB125+U125</f>
        <v>0</v>
      </c>
      <c r="AD125" s="91" t="str">
        <f>A125</f>
        <v>613-PR</v>
      </c>
      <c r="AE125" s="74"/>
    </row>
    <row r="126" spans="1:31" s="31" customFormat="1" ht="37.5" hidden="1" customHeight="1" x14ac:dyDescent="0.2">
      <c r="A126" s="33" t="s">
        <v>239</v>
      </c>
      <c r="B126" s="33"/>
      <c r="C126" s="28" t="s">
        <v>33</v>
      </c>
      <c r="D126" s="28" t="s">
        <v>45</v>
      </c>
      <c r="E126" s="35" t="s">
        <v>246</v>
      </c>
      <c r="F126" s="35" t="s">
        <v>196</v>
      </c>
      <c r="G126" s="35" t="s">
        <v>241</v>
      </c>
      <c r="H126" s="220">
        <v>60</v>
      </c>
      <c r="I126" s="33" t="s">
        <v>48</v>
      </c>
      <c r="J126" s="51">
        <v>585</v>
      </c>
      <c r="K126" s="52">
        <v>22</v>
      </c>
      <c r="L126" s="52">
        <v>0</v>
      </c>
      <c r="M126" s="52">
        <f t="shared" si="11"/>
        <v>22</v>
      </c>
      <c r="N126" s="34">
        <f t="shared" si="12"/>
        <v>12870</v>
      </c>
      <c r="O126" s="53">
        <v>36</v>
      </c>
      <c r="P126" s="53">
        <v>22</v>
      </c>
      <c r="Q126" s="71">
        <v>0.4</v>
      </c>
      <c r="R126" s="54">
        <f t="shared" si="13"/>
        <v>316.8</v>
      </c>
      <c r="S126" s="34">
        <v>0</v>
      </c>
      <c r="T126" s="34">
        <v>0</v>
      </c>
      <c r="U126" s="34">
        <f>N126+R126+T126</f>
        <v>13186.8</v>
      </c>
      <c r="V126" s="34">
        <f>M126*200</f>
        <v>4400</v>
      </c>
      <c r="W126" s="34">
        <v>6</v>
      </c>
      <c r="X126" s="34">
        <v>160</v>
      </c>
      <c r="Y126" s="52">
        <f t="shared" si="15"/>
        <v>960</v>
      </c>
      <c r="Z126" s="46">
        <v>0</v>
      </c>
      <c r="AA126" s="46"/>
      <c r="AB126" s="34">
        <f>V126+Y126+Z126</f>
        <v>5360</v>
      </c>
      <c r="AC126" s="34">
        <f>AB126+U126</f>
        <v>18546.8</v>
      </c>
      <c r="AD126" s="91" t="str">
        <f>A126</f>
        <v>613-PR</v>
      </c>
      <c r="AE126" s="74"/>
    </row>
    <row r="127" spans="1:31" s="31" customFormat="1" ht="35.25" hidden="1" customHeight="1" x14ac:dyDescent="0.2">
      <c r="A127" s="33" t="s">
        <v>239</v>
      </c>
      <c r="B127" s="33" t="s">
        <v>598</v>
      </c>
      <c r="C127" s="28" t="s">
        <v>33</v>
      </c>
      <c r="D127" s="28" t="s">
        <v>45</v>
      </c>
      <c r="E127" s="35" t="s">
        <v>156</v>
      </c>
      <c r="F127" s="35" t="s">
        <v>196</v>
      </c>
      <c r="G127" s="35" t="s">
        <v>241</v>
      </c>
      <c r="H127" s="220">
        <v>60</v>
      </c>
      <c r="I127" s="33" t="s">
        <v>48</v>
      </c>
      <c r="J127" s="51">
        <v>585</v>
      </c>
      <c r="K127" s="52">
        <v>0</v>
      </c>
      <c r="L127" s="52">
        <v>0</v>
      </c>
      <c r="M127" s="52">
        <f t="shared" si="11"/>
        <v>0</v>
      </c>
      <c r="N127" s="34">
        <f t="shared" si="12"/>
        <v>0</v>
      </c>
      <c r="O127" s="53">
        <v>0</v>
      </c>
      <c r="P127" s="53">
        <v>8</v>
      </c>
      <c r="Q127" s="71">
        <v>0.4</v>
      </c>
      <c r="R127" s="54">
        <f t="shared" si="13"/>
        <v>0</v>
      </c>
      <c r="S127" s="34">
        <v>0</v>
      </c>
      <c r="T127" s="34">
        <v>0</v>
      </c>
      <c r="U127" s="34">
        <f>N127+R127+T127</f>
        <v>0</v>
      </c>
      <c r="V127" s="34">
        <f>M127*200</f>
        <v>0</v>
      </c>
      <c r="W127" s="34">
        <v>0</v>
      </c>
      <c r="X127" s="34">
        <v>160</v>
      </c>
      <c r="Y127" s="52">
        <f t="shared" si="15"/>
        <v>0</v>
      </c>
      <c r="Z127" s="46">
        <v>0</v>
      </c>
      <c r="AA127" s="46"/>
      <c r="AB127" s="34">
        <f>V127+Y127+Z127</f>
        <v>0</v>
      </c>
      <c r="AC127" s="34">
        <f>AB127+U127</f>
        <v>0</v>
      </c>
      <c r="AD127" s="91" t="str">
        <f>A127</f>
        <v>613-PR</v>
      </c>
      <c r="AE127" s="74"/>
    </row>
    <row r="128" spans="1:31" s="31" customFormat="1" ht="36.75" hidden="1" customHeight="1" x14ac:dyDescent="0.2">
      <c r="A128" s="62" t="s">
        <v>239</v>
      </c>
      <c r="B128" s="62"/>
      <c r="C128" s="63" t="s">
        <v>33</v>
      </c>
      <c r="D128" s="63" t="s">
        <v>45</v>
      </c>
      <c r="E128" s="37" t="s">
        <v>249</v>
      </c>
      <c r="F128" s="37" t="s">
        <v>196</v>
      </c>
      <c r="G128" s="37" t="s">
        <v>241</v>
      </c>
      <c r="H128" s="245">
        <v>60</v>
      </c>
      <c r="I128" s="62" t="s">
        <v>48</v>
      </c>
      <c r="J128" s="39">
        <v>585</v>
      </c>
      <c r="K128" s="40">
        <v>0</v>
      </c>
      <c r="L128" s="40">
        <v>0</v>
      </c>
      <c r="M128" s="40">
        <f t="shared" si="11"/>
        <v>0</v>
      </c>
      <c r="N128" s="41">
        <f t="shared" si="12"/>
        <v>0</v>
      </c>
      <c r="O128" s="42">
        <v>0</v>
      </c>
      <c r="P128" s="42">
        <v>0</v>
      </c>
      <c r="Q128" s="67">
        <v>0.4</v>
      </c>
      <c r="R128" s="43">
        <f t="shared" si="13"/>
        <v>0</v>
      </c>
      <c r="S128" s="41">
        <v>0</v>
      </c>
      <c r="T128" s="41">
        <v>0</v>
      </c>
      <c r="U128" s="41">
        <f>N128+R128+T128</f>
        <v>0</v>
      </c>
      <c r="V128" s="41">
        <f>M128*200</f>
        <v>0</v>
      </c>
      <c r="W128" s="41">
        <v>0</v>
      </c>
      <c r="X128" s="41">
        <v>385</v>
      </c>
      <c r="Y128" s="40">
        <f t="shared" si="15"/>
        <v>0</v>
      </c>
      <c r="Z128" s="45">
        <v>0</v>
      </c>
      <c r="AA128" s="46"/>
      <c r="AB128" s="41">
        <f>V128+Y128+Z128</f>
        <v>0</v>
      </c>
      <c r="AC128" s="41">
        <f>AB128+U128</f>
        <v>0</v>
      </c>
      <c r="AD128" s="97" t="str">
        <f>A128</f>
        <v>613-PR</v>
      </c>
      <c r="AE128" s="101" t="s">
        <v>251</v>
      </c>
    </row>
    <row r="129" spans="1:31" s="31" customFormat="1" ht="36.75" hidden="1" customHeight="1" x14ac:dyDescent="0.2">
      <c r="A129" s="33" t="s">
        <v>239</v>
      </c>
      <c r="B129" s="33"/>
      <c r="C129" s="28" t="s">
        <v>33</v>
      </c>
      <c r="D129" s="28" t="s">
        <v>45</v>
      </c>
      <c r="E129" s="35" t="s">
        <v>69</v>
      </c>
      <c r="F129" s="35" t="s">
        <v>252</v>
      </c>
      <c r="G129" s="35" t="s">
        <v>241</v>
      </c>
      <c r="H129" s="220">
        <v>60</v>
      </c>
      <c r="I129" s="33" t="s">
        <v>48</v>
      </c>
      <c r="J129" s="51">
        <v>585</v>
      </c>
      <c r="K129" s="52">
        <v>0</v>
      </c>
      <c r="L129" s="52">
        <v>17</v>
      </c>
      <c r="M129" s="52">
        <f t="shared" si="11"/>
        <v>17</v>
      </c>
      <c r="N129" s="34">
        <f t="shared" si="12"/>
        <v>9945</v>
      </c>
      <c r="O129" s="53">
        <v>36</v>
      </c>
      <c r="P129" s="53">
        <v>72</v>
      </c>
      <c r="Q129" s="71">
        <v>0.4</v>
      </c>
      <c r="R129" s="54">
        <f t="shared" si="13"/>
        <v>1036.8</v>
      </c>
      <c r="S129" s="34">
        <v>0</v>
      </c>
      <c r="T129" s="34">
        <f>(M129*S129)</f>
        <v>0</v>
      </c>
      <c r="U129" s="34">
        <f>N129+R129+T129</f>
        <v>10981.8</v>
      </c>
      <c r="V129" s="34">
        <f>M129*200</f>
        <v>3400</v>
      </c>
      <c r="W129" s="34">
        <v>6</v>
      </c>
      <c r="X129" s="34">
        <v>260</v>
      </c>
      <c r="Y129" s="52">
        <f t="shared" si="15"/>
        <v>1560</v>
      </c>
      <c r="Z129" s="46">
        <v>0</v>
      </c>
      <c r="AA129" s="46"/>
      <c r="AB129" s="34">
        <f>V129+Y129+Z129</f>
        <v>4960</v>
      </c>
      <c r="AC129" s="34">
        <f>AB129+U129</f>
        <v>15941.8</v>
      </c>
      <c r="AD129" s="91" t="str">
        <f>A129</f>
        <v>613-PR</v>
      </c>
      <c r="AE129" s="74"/>
    </row>
    <row r="130" spans="1:31" s="31" customFormat="1" ht="36.75" hidden="1" customHeight="1" x14ac:dyDescent="0.2">
      <c r="A130" s="33" t="s">
        <v>239</v>
      </c>
      <c r="B130" s="33"/>
      <c r="C130" s="28" t="s">
        <v>33</v>
      </c>
      <c r="D130" s="28" t="s">
        <v>45</v>
      </c>
      <c r="E130" s="35" t="s">
        <v>153</v>
      </c>
      <c r="F130" s="35" t="s">
        <v>196</v>
      </c>
      <c r="G130" s="35" t="s">
        <v>253</v>
      </c>
      <c r="H130" s="220">
        <v>45</v>
      </c>
      <c r="I130" s="33" t="s">
        <v>48</v>
      </c>
      <c r="J130" s="51">
        <v>585</v>
      </c>
      <c r="K130" s="52">
        <v>0</v>
      </c>
      <c r="L130" s="52">
        <v>18</v>
      </c>
      <c r="M130" s="52">
        <f t="shared" si="11"/>
        <v>18</v>
      </c>
      <c r="N130" s="34">
        <f t="shared" si="12"/>
        <v>10530</v>
      </c>
      <c r="O130" s="53">
        <v>28</v>
      </c>
      <c r="P130" s="53">
        <v>31</v>
      </c>
      <c r="Q130" s="71">
        <v>0.4</v>
      </c>
      <c r="R130" s="54">
        <f t="shared" si="13"/>
        <v>347.2</v>
      </c>
      <c r="S130" s="34">
        <v>0</v>
      </c>
      <c r="T130" s="34">
        <f>(M130*S130)</f>
        <v>0</v>
      </c>
      <c r="U130" s="34">
        <f>N130+R130+T130</f>
        <v>10877.2</v>
      </c>
      <c r="V130" s="34">
        <f>M130*200</f>
        <v>3600</v>
      </c>
      <c r="W130" s="34">
        <v>4</v>
      </c>
      <c r="X130" s="34">
        <v>160</v>
      </c>
      <c r="Y130" s="52">
        <f t="shared" si="15"/>
        <v>640</v>
      </c>
      <c r="Z130" s="52">
        <v>0</v>
      </c>
      <c r="AA130" s="52"/>
      <c r="AB130" s="34">
        <f>V130+Y130+Z130</f>
        <v>4240</v>
      </c>
      <c r="AC130" s="34">
        <f>AB130+U130</f>
        <v>15117.2</v>
      </c>
      <c r="AD130" s="91" t="str">
        <f>A130</f>
        <v>613-PR</v>
      </c>
      <c r="AE130" s="74"/>
    </row>
    <row r="131" spans="1:31" s="31" customFormat="1" ht="37.5" hidden="1" customHeight="1" x14ac:dyDescent="0.2">
      <c r="A131" s="33" t="s">
        <v>239</v>
      </c>
      <c r="B131" s="33"/>
      <c r="C131" s="28" t="s">
        <v>33</v>
      </c>
      <c r="D131" s="28" t="s">
        <v>34</v>
      </c>
      <c r="E131" s="35" t="s">
        <v>177</v>
      </c>
      <c r="F131" s="35" t="s">
        <v>196</v>
      </c>
      <c r="G131" s="35" t="s">
        <v>253</v>
      </c>
      <c r="H131" s="220">
        <v>45</v>
      </c>
      <c r="I131" s="33" t="s">
        <v>48</v>
      </c>
      <c r="J131" s="51">
        <v>585</v>
      </c>
      <c r="K131" s="52">
        <v>0</v>
      </c>
      <c r="L131" s="52">
        <v>25</v>
      </c>
      <c r="M131" s="52">
        <f t="shared" si="11"/>
        <v>25</v>
      </c>
      <c r="N131" s="34">
        <f t="shared" si="12"/>
        <v>14625</v>
      </c>
      <c r="O131" s="53">
        <v>28</v>
      </c>
      <c r="P131" s="53">
        <v>88</v>
      </c>
      <c r="Q131" s="71">
        <v>0.4</v>
      </c>
      <c r="R131" s="54">
        <f t="shared" si="13"/>
        <v>985.60000000000014</v>
      </c>
      <c r="S131" s="34">
        <v>0</v>
      </c>
      <c r="T131" s="34">
        <f>(M131*S131)</f>
        <v>0</v>
      </c>
      <c r="U131" s="34">
        <f>N131+R131+T131</f>
        <v>15610.6</v>
      </c>
      <c r="V131" s="34">
        <f>M131*200</f>
        <v>5000</v>
      </c>
      <c r="W131" s="34">
        <v>4</v>
      </c>
      <c r="X131" s="34">
        <v>420</v>
      </c>
      <c r="Y131" s="52">
        <f t="shared" si="15"/>
        <v>1680</v>
      </c>
      <c r="Z131" s="46">
        <v>0</v>
      </c>
      <c r="AA131" s="46"/>
      <c r="AB131" s="34">
        <f>V131+Y131+Z131</f>
        <v>6680</v>
      </c>
      <c r="AC131" s="34">
        <f>AB131+U131</f>
        <v>22290.6</v>
      </c>
      <c r="AD131" s="91" t="str">
        <f>A131</f>
        <v>613-PR</v>
      </c>
      <c r="AE131" s="74" t="s">
        <v>256</v>
      </c>
    </row>
    <row r="132" spans="1:31" s="31" customFormat="1" ht="35.25" hidden="1" customHeight="1" x14ac:dyDescent="0.2">
      <c r="A132" s="33" t="s">
        <v>257</v>
      </c>
      <c r="B132" s="33"/>
      <c r="C132" s="28" t="s">
        <v>33</v>
      </c>
      <c r="D132" s="28" t="s">
        <v>45</v>
      </c>
      <c r="E132" s="35" t="s">
        <v>246</v>
      </c>
      <c r="F132" s="35" t="s">
        <v>47</v>
      </c>
      <c r="G132" s="35" t="s">
        <v>258</v>
      </c>
      <c r="H132" s="220">
        <v>45</v>
      </c>
      <c r="I132" s="33" t="s">
        <v>48</v>
      </c>
      <c r="J132" s="51">
        <v>585</v>
      </c>
      <c r="K132" s="52">
        <v>19</v>
      </c>
      <c r="L132" s="52">
        <v>0</v>
      </c>
      <c r="M132" s="52">
        <f t="shared" si="11"/>
        <v>19</v>
      </c>
      <c r="N132" s="34">
        <f t="shared" si="12"/>
        <v>11115</v>
      </c>
      <c r="O132" s="53">
        <v>28</v>
      </c>
      <c r="P132" s="53">
        <v>22</v>
      </c>
      <c r="Q132" s="71">
        <v>0.4</v>
      </c>
      <c r="R132" s="71">
        <f t="shared" si="13"/>
        <v>246.40000000000003</v>
      </c>
      <c r="S132" s="53">
        <v>385</v>
      </c>
      <c r="T132" s="34">
        <f>(M132*S132)</f>
        <v>7315</v>
      </c>
      <c r="U132" s="34">
        <f>N132+R132+T132</f>
        <v>18676.400000000001</v>
      </c>
      <c r="V132" s="34">
        <f>M132*200</f>
        <v>3800</v>
      </c>
      <c r="W132" s="34">
        <v>1</v>
      </c>
      <c r="X132" s="34">
        <v>160</v>
      </c>
      <c r="Y132" s="52">
        <f t="shared" si="15"/>
        <v>160</v>
      </c>
      <c r="Z132" s="46">
        <v>0</v>
      </c>
      <c r="AA132" s="46"/>
      <c r="AB132" s="34">
        <f>V132+Y132+Z132</f>
        <v>3960</v>
      </c>
      <c r="AC132" s="34">
        <f>AB132+U132</f>
        <v>22636.400000000001</v>
      </c>
      <c r="AD132" s="91" t="str">
        <f>A132</f>
        <v>615-PR</v>
      </c>
      <c r="AE132" s="74"/>
    </row>
    <row r="133" spans="1:31" s="31" customFormat="1" ht="38.25" hidden="1" customHeight="1" x14ac:dyDescent="0.2">
      <c r="A133" s="33" t="s">
        <v>257</v>
      </c>
      <c r="B133" s="33"/>
      <c r="C133" s="28" t="s">
        <v>33</v>
      </c>
      <c r="D133" s="28" t="s">
        <v>45</v>
      </c>
      <c r="E133" s="35" t="s">
        <v>228</v>
      </c>
      <c r="F133" s="35" t="s">
        <v>140</v>
      </c>
      <c r="G133" s="35" t="s">
        <v>141</v>
      </c>
      <c r="H133" s="220">
        <v>45</v>
      </c>
      <c r="I133" s="33" t="s">
        <v>37</v>
      </c>
      <c r="J133" s="51">
        <v>1200</v>
      </c>
      <c r="K133" s="52">
        <v>17</v>
      </c>
      <c r="L133" s="52">
        <v>0</v>
      </c>
      <c r="M133" s="52">
        <f t="shared" si="11"/>
        <v>17</v>
      </c>
      <c r="N133" s="34">
        <f t="shared" si="12"/>
        <v>20400</v>
      </c>
      <c r="O133" s="53">
        <v>0</v>
      </c>
      <c r="P133" s="53">
        <v>0</v>
      </c>
      <c r="Q133" s="71">
        <v>0.4</v>
      </c>
      <c r="R133" s="71">
        <f t="shared" si="13"/>
        <v>0</v>
      </c>
      <c r="S133" s="53">
        <v>0</v>
      </c>
      <c r="T133" s="34">
        <f>(M133*S133)</f>
        <v>0</v>
      </c>
      <c r="U133" s="34">
        <f>N133+R133+T133</f>
        <v>20400</v>
      </c>
      <c r="V133" s="34">
        <f>M133*200</f>
        <v>3400</v>
      </c>
      <c r="W133" s="34">
        <v>14</v>
      </c>
      <c r="X133" s="34">
        <v>425</v>
      </c>
      <c r="Y133" s="52">
        <f t="shared" si="15"/>
        <v>5950</v>
      </c>
      <c r="Z133" s="46">
        <v>0</v>
      </c>
      <c r="AA133" s="46"/>
      <c r="AB133" s="34">
        <f>V133+Y133+Z133</f>
        <v>9350</v>
      </c>
      <c r="AC133" s="34">
        <f>AB133+U133</f>
        <v>29750</v>
      </c>
      <c r="AD133" s="91" t="str">
        <f>A133</f>
        <v>615-PR</v>
      </c>
      <c r="AE133" s="74"/>
    </row>
    <row r="134" spans="1:31" s="31" customFormat="1" ht="37" hidden="1" customHeight="1" x14ac:dyDescent="0.2">
      <c r="A134" s="33" t="s">
        <v>257</v>
      </c>
      <c r="B134" s="33" t="s">
        <v>595</v>
      </c>
      <c r="C134" s="28" t="s">
        <v>33</v>
      </c>
      <c r="D134" s="28" t="s">
        <v>45</v>
      </c>
      <c r="E134" s="35" t="s">
        <v>143</v>
      </c>
      <c r="F134" s="35" t="s">
        <v>102</v>
      </c>
      <c r="G134" s="35" t="s">
        <v>135</v>
      </c>
      <c r="H134" s="220">
        <v>45</v>
      </c>
      <c r="I134" s="33" t="s">
        <v>37</v>
      </c>
      <c r="J134" s="51">
        <v>1200</v>
      </c>
      <c r="K134" s="52">
        <v>17</v>
      </c>
      <c r="L134" s="52">
        <v>0</v>
      </c>
      <c r="M134" s="52">
        <f t="shared" si="11"/>
        <v>17</v>
      </c>
      <c r="N134" s="34">
        <f t="shared" si="12"/>
        <v>20400</v>
      </c>
      <c r="O134" s="53">
        <v>0</v>
      </c>
      <c r="P134" s="53">
        <v>0</v>
      </c>
      <c r="Q134" s="71">
        <v>0.4</v>
      </c>
      <c r="R134" s="71">
        <f t="shared" si="13"/>
        <v>0</v>
      </c>
      <c r="S134" s="53">
        <v>0</v>
      </c>
      <c r="T134" s="34">
        <f>(M134*S134)</f>
        <v>0</v>
      </c>
      <c r="U134" s="34">
        <f>N134+R134+T134</f>
        <v>20400</v>
      </c>
      <c r="V134" s="34">
        <f>M134*200</f>
        <v>3400</v>
      </c>
      <c r="W134" s="34">
        <v>14</v>
      </c>
      <c r="X134" s="34">
        <v>160</v>
      </c>
      <c r="Y134" s="52">
        <f t="shared" si="15"/>
        <v>2240</v>
      </c>
      <c r="Z134" s="46">
        <v>0</v>
      </c>
      <c r="AA134" s="46"/>
      <c r="AB134" s="34">
        <f>V134+Y134+Z134</f>
        <v>5640</v>
      </c>
      <c r="AC134" s="34">
        <f>AB134+U134</f>
        <v>26040</v>
      </c>
      <c r="AD134" s="91" t="str">
        <f>A134</f>
        <v>615-PR</v>
      </c>
      <c r="AE134" s="74"/>
    </row>
    <row r="135" spans="1:31" s="31" customFormat="1" ht="44" hidden="1" customHeight="1" x14ac:dyDescent="0.2">
      <c r="A135" s="33" t="s">
        <v>257</v>
      </c>
      <c r="B135" s="33" t="s">
        <v>597</v>
      </c>
      <c r="C135" s="28" t="s">
        <v>33</v>
      </c>
      <c r="D135" s="28" t="s">
        <v>45</v>
      </c>
      <c r="E135" s="35" t="s">
        <v>249</v>
      </c>
      <c r="F135" s="35" t="s">
        <v>52</v>
      </c>
      <c r="G135" s="35" t="s">
        <v>258</v>
      </c>
      <c r="H135" s="220">
        <v>45</v>
      </c>
      <c r="I135" s="33" t="s">
        <v>172</v>
      </c>
      <c r="J135" s="51">
        <v>585</v>
      </c>
      <c r="K135" s="52">
        <v>17</v>
      </c>
      <c r="L135" s="52">
        <v>0</v>
      </c>
      <c r="M135" s="52">
        <f t="shared" si="11"/>
        <v>17</v>
      </c>
      <c r="N135" s="34">
        <f t="shared" si="12"/>
        <v>9945</v>
      </c>
      <c r="O135" s="53">
        <v>28</v>
      </c>
      <c r="P135" s="53">
        <v>110</v>
      </c>
      <c r="Q135" s="71">
        <v>0.4</v>
      </c>
      <c r="R135" s="71">
        <f t="shared" si="13"/>
        <v>1232</v>
      </c>
      <c r="S135" s="53">
        <v>385</v>
      </c>
      <c r="T135" s="34">
        <f>(M135*S135)</f>
        <v>6545</v>
      </c>
      <c r="U135" s="34">
        <f>N135+R135+T135</f>
        <v>17722</v>
      </c>
      <c r="V135" s="34">
        <f>M135*200</f>
        <v>3400</v>
      </c>
      <c r="W135" s="34">
        <v>1</v>
      </c>
      <c r="X135" s="34">
        <v>385</v>
      </c>
      <c r="Y135" s="52">
        <f t="shared" si="15"/>
        <v>385</v>
      </c>
      <c r="Z135" s="46">
        <v>0</v>
      </c>
      <c r="AA135" s="46"/>
      <c r="AB135" s="34">
        <f>V135+Y135+Z135</f>
        <v>3785</v>
      </c>
      <c r="AC135" s="34">
        <f>AB135+U135</f>
        <v>21507</v>
      </c>
      <c r="AD135" s="91" t="str">
        <f>A135</f>
        <v>615-PR</v>
      </c>
      <c r="AE135" s="74" t="s">
        <v>260</v>
      </c>
    </row>
    <row r="136" spans="1:31" s="31" customFormat="1" ht="40" hidden="1" customHeight="1" x14ac:dyDescent="0.2">
      <c r="A136" s="33" t="s">
        <v>257</v>
      </c>
      <c r="B136" s="33"/>
      <c r="C136" s="28" t="s">
        <v>33</v>
      </c>
      <c r="D136" s="28" t="s">
        <v>45</v>
      </c>
      <c r="E136" s="35" t="s">
        <v>261</v>
      </c>
      <c r="F136" s="35" t="s">
        <v>102</v>
      </c>
      <c r="G136" s="35" t="s">
        <v>258</v>
      </c>
      <c r="H136" s="220">
        <v>45</v>
      </c>
      <c r="I136" s="33" t="s">
        <v>172</v>
      </c>
      <c r="J136" s="51">
        <v>585</v>
      </c>
      <c r="K136" s="52">
        <v>0</v>
      </c>
      <c r="L136" s="52">
        <v>17</v>
      </c>
      <c r="M136" s="52">
        <f t="shared" si="11"/>
        <v>17</v>
      </c>
      <c r="N136" s="34">
        <f t="shared" si="12"/>
        <v>9945</v>
      </c>
      <c r="O136" s="53">
        <v>14</v>
      </c>
      <c r="P136" s="53">
        <v>121</v>
      </c>
      <c r="Q136" s="71">
        <v>0.4</v>
      </c>
      <c r="R136" s="71">
        <f t="shared" si="13"/>
        <v>677.60000000000014</v>
      </c>
      <c r="S136" s="53">
        <v>385</v>
      </c>
      <c r="T136" s="34">
        <f>(M136*S136)</f>
        <v>6545</v>
      </c>
      <c r="U136" s="34">
        <f>N136+R136+T136</f>
        <v>17167.599999999999</v>
      </c>
      <c r="V136" s="34">
        <f>M136*200</f>
        <v>3400</v>
      </c>
      <c r="W136" s="34">
        <v>1</v>
      </c>
      <c r="X136" s="34">
        <v>681</v>
      </c>
      <c r="Y136" s="52">
        <f t="shared" si="15"/>
        <v>681</v>
      </c>
      <c r="Z136" s="46">
        <v>0</v>
      </c>
      <c r="AA136" s="46"/>
      <c r="AB136" s="34">
        <f>V136+Y136+Z136</f>
        <v>4081</v>
      </c>
      <c r="AC136" s="34">
        <f>AB136+U136</f>
        <v>21248.6</v>
      </c>
      <c r="AD136" s="91" t="str">
        <f>A136</f>
        <v>615-PR</v>
      </c>
      <c r="AE136" s="74" t="s">
        <v>262</v>
      </c>
    </row>
    <row r="137" spans="1:31" s="31" customFormat="1" ht="42" hidden="1" customHeight="1" x14ac:dyDescent="0.2">
      <c r="A137" s="33" t="s">
        <v>257</v>
      </c>
      <c r="B137" s="33"/>
      <c r="C137" s="28" t="s">
        <v>33</v>
      </c>
      <c r="D137" s="28" t="s">
        <v>45</v>
      </c>
      <c r="E137" s="35" t="s">
        <v>261</v>
      </c>
      <c r="F137" s="35" t="s">
        <v>102</v>
      </c>
      <c r="G137" s="35" t="s">
        <v>258</v>
      </c>
      <c r="H137" s="220">
        <v>45</v>
      </c>
      <c r="I137" s="33" t="s">
        <v>172</v>
      </c>
      <c r="J137" s="51">
        <v>585</v>
      </c>
      <c r="K137" s="52">
        <v>17</v>
      </c>
      <c r="L137" s="52">
        <v>0</v>
      </c>
      <c r="M137" s="52">
        <f t="shared" si="11"/>
        <v>17</v>
      </c>
      <c r="N137" s="34">
        <f t="shared" si="12"/>
        <v>9945</v>
      </c>
      <c r="O137" s="53">
        <v>14</v>
      </c>
      <c r="P137" s="53">
        <v>121</v>
      </c>
      <c r="Q137" s="71">
        <v>0.4</v>
      </c>
      <c r="R137" s="71">
        <f t="shared" si="13"/>
        <v>677.60000000000014</v>
      </c>
      <c r="S137" s="53">
        <v>385</v>
      </c>
      <c r="T137" s="34">
        <f>(M137*S137)</f>
        <v>6545</v>
      </c>
      <c r="U137" s="34">
        <f>N137+R137+T137</f>
        <v>17167.599999999999</v>
      </c>
      <c r="V137" s="34">
        <f>M137*200</f>
        <v>3400</v>
      </c>
      <c r="W137" s="34">
        <v>1</v>
      </c>
      <c r="X137" s="34">
        <v>681</v>
      </c>
      <c r="Y137" s="52">
        <f t="shared" si="15"/>
        <v>681</v>
      </c>
      <c r="Z137" s="46">
        <v>0</v>
      </c>
      <c r="AA137" s="46"/>
      <c r="AB137" s="34">
        <f>V137+Y137+Z137</f>
        <v>4081</v>
      </c>
      <c r="AC137" s="34">
        <f>AB137+U137</f>
        <v>21248.6</v>
      </c>
      <c r="AD137" s="91" t="str">
        <f>A137</f>
        <v>615-PR</v>
      </c>
      <c r="AE137" s="74" t="s">
        <v>263</v>
      </c>
    </row>
    <row r="138" spans="1:31" s="31" customFormat="1" ht="35.25" hidden="1" customHeight="1" x14ac:dyDescent="0.2">
      <c r="A138" s="33" t="s">
        <v>257</v>
      </c>
      <c r="B138" s="33"/>
      <c r="C138" s="28" t="s">
        <v>33</v>
      </c>
      <c r="D138" s="28" t="s">
        <v>45</v>
      </c>
      <c r="E138" s="35" t="s">
        <v>143</v>
      </c>
      <c r="F138" s="35" t="s">
        <v>264</v>
      </c>
      <c r="G138" s="35" t="s">
        <v>265</v>
      </c>
      <c r="H138" s="220">
        <v>45</v>
      </c>
      <c r="I138" s="33" t="s">
        <v>37</v>
      </c>
      <c r="J138" s="51">
        <v>1200</v>
      </c>
      <c r="K138" s="52">
        <v>0</v>
      </c>
      <c r="L138" s="52">
        <v>17</v>
      </c>
      <c r="M138" s="52">
        <f t="shared" si="11"/>
        <v>17</v>
      </c>
      <c r="N138" s="34">
        <f t="shared" si="12"/>
        <v>20400</v>
      </c>
      <c r="O138" s="53">
        <v>0</v>
      </c>
      <c r="P138" s="53">
        <v>0</v>
      </c>
      <c r="Q138" s="71">
        <v>0</v>
      </c>
      <c r="R138" s="54">
        <v>0</v>
      </c>
      <c r="S138" s="34">
        <v>0</v>
      </c>
      <c r="T138" s="34">
        <v>0</v>
      </c>
      <c r="U138" s="34">
        <f>N138+R138+T138</f>
        <v>20400</v>
      </c>
      <c r="V138" s="34">
        <f>M138*200</f>
        <v>3400</v>
      </c>
      <c r="W138" s="34">
        <v>14</v>
      </c>
      <c r="X138" s="34">
        <v>160</v>
      </c>
      <c r="Y138" s="52">
        <f t="shared" si="15"/>
        <v>2240</v>
      </c>
      <c r="Z138" s="46">
        <v>0</v>
      </c>
      <c r="AA138" s="46"/>
      <c r="AB138" s="34">
        <f>V138+Y138+Z138</f>
        <v>5640</v>
      </c>
      <c r="AC138" s="30">
        <f>AB138+U138</f>
        <v>26040</v>
      </c>
      <c r="AD138" s="91" t="str">
        <f>A138</f>
        <v>615-PR</v>
      </c>
      <c r="AE138" s="74"/>
    </row>
    <row r="139" spans="1:31" s="31" customFormat="1" ht="48.75" hidden="1" customHeight="1" x14ac:dyDescent="0.2">
      <c r="A139" s="33" t="s">
        <v>257</v>
      </c>
      <c r="B139" s="33"/>
      <c r="C139" s="28" t="s">
        <v>33</v>
      </c>
      <c r="D139" s="28" t="s">
        <v>45</v>
      </c>
      <c r="E139" s="35" t="s">
        <v>143</v>
      </c>
      <c r="F139" s="35" t="s">
        <v>102</v>
      </c>
      <c r="G139" s="35" t="s">
        <v>258</v>
      </c>
      <c r="H139" s="220">
        <v>45</v>
      </c>
      <c r="I139" s="33" t="s">
        <v>37</v>
      </c>
      <c r="J139" s="51">
        <v>1200</v>
      </c>
      <c r="K139" s="52">
        <v>17</v>
      </c>
      <c r="L139" s="52">
        <v>0</v>
      </c>
      <c r="M139" s="52">
        <f t="shared" si="11"/>
        <v>17</v>
      </c>
      <c r="N139" s="34">
        <f t="shared" si="12"/>
        <v>20400</v>
      </c>
      <c r="O139" s="53">
        <v>0</v>
      </c>
      <c r="P139" s="53">
        <v>0</v>
      </c>
      <c r="Q139" s="71">
        <v>0.4</v>
      </c>
      <c r="R139" s="71">
        <f t="shared" ref="R139:R170" si="16">SUM(P139*Q139*O139)</f>
        <v>0</v>
      </c>
      <c r="S139" s="53">
        <v>0</v>
      </c>
      <c r="T139" s="34">
        <f>(M139*S139)</f>
        <v>0</v>
      </c>
      <c r="U139" s="34">
        <f>N139+R139+T139</f>
        <v>20400</v>
      </c>
      <c r="V139" s="34">
        <f>M139*200</f>
        <v>3400</v>
      </c>
      <c r="W139" s="34">
        <v>14</v>
      </c>
      <c r="X139" s="34">
        <v>160</v>
      </c>
      <c r="Y139" s="52">
        <f t="shared" si="15"/>
        <v>2240</v>
      </c>
      <c r="Z139" s="46">
        <v>0</v>
      </c>
      <c r="AA139" s="46"/>
      <c r="AB139" s="34">
        <f>V139+Y139+Z139</f>
        <v>5640</v>
      </c>
      <c r="AC139" s="34">
        <f>AB139+U139</f>
        <v>26040</v>
      </c>
      <c r="AD139" s="91" t="str">
        <f>A139</f>
        <v>615-PR</v>
      </c>
      <c r="AE139" s="74"/>
    </row>
    <row r="140" spans="1:31" s="31" customFormat="1" ht="48.75" hidden="1" customHeight="1" x14ac:dyDescent="0.2">
      <c r="A140" s="178" t="s">
        <v>257</v>
      </c>
      <c r="B140" s="178"/>
      <c r="C140" s="179" t="s">
        <v>33</v>
      </c>
      <c r="D140" s="179" t="s">
        <v>45</v>
      </c>
      <c r="E140" s="180" t="s">
        <v>69</v>
      </c>
      <c r="F140" s="180" t="s">
        <v>78</v>
      </c>
      <c r="G140" s="180" t="s">
        <v>258</v>
      </c>
      <c r="H140" s="246">
        <v>45</v>
      </c>
      <c r="I140" s="178" t="s">
        <v>48</v>
      </c>
      <c r="J140" s="183">
        <v>585</v>
      </c>
      <c r="K140" s="181">
        <v>0</v>
      </c>
      <c r="L140" s="181">
        <v>20</v>
      </c>
      <c r="M140" s="181">
        <f t="shared" si="11"/>
        <v>20</v>
      </c>
      <c r="N140" s="55">
        <f t="shared" si="12"/>
        <v>11700</v>
      </c>
      <c r="O140" s="182">
        <v>28</v>
      </c>
      <c r="P140" s="182">
        <v>72</v>
      </c>
      <c r="Q140" s="184">
        <v>0.4</v>
      </c>
      <c r="R140" s="184">
        <f t="shared" si="16"/>
        <v>806.4</v>
      </c>
      <c r="S140" s="182">
        <v>385</v>
      </c>
      <c r="T140" s="55">
        <f>(M140*S140)</f>
        <v>7700</v>
      </c>
      <c r="U140" s="55">
        <f>N140+R140+T140</f>
        <v>20206.400000000001</v>
      </c>
      <c r="V140" s="55">
        <f>M140*200</f>
        <v>4000</v>
      </c>
      <c r="W140" s="55">
        <v>1</v>
      </c>
      <c r="X140" s="55">
        <v>260</v>
      </c>
      <c r="Y140" s="181">
        <f t="shared" si="15"/>
        <v>260</v>
      </c>
      <c r="Z140" s="189">
        <v>0</v>
      </c>
      <c r="AA140" s="189"/>
      <c r="AB140" s="55">
        <f>V140+Y140+Z140</f>
        <v>4260</v>
      </c>
      <c r="AC140" s="55">
        <f>AB140+U140</f>
        <v>24466.400000000001</v>
      </c>
      <c r="AD140" s="91"/>
      <c r="AE140" s="74"/>
    </row>
    <row r="141" spans="1:31" s="31" customFormat="1" ht="49.5" hidden="1" customHeight="1" x14ac:dyDescent="0.2">
      <c r="A141" s="33" t="s">
        <v>257</v>
      </c>
      <c r="B141" s="33"/>
      <c r="C141" s="28" t="s">
        <v>33</v>
      </c>
      <c r="D141" s="28" t="s">
        <v>45</v>
      </c>
      <c r="E141" s="35" t="s">
        <v>143</v>
      </c>
      <c r="F141" s="35" t="s">
        <v>140</v>
      </c>
      <c r="G141" s="35" t="s">
        <v>141</v>
      </c>
      <c r="H141" s="220">
        <v>45</v>
      </c>
      <c r="I141" s="33" t="s">
        <v>37</v>
      </c>
      <c r="J141" s="51">
        <v>1200</v>
      </c>
      <c r="K141" s="52">
        <v>0</v>
      </c>
      <c r="L141" s="52">
        <v>17</v>
      </c>
      <c r="M141" s="52">
        <f t="shared" si="11"/>
        <v>17</v>
      </c>
      <c r="N141" s="34">
        <f t="shared" si="12"/>
        <v>20400</v>
      </c>
      <c r="O141" s="53">
        <v>0</v>
      </c>
      <c r="P141" s="53">
        <v>0</v>
      </c>
      <c r="Q141" s="71">
        <v>0.4</v>
      </c>
      <c r="R141" s="71">
        <f t="shared" si="16"/>
        <v>0</v>
      </c>
      <c r="S141" s="53">
        <v>0</v>
      </c>
      <c r="T141" s="34">
        <f>(M141*S141)</f>
        <v>0</v>
      </c>
      <c r="U141" s="34">
        <f>N141+R141+T141</f>
        <v>20400</v>
      </c>
      <c r="V141" s="34">
        <f>M141*200</f>
        <v>3400</v>
      </c>
      <c r="W141" s="34">
        <v>14</v>
      </c>
      <c r="X141" s="34">
        <v>160</v>
      </c>
      <c r="Y141" s="52">
        <f t="shared" si="15"/>
        <v>2240</v>
      </c>
      <c r="Z141" s="46">
        <v>0</v>
      </c>
      <c r="AA141" s="46"/>
      <c r="AB141" s="34">
        <f>V141+Y141+Z141</f>
        <v>5640</v>
      </c>
      <c r="AC141" s="34">
        <f>AB141+U141</f>
        <v>26040</v>
      </c>
      <c r="AD141" s="91" t="str">
        <f>A141</f>
        <v>615-PR</v>
      </c>
      <c r="AE141" s="74"/>
    </row>
    <row r="142" spans="1:31" s="31" customFormat="1" ht="42.75" hidden="1" customHeight="1" x14ac:dyDescent="0.2">
      <c r="A142" s="33" t="s">
        <v>257</v>
      </c>
      <c r="B142" s="33"/>
      <c r="C142" s="28" t="s">
        <v>33</v>
      </c>
      <c r="D142" s="28" t="s">
        <v>45</v>
      </c>
      <c r="E142" s="35" t="s">
        <v>143</v>
      </c>
      <c r="F142" s="35" t="s">
        <v>266</v>
      </c>
      <c r="G142" s="35" t="s">
        <v>267</v>
      </c>
      <c r="H142" s="220">
        <v>45</v>
      </c>
      <c r="I142" s="33" t="s">
        <v>37</v>
      </c>
      <c r="J142" s="51">
        <v>1200</v>
      </c>
      <c r="K142" s="52">
        <v>0</v>
      </c>
      <c r="L142" s="52">
        <v>15</v>
      </c>
      <c r="M142" s="52">
        <f t="shared" si="11"/>
        <v>15</v>
      </c>
      <c r="N142" s="34">
        <f t="shared" si="12"/>
        <v>18000</v>
      </c>
      <c r="O142" s="53">
        <v>0</v>
      </c>
      <c r="P142" s="53">
        <v>0</v>
      </c>
      <c r="Q142" s="71">
        <v>0.4</v>
      </c>
      <c r="R142" s="71">
        <f t="shared" si="16"/>
        <v>0</v>
      </c>
      <c r="S142" s="53">
        <v>0</v>
      </c>
      <c r="T142" s="34">
        <f>(M142*S142)</f>
        <v>0</v>
      </c>
      <c r="U142" s="34">
        <f>N142+R142+T142</f>
        <v>18000</v>
      </c>
      <c r="V142" s="34">
        <f>M142*200</f>
        <v>3000</v>
      </c>
      <c r="W142" s="34">
        <v>14</v>
      </c>
      <c r="X142" s="34">
        <v>160</v>
      </c>
      <c r="Y142" s="52">
        <f t="shared" si="15"/>
        <v>2240</v>
      </c>
      <c r="Z142" s="46">
        <v>0</v>
      </c>
      <c r="AA142" s="46"/>
      <c r="AB142" s="34">
        <f>V142+Y142+Z142</f>
        <v>5240</v>
      </c>
      <c r="AC142" s="34">
        <f>AB142+U142</f>
        <v>23240</v>
      </c>
      <c r="AD142" s="91" t="str">
        <f>A142</f>
        <v>615-PR</v>
      </c>
      <c r="AE142" s="74"/>
    </row>
    <row r="143" spans="1:31" s="31" customFormat="1" ht="41.25" hidden="1" customHeight="1" x14ac:dyDescent="0.2">
      <c r="A143" s="33" t="s">
        <v>268</v>
      </c>
      <c r="B143" s="33"/>
      <c r="C143" s="28" t="s">
        <v>33</v>
      </c>
      <c r="D143" s="28" t="s">
        <v>45</v>
      </c>
      <c r="E143" s="35" t="s">
        <v>143</v>
      </c>
      <c r="F143" s="35" t="s">
        <v>122</v>
      </c>
      <c r="G143" s="35" t="s">
        <v>123</v>
      </c>
      <c r="H143" s="220">
        <v>45</v>
      </c>
      <c r="I143" s="33" t="s">
        <v>37</v>
      </c>
      <c r="J143" s="51">
        <v>1200</v>
      </c>
      <c r="K143" s="52">
        <v>0</v>
      </c>
      <c r="L143" s="52">
        <v>17</v>
      </c>
      <c r="M143" s="52">
        <f t="shared" si="11"/>
        <v>17</v>
      </c>
      <c r="N143" s="34">
        <f t="shared" si="12"/>
        <v>20400</v>
      </c>
      <c r="O143" s="53">
        <v>0</v>
      </c>
      <c r="P143" s="53">
        <v>0</v>
      </c>
      <c r="Q143" s="71">
        <v>0.4</v>
      </c>
      <c r="R143" s="71">
        <f t="shared" si="16"/>
        <v>0</v>
      </c>
      <c r="S143" s="53">
        <v>0</v>
      </c>
      <c r="T143" s="34">
        <f>(M143*S143)</f>
        <v>0</v>
      </c>
      <c r="U143" s="34">
        <f>N143+R143+T143</f>
        <v>20400</v>
      </c>
      <c r="V143" s="34">
        <f>M143*200</f>
        <v>3400</v>
      </c>
      <c r="W143" s="34">
        <v>14</v>
      </c>
      <c r="X143" s="34">
        <v>330</v>
      </c>
      <c r="Y143" s="52">
        <f>SUM(W143*X143)</f>
        <v>4620</v>
      </c>
      <c r="Z143" s="46">
        <v>0</v>
      </c>
      <c r="AA143" s="46"/>
      <c r="AB143" s="34">
        <f>V143+Y143+Z143</f>
        <v>8020</v>
      </c>
      <c r="AC143" s="30">
        <f>AB143+U143</f>
        <v>28420</v>
      </c>
      <c r="AD143" s="91" t="str">
        <f>A143</f>
        <v>616-PR</v>
      </c>
      <c r="AE143" s="74"/>
    </row>
    <row r="144" spans="1:31" s="36" customFormat="1" ht="60" hidden="1" customHeight="1" x14ac:dyDescent="0.2">
      <c r="A144" s="33" t="s">
        <v>268</v>
      </c>
      <c r="B144" s="33" t="s">
        <v>32</v>
      </c>
      <c r="C144" s="28" t="s">
        <v>33</v>
      </c>
      <c r="D144" s="28" t="s">
        <v>34</v>
      </c>
      <c r="E144" s="89" t="s">
        <v>35</v>
      </c>
      <c r="F144" s="35" t="s">
        <v>78</v>
      </c>
      <c r="G144" s="35" t="s">
        <v>269</v>
      </c>
      <c r="H144" s="220">
        <v>45</v>
      </c>
      <c r="I144" s="33" t="s">
        <v>37</v>
      </c>
      <c r="J144" s="51">
        <v>1200</v>
      </c>
      <c r="K144" s="52">
        <v>0</v>
      </c>
      <c r="L144" s="52">
        <v>17</v>
      </c>
      <c r="M144" s="52">
        <f t="shared" si="11"/>
        <v>17</v>
      </c>
      <c r="N144" s="34">
        <f t="shared" si="12"/>
        <v>20400</v>
      </c>
      <c r="O144" s="34">
        <v>0</v>
      </c>
      <c r="P144" s="34">
        <v>0</v>
      </c>
      <c r="Q144" s="54">
        <v>0.4</v>
      </c>
      <c r="R144" s="54">
        <f t="shared" si="16"/>
        <v>0</v>
      </c>
      <c r="S144" s="34">
        <v>0</v>
      </c>
      <c r="T144" s="34">
        <f>(M144*S144)</f>
        <v>0</v>
      </c>
      <c r="U144" s="34">
        <f>N144+R144+T144</f>
        <v>20400</v>
      </c>
      <c r="V144" s="34">
        <f>M144*200</f>
        <v>3400</v>
      </c>
      <c r="W144" s="34">
        <v>9</v>
      </c>
      <c r="X144" s="34">
        <v>330</v>
      </c>
      <c r="Y144" s="52">
        <f t="shared" ref="Y144:Y156" si="17">SUM(X144*W144)</f>
        <v>2970</v>
      </c>
      <c r="Z144" s="52">
        <v>0</v>
      </c>
      <c r="AA144" s="52"/>
      <c r="AB144" s="34">
        <f>V144+Y144+Z144</f>
        <v>6370</v>
      </c>
      <c r="AC144" s="34">
        <f>AB144+U144</f>
        <v>26770</v>
      </c>
      <c r="AD144" s="91" t="str">
        <f>A144</f>
        <v>616-PR</v>
      </c>
      <c r="AE144" s="74" t="s">
        <v>270</v>
      </c>
    </row>
    <row r="145" spans="1:31" s="36" customFormat="1" ht="39.75" hidden="1" customHeight="1" x14ac:dyDescent="0.2">
      <c r="A145" s="33" t="s">
        <v>268</v>
      </c>
      <c r="B145" s="33"/>
      <c r="C145" s="28" t="s">
        <v>33</v>
      </c>
      <c r="D145" s="28" t="s">
        <v>34</v>
      </c>
      <c r="E145" s="89" t="s">
        <v>35</v>
      </c>
      <c r="F145" s="89" t="s">
        <v>122</v>
      </c>
      <c r="G145" s="35" t="s">
        <v>123</v>
      </c>
      <c r="H145" s="220">
        <v>45</v>
      </c>
      <c r="I145" s="90" t="s">
        <v>37</v>
      </c>
      <c r="J145" s="51">
        <v>1200</v>
      </c>
      <c r="K145" s="52">
        <v>18</v>
      </c>
      <c r="L145" s="52">
        <v>0</v>
      </c>
      <c r="M145" s="52">
        <f t="shared" si="11"/>
        <v>18</v>
      </c>
      <c r="N145" s="34">
        <f t="shared" si="12"/>
        <v>21600</v>
      </c>
      <c r="O145" s="34">
        <v>0</v>
      </c>
      <c r="P145" s="34">
        <v>0</v>
      </c>
      <c r="Q145" s="54">
        <v>0.4</v>
      </c>
      <c r="R145" s="54">
        <f t="shared" si="16"/>
        <v>0</v>
      </c>
      <c r="S145" s="34">
        <v>0</v>
      </c>
      <c r="T145" s="34">
        <f>(M145*S145)</f>
        <v>0</v>
      </c>
      <c r="U145" s="34">
        <f>N145+R145+T145</f>
        <v>21600</v>
      </c>
      <c r="V145" s="34">
        <f>M145*200</f>
        <v>3600</v>
      </c>
      <c r="W145" s="34">
        <v>11</v>
      </c>
      <c r="X145" s="34">
        <v>330</v>
      </c>
      <c r="Y145" s="52">
        <f t="shared" si="17"/>
        <v>3630</v>
      </c>
      <c r="Z145" s="52">
        <v>0</v>
      </c>
      <c r="AA145" s="52"/>
      <c r="AB145" s="34">
        <f>V145+Y145+Z145</f>
        <v>7230</v>
      </c>
      <c r="AC145" s="81">
        <f>AB145+U145</f>
        <v>28830</v>
      </c>
      <c r="AD145" s="91" t="str">
        <f>A145</f>
        <v>616-PR</v>
      </c>
      <c r="AE145" s="74"/>
    </row>
    <row r="146" spans="1:31" s="114" customFormat="1" ht="63" hidden="1" customHeight="1" x14ac:dyDescent="0.2">
      <c r="A146" s="33" t="s">
        <v>268</v>
      </c>
      <c r="B146" s="33" t="s">
        <v>608</v>
      </c>
      <c r="C146" s="88" t="s">
        <v>33</v>
      </c>
      <c r="D146" s="28" t="s">
        <v>272</v>
      </c>
      <c r="E146" s="89" t="s">
        <v>273</v>
      </c>
      <c r="F146" s="89" t="s">
        <v>122</v>
      </c>
      <c r="G146" s="35" t="s">
        <v>123</v>
      </c>
      <c r="H146" s="220">
        <v>45</v>
      </c>
      <c r="I146" s="90" t="s">
        <v>37</v>
      </c>
      <c r="J146" s="51">
        <v>1200</v>
      </c>
      <c r="K146" s="52">
        <v>0</v>
      </c>
      <c r="L146" s="52">
        <v>17</v>
      </c>
      <c r="M146" s="52">
        <f t="shared" si="11"/>
        <v>17</v>
      </c>
      <c r="N146" s="34">
        <f t="shared" si="12"/>
        <v>20400</v>
      </c>
      <c r="O146" s="34">
        <v>0</v>
      </c>
      <c r="P146" s="34">
        <v>0</v>
      </c>
      <c r="Q146" s="54">
        <v>0.4</v>
      </c>
      <c r="R146" s="54">
        <f t="shared" si="16"/>
        <v>0</v>
      </c>
      <c r="S146" s="34">
        <v>0</v>
      </c>
      <c r="T146" s="34">
        <f>(M146*S146)</f>
        <v>0</v>
      </c>
      <c r="U146" s="34">
        <f>N146+R146+T146</f>
        <v>20400</v>
      </c>
      <c r="V146" s="34">
        <f>M146*200</f>
        <v>3400</v>
      </c>
      <c r="W146" s="34">
        <v>14</v>
      </c>
      <c r="X146" s="34">
        <v>550</v>
      </c>
      <c r="Y146" s="52">
        <f t="shared" si="17"/>
        <v>7700</v>
      </c>
      <c r="Z146" s="52">
        <v>0</v>
      </c>
      <c r="AA146" s="52"/>
      <c r="AB146" s="34">
        <f>V146+Y146+Z146</f>
        <v>11100</v>
      </c>
      <c r="AC146" s="34">
        <f>AB146+U146</f>
        <v>31500</v>
      </c>
      <c r="AD146" s="91" t="str">
        <f>A146</f>
        <v>616-PR</v>
      </c>
      <c r="AE146" s="88"/>
    </row>
    <row r="147" spans="1:31" s="114" customFormat="1" ht="36.75" hidden="1" customHeight="1" x14ac:dyDescent="0.2">
      <c r="A147" s="33" t="s">
        <v>274</v>
      </c>
      <c r="B147" s="33" t="s">
        <v>32</v>
      </c>
      <c r="C147" s="88" t="s">
        <v>33</v>
      </c>
      <c r="D147" s="88" t="s">
        <v>108</v>
      </c>
      <c r="E147" s="89" t="s">
        <v>275</v>
      </c>
      <c r="F147" s="89" t="s">
        <v>276</v>
      </c>
      <c r="G147" s="89" t="s">
        <v>138</v>
      </c>
      <c r="H147" s="220">
        <v>60</v>
      </c>
      <c r="I147" s="90" t="s">
        <v>48</v>
      </c>
      <c r="J147" s="51">
        <v>585</v>
      </c>
      <c r="K147" s="52">
        <v>0</v>
      </c>
      <c r="L147" s="52">
        <v>21</v>
      </c>
      <c r="M147" s="52">
        <f t="shared" si="11"/>
        <v>21</v>
      </c>
      <c r="N147" s="34">
        <f t="shared" si="12"/>
        <v>12285</v>
      </c>
      <c r="O147" s="34">
        <v>28</v>
      </c>
      <c r="P147" s="34">
        <v>138</v>
      </c>
      <c r="Q147" s="54">
        <v>0.4</v>
      </c>
      <c r="R147" s="54">
        <f t="shared" si="16"/>
        <v>1545.6000000000001</v>
      </c>
      <c r="S147" s="34">
        <v>300</v>
      </c>
      <c r="T147" s="34">
        <f>(M147*S147)</f>
        <v>6300</v>
      </c>
      <c r="U147" s="34">
        <f>N147+R147+T147</f>
        <v>20130.599999999999</v>
      </c>
      <c r="V147" s="34">
        <f>M147*200</f>
        <v>4200</v>
      </c>
      <c r="W147" s="34">
        <v>1</v>
      </c>
      <c r="X147" s="34">
        <v>625</v>
      </c>
      <c r="Y147" s="52">
        <f t="shared" si="17"/>
        <v>625</v>
      </c>
      <c r="Z147" s="52">
        <v>0</v>
      </c>
      <c r="AA147" s="52"/>
      <c r="AB147" s="34">
        <f>V147+Y147+Z147</f>
        <v>4825</v>
      </c>
      <c r="AC147" s="34">
        <f>AB147+U147</f>
        <v>24955.599999999999</v>
      </c>
      <c r="AD147" s="91" t="s">
        <v>274</v>
      </c>
      <c r="AE147" s="88" t="s">
        <v>277</v>
      </c>
    </row>
    <row r="148" spans="1:31" s="114" customFormat="1" ht="33.75" hidden="1" customHeight="1" x14ac:dyDescent="0.2">
      <c r="A148" s="33" t="s">
        <v>274</v>
      </c>
      <c r="B148" s="33"/>
      <c r="C148" s="88" t="s">
        <v>33</v>
      </c>
      <c r="D148" s="88" t="s">
        <v>108</v>
      </c>
      <c r="E148" s="89" t="s">
        <v>275</v>
      </c>
      <c r="F148" s="89" t="s">
        <v>276</v>
      </c>
      <c r="G148" s="89" t="s">
        <v>138</v>
      </c>
      <c r="H148" s="220">
        <v>60</v>
      </c>
      <c r="I148" s="90" t="s">
        <v>48</v>
      </c>
      <c r="J148" s="51">
        <v>585</v>
      </c>
      <c r="K148" s="52">
        <v>19</v>
      </c>
      <c r="L148" s="52">
        <v>0</v>
      </c>
      <c r="M148" s="52">
        <f t="shared" si="11"/>
        <v>19</v>
      </c>
      <c r="N148" s="34">
        <f t="shared" si="12"/>
        <v>11115</v>
      </c>
      <c r="O148" s="34">
        <v>28</v>
      </c>
      <c r="P148" s="34">
        <v>138</v>
      </c>
      <c r="Q148" s="54">
        <v>0.4</v>
      </c>
      <c r="R148" s="54">
        <f t="shared" si="16"/>
        <v>1545.6000000000001</v>
      </c>
      <c r="S148" s="34">
        <v>300</v>
      </c>
      <c r="T148" s="34">
        <f>(M148*S148)</f>
        <v>5700</v>
      </c>
      <c r="U148" s="34">
        <f>N148+R148+T148</f>
        <v>18360.599999999999</v>
      </c>
      <c r="V148" s="34">
        <f>M148*200</f>
        <v>3800</v>
      </c>
      <c r="W148" s="34">
        <v>1</v>
      </c>
      <c r="X148" s="34">
        <v>625</v>
      </c>
      <c r="Y148" s="52">
        <f t="shared" si="17"/>
        <v>625</v>
      </c>
      <c r="Z148" s="52">
        <v>0</v>
      </c>
      <c r="AA148" s="52"/>
      <c r="AB148" s="34">
        <f>V148+Y148+Z148</f>
        <v>4425</v>
      </c>
      <c r="AC148" s="34">
        <f>AB148+U148</f>
        <v>22785.599999999999</v>
      </c>
      <c r="AD148" s="91" t="s">
        <v>274</v>
      </c>
      <c r="AE148" s="88"/>
    </row>
    <row r="149" spans="1:31" s="114" customFormat="1" ht="35.25" hidden="1" customHeight="1" x14ac:dyDescent="0.2">
      <c r="A149" s="62" t="s">
        <v>274</v>
      </c>
      <c r="B149" s="218"/>
      <c r="C149" s="63" t="s">
        <v>33</v>
      </c>
      <c r="D149" s="63" t="s">
        <v>45</v>
      </c>
      <c r="E149" s="37" t="s">
        <v>261</v>
      </c>
      <c r="F149" s="37" t="s">
        <v>279</v>
      </c>
      <c r="G149" s="37" t="s">
        <v>138</v>
      </c>
      <c r="H149" s="245">
        <v>60</v>
      </c>
      <c r="I149" s="62" t="s">
        <v>172</v>
      </c>
      <c r="J149" s="39">
        <v>585</v>
      </c>
      <c r="K149" s="40">
        <v>0</v>
      </c>
      <c r="L149" s="40">
        <v>0</v>
      </c>
      <c r="M149" s="40">
        <f t="shared" si="11"/>
        <v>0</v>
      </c>
      <c r="N149" s="41">
        <f t="shared" si="12"/>
        <v>0</v>
      </c>
      <c r="O149" s="41">
        <v>0</v>
      </c>
      <c r="P149" s="41">
        <v>121</v>
      </c>
      <c r="Q149" s="43">
        <v>0.4</v>
      </c>
      <c r="R149" s="43">
        <f t="shared" si="16"/>
        <v>0</v>
      </c>
      <c r="S149" s="41">
        <v>300</v>
      </c>
      <c r="T149" s="41">
        <f>(M149*S149)</f>
        <v>0</v>
      </c>
      <c r="U149" s="41">
        <f>N149+R149+T149</f>
        <v>0</v>
      </c>
      <c r="V149" s="41">
        <f>M149*200</f>
        <v>0</v>
      </c>
      <c r="W149" s="41">
        <v>0</v>
      </c>
      <c r="X149" s="41">
        <v>600</v>
      </c>
      <c r="Y149" s="40">
        <f t="shared" si="17"/>
        <v>0</v>
      </c>
      <c r="Z149" s="40">
        <v>0</v>
      </c>
      <c r="AA149" s="52"/>
      <c r="AB149" s="41">
        <f>V149+Y149+Z149</f>
        <v>0</v>
      </c>
      <c r="AC149" s="41">
        <f>AB149+U149</f>
        <v>0</v>
      </c>
      <c r="AD149" s="91" t="str">
        <f>A149</f>
        <v>617-PR</v>
      </c>
      <c r="AE149" s="88" t="s">
        <v>281</v>
      </c>
    </row>
    <row r="150" spans="1:31" s="114" customFormat="1" ht="30" hidden="1" customHeight="1" x14ac:dyDescent="0.2">
      <c r="A150" s="33" t="s">
        <v>274</v>
      </c>
      <c r="B150" s="62" t="s">
        <v>32</v>
      </c>
      <c r="C150" s="88" t="s">
        <v>33</v>
      </c>
      <c r="D150" s="88" t="s">
        <v>50</v>
      </c>
      <c r="E150" s="89" t="s">
        <v>161</v>
      </c>
      <c r="F150" s="89" t="s">
        <v>137</v>
      </c>
      <c r="G150" s="89" t="s">
        <v>138</v>
      </c>
      <c r="H150" s="220">
        <v>60</v>
      </c>
      <c r="I150" s="90" t="s">
        <v>172</v>
      </c>
      <c r="J150" s="51">
        <v>585</v>
      </c>
      <c r="K150" s="52">
        <v>0</v>
      </c>
      <c r="L150" s="52">
        <v>17</v>
      </c>
      <c r="M150" s="52">
        <f t="shared" ref="M150:M172" si="18">K150+L150</f>
        <v>17</v>
      </c>
      <c r="N150" s="34">
        <f t="shared" ref="N150:N170" si="19">(J150*M150)</f>
        <v>9945</v>
      </c>
      <c r="O150" s="34">
        <v>28</v>
      </c>
      <c r="P150" s="34">
        <v>14</v>
      </c>
      <c r="Q150" s="54">
        <v>0.4</v>
      </c>
      <c r="R150" s="54">
        <f t="shared" si="16"/>
        <v>156.80000000000001</v>
      </c>
      <c r="S150" s="34">
        <v>300</v>
      </c>
      <c r="T150" s="34">
        <f>(M150*S150)</f>
        <v>5100</v>
      </c>
      <c r="U150" s="34">
        <f>N150+R150+T150</f>
        <v>15201.8</v>
      </c>
      <c r="V150" s="34">
        <f>M150*200</f>
        <v>3400</v>
      </c>
      <c r="W150" s="34">
        <v>1</v>
      </c>
      <c r="X150" s="34">
        <v>325</v>
      </c>
      <c r="Y150" s="52">
        <f t="shared" si="17"/>
        <v>325</v>
      </c>
      <c r="Z150" s="52">
        <v>0</v>
      </c>
      <c r="AA150" s="52"/>
      <c r="AB150" s="34">
        <f>V150+Y150+Z150</f>
        <v>3725</v>
      </c>
      <c r="AC150" s="34">
        <f>AB150+U150</f>
        <v>18926.8</v>
      </c>
      <c r="AD150" s="91" t="s">
        <v>274</v>
      </c>
      <c r="AE150" s="88"/>
    </row>
    <row r="151" spans="1:31" s="31" customFormat="1" ht="51" hidden="1" customHeight="1" x14ac:dyDescent="0.2">
      <c r="A151" s="33" t="s">
        <v>274</v>
      </c>
      <c r="B151" s="33"/>
      <c r="C151" s="88" t="s">
        <v>33</v>
      </c>
      <c r="D151" s="88" t="s">
        <v>34</v>
      </c>
      <c r="E151" s="89" t="s">
        <v>35</v>
      </c>
      <c r="F151" s="89" t="s">
        <v>137</v>
      </c>
      <c r="G151" s="89" t="s">
        <v>138</v>
      </c>
      <c r="H151" s="220">
        <v>60</v>
      </c>
      <c r="I151" s="90" t="s">
        <v>37</v>
      </c>
      <c r="J151" s="51">
        <v>1200</v>
      </c>
      <c r="K151" s="52">
        <v>20</v>
      </c>
      <c r="L151" s="52">
        <v>0</v>
      </c>
      <c r="M151" s="52">
        <f t="shared" si="18"/>
        <v>20</v>
      </c>
      <c r="N151" s="34">
        <f t="shared" si="19"/>
        <v>24000</v>
      </c>
      <c r="O151" s="34">
        <v>0</v>
      </c>
      <c r="P151" s="34">
        <v>0</v>
      </c>
      <c r="Q151" s="54">
        <v>0.4</v>
      </c>
      <c r="R151" s="54">
        <f t="shared" si="16"/>
        <v>0</v>
      </c>
      <c r="S151" s="34">
        <v>0</v>
      </c>
      <c r="T151" s="34">
        <f>(M151*S151)</f>
        <v>0</v>
      </c>
      <c r="U151" s="34">
        <f>N151+R151+T151</f>
        <v>24000</v>
      </c>
      <c r="V151" s="34">
        <f>M151*200</f>
        <v>4000</v>
      </c>
      <c r="W151" s="34">
        <v>14</v>
      </c>
      <c r="X151" s="34">
        <v>132</v>
      </c>
      <c r="Y151" s="52">
        <f t="shared" si="17"/>
        <v>1848</v>
      </c>
      <c r="Z151" s="52">
        <v>0</v>
      </c>
      <c r="AA151" s="52"/>
      <c r="AB151" s="34">
        <f>V151+Y151+Z151</f>
        <v>5848</v>
      </c>
      <c r="AC151" s="34">
        <f>AB151+U151</f>
        <v>29848</v>
      </c>
      <c r="AD151" s="91" t="s">
        <v>274</v>
      </c>
      <c r="AE151" s="74"/>
    </row>
    <row r="152" spans="1:31" s="114" customFormat="1" ht="32.25" hidden="1" customHeight="1" x14ac:dyDescent="0.2">
      <c r="A152" s="92" t="s">
        <v>283</v>
      </c>
      <c r="B152" s="92"/>
      <c r="C152" s="88" t="s">
        <v>33</v>
      </c>
      <c r="D152" s="88" t="s">
        <v>108</v>
      </c>
      <c r="E152" s="89" t="s">
        <v>284</v>
      </c>
      <c r="F152" s="89" t="s">
        <v>285</v>
      </c>
      <c r="G152" s="89" t="s">
        <v>138</v>
      </c>
      <c r="H152" s="220">
        <v>60</v>
      </c>
      <c r="I152" s="90" t="s">
        <v>172</v>
      </c>
      <c r="J152" s="51">
        <v>585</v>
      </c>
      <c r="K152" s="52">
        <v>0</v>
      </c>
      <c r="L152" s="52">
        <v>19</v>
      </c>
      <c r="M152" s="52">
        <f t="shared" si="18"/>
        <v>19</v>
      </c>
      <c r="N152" s="34">
        <f t="shared" si="19"/>
        <v>11115</v>
      </c>
      <c r="O152" s="34">
        <v>29</v>
      </c>
      <c r="P152" s="34">
        <v>154</v>
      </c>
      <c r="Q152" s="54">
        <v>0.4</v>
      </c>
      <c r="R152" s="54">
        <f t="shared" si="16"/>
        <v>1786.4</v>
      </c>
      <c r="S152" s="34">
        <v>300</v>
      </c>
      <c r="T152" s="34">
        <f>(M152*S152)</f>
        <v>5700</v>
      </c>
      <c r="U152" s="34">
        <f>N152+R152+T152</f>
        <v>18601.400000000001</v>
      </c>
      <c r="V152" s="34">
        <f>M152*200</f>
        <v>3800</v>
      </c>
      <c r="W152" s="34">
        <v>0</v>
      </c>
      <c r="X152" s="34">
        <v>0</v>
      </c>
      <c r="Y152" s="52">
        <f t="shared" si="17"/>
        <v>0</v>
      </c>
      <c r="Z152" s="52">
        <v>0</v>
      </c>
      <c r="AA152" s="52"/>
      <c r="AB152" s="34">
        <f>V152+Y152+Z152</f>
        <v>3800</v>
      </c>
      <c r="AC152" s="34">
        <f>AB152+U152</f>
        <v>22401.4</v>
      </c>
      <c r="AD152" s="91" t="str">
        <f>A152</f>
        <v>617-SH</v>
      </c>
      <c r="AE152" s="88" t="s">
        <v>287</v>
      </c>
    </row>
    <row r="153" spans="1:31" s="114" customFormat="1" ht="30.75" hidden="1" customHeight="1" x14ac:dyDescent="0.2">
      <c r="A153" s="33" t="s">
        <v>283</v>
      </c>
      <c r="B153" s="33"/>
      <c r="C153" s="28" t="s">
        <v>33</v>
      </c>
      <c r="D153" s="28" t="s">
        <v>34</v>
      </c>
      <c r="E153" s="35" t="s">
        <v>170</v>
      </c>
      <c r="F153" s="35" t="s">
        <v>137</v>
      </c>
      <c r="G153" s="89" t="s">
        <v>138</v>
      </c>
      <c r="H153" s="220">
        <v>60</v>
      </c>
      <c r="I153" s="33" t="s">
        <v>172</v>
      </c>
      <c r="J153" s="51">
        <v>585</v>
      </c>
      <c r="K153" s="52">
        <v>0</v>
      </c>
      <c r="L153" s="52">
        <v>17</v>
      </c>
      <c r="M153" s="52">
        <f t="shared" si="18"/>
        <v>17</v>
      </c>
      <c r="N153" s="34">
        <f t="shared" si="19"/>
        <v>9945</v>
      </c>
      <c r="O153" s="34">
        <v>12</v>
      </c>
      <c r="P153" s="34">
        <v>236</v>
      </c>
      <c r="Q153" s="54">
        <v>0.4</v>
      </c>
      <c r="R153" s="54">
        <f t="shared" si="16"/>
        <v>1132.8000000000002</v>
      </c>
      <c r="S153" s="34">
        <v>300</v>
      </c>
      <c r="T153" s="34">
        <f>(M153*S153)</f>
        <v>5100</v>
      </c>
      <c r="U153" s="34">
        <f>N153+R153+T153</f>
        <v>16177.8</v>
      </c>
      <c r="V153" s="34">
        <f>M153*200</f>
        <v>3400</v>
      </c>
      <c r="W153" s="34">
        <v>0</v>
      </c>
      <c r="X153" s="34">
        <v>0</v>
      </c>
      <c r="Y153" s="52">
        <f t="shared" si="17"/>
        <v>0</v>
      </c>
      <c r="Z153" s="52">
        <v>0</v>
      </c>
      <c r="AA153" s="52"/>
      <c r="AB153" s="34">
        <f>V153+Y153+Z153</f>
        <v>3400</v>
      </c>
      <c r="AC153" s="34">
        <f>AB153+U153</f>
        <v>19577.8</v>
      </c>
      <c r="AD153" s="91" t="str">
        <f>A153</f>
        <v>617-SH</v>
      </c>
      <c r="AE153" s="88"/>
    </row>
    <row r="154" spans="1:31" s="114" customFormat="1" ht="31.5" hidden="1" customHeight="1" x14ac:dyDescent="0.2">
      <c r="A154" s="33" t="s">
        <v>289</v>
      </c>
      <c r="B154" s="33" t="s">
        <v>660</v>
      </c>
      <c r="C154" s="28" t="s">
        <v>33</v>
      </c>
      <c r="D154" s="28" t="s">
        <v>34</v>
      </c>
      <c r="E154" s="35" t="s">
        <v>170</v>
      </c>
      <c r="F154" s="35" t="s">
        <v>291</v>
      </c>
      <c r="G154" s="35" t="s">
        <v>292</v>
      </c>
      <c r="H154" s="220">
        <v>45</v>
      </c>
      <c r="I154" s="33" t="s">
        <v>48</v>
      </c>
      <c r="J154" s="51">
        <v>585</v>
      </c>
      <c r="K154" s="52">
        <v>0</v>
      </c>
      <c r="L154" s="52">
        <v>20</v>
      </c>
      <c r="M154" s="52">
        <f t="shared" si="18"/>
        <v>20</v>
      </c>
      <c r="N154" s="34">
        <f t="shared" si="19"/>
        <v>11700</v>
      </c>
      <c r="O154" s="34">
        <v>28</v>
      </c>
      <c r="P154" s="34">
        <v>10</v>
      </c>
      <c r="Q154" s="54">
        <v>0.4</v>
      </c>
      <c r="R154" s="54">
        <f t="shared" si="16"/>
        <v>112</v>
      </c>
      <c r="S154" s="34">
        <v>125</v>
      </c>
      <c r="T154" s="34">
        <f>(M154*S154)</f>
        <v>2500</v>
      </c>
      <c r="U154" s="34">
        <f>N154+R154+T154</f>
        <v>14312</v>
      </c>
      <c r="V154" s="34">
        <f>M154*200</f>
        <v>4000</v>
      </c>
      <c r="W154" s="34">
        <v>1</v>
      </c>
      <c r="X154" s="34">
        <v>215</v>
      </c>
      <c r="Y154" s="52">
        <f t="shared" si="17"/>
        <v>215</v>
      </c>
      <c r="Z154" s="52">
        <v>0</v>
      </c>
      <c r="AA154" s="52"/>
      <c r="AB154" s="34">
        <f>V154+Y154+Z154</f>
        <v>4215</v>
      </c>
      <c r="AC154" s="34">
        <f>AB154+U154</f>
        <v>18527</v>
      </c>
      <c r="AD154" s="91" t="str">
        <f>A154</f>
        <v>618-PR</v>
      </c>
      <c r="AE154" s="88" t="s">
        <v>294</v>
      </c>
    </row>
    <row r="155" spans="1:31" s="114" customFormat="1" ht="31.5" hidden="1" customHeight="1" x14ac:dyDescent="0.2">
      <c r="A155" s="178" t="s">
        <v>289</v>
      </c>
      <c r="B155" s="178" t="s">
        <v>740</v>
      </c>
      <c r="C155" s="179" t="s">
        <v>33</v>
      </c>
      <c r="D155" s="179" t="s">
        <v>34</v>
      </c>
      <c r="E155" s="180" t="s">
        <v>741</v>
      </c>
      <c r="F155" s="180" t="s">
        <v>742</v>
      </c>
      <c r="G155" s="180" t="s">
        <v>292</v>
      </c>
      <c r="H155" s="246">
        <v>45</v>
      </c>
      <c r="I155" s="178" t="s">
        <v>48</v>
      </c>
      <c r="J155" s="183">
        <v>585</v>
      </c>
      <c r="K155" s="181">
        <v>0</v>
      </c>
      <c r="L155" s="181">
        <v>17</v>
      </c>
      <c r="M155" s="181">
        <f t="shared" si="18"/>
        <v>17</v>
      </c>
      <c r="N155" s="55">
        <f t="shared" si="19"/>
        <v>9945</v>
      </c>
      <c r="O155" s="55">
        <v>28</v>
      </c>
      <c r="P155" s="55">
        <v>187</v>
      </c>
      <c r="Q155" s="185">
        <v>0.4</v>
      </c>
      <c r="R155" s="185">
        <f t="shared" si="16"/>
        <v>2094.4</v>
      </c>
      <c r="S155" s="55">
        <v>125</v>
      </c>
      <c r="T155" s="55">
        <f>(M155*S155)</f>
        <v>2125</v>
      </c>
      <c r="U155" s="55">
        <f>N155+R155+T155</f>
        <v>14164.4</v>
      </c>
      <c r="V155" s="55">
        <f>M155*200</f>
        <v>3400</v>
      </c>
      <c r="W155" s="55">
        <v>1</v>
      </c>
      <c r="X155" s="55">
        <v>350</v>
      </c>
      <c r="Y155" s="181">
        <f t="shared" si="17"/>
        <v>350</v>
      </c>
      <c r="Z155" s="181">
        <v>0</v>
      </c>
      <c r="AA155" s="181"/>
      <c r="AB155" s="55">
        <f>V155+Y155+Z155</f>
        <v>3750</v>
      </c>
      <c r="AC155" s="55">
        <f>AB155+U155</f>
        <v>17914.400000000001</v>
      </c>
      <c r="AD155" s="91"/>
      <c r="AE155" s="88"/>
    </row>
    <row r="156" spans="1:31" s="114" customFormat="1" ht="76" hidden="1" customHeight="1" x14ac:dyDescent="0.2">
      <c r="A156" s="178" t="s">
        <v>289</v>
      </c>
      <c r="B156" s="178" t="s">
        <v>757</v>
      </c>
      <c r="C156" s="179" t="s">
        <v>33</v>
      </c>
      <c r="D156" s="179" t="s">
        <v>34</v>
      </c>
      <c r="E156" s="180" t="s">
        <v>295</v>
      </c>
      <c r="F156" s="180" t="s">
        <v>296</v>
      </c>
      <c r="G156" s="180" t="s">
        <v>292</v>
      </c>
      <c r="H156" s="220">
        <v>45</v>
      </c>
      <c r="I156" s="33" t="s">
        <v>48</v>
      </c>
      <c r="J156" s="51">
        <v>585</v>
      </c>
      <c r="K156" s="52">
        <v>0</v>
      </c>
      <c r="L156" s="52">
        <v>24</v>
      </c>
      <c r="M156" s="52">
        <f t="shared" si="18"/>
        <v>24</v>
      </c>
      <c r="N156" s="34">
        <f t="shared" si="19"/>
        <v>14040</v>
      </c>
      <c r="O156" s="34">
        <v>28</v>
      </c>
      <c r="P156" s="34">
        <v>200</v>
      </c>
      <c r="Q156" s="54">
        <v>0.4</v>
      </c>
      <c r="R156" s="54">
        <f t="shared" si="16"/>
        <v>2240</v>
      </c>
      <c r="S156" s="55">
        <v>125</v>
      </c>
      <c r="T156" s="34">
        <f>(M156*S156)</f>
        <v>3000</v>
      </c>
      <c r="U156" s="34">
        <f>N156+R156+T156</f>
        <v>19280</v>
      </c>
      <c r="V156" s="34">
        <f>M156*200</f>
        <v>4800</v>
      </c>
      <c r="W156" s="34">
        <v>1</v>
      </c>
      <c r="X156" s="34">
        <v>660</v>
      </c>
      <c r="Y156" s="52">
        <f t="shared" si="17"/>
        <v>660</v>
      </c>
      <c r="Z156" s="52">
        <v>0</v>
      </c>
      <c r="AA156" s="52"/>
      <c r="AB156" s="34">
        <f>V156+Y156+Z156</f>
        <v>5460</v>
      </c>
      <c r="AC156" s="34">
        <f>AB156+U156</f>
        <v>24740</v>
      </c>
      <c r="AD156" s="91" t="str">
        <f>A156</f>
        <v>618-PR</v>
      </c>
      <c r="AE156" s="88"/>
    </row>
    <row r="157" spans="1:31" s="114" customFormat="1" ht="37.5" customHeight="1" x14ac:dyDescent="0.2">
      <c r="A157" s="33" t="s">
        <v>297</v>
      </c>
      <c r="B157" s="33" t="s">
        <v>638</v>
      </c>
      <c r="C157" s="28" t="s">
        <v>77</v>
      </c>
      <c r="D157" s="28" t="s">
        <v>108</v>
      </c>
      <c r="E157" s="35" t="s">
        <v>298</v>
      </c>
      <c r="F157" s="35" t="s">
        <v>299</v>
      </c>
      <c r="G157" s="35" t="s">
        <v>639</v>
      </c>
      <c r="H157" s="220">
        <v>42</v>
      </c>
      <c r="I157" s="33" t="s">
        <v>48</v>
      </c>
      <c r="J157" s="51">
        <v>585</v>
      </c>
      <c r="K157" s="52">
        <v>0</v>
      </c>
      <c r="L157" s="52">
        <v>15</v>
      </c>
      <c r="M157" s="52">
        <f t="shared" si="18"/>
        <v>15</v>
      </c>
      <c r="N157" s="34">
        <f t="shared" si="19"/>
        <v>8775</v>
      </c>
      <c r="O157" s="34">
        <v>28</v>
      </c>
      <c r="P157" s="34">
        <v>16</v>
      </c>
      <c r="Q157" s="54">
        <v>0.4</v>
      </c>
      <c r="R157" s="54">
        <f t="shared" si="16"/>
        <v>179.20000000000002</v>
      </c>
      <c r="S157" s="34">
        <v>0</v>
      </c>
      <c r="T157" s="34">
        <f>(M157*S157)</f>
        <v>0</v>
      </c>
      <c r="U157" s="34">
        <f>N157+R157+T157</f>
        <v>8954.2000000000007</v>
      </c>
      <c r="V157" s="34">
        <f>M157*200</f>
        <v>3000</v>
      </c>
      <c r="W157" s="34">
        <v>0</v>
      </c>
      <c r="X157" s="34">
        <v>0</v>
      </c>
      <c r="Y157" s="52">
        <v>0</v>
      </c>
      <c r="Z157" s="52">
        <v>0</v>
      </c>
      <c r="AA157" s="52"/>
      <c r="AB157" s="34">
        <f>V157+Y157+Z157</f>
        <v>3000</v>
      </c>
      <c r="AC157" s="34">
        <f>AB157+U157</f>
        <v>11954.2</v>
      </c>
      <c r="AD157" s="57" t="str">
        <f>A157</f>
        <v>626-SH</v>
      </c>
      <c r="AE157" s="88"/>
    </row>
    <row r="158" spans="1:31" s="114" customFormat="1" ht="37.5" customHeight="1" x14ac:dyDescent="0.2">
      <c r="A158" s="33" t="s">
        <v>297</v>
      </c>
      <c r="B158" s="33"/>
      <c r="C158" s="28" t="s">
        <v>77</v>
      </c>
      <c r="D158" s="28" t="s">
        <v>108</v>
      </c>
      <c r="E158" s="35" t="s">
        <v>302</v>
      </c>
      <c r="F158" s="35" t="s">
        <v>303</v>
      </c>
      <c r="G158" s="35" t="s">
        <v>95</v>
      </c>
      <c r="H158" s="220">
        <v>42</v>
      </c>
      <c r="I158" s="33" t="s">
        <v>48</v>
      </c>
      <c r="J158" s="51">
        <v>585</v>
      </c>
      <c r="K158" s="52">
        <v>0</v>
      </c>
      <c r="L158" s="52">
        <v>18</v>
      </c>
      <c r="M158" s="52">
        <f t="shared" si="18"/>
        <v>18</v>
      </c>
      <c r="N158" s="34">
        <f t="shared" si="19"/>
        <v>10530</v>
      </c>
      <c r="O158" s="34">
        <v>28</v>
      </c>
      <c r="P158" s="34">
        <v>38</v>
      </c>
      <c r="Q158" s="54">
        <v>0.4</v>
      </c>
      <c r="R158" s="54">
        <f t="shared" si="16"/>
        <v>425.6</v>
      </c>
      <c r="S158" s="34">
        <v>0</v>
      </c>
      <c r="T158" s="34">
        <f>(M158*S158)</f>
        <v>0</v>
      </c>
      <c r="U158" s="34">
        <f>N158+R158+T158</f>
        <v>10955.6</v>
      </c>
      <c r="V158" s="34">
        <f>M158*200</f>
        <v>3600</v>
      </c>
      <c r="W158" s="34">
        <v>0</v>
      </c>
      <c r="X158" s="34">
        <v>0</v>
      </c>
      <c r="Y158" s="52">
        <f t="shared" ref="Y158:Y172" si="20">SUM(X158*W158)</f>
        <v>0</v>
      </c>
      <c r="Z158" s="52">
        <v>0</v>
      </c>
      <c r="AA158" s="52"/>
      <c r="AB158" s="34">
        <f>V158+Y158+Z158</f>
        <v>3600</v>
      </c>
      <c r="AC158" s="34">
        <f>AB158+U158</f>
        <v>14555.6</v>
      </c>
      <c r="AD158" s="57" t="str">
        <f>A158</f>
        <v>626-SH</v>
      </c>
      <c r="AE158" s="88"/>
    </row>
    <row r="159" spans="1:31" s="114" customFormat="1" ht="43.5" hidden="1" customHeight="1" x14ac:dyDescent="0.2">
      <c r="A159" s="33" t="s">
        <v>305</v>
      </c>
      <c r="B159" s="33" t="s">
        <v>32</v>
      </c>
      <c r="C159" s="28" t="s">
        <v>33</v>
      </c>
      <c r="D159" s="28" t="s">
        <v>45</v>
      </c>
      <c r="E159" s="35" t="s">
        <v>148</v>
      </c>
      <c r="F159" s="35" t="s">
        <v>266</v>
      </c>
      <c r="G159" s="35" t="s">
        <v>267</v>
      </c>
      <c r="H159" s="220">
        <v>45</v>
      </c>
      <c r="I159" s="33" t="s">
        <v>37</v>
      </c>
      <c r="J159" s="51">
        <v>1200</v>
      </c>
      <c r="K159" s="52">
        <v>0</v>
      </c>
      <c r="L159" s="52">
        <v>17</v>
      </c>
      <c r="M159" s="52">
        <f t="shared" si="18"/>
        <v>17</v>
      </c>
      <c r="N159" s="34">
        <f t="shared" si="19"/>
        <v>20400</v>
      </c>
      <c r="O159" s="34">
        <v>0</v>
      </c>
      <c r="P159" s="34">
        <v>0</v>
      </c>
      <c r="Q159" s="54">
        <v>0.4</v>
      </c>
      <c r="R159" s="54">
        <f t="shared" si="16"/>
        <v>0</v>
      </c>
      <c r="S159" s="34">
        <v>0</v>
      </c>
      <c r="T159" s="34">
        <f>(M159*S159)</f>
        <v>0</v>
      </c>
      <c r="U159" s="34">
        <f>N159+R159+T159</f>
        <v>20400</v>
      </c>
      <c r="V159" s="34">
        <f>M159*200</f>
        <v>3400</v>
      </c>
      <c r="W159" s="34">
        <v>14</v>
      </c>
      <c r="X159" s="34">
        <v>160</v>
      </c>
      <c r="Y159" s="52">
        <f t="shared" si="20"/>
        <v>2240</v>
      </c>
      <c r="Z159" s="52">
        <v>0</v>
      </c>
      <c r="AA159" s="52"/>
      <c r="AB159" s="34">
        <f>V159+Y159+Z159</f>
        <v>5640</v>
      </c>
      <c r="AC159" s="34">
        <f>AB159+U159</f>
        <v>26040</v>
      </c>
      <c r="AD159" s="91" t="str">
        <f>A159</f>
        <v>628-PR</v>
      </c>
      <c r="AE159" s="88" t="s">
        <v>306</v>
      </c>
    </row>
    <row r="160" spans="1:31" s="114" customFormat="1" ht="45.75" hidden="1" customHeight="1" x14ac:dyDescent="0.2">
      <c r="A160" s="33" t="s">
        <v>305</v>
      </c>
      <c r="B160" s="33"/>
      <c r="C160" s="28" t="s">
        <v>33</v>
      </c>
      <c r="D160" s="28" t="s">
        <v>45</v>
      </c>
      <c r="E160" s="35" t="s">
        <v>148</v>
      </c>
      <c r="F160" s="35" t="s">
        <v>140</v>
      </c>
      <c r="G160" s="35" t="s">
        <v>141</v>
      </c>
      <c r="H160" s="220">
        <v>45</v>
      </c>
      <c r="I160" s="33" t="s">
        <v>37</v>
      </c>
      <c r="J160" s="51">
        <v>1200</v>
      </c>
      <c r="K160" s="52">
        <v>0</v>
      </c>
      <c r="L160" s="52">
        <v>17</v>
      </c>
      <c r="M160" s="52">
        <f t="shared" si="18"/>
        <v>17</v>
      </c>
      <c r="N160" s="34">
        <f t="shared" si="19"/>
        <v>20400</v>
      </c>
      <c r="O160" s="34">
        <v>0</v>
      </c>
      <c r="P160" s="34">
        <v>0</v>
      </c>
      <c r="Q160" s="54">
        <v>0.4</v>
      </c>
      <c r="R160" s="54">
        <f t="shared" si="16"/>
        <v>0</v>
      </c>
      <c r="S160" s="34">
        <v>0</v>
      </c>
      <c r="T160" s="34">
        <f>(M160*S160)</f>
        <v>0</v>
      </c>
      <c r="U160" s="34">
        <f>N160+R160+T160</f>
        <v>20400</v>
      </c>
      <c r="V160" s="34">
        <f>M160*200</f>
        <v>3400</v>
      </c>
      <c r="W160" s="34">
        <v>14</v>
      </c>
      <c r="X160" s="34">
        <v>160</v>
      </c>
      <c r="Y160" s="52">
        <f t="shared" si="20"/>
        <v>2240</v>
      </c>
      <c r="Z160" s="52">
        <v>0</v>
      </c>
      <c r="AA160" s="52"/>
      <c r="AB160" s="34">
        <f>V160+Y160+Z160</f>
        <v>5640</v>
      </c>
      <c r="AC160" s="34">
        <f>AB160+U160</f>
        <v>26040</v>
      </c>
      <c r="AD160" s="91" t="str">
        <f>A160</f>
        <v>628-PR</v>
      </c>
      <c r="AE160" s="88"/>
    </row>
    <row r="161" spans="1:31" s="114" customFormat="1" ht="58.5" hidden="1" customHeight="1" x14ac:dyDescent="0.2">
      <c r="A161" s="33" t="s">
        <v>305</v>
      </c>
      <c r="B161" s="33"/>
      <c r="C161" s="28" t="s">
        <v>33</v>
      </c>
      <c r="D161" s="28" t="s">
        <v>45</v>
      </c>
      <c r="E161" s="35" t="s">
        <v>69</v>
      </c>
      <c r="F161" s="35" t="s">
        <v>266</v>
      </c>
      <c r="G161" s="35" t="s">
        <v>267</v>
      </c>
      <c r="H161" s="220">
        <v>45</v>
      </c>
      <c r="I161" s="33" t="s">
        <v>37</v>
      </c>
      <c r="J161" s="51">
        <v>1200</v>
      </c>
      <c r="K161" s="52">
        <v>17</v>
      </c>
      <c r="L161" s="52">
        <v>0</v>
      </c>
      <c r="M161" s="52">
        <f t="shared" si="18"/>
        <v>17</v>
      </c>
      <c r="N161" s="34">
        <f t="shared" si="19"/>
        <v>20400</v>
      </c>
      <c r="O161" s="34">
        <v>0</v>
      </c>
      <c r="P161" s="34">
        <v>0</v>
      </c>
      <c r="Q161" s="54">
        <v>0.4</v>
      </c>
      <c r="R161" s="54">
        <f t="shared" si="16"/>
        <v>0</v>
      </c>
      <c r="S161" s="34">
        <v>0</v>
      </c>
      <c r="T161" s="34">
        <f>(M161*S161)</f>
        <v>0</v>
      </c>
      <c r="U161" s="34">
        <f>N161+R161+T161</f>
        <v>20400</v>
      </c>
      <c r="V161" s="34">
        <f>M161*200</f>
        <v>3400</v>
      </c>
      <c r="W161" s="34">
        <v>14</v>
      </c>
      <c r="X161" s="34">
        <v>260</v>
      </c>
      <c r="Y161" s="52">
        <f t="shared" si="20"/>
        <v>3640</v>
      </c>
      <c r="Z161" s="52">
        <v>0</v>
      </c>
      <c r="AA161" s="52"/>
      <c r="AB161" s="34">
        <f>V161+Y161+Z161</f>
        <v>7040</v>
      </c>
      <c r="AC161" s="34">
        <f>AB161+U161</f>
        <v>27440</v>
      </c>
      <c r="AD161" s="91" t="str">
        <f>A161</f>
        <v>628-PR</v>
      </c>
      <c r="AE161" s="88"/>
    </row>
    <row r="162" spans="1:31" s="114" customFormat="1" ht="60.75" hidden="1" customHeight="1" x14ac:dyDescent="0.2">
      <c r="A162" s="33" t="s">
        <v>305</v>
      </c>
      <c r="B162" s="33"/>
      <c r="C162" s="28" t="s">
        <v>33</v>
      </c>
      <c r="D162" s="28" t="s">
        <v>34</v>
      </c>
      <c r="E162" s="89" t="s">
        <v>35</v>
      </c>
      <c r="F162" s="35" t="s">
        <v>266</v>
      </c>
      <c r="G162" s="35" t="s">
        <v>267</v>
      </c>
      <c r="H162" s="220">
        <v>45</v>
      </c>
      <c r="I162" s="33" t="s">
        <v>37</v>
      </c>
      <c r="J162" s="51">
        <v>1200</v>
      </c>
      <c r="K162" s="52">
        <v>15</v>
      </c>
      <c r="L162" s="52">
        <v>0</v>
      </c>
      <c r="M162" s="52">
        <f t="shared" si="18"/>
        <v>15</v>
      </c>
      <c r="N162" s="34">
        <f t="shared" si="19"/>
        <v>18000</v>
      </c>
      <c r="O162" s="34">
        <v>0</v>
      </c>
      <c r="P162" s="34">
        <v>0</v>
      </c>
      <c r="Q162" s="54">
        <v>0.4</v>
      </c>
      <c r="R162" s="54">
        <f t="shared" si="16"/>
        <v>0</v>
      </c>
      <c r="S162" s="34">
        <v>0</v>
      </c>
      <c r="T162" s="34">
        <f>(M162*S162)</f>
        <v>0</v>
      </c>
      <c r="U162" s="34">
        <f>N162+R162+T162</f>
        <v>18000</v>
      </c>
      <c r="V162" s="34">
        <f>M162*200</f>
        <v>3000</v>
      </c>
      <c r="W162" s="34">
        <v>14</v>
      </c>
      <c r="X162" s="34">
        <v>536</v>
      </c>
      <c r="Y162" s="52">
        <f t="shared" si="20"/>
        <v>7504</v>
      </c>
      <c r="Z162" s="52">
        <v>0</v>
      </c>
      <c r="AA162" s="52"/>
      <c r="AB162" s="34">
        <f>V162+Y162+Z162</f>
        <v>10504</v>
      </c>
      <c r="AC162" s="34">
        <f>AB162+U162</f>
        <v>28504</v>
      </c>
      <c r="AD162" s="91" t="str">
        <f>A162</f>
        <v>628-PR</v>
      </c>
      <c r="AE162" s="88"/>
    </row>
    <row r="163" spans="1:31" s="114" customFormat="1" ht="51.75" hidden="1" customHeight="1" x14ac:dyDescent="0.2">
      <c r="A163" s="33" t="s">
        <v>305</v>
      </c>
      <c r="B163" s="33"/>
      <c r="C163" s="28" t="s">
        <v>33</v>
      </c>
      <c r="D163" s="28" t="s">
        <v>34</v>
      </c>
      <c r="E163" s="89" t="s">
        <v>35</v>
      </c>
      <c r="F163" s="35" t="s">
        <v>266</v>
      </c>
      <c r="G163" s="35" t="s">
        <v>267</v>
      </c>
      <c r="H163" s="220">
        <v>45</v>
      </c>
      <c r="I163" s="33" t="s">
        <v>37</v>
      </c>
      <c r="J163" s="51">
        <v>1200</v>
      </c>
      <c r="K163" s="52">
        <v>15</v>
      </c>
      <c r="L163" s="52">
        <v>0</v>
      </c>
      <c r="M163" s="52">
        <f t="shared" si="18"/>
        <v>15</v>
      </c>
      <c r="N163" s="34">
        <f t="shared" si="19"/>
        <v>18000</v>
      </c>
      <c r="O163" s="34">
        <v>0</v>
      </c>
      <c r="P163" s="34">
        <v>0</v>
      </c>
      <c r="Q163" s="54">
        <v>0.4</v>
      </c>
      <c r="R163" s="54">
        <f t="shared" si="16"/>
        <v>0</v>
      </c>
      <c r="S163" s="34">
        <v>0</v>
      </c>
      <c r="T163" s="34">
        <f>(M163*S163)</f>
        <v>0</v>
      </c>
      <c r="U163" s="34">
        <f>N163+R163+T163</f>
        <v>18000</v>
      </c>
      <c r="V163" s="34">
        <f>M163*200</f>
        <v>3000</v>
      </c>
      <c r="W163" s="34">
        <v>14</v>
      </c>
      <c r="X163" s="34">
        <v>536</v>
      </c>
      <c r="Y163" s="52">
        <f t="shared" si="20"/>
        <v>7504</v>
      </c>
      <c r="Z163" s="52">
        <v>0</v>
      </c>
      <c r="AA163" s="52"/>
      <c r="AB163" s="34">
        <f>V163+Y163+Z163</f>
        <v>10504</v>
      </c>
      <c r="AC163" s="34">
        <f>AB163+U163</f>
        <v>28504</v>
      </c>
      <c r="AD163" s="91" t="str">
        <f>A163</f>
        <v>628-PR</v>
      </c>
      <c r="AE163" s="88"/>
    </row>
    <row r="164" spans="1:31" s="114" customFormat="1" ht="43.5" hidden="1" customHeight="1" x14ac:dyDescent="0.2">
      <c r="A164" s="33" t="s">
        <v>305</v>
      </c>
      <c r="B164" s="33"/>
      <c r="C164" s="28" t="s">
        <v>33</v>
      </c>
      <c r="D164" s="28" t="s">
        <v>34</v>
      </c>
      <c r="E164" s="89" t="s">
        <v>35</v>
      </c>
      <c r="F164" s="35" t="s">
        <v>134</v>
      </c>
      <c r="G164" s="35" t="s">
        <v>135</v>
      </c>
      <c r="H164" s="220">
        <v>45</v>
      </c>
      <c r="I164" s="33" t="s">
        <v>37</v>
      </c>
      <c r="J164" s="51">
        <v>1200</v>
      </c>
      <c r="K164" s="52">
        <v>0</v>
      </c>
      <c r="L164" s="52">
        <v>18</v>
      </c>
      <c r="M164" s="52">
        <f t="shared" si="18"/>
        <v>18</v>
      </c>
      <c r="N164" s="34">
        <f t="shared" si="19"/>
        <v>21600</v>
      </c>
      <c r="O164" s="34">
        <v>0</v>
      </c>
      <c r="P164" s="34">
        <v>88</v>
      </c>
      <c r="Q164" s="54">
        <v>0.4</v>
      </c>
      <c r="R164" s="54">
        <f t="shared" si="16"/>
        <v>0</v>
      </c>
      <c r="S164" s="34">
        <v>0</v>
      </c>
      <c r="T164" s="34">
        <f>(M164*S164)</f>
        <v>0</v>
      </c>
      <c r="U164" s="34">
        <f>N164+R164+T164</f>
        <v>21600</v>
      </c>
      <c r="V164" s="34">
        <f>M164*200</f>
        <v>3600</v>
      </c>
      <c r="W164" s="34">
        <v>9</v>
      </c>
      <c r="X164" s="34">
        <v>330</v>
      </c>
      <c r="Y164" s="52">
        <f t="shared" si="20"/>
        <v>2970</v>
      </c>
      <c r="Z164" s="52">
        <v>0</v>
      </c>
      <c r="AA164" s="52"/>
      <c r="AB164" s="34">
        <f>V164+Y164+Z164</f>
        <v>6570</v>
      </c>
      <c r="AC164" s="34">
        <f>AB164+U164</f>
        <v>28170</v>
      </c>
      <c r="AD164" s="91" t="str">
        <f>A164</f>
        <v>628-PR</v>
      </c>
      <c r="AE164" s="88"/>
    </row>
    <row r="165" spans="1:31" s="114" customFormat="1" ht="90" hidden="1" customHeight="1" x14ac:dyDescent="0.2">
      <c r="A165" s="33" t="s">
        <v>305</v>
      </c>
      <c r="B165" s="33"/>
      <c r="C165" s="28" t="s">
        <v>33</v>
      </c>
      <c r="D165" s="28" t="s">
        <v>34</v>
      </c>
      <c r="E165" s="89" t="s">
        <v>35</v>
      </c>
      <c r="F165" s="35" t="s">
        <v>266</v>
      </c>
      <c r="G165" s="35" t="s">
        <v>267</v>
      </c>
      <c r="H165" s="220">
        <v>45</v>
      </c>
      <c r="I165" s="33" t="s">
        <v>37</v>
      </c>
      <c r="J165" s="51">
        <v>1200</v>
      </c>
      <c r="K165" s="52">
        <v>0</v>
      </c>
      <c r="L165" s="52">
        <v>17</v>
      </c>
      <c r="M165" s="52">
        <f t="shared" si="18"/>
        <v>17</v>
      </c>
      <c r="N165" s="34">
        <f t="shared" si="19"/>
        <v>20400</v>
      </c>
      <c r="O165" s="34">
        <v>0</v>
      </c>
      <c r="P165" s="34">
        <v>88</v>
      </c>
      <c r="Q165" s="54">
        <v>0.4</v>
      </c>
      <c r="R165" s="54">
        <f t="shared" si="16"/>
        <v>0</v>
      </c>
      <c r="S165" s="34">
        <v>0</v>
      </c>
      <c r="T165" s="34">
        <f>(M165*S165)</f>
        <v>0</v>
      </c>
      <c r="U165" s="34">
        <f>N165+R165+T165</f>
        <v>20400</v>
      </c>
      <c r="V165" s="34">
        <f>M165*200</f>
        <v>3400</v>
      </c>
      <c r="W165" s="34">
        <v>9</v>
      </c>
      <c r="X165" s="34">
        <v>536</v>
      </c>
      <c r="Y165" s="52">
        <f t="shared" si="20"/>
        <v>4824</v>
      </c>
      <c r="Z165" s="52">
        <v>0</v>
      </c>
      <c r="AA165" s="52"/>
      <c r="AB165" s="34">
        <f>V165+Y165+Z165</f>
        <v>8224</v>
      </c>
      <c r="AC165" s="34">
        <f>AB165+U165</f>
        <v>28624</v>
      </c>
      <c r="AD165" s="91" t="str">
        <f>A165</f>
        <v>628-PR</v>
      </c>
      <c r="AE165" s="88"/>
    </row>
    <row r="166" spans="1:31" s="114" customFormat="1" ht="72" hidden="1" customHeight="1" x14ac:dyDescent="0.2">
      <c r="A166" s="62" t="s">
        <v>305</v>
      </c>
      <c r="B166" s="62"/>
      <c r="C166" s="63" t="s">
        <v>33</v>
      </c>
      <c r="D166" s="63" t="s">
        <v>34</v>
      </c>
      <c r="E166" s="37" t="s">
        <v>170</v>
      </c>
      <c r="F166" s="37" t="s">
        <v>134</v>
      </c>
      <c r="G166" s="37" t="s">
        <v>135</v>
      </c>
      <c r="H166" s="245">
        <v>45</v>
      </c>
      <c r="I166" s="62" t="s">
        <v>37</v>
      </c>
      <c r="J166" s="39">
        <v>1200</v>
      </c>
      <c r="K166" s="40">
        <v>0</v>
      </c>
      <c r="L166" s="40">
        <v>0</v>
      </c>
      <c r="M166" s="40">
        <f t="shared" si="18"/>
        <v>0</v>
      </c>
      <c r="N166" s="41">
        <f t="shared" si="19"/>
        <v>0</v>
      </c>
      <c r="O166" s="41">
        <v>0</v>
      </c>
      <c r="P166" s="41">
        <v>256</v>
      </c>
      <c r="Q166" s="43">
        <v>0.4</v>
      </c>
      <c r="R166" s="43">
        <f t="shared" si="16"/>
        <v>0</v>
      </c>
      <c r="S166" s="41">
        <v>0</v>
      </c>
      <c r="T166" s="41">
        <f>(M166*S166)</f>
        <v>0</v>
      </c>
      <c r="U166" s="41">
        <f>N166+R166+T166</f>
        <v>0</v>
      </c>
      <c r="V166" s="41">
        <f>M166*200</f>
        <v>0</v>
      </c>
      <c r="W166" s="41">
        <v>0</v>
      </c>
      <c r="X166" s="41">
        <v>215</v>
      </c>
      <c r="Y166" s="40">
        <f t="shared" si="20"/>
        <v>0</v>
      </c>
      <c r="Z166" s="40">
        <v>0</v>
      </c>
      <c r="AA166" s="40"/>
      <c r="AB166" s="41">
        <f>V166+Y166+Z166</f>
        <v>0</v>
      </c>
      <c r="AC166" s="41">
        <f>AB166+U166</f>
        <v>0</v>
      </c>
      <c r="AD166" s="91" t="str">
        <f>A166</f>
        <v>628-PR</v>
      </c>
      <c r="AE166" s="88"/>
    </row>
    <row r="167" spans="1:31" s="114" customFormat="1" ht="54" customHeight="1" x14ac:dyDescent="0.2">
      <c r="A167" s="33" t="s">
        <v>307</v>
      </c>
      <c r="B167" s="33" t="s">
        <v>640</v>
      </c>
      <c r="C167" s="28" t="s">
        <v>77</v>
      </c>
      <c r="D167" s="28" t="s">
        <v>103</v>
      </c>
      <c r="E167" s="35" t="s">
        <v>181</v>
      </c>
      <c r="F167" s="35" t="s">
        <v>308</v>
      </c>
      <c r="G167" s="28" t="s">
        <v>309</v>
      </c>
      <c r="H167" s="220">
        <v>56</v>
      </c>
      <c r="I167" s="33" t="s">
        <v>37</v>
      </c>
      <c r="J167" s="51">
        <v>1200</v>
      </c>
      <c r="K167" s="52">
        <v>0</v>
      </c>
      <c r="L167" s="52">
        <v>0</v>
      </c>
      <c r="M167" s="52">
        <f t="shared" si="18"/>
        <v>0</v>
      </c>
      <c r="N167" s="34">
        <f t="shared" si="19"/>
        <v>0</v>
      </c>
      <c r="O167" s="34">
        <v>0</v>
      </c>
      <c r="P167" s="34">
        <v>0</v>
      </c>
      <c r="Q167" s="54">
        <v>0.4</v>
      </c>
      <c r="R167" s="54">
        <f t="shared" si="16"/>
        <v>0</v>
      </c>
      <c r="S167" s="34">
        <v>0</v>
      </c>
      <c r="T167" s="34">
        <f>(M167*S167)</f>
        <v>0</v>
      </c>
      <c r="U167" s="34">
        <f>N167+R167+T167</f>
        <v>0</v>
      </c>
      <c r="V167" s="34">
        <f>M167*200</f>
        <v>0</v>
      </c>
      <c r="W167" s="34">
        <v>0</v>
      </c>
      <c r="X167" s="34">
        <v>175</v>
      </c>
      <c r="Y167" s="52">
        <f t="shared" si="20"/>
        <v>0</v>
      </c>
      <c r="Z167" s="52">
        <v>0</v>
      </c>
      <c r="AA167" s="40"/>
      <c r="AB167" s="34">
        <f>V167+Y167+Z167</f>
        <v>0</v>
      </c>
      <c r="AC167" s="34">
        <f>AB167+U167</f>
        <v>0</v>
      </c>
      <c r="AD167" s="57" t="str">
        <f>A167</f>
        <v>629-PR</v>
      </c>
      <c r="AE167" s="88"/>
    </row>
    <row r="168" spans="1:31" s="114" customFormat="1" ht="51" customHeight="1" x14ac:dyDescent="0.2">
      <c r="A168" s="33" t="s">
        <v>307</v>
      </c>
      <c r="B168" s="33"/>
      <c r="C168" s="28" t="s">
        <v>77</v>
      </c>
      <c r="D168" s="28" t="s">
        <v>108</v>
      </c>
      <c r="E168" s="35" t="s">
        <v>210</v>
      </c>
      <c r="F168" s="35" t="s">
        <v>308</v>
      </c>
      <c r="G168" s="28" t="s">
        <v>309</v>
      </c>
      <c r="H168" s="220">
        <v>56</v>
      </c>
      <c r="I168" s="33" t="s">
        <v>37</v>
      </c>
      <c r="J168" s="51">
        <v>1200</v>
      </c>
      <c r="K168" s="52">
        <v>0</v>
      </c>
      <c r="L168" s="52">
        <v>15</v>
      </c>
      <c r="M168" s="52">
        <f t="shared" si="18"/>
        <v>15</v>
      </c>
      <c r="N168" s="34">
        <f t="shared" si="19"/>
        <v>18000</v>
      </c>
      <c r="O168" s="34">
        <v>0</v>
      </c>
      <c r="P168" s="34">
        <v>0</v>
      </c>
      <c r="Q168" s="54">
        <v>0.4</v>
      </c>
      <c r="R168" s="54">
        <f t="shared" si="16"/>
        <v>0</v>
      </c>
      <c r="S168" s="34">
        <v>0</v>
      </c>
      <c r="T168" s="34">
        <f>(M168*S168)</f>
        <v>0</v>
      </c>
      <c r="U168" s="34">
        <f>N168+R168+T168</f>
        <v>18000</v>
      </c>
      <c r="V168" s="34">
        <f>M168*200</f>
        <v>3000</v>
      </c>
      <c r="W168" s="34">
        <v>1</v>
      </c>
      <c r="X168" s="34">
        <v>175</v>
      </c>
      <c r="Y168" s="52">
        <f t="shared" si="20"/>
        <v>175</v>
      </c>
      <c r="Z168" s="52">
        <v>0</v>
      </c>
      <c r="AA168" s="52"/>
      <c r="AB168" s="34">
        <f>V168+Y168+Z168</f>
        <v>3175</v>
      </c>
      <c r="AC168" s="34">
        <f>AB168+U168</f>
        <v>21175</v>
      </c>
      <c r="AD168" s="57" t="str">
        <f>A168</f>
        <v>629-PR</v>
      </c>
      <c r="AE168" s="88"/>
    </row>
    <row r="169" spans="1:31" s="114" customFormat="1" ht="39" customHeight="1" x14ac:dyDescent="0.2">
      <c r="A169" s="229" t="s">
        <v>307</v>
      </c>
      <c r="B169" s="116"/>
      <c r="C169" s="28" t="s">
        <v>77</v>
      </c>
      <c r="D169" s="28" t="s">
        <v>45</v>
      </c>
      <c r="E169" s="35" t="s">
        <v>310</v>
      </c>
      <c r="F169" s="35" t="s">
        <v>285</v>
      </c>
      <c r="G169" s="28" t="s">
        <v>311</v>
      </c>
      <c r="H169" s="220">
        <v>56</v>
      </c>
      <c r="I169" s="33" t="s">
        <v>48</v>
      </c>
      <c r="J169" s="51">
        <v>585</v>
      </c>
      <c r="K169" s="52">
        <v>15</v>
      </c>
      <c r="L169" s="52">
        <v>0</v>
      </c>
      <c r="M169" s="52">
        <f t="shared" si="18"/>
        <v>15</v>
      </c>
      <c r="N169" s="34">
        <f t="shared" si="19"/>
        <v>8775</v>
      </c>
      <c r="O169" s="34">
        <v>36</v>
      </c>
      <c r="P169" s="34">
        <v>27</v>
      </c>
      <c r="Q169" s="54">
        <v>0.4</v>
      </c>
      <c r="R169" s="54">
        <f t="shared" si="16"/>
        <v>388.8</v>
      </c>
      <c r="S169" s="34">
        <v>0</v>
      </c>
      <c r="T169" s="34">
        <f>(M169*S169)</f>
        <v>0</v>
      </c>
      <c r="U169" s="34">
        <f>N169+R169+T169</f>
        <v>9163.7999999999993</v>
      </c>
      <c r="V169" s="34">
        <f>M169*200</f>
        <v>3000</v>
      </c>
      <c r="W169" s="34">
        <v>1</v>
      </c>
      <c r="X169" s="34">
        <v>305</v>
      </c>
      <c r="Y169" s="52">
        <f t="shared" si="20"/>
        <v>305</v>
      </c>
      <c r="Z169" s="52">
        <v>0</v>
      </c>
      <c r="AA169" s="52"/>
      <c r="AB169" s="34">
        <f>V169+Y169+Z169</f>
        <v>3305</v>
      </c>
      <c r="AC169" s="34">
        <f>AB169+U169</f>
        <v>12468.8</v>
      </c>
      <c r="AD169" s="57" t="str">
        <f>A169</f>
        <v>629-PR</v>
      </c>
      <c r="AE169" s="88"/>
    </row>
    <row r="170" spans="1:31" s="114" customFormat="1" ht="47.25" customHeight="1" x14ac:dyDescent="0.2">
      <c r="A170" s="178" t="s">
        <v>307</v>
      </c>
      <c r="B170" s="178" t="s">
        <v>674</v>
      </c>
      <c r="C170" s="179" t="s">
        <v>77</v>
      </c>
      <c r="D170" s="179" t="s">
        <v>45</v>
      </c>
      <c r="E170" s="180" t="s">
        <v>313</v>
      </c>
      <c r="F170" s="180" t="s">
        <v>285</v>
      </c>
      <c r="G170" s="179" t="s">
        <v>311</v>
      </c>
      <c r="H170" s="220">
        <v>56</v>
      </c>
      <c r="I170" s="33" t="s">
        <v>48</v>
      </c>
      <c r="J170" s="51">
        <v>585</v>
      </c>
      <c r="K170" s="181">
        <v>0</v>
      </c>
      <c r="L170" s="181">
        <v>21</v>
      </c>
      <c r="M170" s="52">
        <f t="shared" si="18"/>
        <v>21</v>
      </c>
      <c r="N170" s="34">
        <f t="shared" si="19"/>
        <v>12285</v>
      </c>
      <c r="O170" s="34">
        <v>36</v>
      </c>
      <c r="P170" s="34">
        <v>56</v>
      </c>
      <c r="Q170" s="54">
        <v>0.4</v>
      </c>
      <c r="R170" s="54">
        <f t="shared" si="16"/>
        <v>806.40000000000009</v>
      </c>
      <c r="S170" s="34">
        <v>0</v>
      </c>
      <c r="T170" s="34">
        <f>(M170*S170)</f>
        <v>0</v>
      </c>
      <c r="U170" s="34">
        <f>N170+R170+T170</f>
        <v>13091.4</v>
      </c>
      <c r="V170" s="34">
        <f>M170*200</f>
        <v>4200</v>
      </c>
      <c r="W170" s="34">
        <v>1</v>
      </c>
      <c r="X170" s="34">
        <v>320</v>
      </c>
      <c r="Y170" s="52">
        <f t="shared" si="20"/>
        <v>320</v>
      </c>
      <c r="Z170" s="52">
        <v>0</v>
      </c>
      <c r="AA170" s="52"/>
      <c r="AB170" s="34">
        <f>V170+Y170+Z170</f>
        <v>4520</v>
      </c>
      <c r="AC170" s="34">
        <f>AB170+U170</f>
        <v>17611.400000000001</v>
      </c>
      <c r="AD170" s="57" t="str">
        <f>A170</f>
        <v>629-PR</v>
      </c>
      <c r="AE170" s="88"/>
    </row>
    <row r="171" spans="1:31" s="114" customFormat="1" ht="59" hidden="1" customHeight="1" x14ac:dyDescent="0.2">
      <c r="A171" s="237" t="s">
        <v>315</v>
      </c>
      <c r="B171" s="231" t="s">
        <v>699</v>
      </c>
      <c r="C171" s="238" t="s">
        <v>317</v>
      </c>
      <c r="D171" s="179" t="s">
        <v>108</v>
      </c>
      <c r="E171" s="180" t="s">
        <v>35</v>
      </c>
      <c r="F171" s="180" t="s">
        <v>318</v>
      </c>
      <c r="G171" s="179" t="s">
        <v>319</v>
      </c>
      <c r="H171" s="246">
        <v>240</v>
      </c>
      <c r="I171" s="178" t="s">
        <v>37</v>
      </c>
      <c r="J171" s="183">
        <v>0</v>
      </c>
      <c r="K171" s="181">
        <v>0</v>
      </c>
      <c r="L171" s="181">
        <v>18</v>
      </c>
      <c r="M171" s="181">
        <f t="shared" si="18"/>
        <v>18</v>
      </c>
      <c r="N171" s="34">
        <v>0</v>
      </c>
      <c r="O171" s="34">
        <v>0</v>
      </c>
      <c r="P171" s="34">
        <v>0</v>
      </c>
      <c r="Q171" s="54">
        <v>0</v>
      </c>
      <c r="R171" s="54">
        <v>0</v>
      </c>
      <c r="S171" s="34">
        <v>0</v>
      </c>
      <c r="T171" s="34">
        <v>0</v>
      </c>
      <c r="U171" s="34">
        <f>N171+R171+T171</f>
        <v>0</v>
      </c>
      <c r="V171" s="34">
        <f>M171*400</f>
        <v>7200</v>
      </c>
      <c r="W171" s="34">
        <v>0</v>
      </c>
      <c r="X171" s="34">
        <v>0</v>
      </c>
      <c r="Y171" s="52">
        <f t="shared" si="20"/>
        <v>0</v>
      </c>
      <c r="Z171" s="52">
        <v>0</v>
      </c>
      <c r="AA171" s="52"/>
      <c r="AB171" s="34">
        <f>V171+Y171+Z171</f>
        <v>7200</v>
      </c>
      <c r="AC171" s="34">
        <f>AB171+U171</f>
        <v>7200</v>
      </c>
      <c r="AD171" s="57" t="s">
        <v>320</v>
      </c>
      <c r="AE171" s="88" t="s">
        <v>321</v>
      </c>
    </row>
    <row r="172" spans="1:31" s="114" customFormat="1" ht="51" hidden="1" customHeight="1" x14ac:dyDescent="0.2">
      <c r="A172" s="237" t="s">
        <v>315</v>
      </c>
      <c r="B172" s="231" t="s">
        <v>699</v>
      </c>
      <c r="C172" s="238" t="s">
        <v>317</v>
      </c>
      <c r="D172" s="179" t="s">
        <v>108</v>
      </c>
      <c r="E172" s="180" t="s">
        <v>35</v>
      </c>
      <c r="F172" s="180" t="s">
        <v>322</v>
      </c>
      <c r="G172" s="179" t="s">
        <v>323</v>
      </c>
      <c r="H172" s="246">
        <v>240</v>
      </c>
      <c r="I172" s="240" t="s">
        <v>700</v>
      </c>
      <c r="J172" s="183">
        <v>0</v>
      </c>
      <c r="K172" s="181">
        <v>0</v>
      </c>
      <c r="L172" s="181">
        <v>10</v>
      </c>
      <c r="M172" s="181">
        <f t="shared" si="18"/>
        <v>10</v>
      </c>
      <c r="N172" s="34">
        <v>0</v>
      </c>
      <c r="O172" s="34">
        <v>0</v>
      </c>
      <c r="P172" s="34">
        <v>0</v>
      </c>
      <c r="Q172" s="54">
        <v>0</v>
      </c>
      <c r="R172" s="54">
        <v>0</v>
      </c>
      <c r="S172" s="34">
        <v>0</v>
      </c>
      <c r="T172" s="34">
        <v>0</v>
      </c>
      <c r="U172" s="34">
        <f>N172+R172+T172</f>
        <v>0</v>
      </c>
      <c r="V172" s="34">
        <f>M172*400</f>
        <v>4000</v>
      </c>
      <c r="W172" s="34">
        <v>0</v>
      </c>
      <c r="X172" s="34">
        <v>0</v>
      </c>
      <c r="Y172" s="52">
        <f t="shared" si="20"/>
        <v>0</v>
      </c>
      <c r="Z172" s="52">
        <v>0</v>
      </c>
      <c r="AA172" s="52"/>
      <c r="AB172" s="34">
        <f>V172+Y172+Z172</f>
        <v>4000</v>
      </c>
      <c r="AC172" s="34">
        <f>AB172+U172</f>
        <v>4000</v>
      </c>
      <c r="AD172" s="57" t="s">
        <v>320</v>
      </c>
      <c r="AE172" s="88"/>
    </row>
    <row r="173" spans="1:31" s="114" customFormat="1" ht="62" hidden="1" customHeight="1" x14ac:dyDescent="0.2">
      <c r="A173" s="116" t="s">
        <v>315</v>
      </c>
      <c r="B173" s="116" t="s">
        <v>32</v>
      </c>
      <c r="C173" s="117" t="s">
        <v>317</v>
      </c>
      <c r="D173" s="118" t="s">
        <v>317</v>
      </c>
      <c r="E173" s="219">
        <v>6590</v>
      </c>
      <c r="F173" s="119" t="s">
        <v>38</v>
      </c>
      <c r="G173" s="118" t="s">
        <v>324</v>
      </c>
      <c r="H173" s="220">
        <v>0</v>
      </c>
      <c r="I173" s="33">
        <v>0</v>
      </c>
      <c r="J173" s="51">
        <v>0</v>
      </c>
      <c r="K173" s="52">
        <v>0</v>
      </c>
      <c r="L173" s="52">
        <v>0</v>
      </c>
      <c r="M173" s="52">
        <v>0</v>
      </c>
      <c r="N173" s="34">
        <f>(J173*M173)</f>
        <v>0</v>
      </c>
      <c r="O173" s="34">
        <v>0</v>
      </c>
      <c r="P173" s="34">
        <v>0</v>
      </c>
      <c r="Q173" s="54">
        <v>0</v>
      </c>
      <c r="R173" s="5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52">
        <v>0</v>
      </c>
      <c r="Z173" s="52">
        <v>0</v>
      </c>
      <c r="AA173" s="52" t="s">
        <v>325</v>
      </c>
      <c r="AB173" s="34">
        <f>V173+Y173+Z173</f>
        <v>0</v>
      </c>
      <c r="AC173" s="34">
        <f>AB173+U173</f>
        <v>0</v>
      </c>
      <c r="AD173" s="57" t="s">
        <v>320</v>
      </c>
      <c r="AE173" s="88"/>
    </row>
    <row r="174" spans="1:31" s="114" customFormat="1" ht="59" hidden="1" customHeight="1" x14ac:dyDescent="0.2">
      <c r="A174" s="231" t="s">
        <v>326</v>
      </c>
      <c r="B174" s="239" t="s">
        <v>699</v>
      </c>
      <c r="C174" s="238" t="s">
        <v>317</v>
      </c>
      <c r="D174" s="179" t="s">
        <v>103</v>
      </c>
      <c r="E174" s="180" t="s">
        <v>35</v>
      </c>
      <c r="F174" s="180" t="s">
        <v>327</v>
      </c>
      <c r="G174" s="179" t="s">
        <v>328</v>
      </c>
      <c r="H174" s="246">
        <v>240</v>
      </c>
      <c r="I174" s="178" t="s">
        <v>37</v>
      </c>
      <c r="J174" s="183">
        <v>0</v>
      </c>
      <c r="K174" s="181">
        <v>0</v>
      </c>
      <c r="L174" s="181">
        <v>18</v>
      </c>
      <c r="M174" s="181">
        <f>K174+L174</f>
        <v>18</v>
      </c>
      <c r="N174" s="34">
        <v>0</v>
      </c>
      <c r="O174" s="34">
        <v>0</v>
      </c>
      <c r="P174" s="34">
        <v>0</v>
      </c>
      <c r="Q174" s="54">
        <v>0</v>
      </c>
      <c r="R174" s="54">
        <v>0</v>
      </c>
      <c r="S174" s="34">
        <v>0</v>
      </c>
      <c r="T174" s="34">
        <v>0</v>
      </c>
      <c r="U174" s="34">
        <f>N174+R174+T174</f>
        <v>0</v>
      </c>
      <c r="V174" s="34">
        <f>M174*400</f>
        <v>7200</v>
      </c>
      <c r="W174" s="34">
        <v>0</v>
      </c>
      <c r="X174" s="34">
        <v>0</v>
      </c>
      <c r="Y174" s="52">
        <f>SUM(X174*W174)</f>
        <v>0</v>
      </c>
      <c r="Z174" s="52">
        <v>0</v>
      </c>
      <c r="AA174" s="52"/>
      <c r="AB174" s="34">
        <f>V174+Y174+Z174</f>
        <v>7200</v>
      </c>
      <c r="AC174" s="34">
        <f>AB174+U174</f>
        <v>7200</v>
      </c>
      <c r="AD174" s="57" t="s">
        <v>326</v>
      </c>
      <c r="AE174" s="88" t="s">
        <v>321</v>
      </c>
    </row>
    <row r="175" spans="1:31" s="114" customFormat="1" ht="76" hidden="1" customHeight="1" x14ac:dyDescent="0.2">
      <c r="A175" s="116" t="s">
        <v>326</v>
      </c>
      <c r="B175" s="116" t="s">
        <v>316</v>
      </c>
      <c r="C175" s="117" t="s">
        <v>317</v>
      </c>
      <c r="D175" s="118" t="s">
        <v>317</v>
      </c>
      <c r="E175" s="219">
        <v>4495</v>
      </c>
      <c r="F175" s="119" t="s">
        <v>327</v>
      </c>
      <c r="G175" s="118" t="s">
        <v>329</v>
      </c>
      <c r="H175" s="220">
        <v>0</v>
      </c>
      <c r="I175" s="33">
        <v>0</v>
      </c>
      <c r="J175" s="218"/>
      <c r="K175" s="52">
        <v>0</v>
      </c>
      <c r="L175" s="52">
        <v>0</v>
      </c>
      <c r="M175" s="52">
        <v>0</v>
      </c>
      <c r="N175" s="34">
        <v>0</v>
      </c>
      <c r="O175" s="34">
        <v>0</v>
      </c>
      <c r="P175" s="34">
        <v>0</v>
      </c>
      <c r="Q175" s="54">
        <v>0</v>
      </c>
      <c r="R175" s="5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52">
        <v>0</v>
      </c>
      <c r="Z175" s="52">
        <v>0</v>
      </c>
      <c r="AA175" s="220" t="s">
        <v>329</v>
      </c>
      <c r="AB175" s="34">
        <f>V175+Y175+Z175</f>
        <v>0</v>
      </c>
      <c r="AC175" s="34">
        <f>AB175+U175</f>
        <v>0</v>
      </c>
      <c r="AD175" s="57" t="s">
        <v>326</v>
      </c>
      <c r="AE175" s="88"/>
    </row>
    <row r="176" spans="1:31" s="114" customFormat="1" ht="52.5" customHeight="1" x14ac:dyDescent="0.2">
      <c r="A176" s="116" t="s">
        <v>330</v>
      </c>
      <c r="B176" s="116" t="s">
        <v>331</v>
      </c>
      <c r="C176" s="28" t="s">
        <v>77</v>
      </c>
      <c r="D176" s="28" t="s">
        <v>108</v>
      </c>
      <c r="E176" s="35" t="s">
        <v>104</v>
      </c>
      <c r="F176" s="120" t="s">
        <v>112</v>
      </c>
      <c r="G176" s="35" t="s">
        <v>332</v>
      </c>
      <c r="H176" s="220">
        <v>0</v>
      </c>
      <c r="I176" s="33" t="s">
        <v>37</v>
      </c>
      <c r="J176" s="51">
        <v>175</v>
      </c>
      <c r="K176" s="52">
        <v>0</v>
      </c>
      <c r="L176" s="52">
        <v>0</v>
      </c>
      <c r="M176" s="52">
        <f>K176+L176</f>
        <v>0</v>
      </c>
      <c r="N176" s="34">
        <f t="shared" ref="N176:N182" si="21">SUM(M176*175)</f>
        <v>0</v>
      </c>
      <c r="O176" s="34">
        <v>0</v>
      </c>
      <c r="P176" s="34">
        <v>0</v>
      </c>
      <c r="Q176" s="54">
        <v>0.4</v>
      </c>
      <c r="R176" s="54">
        <f>SUM(P176*Q176*O176)</f>
        <v>0</v>
      </c>
      <c r="S176" s="34">
        <v>0</v>
      </c>
      <c r="T176" s="34">
        <f>(M176*S176)</f>
        <v>0</v>
      </c>
      <c r="U176" s="34">
        <f>N176+R176+T176</f>
        <v>0</v>
      </c>
      <c r="V176" s="34">
        <f>SUM(M176*400)</f>
        <v>0</v>
      </c>
      <c r="W176" s="34">
        <v>0</v>
      </c>
      <c r="X176" s="34">
        <v>0</v>
      </c>
      <c r="Y176" s="52">
        <v>0</v>
      </c>
      <c r="Z176" s="52">
        <v>0</v>
      </c>
      <c r="AA176" s="220" t="s">
        <v>333</v>
      </c>
      <c r="AB176" s="34">
        <f>V176+Y176+Z176</f>
        <v>0</v>
      </c>
      <c r="AC176" s="34">
        <f>AB176+U176</f>
        <v>0</v>
      </c>
      <c r="AD176" s="57" t="str">
        <f>A176</f>
        <v>631-B</v>
      </c>
      <c r="AE176" s="88"/>
    </row>
    <row r="177" spans="1:31" s="114" customFormat="1" ht="55.5" customHeight="1" x14ac:dyDescent="0.2">
      <c r="A177" s="116" t="s">
        <v>330</v>
      </c>
      <c r="B177" s="116" t="s">
        <v>331</v>
      </c>
      <c r="C177" s="28" t="s">
        <v>77</v>
      </c>
      <c r="D177" s="119" t="s">
        <v>317</v>
      </c>
      <c r="E177" s="121">
        <v>2895</v>
      </c>
      <c r="F177" s="121" t="s">
        <v>112</v>
      </c>
      <c r="G177" s="119" t="s">
        <v>334</v>
      </c>
      <c r="H177" s="220" t="s">
        <v>112</v>
      </c>
      <c r="I177" s="33" t="s">
        <v>335</v>
      </c>
      <c r="J177" s="51">
        <v>0</v>
      </c>
      <c r="K177" s="52">
        <v>0</v>
      </c>
      <c r="L177" s="52">
        <v>0</v>
      </c>
      <c r="M177" s="52">
        <v>0</v>
      </c>
      <c r="N177" s="34">
        <f t="shared" si="21"/>
        <v>0</v>
      </c>
      <c r="O177" s="34">
        <v>0</v>
      </c>
      <c r="P177" s="34">
        <v>0</v>
      </c>
      <c r="Q177" s="54">
        <v>0</v>
      </c>
      <c r="R177" s="54">
        <v>0</v>
      </c>
      <c r="S177" s="34">
        <v>0</v>
      </c>
      <c r="T177" s="34">
        <v>0</v>
      </c>
      <c r="U177" s="34">
        <f>N177+R177+T177</f>
        <v>0</v>
      </c>
      <c r="V177" s="34">
        <f>SUM(M177*400)</f>
        <v>0</v>
      </c>
      <c r="W177" s="34">
        <v>0</v>
      </c>
      <c r="X177" s="34">
        <v>0</v>
      </c>
      <c r="Y177" s="52">
        <v>0</v>
      </c>
      <c r="Z177" s="52">
        <v>0</v>
      </c>
      <c r="AA177" s="220" t="s">
        <v>334</v>
      </c>
      <c r="AB177" s="34">
        <f>V177+Y177+Z177</f>
        <v>0</v>
      </c>
      <c r="AC177" s="34">
        <f>AB177+U177</f>
        <v>0</v>
      </c>
      <c r="AD177" s="57" t="str">
        <f>A177</f>
        <v>631-B</v>
      </c>
      <c r="AE177" s="88"/>
    </row>
    <row r="178" spans="1:31" s="114" customFormat="1" ht="116" customHeight="1" x14ac:dyDescent="0.2">
      <c r="A178" s="33" t="s">
        <v>336</v>
      </c>
      <c r="B178" s="221" t="s">
        <v>337</v>
      </c>
      <c r="C178" s="28" t="s">
        <v>77</v>
      </c>
      <c r="D178" s="28" t="s">
        <v>103</v>
      </c>
      <c r="E178" s="34" t="s">
        <v>109</v>
      </c>
      <c r="F178" s="122" t="s">
        <v>112</v>
      </c>
      <c r="G178" s="122" t="s">
        <v>112</v>
      </c>
      <c r="H178" s="220" t="s">
        <v>112</v>
      </c>
      <c r="I178" s="123" t="s">
        <v>112</v>
      </c>
      <c r="J178" s="51">
        <v>175</v>
      </c>
      <c r="K178" s="52">
        <v>0</v>
      </c>
      <c r="L178" s="52">
        <v>13</v>
      </c>
      <c r="M178" s="52">
        <f>K178+L178</f>
        <v>13</v>
      </c>
      <c r="N178" s="34">
        <f t="shared" si="21"/>
        <v>2275</v>
      </c>
      <c r="O178" s="34">
        <v>0</v>
      </c>
      <c r="P178" s="34">
        <v>0</v>
      </c>
      <c r="Q178" s="54">
        <v>0.4</v>
      </c>
      <c r="R178" s="54">
        <f>SUM(P178*Q178*O178)</f>
        <v>0</v>
      </c>
      <c r="S178" s="34">
        <v>0</v>
      </c>
      <c r="T178" s="34">
        <f>(M178*S178)</f>
        <v>0</v>
      </c>
      <c r="U178" s="34">
        <f>N178+R178+T178</f>
        <v>2275</v>
      </c>
      <c r="V178" s="34">
        <f>SUM(M178*400)</f>
        <v>5200</v>
      </c>
      <c r="W178" s="34">
        <v>0</v>
      </c>
      <c r="X178" s="34">
        <v>0</v>
      </c>
      <c r="Y178" s="52">
        <v>0</v>
      </c>
      <c r="Z178" s="52"/>
      <c r="AA178" s="222"/>
      <c r="AB178" s="34">
        <f>V178+Y178+Z178</f>
        <v>5200</v>
      </c>
      <c r="AC178" s="34">
        <f>AB178+U178</f>
        <v>7475</v>
      </c>
      <c r="AD178" s="57" t="str">
        <f>A178</f>
        <v>631-D-DUR</v>
      </c>
      <c r="AE178" s="88" t="s">
        <v>338</v>
      </c>
    </row>
    <row r="179" spans="1:31" s="114" customFormat="1" ht="35.25" customHeight="1" x14ac:dyDescent="0.2">
      <c r="A179" s="33" t="s">
        <v>336</v>
      </c>
      <c r="B179" s="33"/>
      <c r="C179" s="28" t="s">
        <v>77</v>
      </c>
      <c r="D179" s="28" t="s">
        <v>108</v>
      </c>
      <c r="E179" s="34" t="s">
        <v>109</v>
      </c>
      <c r="F179" s="122" t="s">
        <v>112</v>
      </c>
      <c r="G179" s="122" t="s">
        <v>112</v>
      </c>
      <c r="H179" s="220" t="s">
        <v>112</v>
      </c>
      <c r="I179" s="123" t="s">
        <v>112</v>
      </c>
      <c r="J179" s="51">
        <v>175</v>
      </c>
      <c r="K179" s="52">
        <v>0</v>
      </c>
      <c r="L179" s="52">
        <v>74</v>
      </c>
      <c r="M179" s="52">
        <f>K179+L179</f>
        <v>74</v>
      </c>
      <c r="N179" s="34">
        <f t="shared" si="21"/>
        <v>12950</v>
      </c>
      <c r="O179" s="34">
        <v>0</v>
      </c>
      <c r="P179" s="34">
        <v>0</v>
      </c>
      <c r="Q179" s="54">
        <v>0.4</v>
      </c>
      <c r="R179" s="54">
        <f>SUM(P179*Q179*O179)</f>
        <v>0</v>
      </c>
      <c r="S179" s="34">
        <v>0</v>
      </c>
      <c r="T179" s="34">
        <f>(M179*S179)</f>
        <v>0</v>
      </c>
      <c r="U179" s="34">
        <f>N179+R179+T179</f>
        <v>12950</v>
      </c>
      <c r="V179" s="34">
        <f>SUM(M179*400)</f>
        <v>29600</v>
      </c>
      <c r="W179" s="34">
        <v>0</v>
      </c>
      <c r="X179" s="34">
        <v>0</v>
      </c>
      <c r="Y179" s="52">
        <v>0</v>
      </c>
      <c r="Z179" s="124"/>
      <c r="AA179" s="220"/>
      <c r="AB179" s="34">
        <f>V179+Y179+Z179</f>
        <v>29600</v>
      </c>
      <c r="AC179" s="34">
        <f>AB179+U179</f>
        <v>42550</v>
      </c>
      <c r="AD179" s="57" t="str">
        <f>A179</f>
        <v>631-D-DUR</v>
      </c>
      <c r="AE179" s="88"/>
    </row>
    <row r="180" spans="1:31" s="114" customFormat="1" ht="38.25" customHeight="1" x14ac:dyDescent="0.2">
      <c r="A180" s="33" t="s">
        <v>336</v>
      </c>
      <c r="B180" s="33"/>
      <c r="C180" s="28" t="s">
        <v>77</v>
      </c>
      <c r="D180" s="28" t="s">
        <v>45</v>
      </c>
      <c r="E180" s="34" t="s">
        <v>109</v>
      </c>
      <c r="F180" s="122" t="s">
        <v>112</v>
      </c>
      <c r="G180" s="122" t="s">
        <v>112</v>
      </c>
      <c r="H180" s="220" t="s">
        <v>112</v>
      </c>
      <c r="I180" s="123" t="s">
        <v>112</v>
      </c>
      <c r="J180" s="51">
        <v>175</v>
      </c>
      <c r="K180" s="52">
        <v>0</v>
      </c>
      <c r="L180" s="52">
        <v>23</v>
      </c>
      <c r="M180" s="52">
        <f>K180+L180</f>
        <v>23</v>
      </c>
      <c r="N180" s="34">
        <f t="shared" si="21"/>
        <v>4025</v>
      </c>
      <c r="O180" s="34">
        <v>0</v>
      </c>
      <c r="P180" s="34">
        <v>0</v>
      </c>
      <c r="Q180" s="54">
        <v>0.4</v>
      </c>
      <c r="R180" s="54">
        <f>SUM(P180*Q180*O180)</f>
        <v>0</v>
      </c>
      <c r="S180" s="34">
        <v>0</v>
      </c>
      <c r="T180" s="34">
        <v>0</v>
      </c>
      <c r="U180" s="34">
        <f>N180+R180+T180</f>
        <v>4025</v>
      </c>
      <c r="V180" s="34">
        <f>SUM(M180*400)</f>
        <v>9200</v>
      </c>
      <c r="W180" s="34">
        <v>0</v>
      </c>
      <c r="X180" s="34">
        <v>0</v>
      </c>
      <c r="Y180" s="52">
        <v>0</v>
      </c>
      <c r="Z180" s="124"/>
      <c r="AA180" s="220"/>
      <c r="AB180" s="34">
        <f>V180+Y180+Z180</f>
        <v>9200</v>
      </c>
      <c r="AC180" s="34">
        <f>AB180+U180</f>
        <v>13225</v>
      </c>
      <c r="AD180" s="57" t="str">
        <f>A180</f>
        <v>631-D-DUR</v>
      </c>
      <c r="AE180" s="88"/>
    </row>
    <row r="181" spans="1:31" s="114" customFormat="1" ht="39.75" customHeight="1" x14ac:dyDescent="0.2">
      <c r="A181" s="33" t="s">
        <v>336</v>
      </c>
      <c r="B181" s="33"/>
      <c r="C181" s="28" t="s">
        <v>77</v>
      </c>
      <c r="D181" s="28" t="s">
        <v>112</v>
      </c>
      <c r="E181" s="125">
        <v>0</v>
      </c>
      <c r="F181" s="50">
        <v>40</v>
      </c>
      <c r="G181" s="126" t="s">
        <v>339</v>
      </c>
      <c r="H181" s="220" t="s">
        <v>112</v>
      </c>
      <c r="I181" s="33" t="s">
        <v>37</v>
      </c>
      <c r="J181" s="51">
        <v>0</v>
      </c>
      <c r="K181" s="52">
        <v>0</v>
      </c>
      <c r="L181" s="52">
        <v>0</v>
      </c>
      <c r="M181" s="52">
        <v>0</v>
      </c>
      <c r="N181" s="34">
        <f t="shared" si="21"/>
        <v>0</v>
      </c>
      <c r="O181" s="34">
        <v>0</v>
      </c>
      <c r="P181" s="34">
        <v>0</v>
      </c>
      <c r="Q181" s="54">
        <v>0</v>
      </c>
      <c r="R181" s="54">
        <v>0</v>
      </c>
      <c r="S181" s="34">
        <v>0</v>
      </c>
      <c r="T181" s="34">
        <v>0</v>
      </c>
      <c r="U181" s="34">
        <f>N181+R181+T181</f>
        <v>0</v>
      </c>
      <c r="V181" s="34">
        <f>SUM(M181*400)</f>
        <v>0</v>
      </c>
      <c r="W181" s="34">
        <v>0</v>
      </c>
      <c r="X181" s="34">
        <v>0</v>
      </c>
      <c r="Y181" s="52">
        <v>0</v>
      </c>
      <c r="Z181" s="52">
        <v>0</v>
      </c>
      <c r="AA181" s="52"/>
      <c r="AB181" s="34">
        <f>V181+Y181+Z181</f>
        <v>0</v>
      </c>
      <c r="AC181" s="34">
        <f>AB181+U181</f>
        <v>0</v>
      </c>
      <c r="AD181" s="57" t="str">
        <f>A181</f>
        <v>631-D-DUR</v>
      </c>
      <c r="AE181" s="88"/>
    </row>
    <row r="182" spans="1:31" s="114" customFormat="1" ht="39.75" customHeight="1" x14ac:dyDescent="0.2">
      <c r="A182" s="33" t="s">
        <v>336</v>
      </c>
      <c r="B182" s="33"/>
      <c r="C182" s="28" t="s">
        <v>77</v>
      </c>
      <c r="D182" s="28" t="s">
        <v>112</v>
      </c>
      <c r="E182" s="125">
        <v>0</v>
      </c>
      <c r="F182" s="50">
        <v>20</v>
      </c>
      <c r="G182" s="127" t="s">
        <v>340</v>
      </c>
      <c r="H182" s="220" t="s">
        <v>112</v>
      </c>
      <c r="I182" s="33" t="s">
        <v>37</v>
      </c>
      <c r="J182" s="51">
        <v>0</v>
      </c>
      <c r="K182" s="52">
        <v>0</v>
      </c>
      <c r="L182" s="52">
        <v>0</v>
      </c>
      <c r="M182" s="52">
        <v>0</v>
      </c>
      <c r="N182" s="34">
        <f t="shared" si="21"/>
        <v>0</v>
      </c>
      <c r="O182" s="34">
        <v>0</v>
      </c>
      <c r="P182" s="34">
        <v>0</v>
      </c>
      <c r="Q182" s="54">
        <v>0</v>
      </c>
      <c r="R182" s="54">
        <v>0</v>
      </c>
      <c r="S182" s="34">
        <v>0</v>
      </c>
      <c r="T182" s="34">
        <v>0</v>
      </c>
      <c r="U182" s="34">
        <f>N182+R182+T182</f>
        <v>0</v>
      </c>
      <c r="V182" s="34">
        <f>SUM(M182*400)</f>
        <v>0</v>
      </c>
      <c r="W182" s="34">
        <v>0</v>
      </c>
      <c r="X182" s="34">
        <v>0</v>
      </c>
      <c r="Y182" s="52">
        <v>0</v>
      </c>
      <c r="Z182" s="52">
        <v>0</v>
      </c>
      <c r="AA182" s="52"/>
      <c r="AB182" s="34">
        <f>V182+Y182+Z182</f>
        <v>0</v>
      </c>
      <c r="AC182" s="34">
        <f>AB182+U182</f>
        <v>0</v>
      </c>
      <c r="AD182" s="57" t="str">
        <f>A182</f>
        <v>631-D-DUR</v>
      </c>
      <c r="AE182" s="88"/>
    </row>
    <row r="183" spans="1:31" s="114" customFormat="1" ht="39.75" customHeight="1" x14ac:dyDescent="0.2">
      <c r="A183" s="33" t="s">
        <v>336</v>
      </c>
      <c r="B183" s="33"/>
      <c r="C183" s="28" t="s">
        <v>77</v>
      </c>
      <c r="D183" s="118" t="s">
        <v>317</v>
      </c>
      <c r="E183" s="34" t="s">
        <v>109</v>
      </c>
      <c r="F183" s="122" t="s">
        <v>112</v>
      </c>
      <c r="G183" s="122" t="s">
        <v>112</v>
      </c>
      <c r="H183" s="220" t="s">
        <v>112</v>
      </c>
      <c r="I183" s="123" t="s">
        <v>112</v>
      </c>
      <c r="J183" s="51">
        <v>0</v>
      </c>
      <c r="K183" s="52">
        <v>0</v>
      </c>
      <c r="L183" s="52">
        <v>0</v>
      </c>
      <c r="M183" s="52">
        <v>0</v>
      </c>
      <c r="N183" s="34">
        <v>0</v>
      </c>
      <c r="O183" s="34">
        <v>0</v>
      </c>
      <c r="P183" s="34">
        <v>0</v>
      </c>
      <c r="Q183" s="54">
        <v>0</v>
      </c>
      <c r="R183" s="5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224">
        <v>371762</v>
      </c>
      <c r="Z183" s="124"/>
      <c r="AA183" s="220"/>
      <c r="AB183" s="34">
        <f>V183+Y183+Z183</f>
        <v>371762</v>
      </c>
      <c r="AC183" s="34">
        <f>AB183+U183</f>
        <v>371762</v>
      </c>
      <c r="AD183" s="57" t="str">
        <f>A183</f>
        <v>631-D-DUR</v>
      </c>
      <c r="AE183" s="88"/>
    </row>
    <row r="184" spans="1:31" s="31" customFormat="1" ht="34.5" customHeight="1" x14ac:dyDescent="0.2">
      <c r="A184" s="33" t="s">
        <v>336</v>
      </c>
      <c r="B184" s="33"/>
      <c r="C184" s="28" t="s">
        <v>77</v>
      </c>
      <c r="D184" s="118" t="s">
        <v>317</v>
      </c>
      <c r="E184" s="125">
        <v>0</v>
      </c>
      <c r="F184" s="50">
        <v>20</v>
      </c>
      <c r="G184" s="127" t="s">
        <v>341</v>
      </c>
      <c r="H184" s="220" t="s">
        <v>112</v>
      </c>
      <c r="I184" s="33" t="s">
        <v>37</v>
      </c>
      <c r="J184" s="51">
        <v>0</v>
      </c>
      <c r="K184" s="52">
        <v>0</v>
      </c>
      <c r="L184" s="52">
        <v>0</v>
      </c>
      <c r="M184" s="52">
        <v>0</v>
      </c>
      <c r="N184" s="34">
        <f t="shared" ref="N184:N193" si="22">SUM(M184*175)</f>
        <v>0</v>
      </c>
      <c r="O184" s="34">
        <v>0</v>
      </c>
      <c r="P184" s="34">
        <v>0</v>
      </c>
      <c r="Q184" s="54">
        <v>0</v>
      </c>
      <c r="R184" s="54">
        <v>0</v>
      </c>
      <c r="S184" s="34">
        <v>0</v>
      </c>
      <c r="T184" s="34">
        <v>0</v>
      </c>
      <c r="U184" s="34">
        <f>N184+R184+T184</f>
        <v>0</v>
      </c>
      <c r="V184" s="34">
        <f>SUM(M184*400)</f>
        <v>0</v>
      </c>
      <c r="W184" s="34">
        <v>0</v>
      </c>
      <c r="X184" s="34">
        <v>0</v>
      </c>
      <c r="Y184" s="52">
        <v>0</v>
      </c>
      <c r="Z184" s="224">
        <v>2140</v>
      </c>
      <c r="AA184" s="220" t="s">
        <v>342</v>
      </c>
      <c r="AB184" s="34">
        <f>V184+Y184+Z184</f>
        <v>2140</v>
      </c>
      <c r="AC184" s="34">
        <f>AB184+U184</f>
        <v>2140</v>
      </c>
      <c r="AD184" s="57" t="str">
        <f>A184</f>
        <v>631-D-DUR</v>
      </c>
      <c r="AE184" s="74"/>
    </row>
    <row r="185" spans="1:31" s="31" customFormat="1" ht="28.5" customHeight="1" x14ac:dyDescent="0.2">
      <c r="A185" s="33" t="s">
        <v>336</v>
      </c>
      <c r="B185" s="33"/>
      <c r="C185" s="28" t="s">
        <v>77</v>
      </c>
      <c r="D185" s="118" t="s">
        <v>317</v>
      </c>
      <c r="E185" s="125">
        <v>0</v>
      </c>
      <c r="F185" s="50">
        <v>20</v>
      </c>
      <c r="G185" s="127" t="s">
        <v>343</v>
      </c>
      <c r="H185" s="220" t="s">
        <v>112</v>
      </c>
      <c r="I185" s="33" t="s">
        <v>37</v>
      </c>
      <c r="J185" s="51">
        <v>0</v>
      </c>
      <c r="K185" s="52">
        <v>0</v>
      </c>
      <c r="L185" s="52">
        <v>0</v>
      </c>
      <c r="M185" s="52">
        <v>0</v>
      </c>
      <c r="N185" s="34">
        <f t="shared" si="22"/>
        <v>0</v>
      </c>
      <c r="O185" s="34">
        <v>0</v>
      </c>
      <c r="P185" s="34">
        <v>0</v>
      </c>
      <c r="Q185" s="54">
        <v>0</v>
      </c>
      <c r="R185" s="54">
        <v>0</v>
      </c>
      <c r="S185" s="34">
        <v>0</v>
      </c>
      <c r="T185" s="34">
        <v>0</v>
      </c>
      <c r="U185" s="34">
        <f>N185+R185+T185</f>
        <v>0</v>
      </c>
      <c r="V185" s="34">
        <f>SUM(M185*400)</f>
        <v>0</v>
      </c>
      <c r="W185" s="34">
        <v>0</v>
      </c>
      <c r="X185" s="34">
        <v>0</v>
      </c>
      <c r="Y185" s="52">
        <v>0</v>
      </c>
      <c r="Z185" s="224">
        <v>23744</v>
      </c>
      <c r="AA185" s="220" t="s">
        <v>333</v>
      </c>
      <c r="AB185" s="34">
        <f>V185+Y185+Z185</f>
        <v>23744</v>
      </c>
      <c r="AC185" s="34">
        <f>AB185+U185</f>
        <v>23744</v>
      </c>
      <c r="AD185" s="57" t="str">
        <f>A185</f>
        <v>631-D-DUR</v>
      </c>
      <c r="AE185" s="74"/>
    </row>
    <row r="186" spans="1:31" s="31" customFormat="1" ht="33" customHeight="1" x14ac:dyDescent="0.2">
      <c r="A186" s="33" t="s">
        <v>336</v>
      </c>
      <c r="B186" s="33"/>
      <c r="C186" s="28" t="s">
        <v>77</v>
      </c>
      <c r="D186" s="118" t="s">
        <v>317</v>
      </c>
      <c r="E186" s="125">
        <v>0</v>
      </c>
      <c r="F186" s="50">
        <v>20</v>
      </c>
      <c r="G186" s="127" t="s">
        <v>344</v>
      </c>
      <c r="H186" s="220" t="s">
        <v>112</v>
      </c>
      <c r="I186" s="33" t="s">
        <v>37</v>
      </c>
      <c r="J186" s="51">
        <v>0</v>
      </c>
      <c r="K186" s="52">
        <v>0</v>
      </c>
      <c r="L186" s="52">
        <v>0</v>
      </c>
      <c r="M186" s="52">
        <v>0</v>
      </c>
      <c r="N186" s="34">
        <f t="shared" si="22"/>
        <v>0</v>
      </c>
      <c r="O186" s="34">
        <v>0</v>
      </c>
      <c r="P186" s="34">
        <v>0</v>
      </c>
      <c r="Q186" s="54">
        <v>0</v>
      </c>
      <c r="R186" s="54">
        <v>0</v>
      </c>
      <c r="S186" s="34">
        <v>0</v>
      </c>
      <c r="T186" s="34">
        <v>0</v>
      </c>
      <c r="U186" s="34">
        <f>N186+R186+T186</f>
        <v>0</v>
      </c>
      <c r="V186" s="34">
        <f>SUM(M186*400)</f>
        <v>0</v>
      </c>
      <c r="W186" s="34">
        <v>0</v>
      </c>
      <c r="X186" s="34">
        <v>0</v>
      </c>
      <c r="Y186" s="52">
        <v>0</v>
      </c>
      <c r="Z186" s="224">
        <v>3200</v>
      </c>
      <c r="AA186" s="220" t="s">
        <v>345</v>
      </c>
      <c r="AB186" s="34">
        <f>V186+Y186+Z186</f>
        <v>3200</v>
      </c>
      <c r="AC186" s="34">
        <f>AB186+U186</f>
        <v>3200</v>
      </c>
      <c r="AD186" s="57" t="str">
        <f>A186</f>
        <v>631-D-DUR</v>
      </c>
      <c r="AE186" s="74"/>
    </row>
    <row r="187" spans="1:31" s="31" customFormat="1" ht="47" customHeight="1" x14ac:dyDescent="0.2">
      <c r="A187" s="33" t="s">
        <v>336</v>
      </c>
      <c r="B187" s="33"/>
      <c r="C187" s="28" t="s">
        <v>77</v>
      </c>
      <c r="D187" s="118" t="s">
        <v>317</v>
      </c>
      <c r="E187" s="125">
        <v>0</v>
      </c>
      <c r="F187" s="50">
        <v>15</v>
      </c>
      <c r="G187" s="127" t="s">
        <v>346</v>
      </c>
      <c r="H187" s="220" t="s">
        <v>112</v>
      </c>
      <c r="I187" s="33" t="s">
        <v>37</v>
      </c>
      <c r="J187" s="51">
        <v>0</v>
      </c>
      <c r="K187" s="52">
        <v>0</v>
      </c>
      <c r="L187" s="52">
        <v>0</v>
      </c>
      <c r="M187" s="52">
        <v>0</v>
      </c>
      <c r="N187" s="34">
        <f t="shared" si="22"/>
        <v>0</v>
      </c>
      <c r="O187" s="34">
        <v>0</v>
      </c>
      <c r="P187" s="34">
        <v>0</v>
      </c>
      <c r="Q187" s="54">
        <v>0</v>
      </c>
      <c r="R187" s="54">
        <v>0</v>
      </c>
      <c r="S187" s="34">
        <v>0</v>
      </c>
      <c r="T187" s="34">
        <v>0</v>
      </c>
      <c r="U187" s="34">
        <f>N187+R187+T187</f>
        <v>0</v>
      </c>
      <c r="V187" s="34">
        <f>SUM(M187*400)</f>
        <v>0</v>
      </c>
      <c r="W187" s="34">
        <v>0</v>
      </c>
      <c r="X187" s="34">
        <v>0</v>
      </c>
      <c r="Y187" s="52">
        <v>0</v>
      </c>
      <c r="Z187" s="224">
        <v>6840</v>
      </c>
      <c r="AA187" s="220" t="s">
        <v>347</v>
      </c>
      <c r="AB187" s="34">
        <f>V187+Y187+Z187</f>
        <v>6840</v>
      </c>
      <c r="AC187" s="34">
        <f>AB187+U187</f>
        <v>6840</v>
      </c>
      <c r="AD187" s="57" t="str">
        <f>A187</f>
        <v>631-D-DUR</v>
      </c>
      <c r="AE187" s="74"/>
    </row>
    <row r="188" spans="1:31" s="31" customFormat="1" ht="30.75" customHeight="1" x14ac:dyDescent="0.2">
      <c r="A188" s="33" t="s">
        <v>336</v>
      </c>
      <c r="B188" s="33"/>
      <c r="C188" s="28" t="s">
        <v>77</v>
      </c>
      <c r="D188" s="118" t="s">
        <v>317</v>
      </c>
      <c r="E188" s="121">
        <v>31465</v>
      </c>
      <c r="F188" s="121" t="s">
        <v>112</v>
      </c>
      <c r="G188" s="119" t="s">
        <v>348</v>
      </c>
      <c r="H188" s="220" t="s">
        <v>112</v>
      </c>
      <c r="I188" s="33" t="s">
        <v>37</v>
      </c>
      <c r="J188" s="51">
        <v>0</v>
      </c>
      <c r="K188" s="52">
        <v>0</v>
      </c>
      <c r="L188" s="52">
        <v>0</v>
      </c>
      <c r="M188" s="52">
        <v>0</v>
      </c>
      <c r="N188" s="34">
        <f t="shared" si="22"/>
        <v>0</v>
      </c>
      <c r="O188" s="34">
        <v>0</v>
      </c>
      <c r="P188" s="34">
        <v>0</v>
      </c>
      <c r="Q188" s="54">
        <v>0</v>
      </c>
      <c r="R188" s="54">
        <v>0</v>
      </c>
      <c r="S188" s="34">
        <v>0</v>
      </c>
      <c r="T188" s="34">
        <v>0</v>
      </c>
      <c r="U188" s="34">
        <f>N188+R188+T188</f>
        <v>0</v>
      </c>
      <c r="V188" s="34">
        <f>SUM(M188*400)</f>
        <v>0</v>
      </c>
      <c r="W188" s="34">
        <v>0</v>
      </c>
      <c r="X188" s="34">
        <v>0</v>
      </c>
      <c r="Y188" s="52">
        <v>0</v>
      </c>
      <c r="Z188" s="52">
        <v>0</v>
      </c>
      <c r="AA188" s="220" t="s">
        <v>349</v>
      </c>
      <c r="AB188" s="34">
        <f>V188+Y188+Z188</f>
        <v>0</v>
      </c>
      <c r="AC188" s="34">
        <f>AB188+U188</f>
        <v>0</v>
      </c>
      <c r="AD188" s="57" t="str">
        <f>A188</f>
        <v>631-D-DUR</v>
      </c>
      <c r="AE188" s="74"/>
    </row>
    <row r="189" spans="1:31" s="31" customFormat="1" ht="27" customHeight="1" x14ac:dyDescent="0.2">
      <c r="A189" s="33" t="s">
        <v>336</v>
      </c>
      <c r="B189" s="33"/>
      <c r="C189" s="28" t="s">
        <v>77</v>
      </c>
      <c r="D189" s="28" t="s">
        <v>50</v>
      </c>
      <c r="E189" s="34" t="s">
        <v>109</v>
      </c>
      <c r="F189" s="122" t="s">
        <v>112</v>
      </c>
      <c r="G189" s="122" t="s">
        <v>112</v>
      </c>
      <c r="H189" s="220" t="s">
        <v>112</v>
      </c>
      <c r="I189" s="123" t="s">
        <v>112</v>
      </c>
      <c r="J189" s="51">
        <v>175</v>
      </c>
      <c r="K189" s="52">
        <v>0</v>
      </c>
      <c r="L189" s="52">
        <v>15</v>
      </c>
      <c r="M189" s="52">
        <f>K189+L189</f>
        <v>15</v>
      </c>
      <c r="N189" s="34">
        <f t="shared" si="22"/>
        <v>2625</v>
      </c>
      <c r="O189" s="34">
        <v>0</v>
      </c>
      <c r="P189" s="34">
        <v>0</v>
      </c>
      <c r="Q189" s="54">
        <v>0</v>
      </c>
      <c r="R189" s="54">
        <f>SUM(P189*Q189*O189)</f>
        <v>0</v>
      </c>
      <c r="S189" s="34">
        <v>0</v>
      </c>
      <c r="T189" s="34">
        <f>(M189*S189)</f>
        <v>0</v>
      </c>
      <c r="U189" s="34">
        <f>N189+R189+T189</f>
        <v>2625</v>
      </c>
      <c r="V189" s="34">
        <f>SUM(M189*400)</f>
        <v>6000</v>
      </c>
      <c r="W189" s="34">
        <v>0</v>
      </c>
      <c r="X189" s="34">
        <v>0</v>
      </c>
      <c r="Y189" s="52">
        <v>0</v>
      </c>
      <c r="Z189" s="124"/>
      <c r="AA189" s="220"/>
      <c r="AB189" s="34">
        <f>V189+Y189+Z189</f>
        <v>6000</v>
      </c>
      <c r="AC189" s="34">
        <f>AB189+U189</f>
        <v>8625</v>
      </c>
      <c r="AD189" s="57" t="str">
        <f>A189</f>
        <v>631-D-DUR</v>
      </c>
      <c r="AE189" s="74"/>
    </row>
    <row r="190" spans="1:31" s="31" customFormat="1" ht="58" customHeight="1" x14ac:dyDescent="0.2">
      <c r="A190" s="33" t="s">
        <v>336</v>
      </c>
      <c r="B190" s="33"/>
      <c r="C190" s="28" t="s">
        <v>77</v>
      </c>
      <c r="D190" s="28" t="s">
        <v>34</v>
      </c>
      <c r="E190" s="34" t="s">
        <v>109</v>
      </c>
      <c r="F190" s="122" t="s">
        <v>112</v>
      </c>
      <c r="G190" s="122" t="s">
        <v>112</v>
      </c>
      <c r="H190" s="220" t="s">
        <v>112</v>
      </c>
      <c r="I190" s="123" t="s">
        <v>112</v>
      </c>
      <c r="J190" s="51">
        <v>175</v>
      </c>
      <c r="K190" s="52">
        <v>0</v>
      </c>
      <c r="L190" s="52">
        <v>22</v>
      </c>
      <c r="M190" s="52">
        <f>K190+L190</f>
        <v>22</v>
      </c>
      <c r="N190" s="34">
        <f t="shared" si="22"/>
        <v>3850</v>
      </c>
      <c r="O190" s="34">
        <v>0</v>
      </c>
      <c r="P190" s="34">
        <v>0</v>
      </c>
      <c r="Q190" s="54">
        <v>0</v>
      </c>
      <c r="R190" s="54">
        <f>SUM(P190*Q190*O190)</f>
        <v>0</v>
      </c>
      <c r="S190" s="34">
        <v>0</v>
      </c>
      <c r="T190" s="34">
        <f>(M190*S190)</f>
        <v>0</v>
      </c>
      <c r="U190" s="34">
        <f>N190+R190+T190</f>
        <v>3850</v>
      </c>
      <c r="V190" s="34">
        <f>SUM(M190*400)</f>
        <v>8800</v>
      </c>
      <c r="W190" s="34">
        <v>0</v>
      </c>
      <c r="X190" s="34">
        <v>0</v>
      </c>
      <c r="Y190" s="52">
        <v>0</v>
      </c>
      <c r="Z190" s="124"/>
      <c r="AA190" s="220"/>
      <c r="AB190" s="34">
        <f>V190+Y190+Z190</f>
        <v>8800</v>
      </c>
      <c r="AC190" s="34">
        <f>AB190+U190</f>
        <v>12650</v>
      </c>
      <c r="AD190" s="57" t="str">
        <f>A190</f>
        <v>631-D-DUR</v>
      </c>
      <c r="AE190" s="74"/>
    </row>
    <row r="191" spans="1:31" s="31" customFormat="1" ht="70" hidden="1" customHeight="1" x14ac:dyDescent="0.2">
      <c r="A191" s="33" t="s">
        <v>350</v>
      </c>
      <c r="B191" s="225" t="s">
        <v>351</v>
      </c>
      <c r="C191" s="28" t="s">
        <v>33</v>
      </c>
      <c r="D191" s="28" t="s">
        <v>103</v>
      </c>
      <c r="E191" s="89" t="s">
        <v>35</v>
      </c>
      <c r="F191" s="120" t="s">
        <v>112</v>
      </c>
      <c r="G191" s="35" t="s">
        <v>352</v>
      </c>
      <c r="H191" s="220">
        <v>0</v>
      </c>
      <c r="I191" s="33" t="s">
        <v>37</v>
      </c>
      <c r="J191" s="51">
        <v>175</v>
      </c>
      <c r="K191" s="52">
        <v>0</v>
      </c>
      <c r="L191" s="52">
        <v>0</v>
      </c>
      <c r="M191" s="52">
        <f>K191+L191</f>
        <v>0</v>
      </c>
      <c r="N191" s="34">
        <f t="shared" si="22"/>
        <v>0</v>
      </c>
      <c r="O191" s="34">
        <v>0</v>
      </c>
      <c r="P191" s="34">
        <v>0</v>
      </c>
      <c r="Q191" s="54">
        <v>0.4</v>
      </c>
      <c r="R191" s="54">
        <f>SUM(P191*Q191*O191)</f>
        <v>0</v>
      </c>
      <c r="S191" s="34">
        <v>0</v>
      </c>
      <c r="T191" s="34">
        <f>(M191*S191)</f>
        <v>0</v>
      </c>
      <c r="U191" s="34">
        <f>N191+R191+T191</f>
        <v>0</v>
      </c>
      <c r="V191" s="34">
        <f>SUM(M191*400)</f>
        <v>0</v>
      </c>
      <c r="W191" s="34">
        <v>0</v>
      </c>
      <c r="X191" s="34">
        <v>0</v>
      </c>
      <c r="Y191" s="52">
        <v>0</v>
      </c>
      <c r="Z191" s="52">
        <v>0</v>
      </c>
      <c r="AA191" s="52"/>
      <c r="AB191" s="34">
        <f>V191+Y191+Z191</f>
        <v>0</v>
      </c>
      <c r="AC191" s="34">
        <f>AB191+U191</f>
        <v>0</v>
      </c>
      <c r="AD191" s="91" t="str">
        <f>A191</f>
        <v>631-F FLE</v>
      </c>
      <c r="AE191" s="74"/>
    </row>
    <row r="192" spans="1:31" s="31" customFormat="1" ht="39" hidden="1" customHeight="1" x14ac:dyDescent="0.2">
      <c r="A192" s="33" t="s">
        <v>350</v>
      </c>
      <c r="B192" s="33"/>
      <c r="C192" s="28" t="s">
        <v>33</v>
      </c>
      <c r="D192" s="28" t="s">
        <v>108</v>
      </c>
      <c r="E192" s="89" t="s">
        <v>35</v>
      </c>
      <c r="F192" s="120" t="s">
        <v>112</v>
      </c>
      <c r="G192" s="35" t="s">
        <v>352</v>
      </c>
      <c r="H192" s="220">
        <v>0</v>
      </c>
      <c r="I192" s="33" t="s">
        <v>37</v>
      </c>
      <c r="J192" s="51">
        <v>175</v>
      </c>
      <c r="K192" s="52">
        <v>0</v>
      </c>
      <c r="L192" s="52">
        <v>8</v>
      </c>
      <c r="M192" s="52">
        <f>K192+L192</f>
        <v>8</v>
      </c>
      <c r="N192" s="34">
        <f t="shared" si="22"/>
        <v>1400</v>
      </c>
      <c r="O192" s="34">
        <v>0</v>
      </c>
      <c r="P192" s="34">
        <v>0</v>
      </c>
      <c r="Q192" s="54">
        <v>0.4</v>
      </c>
      <c r="R192" s="54">
        <f>SUM(P192*Q192*O192)</f>
        <v>0</v>
      </c>
      <c r="S192" s="34">
        <v>0</v>
      </c>
      <c r="T192" s="34">
        <f>(M192*S192)</f>
        <v>0</v>
      </c>
      <c r="U192" s="34">
        <f>N192+R192+T192</f>
        <v>1400</v>
      </c>
      <c r="V192" s="34">
        <f>SUM(M192*400)</f>
        <v>3200</v>
      </c>
      <c r="W192" s="34">
        <v>0</v>
      </c>
      <c r="X192" s="34">
        <v>0</v>
      </c>
      <c r="Y192" s="52">
        <v>0</v>
      </c>
      <c r="Z192" s="52">
        <v>0</v>
      </c>
      <c r="AA192" s="52"/>
      <c r="AB192" s="34">
        <f>V192+Y192+Z192</f>
        <v>3200</v>
      </c>
      <c r="AC192" s="34">
        <f>AB192+U192</f>
        <v>4600</v>
      </c>
      <c r="AD192" s="91" t="str">
        <f>A192</f>
        <v>631-F FLE</v>
      </c>
      <c r="AE192" s="74"/>
    </row>
    <row r="193" spans="1:31" s="31" customFormat="1" ht="40.5" hidden="1" customHeight="1" x14ac:dyDescent="0.2">
      <c r="A193" s="33" t="s">
        <v>350</v>
      </c>
      <c r="B193" s="33"/>
      <c r="C193" s="28" t="s">
        <v>33</v>
      </c>
      <c r="D193" s="28" t="s">
        <v>45</v>
      </c>
      <c r="E193" s="89" t="s">
        <v>35</v>
      </c>
      <c r="F193" s="120" t="s">
        <v>112</v>
      </c>
      <c r="G193" s="35" t="s">
        <v>352</v>
      </c>
      <c r="H193" s="220">
        <v>0</v>
      </c>
      <c r="I193" s="33" t="s">
        <v>37</v>
      </c>
      <c r="J193" s="51">
        <v>175</v>
      </c>
      <c r="K193" s="52">
        <v>0</v>
      </c>
      <c r="L193" s="52">
        <v>9</v>
      </c>
      <c r="M193" s="52">
        <f>K193+L193</f>
        <v>9</v>
      </c>
      <c r="N193" s="34">
        <f t="shared" si="22"/>
        <v>1575</v>
      </c>
      <c r="O193" s="34">
        <v>0</v>
      </c>
      <c r="P193" s="34">
        <v>0</v>
      </c>
      <c r="Q193" s="54">
        <v>0.4</v>
      </c>
      <c r="R193" s="54">
        <f>SUM(P193*Q193*O193)</f>
        <v>0</v>
      </c>
      <c r="S193" s="34">
        <v>0</v>
      </c>
      <c r="T193" s="34">
        <v>0</v>
      </c>
      <c r="U193" s="34">
        <f>N193+R193+T193</f>
        <v>1575</v>
      </c>
      <c r="V193" s="34">
        <f>SUM(M193*400)</f>
        <v>3600</v>
      </c>
      <c r="W193" s="34">
        <v>0</v>
      </c>
      <c r="X193" s="34">
        <v>0</v>
      </c>
      <c r="Y193" s="52">
        <v>0</v>
      </c>
      <c r="Z193" s="52">
        <v>0</v>
      </c>
      <c r="AA193" s="52"/>
      <c r="AB193" s="34">
        <f>V193+Y193+Z193</f>
        <v>3600</v>
      </c>
      <c r="AC193" s="34">
        <f>AB193+U193</f>
        <v>5175</v>
      </c>
      <c r="AD193" s="91" t="str">
        <f>A193</f>
        <v>631-F FLE</v>
      </c>
      <c r="AE193" s="74"/>
    </row>
    <row r="194" spans="1:31" s="31" customFormat="1" ht="39.75" hidden="1" customHeight="1" x14ac:dyDescent="0.2">
      <c r="A194" s="33" t="s">
        <v>350</v>
      </c>
      <c r="B194" s="33"/>
      <c r="C194" s="28" t="s">
        <v>33</v>
      </c>
      <c r="D194" s="118" t="s">
        <v>317</v>
      </c>
      <c r="E194" s="89" t="s">
        <v>35</v>
      </c>
      <c r="F194" s="120" t="s">
        <v>112</v>
      </c>
      <c r="G194" s="35" t="s">
        <v>352</v>
      </c>
      <c r="H194" s="220" t="s">
        <v>112</v>
      </c>
      <c r="I194" s="33" t="s">
        <v>37</v>
      </c>
      <c r="J194" s="51">
        <v>0</v>
      </c>
      <c r="K194" s="52">
        <v>0</v>
      </c>
      <c r="L194" s="52">
        <v>0</v>
      </c>
      <c r="M194" s="52">
        <v>0</v>
      </c>
      <c r="N194" s="34">
        <v>0</v>
      </c>
      <c r="O194" s="34">
        <v>0</v>
      </c>
      <c r="P194" s="34">
        <v>0</v>
      </c>
      <c r="Q194" s="54">
        <v>0</v>
      </c>
      <c r="R194" s="5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224">
        <v>0</v>
      </c>
      <c r="Z194" s="52">
        <v>0</v>
      </c>
      <c r="AA194" s="52"/>
      <c r="AB194" s="34">
        <f>V194+Y194+Z194</f>
        <v>0</v>
      </c>
      <c r="AC194" s="34">
        <f>AB194+U194</f>
        <v>0</v>
      </c>
      <c r="AD194" s="91"/>
      <c r="AE194" s="74"/>
    </row>
    <row r="195" spans="1:31" s="31" customFormat="1" ht="36.75" hidden="1" customHeight="1" x14ac:dyDescent="0.2">
      <c r="A195" s="33" t="s">
        <v>350</v>
      </c>
      <c r="B195" s="33"/>
      <c r="C195" s="28" t="s">
        <v>33</v>
      </c>
      <c r="D195" s="118" t="s">
        <v>317</v>
      </c>
      <c r="E195" s="60">
        <v>0</v>
      </c>
      <c r="F195" s="60">
        <v>15</v>
      </c>
      <c r="G195" s="127" t="s">
        <v>353</v>
      </c>
      <c r="H195" s="220">
        <v>0</v>
      </c>
      <c r="I195" s="33" t="s">
        <v>37</v>
      </c>
      <c r="J195" s="51">
        <v>175</v>
      </c>
      <c r="K195" s="52">
        <v>0</v>
      </c>
      <c r="L195" s="52">
        <v>0</v>
      </c>
      <c r="M195" s="52">
        <f t="shared" ref="M195:M226" si="23">K195+L195</f>
        <v>0</v>
      </c>
      <c r="N195" s="34">
        <f>SUM(M195*175)</f>
        <v>0</v>
      </c>
      <c r="O195" s="34">
        <v>0</v>
      </c>
      <c r="P195" s="34">
        <v>0</v>
      </c>
      <c r="Q195" s="54">
        <v>0</v>
      </c>
      <c r="R195" s="54">
        <f t="shared" ref="R195:R261" si="24">SUM(P195*Q195*O195)</f>
        <v>0</v>
      </c>
      <c r="S195" s="34">
        <v>0</v>
      </c>
      <c r="T195" s="34">
        <f>(M195*S195)</f>
        <v>0</v>
      </c>
      <c r="U195" s="34">
        <f>N195+R195+T195</f>
        <v>0</v>
      </c>
      <c r="V195" s="34">
        <f>SUM(M195*400)</f>
        <v>0</v>
      </c>
      <c r="W195" s="34">
        <v>0</v>
      </c>
      <c r="X195" s="34">
        <v>0</v>
      </c>
      <c r="Y195" s="52">
        <v>0</v>
      </c>
      <c r="Z195" s="224">
        <v>7770</v>
      </c>
      <c r="AA195" s="220" t="s">
        <v>354</v>
      </c>
      <c r="AB195" s="34">
        <f>V195+Y195+Z195</f>
        <v>7770</v>
      </c>
      <c r="AC195" s="34">
        <f>AB195+U195</f>
        <v>7770</v>
      </c>
      <c r="AD195" s="91" t="str">
        <f>A195</f>
        <v>631-F FLE</v>
      </c>
      <c r="AE195" s="74"/>
    </row>
    <row r="196" spans="1:31" s="31" customFormat="1" ht="36.75" hidden="1" customHeight="1" x14ac:dyDescent="0.2">
      <c r="A196" s="33" t="s">
        <v>350</v>
      </c>
      <c r="B196" s="33"/>
      <c r="C196" s="28" t="s">
        <v>33</v>
      </c>
      <c r="D196" s="118" t="s">
        <v>317</v>
      </c>
      <c r="E196" s="60">
        <v>0</v>
      </c>
      <c r="F196" s="60">
        <v>15</v>
      </c>
      <c r="G196" s="127" t="s">
        <v>355</v>
      </c>
      <c r="H196" s="220">
        <v>0</v>
      </c>
      <c r="I196" s="33" t="s">
        <v>37</v>
      </c>
      <c r="J196" s="51">
        <v>175</v>
      </c>
      <c r="K196" s="52">
        <v>0</v>
      </c>
      <c r="L196" s="52">
        <v>0</v>
      </c>
      <c r="M196" s="52">
        <f t="shared" si="23"/>
        <v>0</v>
      </c>
      <c r="N196" s="34">
        <f>SUM(M196*175)</f>
        <v>0</v>
      </c>
      <c r="O196" s="34">
        <v>0</v>
      </c>
      <c r="P196" s="34">
        <v>0</v>
      </c>
      <c r="Q196" s="54">
        <v>0</v>
      </c>
      <c r="R196" s="54">
        <f t="shared" si="24"/>
        <v>0</v>
      </c>
      <c r="S196" s="34">
        <v>0</v>
      </c>
      <c r="T196" s="34">
        <f>(M196*S196)</f>
        <v>0</v>
      </c>
      <c r="U196" s="34">
        <f>N196+R196+T196</f>
        <v>0</v>
      </c>
      <c r="V196" s="34">
        <f>SUM(M196*400)</f>
        <v>0</v>
      </c>
      <c r="W196" s="34">
        <v>0</v>
      </c>
      <c r="X196" s="34">
        <v>0</v>
      </c>
      <c r="Y196" s="52">
        <v>0</v>
      </c>
      <c r="Z196" s="224">
        <v>4485</v>
      </c>
      <c r="AA196" s="220" t="s">
        <v>356</v>
      </c>
      <c r="AB196" s="34">
        <f>V196+Y196+Z196</f>
        <v>4485</v>
      </c>
      <c r="AC196" s="34">
        <f>AB196+U196</f>
        <v>4485</v>
      </c>
      <c r="AD196" s="91" t="str">
        <f>A196</f>
        <v>631-F FLE</v>
      </c>
      <c r="AE196" s="74"/>
    </row>
    <row r="197" spans="1:31" s="31" customFormat="1" ht="48" hidden="1" customHeight="1" x14ac:dyDescent="0.2">
      <c r="A197" s="33" t="s">
        <v>350</v>
      </c>
      <c r="B197" s="33"/>
      <c r="C197" s="28" t="s">
        <v>33</v>
      </c>
      <c r="D197" s="118" t="s">
        <v>317</v>
      </c>
      <c r="E197" s="121">
        <v>6990</v>
      </c>
      <c r="F197" s="129" t="s">
        <v>112</v>
      </c>
      <c r="G197" s="118" t="s">
        <v>357</v>
      </c>
      <c r="H197" s="220">
        <v>0</v>
      </c>
      <c r="I197" s="33" t="s">
        <v>37</v>
      </c>
      <c r="J197" s="51">
        <v>0</v>
      </c>
      <c r="K197" s="52">
        <v>0</v>
      </c>
      <c r="L197" s="52">
        <v>0</v>
      </c>
      <c r="M197" s="52">
        <f t="shared" si="23"/>
        <v>0</v>
      </c>
      <c r="N197" s="34">
        <f>SUM(M197*175)</f>
        <v>0</v>
      </c>
      <c r="O197" s="34">
        <v>0</v>
      </c>
      <c r="P197" s="34">
        <v>0</v>
      </c>
      <c r="Q197" s="54">
        <v>0</v>
      </c>
      <c r="R197" s="54">
        <f t="shared" si="24"/>
        <v>0</v>
      </c>
      <c r="S197" s="34">
        <v>0</v>
      </c>
      <c r="T197" s="34">
        <v>0</v>
      </c>
      <c r="U197" s="34">
        <f>N197+R197+T197</f>
        <v>0</v>
      </c>
      <c r="V197" s="34">
        <f>SUM(M197*400)</f>
        <v>0</v>
      </c>
      <c r="W197" s="34">
        <v>0</v>
      </c>
      <c r="X197" s="34">
        <v>0</v>
      </c>
      <c r="Y197" s="52">
        <v>0</v>
      </c>
      <c r="Z197" s="52">
        <v>0</v>
      </c>
      <c r="AA197" s="220" t="s">
        <v>357</v>
      </c>
      <c r="AB197" s="34">
        <f>V197+Y197+Z197</f>
        <v>0</v>
      </c>
      <c r="AC197" s="34">
        <f>AB197+U197</f>
        <v>0</v>
      </c>
      <c r="AD197" s="91" t="str">
        <f>A197</f>
        <v>631-F FLE</v>
      </c>
      <c r="AE197" s="74"/>
    </row>
    <row r="198" spans="1:31" s="31" customFormat="1" ht="34.5" hidden="1" customHeight="1" x14ac:dyDescent="0.2">
      <c r="A198" s="33" t="s">
        <v>350</v>
      </c>
      <c r="B198" s="33"/>
      <c r="C198" s="28" t="s">
        <v>33</v>
      </c>
      <c r="D198" s="28" t="s">
        <v>50</v>
      </c>
      <c r="E198" s="89" t="s">
        <v>35</v>
      </c>
      <c r="F198" s="120" t="s">
        <v>112</v>
      </c>
      <c r="G198" s="35" t="s">
        <v>352</v>
      </c>
      <c r="H198" s="220">
        <v>0</v>
      </c>
      <c r="I198" s="33" t="s">
        <v>37</v>
      </c>
      <c r="J198" s="51">
        <v>175</v>
      </c>
      <c r="K198" s="52">
        <v>0</v>
      </c>
      <c r="L198" s="52">
        <v>5</v>
      </c>
      <c r="M198" s="52">
        <f t="shared" si="23"/>
        <v>5</v>
      </c>
      <c r="N198" s="34">
        <f>SUM(M198*175)</f>
        <v>875</v>
      </c>
      <c r="O198" s="34">
        <v>0</v>
      </c>
      <c r="P198" s="34">
        <v>0</v>
      </c>
      <c r="Q198" s="54">
        <v>0</v>
      </c>
      <c r="R198" s="54">
        <f t="shared" si="24"/>
        <v>0</v>
      </c>
      <c r="S198" s="34">
        <v>0</v>
      </c>
      <c r="T198" s="34">
        <f>(M198*S198)</f>
        <v>0</v>
      </c>
      <c r="U198" s="34">
        <f>N198+R198+T198</f>
        <v>875</v>
      </c>
      <c r="V198" s="34">
        <f>SUM(M198*400)</f>
        <v>2000</v>
      </c>
      <c r="W198" s="34">
        <v>0</v>
      </c>
      <c r="X198" s="34">
        <v>0</v>
      </c>
      <c r="Y198" s="52">
        <v>0</v>
      </c>
      <c r="Z198" s="52">
        <v>0</v>
      </c>
      <c r="AA198" s="52"/>
      <c r="AB198" s="34">
        <f>V198+Y198+Z198</f>
        <v>2000</v>
      </c>
      <c r="AC198" s="34">
        <f>AB198+U198</f>
        <v>2875</v>
      </c>
      <c r="AD198" s="91" t="str">
        <f>A198</f>
        <v>631-F FLE</v>
      </c>
      <c r="AE198" s="74"/>
    </row>
    <row r="199" spans="1:31" s="31" customFormat="1" ht="41.25" hidden="1" customHeight="1" x14ac:dyDescent="0.2">
      <c r="A199" s="33" t="s">
        <v>350</v>
      </c>
      <c r="B199" s="33"/>
      <c r="C199" s="28" t="s">
        <v>33</v>
      </c>
      <c r="D199" s="28" t="s">
        <v>34</v>
      </c>
      <c r="E199" s="89" t="s">
        <v>35</v>
      </c>
      <c r="F199" s="120" t="s">
        <v>112</v>
      </c>
      <c r="G199" s="35" t="s">
        <v>352</v>
      </c>
      <c r="H199" s="220">
        <v>0</v>
      </c>
      <c r="I199" s="33" t="s">
        <v>37</v>
      </c>
      <c r="J199" s="51">
        <v>175</v>
      </c>
      <c r="K199" s="52">
        <v>0</v>
      </c>
      <c r="L199" s="52">
        <v>8</v>
      </c>
      <c r="M199" s="52">
        <f t="shared" si="23"/>
        <v>8</v>
      </c>
      <c r="N199" s="34">
        <f>SUM(M199*175)</f>
        <v>1400</v>
      </c>
      <c r="O199" s="34">
        <v>0</v>
      </c>
      <c r="P199" s="34">
        <v>0</v>
      </c>
      <c r="Q199" s="54">
        <v>0</v>
      </c>
      <c r="R199" s="54">
        <f t="shared" si="24"/>
        <v>0</v>
      </c>
      <c r="S199" s="34">
        <v>0</v>
      </c>
      <c r="T199" s="34">
        <f>(M199*S199)</f>
        <v>0</v>
      </c>
      <c r="U199" s="34">
        <f>N199+R199+T199</f>
        <v>1400</v>
      </c>
      <c r="V199" s="34">
        <f>SUM(M199*400)</f>
        <v>3200</v>
      </c>
      <c r="W199" s="34">
        <v>0</v>
      </c>
      <c r="X199" s="34">
        <v>0</v>
      </c>
      <c r="Y199" s="52">
        <v>0</v>
      </c>
      <c r="Z199" s="52">
        <v>0</v>
      </c>
      <c r="AA199" s="52"/>
      <c r="AB199" s="34">
        <f>V199+Y199+Z199</f>
        <v>3200</v>
      </c>
      <c r="AC199" s="34">
        <f>AB199+U199</f>
        <v>4600</v>
      </c>
      <c r="AD199" s="91" t="str">
        <f>A199</f>
        <v>631-F FLE</v>
      </c>
      <c r="AE199" s="74"/>
    </row>
    <row r="200" spans="1:31" s="31" customFormat="1" ht="50" customHeight="1" x14ac:dyDescent="0.2">
      <c r="A200" s="33" t="s">
        <v>358</v>
      </c>
      <c r="B200" s="33"/>
      <c r="C200" s="28" t="s">
        <v>77</v>
      </c>
      <c r="D200" s="28" t="s">
        <v>103</v>
      </c>
      <c r="E200" s="35" t="s">
        <v>181</v>
      </c>
      <c r="F200" s="35" t="s">
        <v>166</v>
      </c>
      <c r="G200" s="35" t="s">
        <v>359</v>
      </c>
      <c r="H200" s="220">
        <v>42</v>
      </c>
      <c r="I200" s="33" t="s">
        <v>48</v>
      </c>
      <c r="J200" s="51">
        <v>585</v>
      </c>
      <c r="K200" s="52">
        <v>17</v>
      </c>
      <c r="L200" s="52">
        <v>0</v>
      </c>
      <c r="M200" s="52">
        <f t="shared" si="23"/>
        <v>17</v>
      </c>
      <c r="N200" s="34">
        <f t="shared" ref="N200:N266" si="25">(J200*M200)</f>
        <v>9945</v>
      </c>
      <c r="O200" s="34">
        <v>28</v>
      </c>
      <c r="P200" s="34">
        <v>36</v>
      </c>
      <c r="Q200" s="54">
        <v>0.4</v>
      </c>
      <c r="R200" s="54">
        <f t="shared" si="24"/>
        <v>403.2</v>
      </c>
      <c r="S200" s="34">
        <v>0</v>
      </c>
      <c r="T200" s="34">
        <v>0</v>
      </c>
      <c r="U200" s="34">
        <f>N200+R200+T200</f>
        <v>10348.200000000001</v>
      </c>
      <c r="V200" s="34">
        <f>M200*200</f>
        <v>3400</v>
      </c>
      <c r="W200" s="34">
        <v>1</v>
      </c>
      <c r="X200" s="34">
        <v>200</v>
      </c>
      <c r="Y200" s="52">
        <f t="shared" ref="Y200:Y266" si="26">SUM(X200*W200)</f>
        <v>200</v>
      </c>
      <c r="Z200" s="52">
        <v>0</v>
      </c>
      <c r="AA200" s="52"/>
      <c r="AB200" s="34">
        <f>V200+Y200+Z200</f>
        <v>3600</v>
      </c>
      <c r="AC200" s="34">
        <f>SUM(AB200+U200)</f>
        <v>13948.2</v>
      </c>
      <c r="AD200" s="57" t="str">
        <f>A200</f>
        <v>633-PR</v>
      </c>
      <c r="AE200" s="74" t="s">
        <v>361</v>
      </c>
    </row>
    <row r="201" spans="1:31" s="31" customFormat="1" ht="65.25" customHeight="1" x14ac:dyDescent="0.2">
      <c r="A201" s="33" t="s">
        <v>358</v>
      </c>
      <c r="B201" s="33"/>
      <c r="C201" s="28" t="s">
        <v>77</v>
      </c>
      <c r="D201" s="28" t="s">
        <v>103</v>
      </c>
      <c r="E201" s="35" t="s">
        <v>362</v>
      </c>
      <c r="F201" s="35" t="s">
        <v>363</v>
      </c>
      <c r="G201" s="35" t="s">
        <v>364</v>
      </c>
      <c r="H201" s="220">
        <v>42</v>
      </c>
      <c r="I201" s="33" t="s">
        <v>48</v>
      </c>
      <c r="J201" s="51">
        <v>585</v>
      </c>
      <c r="K201" s="52">
        <v>0</v>
      </c>
      <c r="L201" s="52">
        <v>17</v>
      </c>
      <c r="M201" s="52">
        <f t="shared" si="23"/>
        <v>17</v>
      </c>
      <c r="N201" s="34">
        <f t="shared" si="25"/>
        <v>9945</v>
      </c>
      <c r="O201" s="34">
        <v>28</v>
      </c>
      <c r="P201" s="34">
        <v>17</v>
      </c>
      <c r="Q201" s="54">
        <v>0.4</v>
      </c>
      <c r="R201" s="54">
        <f t="shared" si="24"/>
        <v>190.40000000000003</v>
      </c>
      <c r="S201" s="34">
        <v>0</v>
      </c>
      <c r="T201" s="34">
        <v>0</v>
      </c>
      <c r="U201" s="34">
        <f>N201+R201+T201</f>
        <v>10135.4</v>
      </c>
      <c r="V201" s="34">
        <f>M201*200</f>
        <v>3400</v>
      </c>
      <c r="W201" s="34">
        <v>1</v>
      </c>
      <c r="X201" s="34">
        <v>170</v>
      </c>
      <c r="Y201" s="52">
        <f t="shared" si="26"/>
        <v>170</v>
      </c>
      <c r="Z201" s="52">
        <v>0</v>
      </c>
      <c r="AA201" s="52"/>
      <c r="AB201" s="34">
        <f>V201+Y201+Z201</f>
        <v>3570</v>
      </c>
      <c r="AC201" s="34">
        <f>SUM(AB201+U201)</f>
        <v>13705.4</v>
      </c>
      <c r="AD201" s="57" t="str">
        <f>A201</f>
        <v>633-PR</v>
      </c>
      <c r="AE201" s="74"/>
    </row>
    <row r="202" spans="1:31" s="31" customFormat="1" ht="62.25" customHeight="1" x14ac:dyDescent="0.2">
      <c r="A202" s="178" t="s">
        <v>358</v>
      </c>
      <c r="B202" s="178" t="s">
        <v>675</v>
      </c>
      <c r="C202" s="179" t="s">
        <v>77</v>
      </c>
      <c r="D202" s="179" t="s">
        <v>103</v>
      </c>
      <c r="E202" s="180" t="s">
        <v>185</v>
      </c>
      <c r="F202" s="180" t="s">
        <v>366</v>
      </c>
      <c r="G202" s="180" t="s">
        <v>364</v>
      </c>
      <c r="H202" s="220">
        <v>42</v>
      </c>
      <c r="I202" s="33" t="s">
        <v>172</v>
      </c>
      <c r="J202" s="51">
        <v>585</v>
      </c>
      <c r="K202" s="181">
        <v>15</v>
      </c>
      <c r="L202" s="181">
        <v>0</v>
      </c>
      <c r="M202" s="52">
        <f t="shared" si="23"/>
        <v>15</v>
      </c>
      <c r="N202" s="34">
        <f t="shared" si="25"/>
        <v>8775</v>
      </c>
      <c r="O202" s="34">
        <v>14</v>
      </c>
      <c r="P202" s="34">
        <v>55</v>
      </c>
      <c r="Q202" s="54">
        <v>0.4</v>
      </c>
      <c r="R202" s="54">
        <f t="shared" si="24"/>
        <v>308</v>
      </c>
      <c r="S202" s="34">
        <v>0</v>
      </c>
      <c r="T202" s="34">
        <v>0</v>
      </c>
      <c r="U202" s="34">
        <f>N202+R202+T202</f>
        <v>9083</v>
      </c>
      <c r="V202" s="34">
        <f>M202*200</f>
        <v>3000</v>
      </c>
      <c r="W202" s="34">
        <v>1</v>
      </c>
      <c r="X202" s="34">
        <v>176</v>
      </c>
      <c r="Y202" s="52">
        <f t="shared" si="26"/>
        <v>176</v>
      </c>
      <c r="Z202" s="52">
        <v>0</v>
      </c>
      <c r="AA202" s="52"/>
      <c r="AB202" s="34">
        <f>V202+Y202+Z202</f>
        <v>3176</v>
      </c>
      <c r="AC202" s="34">
        <f>SUM(AB202+U202)</f>
        <v>12259</v>
      </c>
      <c r="AD202" s="57" t="str">
        <f>A202</f>
        <v>633-PR</v>
      </c>
      <c r="AE202" s="74"/>
    </row>
    <row r="203" spans="1:31" s="31" customFormat="1" ht="47" customHeight="1" x14ac:dyDescent="0.2">
      <c r="A203" s="116" t="s">
        <v>358</v>
      </c>
      <c r="B203" s="116" t="s">
        <v>32</v>
      </c>
      <c r="C203" s="28" t="s">
        <v>77</v>
      </c>
      <c r="D203" s="28" t="s">
        <v>108</v>
      </c>
      <c r="E203" s="35" t="s">
        <v>368</v>
      </c>
      <c r="F203" s="35" t="s">
        <v>369</v>
      </c>
      <c r="G203" s="35" t="s">
        <v>359</v>
      </c>
      <c r="H203" s="220">
        <v>42</v>
      </c>
      <c r="I203" s="33" t="s">
        <v>48</v>
      </c>
      <c r="J203" s="51">
        <v>585</v>
      </c>
      <c r="K203" s="52">
        <v>20</v>
      </c>
      <c r="L203" s="52">
        <v>0</v>
      </c>
      <c r="M203" s="52">
        <f t="shared" si="23"/>
        <v>20</v>
      </c>
      <c r="N203" s="34">
        <f t="shared" si="25"/>
        <v>11700</v>
      </c>
      <c r="O203" s="34">
        <v>28</v>
      </c>
      <c r="P203" s="34">
        <v>68</v>
      </c>
      <c r="Q203" s="54">
        <v>0.4</v>
      </c>
      <c r="R203" s="54">
        <f t="shared" si="24"/>
        <v>761.60000000000014</v>
      </c>
      <c r="S203" s="34">
        <v>0</v>
      </c>
      <c r="T203" s="34">
        <v>0</v>
      </c>
      <c r="U203" s="34">
        <f>N203+R203+T203</f>
        <v>12461.6</v>
      </c>
      <c r="V203" s="34">
        <f>M203*200</f>
        <v>4000</v>
      </c>
      <c r="W203" s="34">
        <v>1</v>
      </c>
      <c r="X203" s="34">
        <v>313</v>
      </c>
      <c r="Y203" s="52">
        <f t="shared" si="26"/>
        <v>313</v>
      </c>
      <c r="Z203" s="52">
        <v>0</v>
      </c>
      <c r="AA203" s="52"/>
      <c r="AB203" s="34">
        <f>V203+Y203+Z203</f>
        <v>4313</v>
      </c>
      <c r="AC203" s="34">
        <f>SUM(AB203+U203)</f>
        <v>16774.599999999999</v>
      </c>
      <c r="AD203" s="57" t="str">
        <f>A203</f>
        <v>633-PR</v>
      </c>
      <c r="AE203" s="74" t="s">
        <v>270</v>
      </c>
    </row>
    <row r="204" spans="1:31" s="31" customFormat="1" ht="47" customHeight="1" x14ac:dyDescent="0.2">
      <c r="A204" s="231" t="s">
        <v>358</v>
      </c>
      <c r="B204" s="231" t="s">
        <v>662</v>
      </c>
      <c r="C204" s="179" t="s">
        <v>77</v>
      </c>
      <c r="D204" s="179" t="s">
        <v>108</v>
      </c>
      <c r="E204" s="180" t="s">
        <v>207</v>
      </c>
      <c r="F204" s="180" t="s">
        <v>369</v>
      </c>
      <c r="G204" s="180" t="s">
        <v>359</v>
      </c>
      <c r="H204" s="220">
        <v>42</v>
      </c>
      <c r="I204" s="33" t="s">
        <v>48</v>
      </c>
      <c r="J204" s="51">
        <v>585</v>
      </c>
      <c r="K204" s="181">
        <v>15</v>
      </c>
      <c r="L204" s="181">
        <v>0</v>
      </c>
      <c r="M204" s="52">
        <f t="shared" si="23"/>
        <v>15</v>
      </c>
      <c r="N204" s="34">
        <f t="shared" si="25"/>
        <v>8775</v>
      </c>
      <c r="O204" s="34">
        <v>28</v>
      </c>
      <c r="P204" s="34">
        <v>12</v>
      </c>
      <c r="Q204" s="54">
        <v>0.4</v>
      </c>
      <c r="R204" s="54">
        <f t="shared" si="24"/>
        <v>134.40000000000003</v>
      </c>
      <c r="S204" s="34">
        <v>0</v>
      </c>
      <c r="T204" s="34">
        <v>0</v>
      </c>
      <c r="U204" s="34">
        <f>N204+R204+T204</f>
        <v>8909.4</v>
      </c>
      <c r="V204" s="34">
        <f>M204*200</f>
        <v>3000</v>
      </c>
      <c r="W204" s="34">
        <v>1</v>
      </c>
      <c r="X204" s="34">
        <v>205</v>
      </c>
      <c r="Y204" s="52">
        <f t="shared" si="26"/>
        <v>205</v>
      </c>
      <c r="Z204" s="52">
        <v>0</v>
      </c>
      <c r="AA204" s="52"/>
      <c r="AB204" s="34">
        <f>V204+Y204+Z204</f>
        <v>3205</v>
      </c>
      <c r="AC204" s="34">
        <f>SUM(AB204+U204)</f>
        <v>12114.4</v>
      </c>
      <c r="AD204" s="57" t="str">
        <f>A204</f>
        <v>633-PR</v>
      </c>
      <c r="AE204" s="74" t="s">
        <v>371</v>
      </c>
    </row>
    <row r="205" spans="1:31" s="31" customFormat="1" ht="56" customHeight="1" x14ac:dyDescent="0.2">
      <c r="A205" s="116" t="s">
        <v>358</v>
      </c>
      <c r="B205" s="116"/>
      <c r="C205" s="28" t="s">
        <v>77</v>
      </c>
      <c r="D205" s="28" t="s">
        <v>108</v>
      </c>
      <c r="E205" s="35" t="s">
        <v>111</v>
      </c>
      <c r="F205" s="35" t="s">
        <v>369</v>
      </c>
      <c r="G205" s="35" t="s">
        <v>364</v>
      </c>
      <c r="H205" s="220">
        <v>42</v>
      </c>
      <c r="I205" s="33" t="s">
        <v>48</v>
      </c>
      <c r="J205" s="51">
        <v>585</v>
      </c>
      <c r="K205" s="52">
        <v>19</v>
      </c>
      <c r="L205" s="52">
        <v>0</v>
      </c>
      <c r="M205" s="52">
        <f t="shared" si="23"/>
        <v>19</v>
      </c>
      <c r="N205" s="34">
        <f t="shared" si="25"/>
        <v>11115</v>
      </c>
      <c r="O205" s="34">
        <v>28</v>
      </c>
      <c r="P205" s="34">
        <v>24</v>
      </c>
      <c r="Q205" s="54">
        <v>0.4</v>
      </c>
      <c r="R205" s="54">
        <f t="shared" si="24"/>
        <v>268.80000000000007</v>
      </c>
      <c r="S205" s="34">
        <v>0</v>
      </c>
      <c r="T205" s="34">
        <v>0</v>
      </c>
      <c r="U205" s="34">
        <f>N205+R205+T205</f>
        <v>11383.8</v>
      </c>
      <c r="V205" s="34">
        <f>M205*200</f>
        <v>3800</v>
      </c>
      <c r="W205" s="34">
        <v>1</v>
      </c>
      <c r="X205" s="34">
        <v>225</v>
      </c>
      <c r="Y205" s="52">
        <f t="shared" si="26"/>
        <v>225</v>
      </c>
      <c r="Z205" s="52">
        <v>0</v>
      </c>
      <c r="AA205" s="52"/>
      <c r="AB205" s="34">
        <f>V205+Y205+Z205</f>
        <v>4025</v>
      </c>
      <c r="AC205" s="34">
        <f>SUM(AB205+U205)</f>
        <v>15408.8</v>
      </c>
      <c r="AD205" s="57" t="str">
        <f>A205</f>
        <v>633-PR</v>
      </c>
      <c r="AE205" s="74"/>
    </row>
    <row r="206" spans="1:31" s="31" customFormat="1" ht="51" customHeight="1" x14ac:dyDescent="0.2">
      <c r="A206" s="116" t="s">
        <v>358</v>
      </c>
      <c r="B206" s="116"/>
      <c r="C206" s="28" t="s">
        <v>77</v>
      </c>
      <c r="D206" s="28" t="s">
        <v>50</v>
      </c>
      <c r="E206" s="35" t="s">
        <v>373</v>
      </c>
      <c r="F206" s="35" t="s">
        <v>369</v>
      </c>
      <c r="G206" s="35" t="s">
        <v>364</v>
      </c>
      <c r="H206" s="220">
        <v>42</v>
      </c>
      <c r="I206" s="33" t="s">
        <v>48</v>
      </c>
      <c r="J206" s="51">
        <v>585</v>
      </c>
      <c r="K206" s="52">
        <v>0</v>
      </c>
      <c r="L206" s="52">
        <v>19</v>
      </c>
      <c r="M206" s="52">
        <f t="shared" si="23"/>
        <v>19</v>
      </c>
      <c r="N206" s="34">
        <f t="shared" si="25"/>
        <v>11115</v>
      </c>
      <c r="O206" s="53">
        <v>28</v>
      </c>
      <c r="P206" s="53">
        <v>30</v>
      </c>
      <c r="Q206" s="71">
        <v>0.4</v>
      </c>
      <c r="R206" s="71">
        <f t="shared" si="24"/>
        <v>336</v>
      </c>
      <c r="S206" s="53">
        <v>0</v>
      </c>
      <c r="T206" s="34">
        <f>(M206*S206)</f>
        <v>0</v>
      </c>
      <c r="U206" s="34">
        <f>N206+R206+T206</f>
        <v>11451</v>
      </c>
      <c r="V206" s="53">
        <f>M206*200</f>
        <v>3800</v>
      </c>
      <c r="W206" s="53">
        <v>1</v>
      </c>
      <c r="X206" s="53">
        <v>310</v>
      </c>
      <c r="Y206" s="52">
        <f t="shared" si="26"/>
        <v>310</v>
      </c>
      <c r="Z206" s="46">
        <v>0</v>
      </c>
      <c r="AA206" s="46"/>
      <c r="AB206" s="34">
        <f>V206+Y206+Z206</f>
        <v>4110</v>
      </c>
      <c r="AC206" s="34">
        <f>AB206+U206</f>
        <v>15561</v>
      </c>
      <c r="AD206" s="57" t="str">
        <f>A206</f>
        <v>633-PR</v>
      </c>
      <c r="AE206" s="74"/>
    </row>
    <row r="207" spans="1:31" s="31" customFormat="1" ht="54" customHeight="1" x14ac:dyDescent="0.2">
      <c r="A207" s="116" t="s">
        <v>375</v>
      </c>
      <c r="B207" s="116" t="s">
        <v>32</v>
      </c>
      <c r="C207" s="28" t="s">
        <v>77</v>
      </c>
      <c r="D207" s="28" t="s">
        <v>103</v>
      </c>
      <c r="E207" s="89" t="s">
        <v>181</v>
      </c>
      <c r="F207" s="35" t="s">
        <v>376</v>
      </c>
      <c r="G207" s="35" t="s">
        <v>377</v>
      </c>
      <c r="H207" s="220">
        <v>42</v>
      </c>
      <c r="I207" s="33" t="s">
        <v>48</v>
      </c>
      <c r="J207" s="51">
        <v>585</v>
      </c>
      <c r="K207" s="52">
        <v>0</v>
      </c>
      <c r="L207" s="52">
        <v>17</v>
      </c>
      <c r="M207" s="52">
        <f t="shared" si="23"/>
        <v>17</v>
      </c>
      <c r="N207" s="34">
        <f t="shared" si="25"/>
        <v>9945</v>
      </c>
      <c r="O207" s="53">
        <v>28</v>
      </c>
      <c r="P207" s="53">
        <v>36</v>
      </c>
      <c r="Q207" s="71">
        <v>0.4</v>
      </c>
      <c r="R207" s="71">
        <f t="shared" si="24"/>
        <v>403.2</v>
      </c>
      <c r="S207" s="53">
        <v>0</v>
      </c>
      <c r="T207" s="34">
        <f>(M207*S207)</f>
        <v>0</v>
      </c>
      <c r="U207" s="34">
        <f>N207+R207+T207</f>
        <v>10348.200000000001</v>
      </c>
      <c r="V207" s="53">
        <f>M207*200</f>
        <v>3400</v>
      </c>
      <c r="W207" s="53">
        <v>1</v>
      </c>
      <c r="X207" s="53">
        <v>200</v>
      </c>
      <c r="Y207" s="52">
        <f t="shared" si="26"/>
        <v>200</v>
      </c>
      <c r="Z207" s="46">
        <v>0</v>
      </c>
      <c r="AA207" s="46"/>
      <c r="AB207" s="34">
        <f>V207+Y207+Z207</f>
        <v>3600</v>
      </c>
      <c r="AC207" s="34">
        <f>AB207+U207</f>
        <v>13948.2</v>
      </c>
      <c r="AD207" s="57" t="str">
        <f>A207</f>
        <v>634-PR</v>
      </c>
      <c r="AE207" s="74" t="s">
        <v>379</v>
      </c>
    </row>
    <row r="208" spans="1:31" s="36" customFormat="1" ht="44" customHeight="1" x14ac:dyDescent="0.2">
      <c r="A208" s="230" t="s">
        <v>375</v>
      </c>
      <c r="B208" s="130" t="s">
        <v>32</v>
      </c>
      <c r="C208" s="63" t="s">
        <v>77</v>
      </c>
      <c r="D208" s="63" t="s">
        <v>108</v>
      </c>
      <c r="E208" s="95" t="s">
        <v>380</v>
      </c>
      <c r="F208" s="37" t="s">
        <v>381</v>
      </c>
      <c r="G208" s="37" t="s">
        <v>382</v>
      </c>
      <c r="H208" s="245">
        <v>42</v>
      </c>
      <c r="I208" s="62" t="s">
        <v>48</v>
      </c>
      <c r="J208" s="39">
        <v>585</v>
      </c>
      <c r="K208" s="40">
        <v>0</v>
      </c>
      <c r="L208" s="40">
        <v>0</v>
      </c>
      <c r="M208" s="40">
        <f t="shared" si="23"/>
        <v>0</v>
      </c>
      <c r="N208" s="41">
        <f t="shared" si="25"/>
        <v>0</v>
      </c>
      <c r="O208" s="42">
        <v>0</v>
      </c>
      <c r="P208" s="42">
        <v>78</v>
      </c>
      <c r="Q208" s="67">
        <v>0.4</v>
      </c>
      <c r="R208" s="67">
        <f t="shared" si="24"/>
        <v>0</v>
      </c>
      <c r="S208" s="42">
        <v>0</v>
      </c>
      <c r="T208" s="41">
        <v>0</v>
      </c>
      <c r="U208" s="41">
        <f>N208+R208+T208</f>
        <v>0</v>
      </c>
      <c r="V208" s="42">
        <f>M208*200</f>
        <v>0</v>
      </c>
      <c r="W208" s="42">
        <v>0</v>
      </c>
      <c r="X208" s="42">
        <v>385</v>
      </c>
      <c r="Y208" s="40">
        <f t="shared" si="26"/>
        <v>0</v>
      </c>
      <c r="Z208" s="45">
        <v>0</v>
      </c>
      <c r="AA208" s="45"/>
      <c r="AB208" s="41">
        <f>V208+Y208+Z208</f>
        <v>0</v>
      </c>
      <c r="AC208" s="41">
        <f>AB208+U208</f>
        <v>0</v>
      </c>
      <c r="AD208" s="49" t="str">
        <f>A208</f>
        <v>634-PR</v>
      </c>
      <c r="AE208" s="74"/>
    </row>
    <row r="209" spans="1:31" s="31" customFormat="1" ht="33" customHeight="1" x14ac:dyDescent="0.2">
      <c r="A209" s="229" t="s">
        <v>375</v>
      </c>
      <c r="B209" s="33" t="s">
        <v>611</v>
      </c>
      <c r="C209" s="28" t="s">
        <v>77</v>
      </c>
      <c r="D209" s="28" t="s">
        <v>45</v>
      </c>
      <c r="E209" s="35" t="s">
        <v>148</v>
      </c>
      <c r="F209" s="35" t="s">
        <v>149</v>
      </c>
      <c r="G209" s="35" t="s">
        <v>382</v>
      </c>
      <c r="H209" s="220">
        <v>42</v>
      </c>
      <c r="I209" s="33" t="s">
        <v>48</v>
      </c>
      <c r="J209" s="51">
        <v>585</v>
      </c>
      <c r="K209" s="52">
        <v>0</v>
      </c>
      <c r="L209" s="52">
        <v>0</v>
      </c>
      <c r="M209" s="52">
        <f t="shared" si="23"/>
        <v>0</v>
      </c>
      <c r="N209" s="34">
        <f t="shared" si="25"/>
        <v>0</v>
      </c>
      <c r="O209" s="53">
        <v>0</v>
      </c>
      <c r="P209" s="53">
        <v>10</v>
      </c>
      <c r="Q209" s="71">
        <v>0.4</v>
      </c>
      <c r="R209" s="54">
        <f t="shared" si="24"/>
        <v>0</v>
      </c>
      <c r="S209" s="53">
        <v>300</v>
      </c>
      <c r="T209" s="34">
        <f>(M209*S209)</f>
        <v>0</v>
      </c>
      <c r="U209" s="34">
        <f>N209+R209+T209</f>
        <v>0</v>
      </c>
      <c r="V209" s="34">
        <f>M209*200</f>
        <v>0</v>
      </c>
      <c r="W209" s="53">
        <v>0</v>
      </c>
      <c r="X209" s="53">
        <v>750</v>
      </c>
      <c r="Y209" s="52">
        <f t="shared" si="26"/>
        <v>0</v>
      </c>
      <c r="Z209" s="46"/>
      <c r="AA209" s="46"/>
      <c r="AB209" s="34">
        <f>V209+Y209+Z209</f>
        <v>0</v>
      </c>
      <c r="AC209" s="34">
        <f>AB209+U209</f>
        <v>0</v>
      </c>
      <c r="AD209" s="57" t="str">
        <f>A209</f>
        <v>634-PR</v>
      </c>
      <c r="AE209" s="74"/>
    </row>
    <row r="210" spans="1:31" s="31" customFormat="1" ht="43.5" customHeight="1" x14ac:dyDescent="0.2">
      <c r="A210" s="229" t="s">
        <v>384</v>
      </c>
      <c r="B210" s="33" t="s">
        <v>610</v>
      </c>
      <c r="C210" s="28" t="s">
        <v>77</v>
      </c>
      <c r="D210" s="28" t="s">
        <v>50</v>
      </c>
      <c r="E210" s="35" t="s">
        <v>385</v>
      </c>
      <c r="F210" s="35" t="s">
        <v>386</v>
      </c>
      <c r="G210" s="35" t="s">
        <v>382</v>
      </c>
      <c r="H210" s="220">
        <v>42</v>
      </c>
      <c r="I210" s="33" t="s">
        <v>172</v>
      </c>
      <c r="J210" s="51">
        <v>585</v>
      </c>
      <c r="K210" s="52">
        <v>0</v>
      </c>
      <c r="L210" s="52">
        <v>0</v>
      </c>
      <c r="M210" s="52">
        <f t="shared" si="23"/>
        <v>0</v>
      </c>
      <c r="N210" s="34">
        <f t="shared" si="25"/>
        <v>0</v>
      </c>
      <c r="O210" s="53">
        <v>0</v>
      </c>
      <c r="P210" s="53">
        <v>45</v>
      </c>
      <c r="Q210" s="71">
        <v>0.4</v>
      </c>
      <c r="R210" s="71">
        <f t="shared" si="24"/>
        <v>0</v>
      </c>
      <c r="S210" s="53">
        <v>300</v>
      </c>
      <c r="T210" s="34">
        <f>(M210*S210)</f>
        <v>0</v>
      </c>
      <c r="U210" s="34">
        <f>N210+R210+T210</f>
        <v>0</v>
      </c>
      <c r="V210" s="53">
        <f>M210*200</f>
        <v>0</v>
      </c>
      <c r="W210" s="53">
        <v>0</v>
      </c>
      <c r="X210" s="53">
        <v>0</v>
      </c>
      <c r="Y210" s="52">
        <f t="shared" si="26"/>
        <v>0</v>
      </c>
      <c r="Z210" s="46">
        <v>0</v>
      </c>
      <c r="AA210" s="46"/>
      <c r="AB210" s="34">
        <f>V210+Y210+Z210</f>
        <v>0</v>
      </c>
      <c r="AC210" s="34">
        <f>AB210+U210</f>
        <v>0</v>
      </c>
      <c r="AD210" s="57" t="str">
        <f>A210</f>
        <v>634-SH</v>
      </c>
      <c r="AE210" s="74" t="s">
        <v>388</v>
      </c>
    </row>
    <row r="211" spans="1:31" s="31" customFormat="1" ht="36.75" customHeight="1" x14ac:dyDescent="0.2">
      <c r="A211" s="229" t="s">
        <v>384</v>
      </c>
      <c r="B211" s="33" t="s">
        <v>609</v>
      </c>
      <c r="C211" s="28" t="s">
        <v>77</v>
      </c>
      <c r="D211" s="28" t="s">
        <v>50</v>
      </c>
      <c r="E211" s="35" t="s">
        <v>385</v>
      </c>
      <c r="F211" s="35" t="s">
        <v>389</v>
      </c>
      <c r="G211" s="35" t="s">
        <v>382</v>
      </c>
      <c r="H211" s="220">
        <v>42</v>
      </c>
      <c r="I211" s="33" t="s">
        <v>172</v>
      </c>
      <c r="J211" s="51">
        <v>585</v>
      </c>
      <c r="K211" s="52">
        <v>0</v>
      </c>
      <c r="L211" s="52">
        <v>0</v>
      </c>
      <c r="M211" s="52">
        <f t="shared" si="23"/>
        <v>0</v>
      </c>
      <c r="N211" s="34">
        <f t="shared" si="25"/>
        <v>0</v>
      </c>
      <c r="O211" s="53">
        <v>0</v>
      </c>
      <c r="P211" s="53">
        <v>45</v>
      </c>
      <c r="Q211" s="71">
        <v>0.4</v>
      </c>
      <c r="R211" s="71">
        <f t="shared" si="24"/>
        <v>0</v>
      </c>
      <c r="S211" s="53">
        <v>300</v>
      </c>
      <c r="T211" s="34">
        <f>(M211*S211)</f>
        <v>0</v>
      </c>
      <c r="U211" s="34">
        <f>N211+R211+T211</f>
        <v>0</v>
      </c>
      <c r="V211" s="53">
        <f>M211*200</f>
        <v>0</v>
      </c>
      <c r="W211" s="53">
        <v>0</v>
      </c>
      <c r="X211" s="53">
        <v>0</v>
      </c>
      <c r="Y211" s="52">
        <f t="shared" si="26"/>
        <v>0</v>
      </c>
      <c r="Z211" s="46">
        <v>0</v>
      </c>
      <c r="AA211" s="46"/>
      <c r="AB211" s="34">
        <f>V211+Y211+Z211</f>
        <v>0</v>
      </c>
      <c r="AC211" s="34">
        <f>AB211+U211</f>
        <v>0</v>
      </c>
      <c r="AD211" s="57" t="str">
        <f>A211</f>
        <v>634-SH</v>
      </c>
      <c r="AE211" s="74"/>
    </row>
    <row r="212" spans="1:31" s="31" customFormat="1" ht="28.5" hidden="1" customHeight="1" x14ac:dyDescent="0.2">
      <c r="A212" s="229" t="s">
        <v>391</v>
      </c>
      <c r="B212" s="116"/>
      <c r="C212" s="28" t="s">
        <v>33</v>
      </c>
      <c r="D212" s="28" t="s">
        <v>108</v>
      </c>
      <c r="E212" s="35" t="s">
        <v>275</v>
      </c>
      <c r="F212" s="35" t="s">
        <v>392</v>
      </c>
      <c r="G212" s="35" t="s">
        <v>393</v>
      </c>
      <c r="H212" s="220">
        <v>45</v>
      </c>
      <c r="I212" s="33" t="s">
        <v>48</v>
      </c>
      <c r="J212" s="51">
        <v>585</v>
      </c>
      <c r="K212" s="52">
        <v>17</v>
      </c>
      <c r="L212" s="52">
        <v>0</v>
      </c>
      <c r="M212" s="52">
        <f t="shared" si="23"/>
        <v>17</v>
      </c>
      <c r="N212" s="34">
        <f t="shared" si="25"/>
        <v>9945</v>
      </c>
      <c r="O212" s="34">
        <v>28</v>
      </c>
      <c r="P212" s="34">
        <v>138</v>
      </c>
      <c r="Q212" s="54">
        <v>0.4</v>
      </c>
      <c r="R212" s="54">
        <f t="shared" si="24"/>
        <v>1545.6000000000001</v>
      </c>
      <c r="S212" s="53">
        <v>0</v>
      </c>
      <c r="T212" s="34">
        <f>(M212*S212)</f>
        <v>0</v>
      </c>
      <c r="U212" s="34">
        <f>N212+R212+T212</f>
        <v>11490.6</v>
      </c>
      <c r="V212" s="53">
        <f>M212*200</f>
        <v>3400</v>
      </c>
      <c r="W212" s="53">
        <v>1</v>
      </c>
      <c r="X212" s="53">
        <v>625</v>
      </c>
      <c r="Y212" s="52">
        <f t="shared" si="26"/>
        <v>625</v>
      </c>
      <c r="Z212" s="46">
        <v>0</v>
      </c>
      <c r="AA212" s="46"/>
      <c r="AB212" s="34">
        <f>V212+Y212+Z212</f>
        <v>4025</v>
      </c>
      <c r="AC212" s="34">
        <f>AB212+U212</f>
        <v>15515.6</v>
      </c>
      <c r="AD212" s="91" t="str">
        <f>A212</f>
        <v>636-PR</v>
      </c>
      <c r="AE212" s="74" t="s">
        <v>395</v>
      </c>
    </row>
    <row r="213" spans="1:31" s="31" customFormat="1" ht="29.25" hidden="1" customHeight="1" x14ac:dyDescent="0.2">
      <c r="A213" s="229" t="s">
        <v>391</v>
      </c>
      <c r="B213" s="116"/>
      <c r="C213" s="28" t="s">
        <v>33</v>
      </c>
      <c r="D213" s="28" t="s">
        <v>108</v>
      </c>
      <c r="E213" s="35" t="s">
        <v>275</v>
      </c>
      <c r="F213" s="35" t="s">
        <v>392</v>
      </c>
      <c r="G213" s="35" t="s">
        <v>393</v>
      </c>
      <c r="H213" s="220">
        <v>45</v>
      </c>
      <c r="I213" s="33" t="s">
        <v>48</v>
      </c>
      <c r="J213" s="51">
        <v>585</v>
      </c>
      <c r="K213" s="52">
        <v>0</v>
      </c>
      <c r="L213" s="52">
        <v>17</v>
      </c>
      <c r="M213" s="52">
        <f t="shared" si="23"/>
        <v>17</v>
      </c>
      <c r="N213" s="34">
        <f t="shared" si="25"/>
        <v>9945</v>
      </c>
      <c r="O213" s="34">
        <v>28</v>
      </c>
      <c r="P213" s="34">
        <v>138</v>
      </c>
      <c r="Q213" s="54">
        <v>0.4</v>
      </c>
      <c r="R213" s="54">
        <f t="shared" si="24"/>
        <v>1545.6000000000001</v>
      </c>
      <c r="S213" s="53">
        <v>0</v>
      </c>
      <c r="T213" s="34">
        <f>(M213*S213)</f>
        <v>0</v>
      </c>
      <c r="U213" s="34">
        <f>N213+R213+T213</f>
        <v>11490.6</v>
      </c>
      <c r="V213" s="53">
        <f>M213*200</f>
        <v>3400</v>
      </c>
      <c r="W213" s="53">
        <v>1</v>
      </c>
      <c r="X213" s="53">
        <v>625</v>
      </c>
      <c r="Y213" s="52">
        <f t="shared" si="26"/>
        <v>625</v>
      </c>
      <c r="Z213" s="46">
        <v>0</v>
      </c>
      <c r="AA213" s="46"/>
      <c r="AB213" s="34">
        <f>V213+Y213+Z213</f>
        <v>4025</v>
      </c>
      <c r="AC213" s="34">
        <f>AB213+U213</f>
        <v>15515.6</v>
      </c>
      <c r="AD213" s="91"/>
      <c r="AE213" s="74"/>
    </row>
    <row r="214" spans="1:31" s="31" customFormat="1" ht="33" hidden="1" customHeight="1" x14ac:dyDescent="0.2">
      <c r="A214" s="62" t="s">
        <v>391</v>
      </c>
      <c r="B214" s="62"/>
      <c r="C214" s="63" t="s">
        <v>33</v>
      </c>
      <c r="D214" s="63" t="s">
        <v>45</v>
      </c>
      <c r="E214" s="37" t="s">
        <v>153</v>
      </c>
      <c r="F214" s="37" t="s">
        <v>392</v>
      </c>
      <c r="G214" s="37" t="s">
        <v>393</v>
      </c>
      <c r="H214" s="245">
        <v>45</v>
      </c>
      <c r="I214" s="62" t="s">
        <v>48</v>
      </c>
      <c r="J214" s="39">
        <v>585</v>
      </c>
      <c r="K214" s="40">
        <v>0</v>
      </c>
      <c r="L214" s="40">
        <v>0</v>
      </c>
      <c r="M214" s="40">
        <f t="shared" si="23"/>
        <v>0</v>
      </c>
      <c r="N214" s="41">
        <f t="shared" si="25"/>
        <v>0</v>
      </c>
      <c r="O214" s="42">
        <v>0</v>
      </c>
      <c r="P214" s="42">
        <v>22</v>
      </c>
      <c r="Q214" s="67">
        <v>0.4</v>
      </c>
      <c r="R214" s="67">
        <f t="shared" si="24"/>
        <v>0</v>
      </c>
      <c r="S214" s="42">
        <v>0</v>
      </c>
      <c r="T214" s="41">
        <f>(M214*S214)</f>
        <v>0</v>
      </c>
      <c r="U214" s="41">
        <f>N214+R214+T214</f>
        <v>0</v>
      </c>
      <c r="V214" s="42">
        <f>M214*200</f>
        <v>0</v>
      </c>
      <c r="W214" s="42">
        <v>0</v>
      </c>
      <c r="X214" s="41">
        <v>149</v>
      </c>
      <c r="Y214" s="40">
        <f t="shared" si="26"/>
        <v>0</v>
      </c>
      <c r="Z214" s="45">
        <v>0</v>
      </c>
      <c r="AA214" s="46"/>
      <c r="AB214" s="41">
        <f>V214+Y214+Z214</f>
        <v>0</v>
      </c>
      <c r="AC214" s="41">
        <f>AB214+U214</f>
        <v>0</v>
      </c>
      <c r="AD214" s="91" t="str">
        <f>A214</f>
        <v>636-PR</v>
      </c>
      <c r="AE214" s="74" t="s">
        <v>397</v>
      </c>
    </row>
    <row r="215" spans="1:31" s="31" customFormat="1" ht="36.5" hidden="1" customHeight="1" x14ac:dyDescent="0.2">
      <c r="A215" s="33" t="s">
        <v>391</v>
      </c>
      <c r="B215" s="33" t="s">
        <v>601</v>
      </c>
      <c r="C215" s="28" t="s">
        <v>33</v>
      </c>
      <c r="D215" s="28" t="s">
        <v>45</v>
      </c>
      <c r="E215" s="35" t="s">
        <v>153</v>
      </c>
      <c r="F215" s="35" t="s">
        <v>392</v>
      </c>
      <c r="G215" s="35" t="s">
        <v>393</v>
      </c>
      <c r="H215" s="220">
        <v>45</v>
      </c>
      <c r="I215" s="33" t="s">
        <v>48</v>
      </c>
      <c r="J215" s="51">
        <v>585</v>
      </c>
      <c r="K215" s="52">
        <v>0</v>
      </c>
      <c r="L215" s="52">
        <v>25</v>
      </c>
      <c r="M215" s="52">
        <f t="shared" si="23"/>
        <v>25</v>
      </c>
      <c r="N215" s="34">
        <f t="shared" si="25"/>
        <v>14625</v>
      </c>
      <c r="O215" s="53">
        <v>28</v>
      </c>
      <c r="P215" s="53">
        <v>22</v>
      </c>
      <c r="Q215" s="71">
        <v>0.4</v>
      </c>
      <c r="R215" s="71">
        <f t="shared" si="24"/>
        <v>246.40000000000003</v>
      </c>
      <c r="S215" s="53">
        <v>0</v>
      </c>
      <c r="T215" s="34">
        <f>(M215*S215)</f>
        <v>0</v>
      </c>
      <c r="U215" s="34">
        <f>N215+R215+T215</f>
        <v>14871.4</v>
      </c>
      <c r="V215" s="53">
        <f>M215*200</f>
        <v>5000</v>
      </c>
      <c r="W215" s="53">
        <v>1</v>
      </c>
      <c r="X215" s="34">
        <v>160</v>
      </c>
      <c r="Y215" s="52">
        <f t="shared" si="26"/>
        <v>160</v>
      </c>
      <c r="Z215" s="46">
        <v>0</v>
      </c>
      <c r="AA215" s="46"/>
      <c r="AB215" s="34">
        <f>V215+Y215+Z215</f>
        <v>5160</v>
      </c>
      <c r="AC215" s="34">
        <f>AB215+U215</f>
        <v>20031.400000000001</v>
      </c>
      <c r="AD215" s="91" t="str">
        <f>A215</f>
        <v>636-PR</v>
      </c>
      <c r="AE215" s="74"/>
    </row>
    <row r="216" spans="1:31" s="31" customFormat="1" ht="36.5" hidden="1" customHeight="1" x14ac:dyDescent="0.2">
      <c r="A216" s="178" t="s">
        <v>391</v>
      </c>
      <c r="B216" s="178" t="s">
        <v>758</v>
      </c>
      <c r="C216" s="179" t="s">
        <v>33</v>
      </c>
      <c r="D216" s="179" t="s">
        <v>50</v>
      </c>
      <c r="E216" s="180" t="s">
        <v>199</v>
      </c>
      <c r="F216" s="180" t="s">
        <v>416</v>
      </c>
      <c r="G216" s="180" t="s">
        <v>760</v>
      </c>
      <c r="H216" s="220">
        <v>45</v>
      </c>
      <c r="I216" s="33" t="s">
        <v>48</v>
      </c>
      <c r="J216" s="51">
        <v>585</v>
      </c>
      <c r="K216" s="52">
        <v>17</v>
      </c>
      <c r="L216" s="52">
        <v>0</v>
      </c>
      <c r="M216" s="52">
        <f t="shared" si="23"/>
        <v>17</v>
      </c>
      <c r="N216" s="34">
        <f t="shared" si="25"/>
        <v>9945</v>
      </c>
      <c r="O216" s="53">
        <v>28</v>
      </c>
      <c r="P216" s="53">
        <v>98</v>
      </c>
      <c r="Q216" s="71">
        <v>0.4</v>
      </c>
      <c r="R216" s="71">
        <f t="shared" si="24"/>
        <v>1097.6000000000001</v>
      </c>
      <c r="S216" s="53">
        <v>0</v>
      </c>
      <c r="T216" s="34">
        <f>(M216*S216)</f>
        <v>0</v>
      </c>
      <c r="U216" s="34">
        <f>N216+R216+T216</f>
        <v>11042.6</v>
      </c>
      <c r="V216" s="53">
        <f>M216*200</f>
        <v>3400</v>
      </c>
      <c r="W216" s="53">
        <v>1</v>
      </c>
      <c r="X216" s="34">
        <v>709</v>
      </c>
      <c r="Y216" s="52">
        <f t="shared" si="26"/>
        <v>709</v>
      </c>
      <c r="Z216" s="46">
        <v>0</v>
      </c>
      <c r="AA216" s="46"/>
      <c r="AB216" s="34">
        <f>V216+Y216+Z216</f>
        <v>4109</v>
      </c>
      <c r="AC216" s="34">
        <f>AB216+U216</f>
        <v>15151.6</v>
      </c>
      <c r="AD216" s="91" t="str">
        <f>A216</f>
        <v>636-PR</v>
      </c>
      <c r="AE216" s="74"/>
    </row>
    <row r="217" spans="1:31" s="31" customFormat="1" ht="35.25" hidden="1" customHeight="1" x14ac:dyDescent="0.2">
      <c r="A217" s="33" t="s">
        <v>400</v>
      </c>
      <c r="B217" s="33"/>
      <c r="C217" s="28" t="s">
        <v>33</v>
      </c>
      <c r="D217" s="28" t="s">
        <v>50</v>
      </c>
      <c r="E217" s="35" t="s">
        <v>165</v>
      </c>
      <c r="F217" s="35" t="s">
        <v>401</v>
      </c>
      <c r="G217" s="35" t="s">
        <v>402</v>
      </c>
      <c r="H217" s="220">
        <v>45</v>
      </c>
      <c r="I217" s="33" t="s">
        <v>48</v>
      </c>
      <c r="J217" s="51">
        <v>585</v>
      </c>
      <c r="K217" s="52">
        <v>0</v>
      </c>
      <c r="L217" s="52">
        <v>17</v>
      </c>
      <c r="M217" s="52">
        <f t="shared" si="23"/>
        <v>17</v>
      </c>
      <c r="N217" s="34">
        <f t="shared" si="25"/>
        <v>9945</v>
      </c>
      <c r="O217" s="53">
        <v>28</v>
      </c>
      <c r="P217" s="53">
        <v>120</v>
      </c>
      <c r="Q217" s="71">
        <v>0.4</v>
      </c>
      <c r="R217" s="71">
        <f t="shared" si="24"/>
        <v>1344</v>
      </c>
      <c r="S217" s="53">
        <v>0</v>
      </c>
      <c r="T217" s="34">
        <f>(M217*S217)</f>
        <v>0</v>
      </c>
      <c r="U217" s="34">
        <f>N217+R217+T217</f>
        <v>11289</v>
      </c>
      <c r="V217" s="53">
        <f>M217*200</f>
        <v>3400</v>
      </c>
      <c r="W217" s="53">
        <v>1</v>
      </c>
      <c r="X217" s="53">
        <v>650</v>
      </c>
      <c r="Y217" s="52">
        <f t="shared" si="26"/>
        <v>650</v>
      </c>
      <c r="Z217" s="46">
        <v>0</v>
      </c>
      <c r="AA217" s="46"/>
      <c r="AB217" s="34">
        <f>V217+Y217+Z217</f>
        <v>4050</v>
      </c>
      <c r="AC217" s="34">
        <f>AB217+U217</f>
        <v>15339</v>
      </c>
      <c r="AD217" s="91" t="str">
        <f>A217</f>
        <v>640-PR</v>
      </c>
      <c r="AE217" s="74"/>
    </row>
    <row r="218" spans="1:31" s="31" customFormat="1" ht="36" hidden="1" customHeight="1" x14ac:dyDescent="0.2">
      <c r="A218" s="33" t="s">
        <v>400</v>
      </c>
      <c r="B218" s="33" t="s">
        <v>614</v>
      </c>
      <c r="C218" s="28" t="s">
        <v>33</v>
      </c>
      <c r="D218" s="28" t="s">
        <v>50</v>
      </c>
      <c r="E218" s="35" t="s">
        <v>385</v>
      </c>
      <c r="F218" s="35" t="s">
        <v>401</v>
      </c>
      <c r="G218" s="35" t="s">
        <v>402</v>
      </c>
      <c r="H218" s="220">
        <v>45</v>
      </c>
      <c r="I218" s="33" t="s">
        <v>48</v>
      </c>
      <c r="J218" s="51">
        <v>585</v>
      </c>
      <c r="K218" s="52">
        <v>0</v>
      </c>
      <c r="L218" s="52">
        <v>0</v>
      </c>
      <c r="M218" s="52">
        <f t="shared" si="23"/>
        <v>0</v>
      </c>
      <c r="N218" s="34">
        <f t="shared" si="25"/>
        <v>0</v>
      </c>
      <c r="O218" s="53">
        <v>0</v>
      </c>
      <c r="P218" s="53">
        <v>14</v>
      </c>
      <c r="Q218" s="71">
        <v>0.4</v>
      </c>
      <c r="R218" s="71">
        <f t="shared" si="24"/>
        <v>0</v>
      </c>
      <c r="S218" s="53">
        <v>0</v>
      </c>
      <c r="T218" s="34">
        <f>(M218*S218)</f>
        <v>0</v>
      </c>
      <c r="U218" s="34">
        <f>N218+R218+T218</f>
        <v>0</v>
      </c>
      <c r="V218" s="53">
        <f>M218*200</f>
        <v>0</v>
      </c>
      <c r="W218" s="53">
        <v>0</v>
      </c>
      <c r="X218" s="53">
        <v>160</v>
      </c>
      <c r="Y218" s="52">
        <f t="shared" si="26"/>
        <v>0</v>
      </c>
      <c r="Z218" s="46">
        <v>0</v>
      </c>
      <c r="AA218" s="52"/>
      <c r="AB218" s="34">
        <f>V218+Y218+Z218</f>
        <v>0</v>
      </c>
      <c r="AC218" s="34">
        <f>AB218+U218</f>
        <v>0</v>
      </c>
      <c r="AD218" s="91" t="str">
        <f>A218</f>
        <v>640-PR</v>
      </c>
      <c r="AE218" s="74"/>
    </row>
    <row r="219" spans="1:31" s="31" customFormat="1" ht="36" hidden="1" customHeight="1" x14ac:dyDescent="0.2">
      <c r="A219" s="33" t="s">
        <v>400</v>
      </c>
      <c r="B219" s="33" t="s">
        <v>604</v>
      </c>
      <c r="C219" s="28" t="s">
        <v>33</v>
      </c>
      <c r="D219" s="28" t="s">
        <v>50</v>
      </c>
      <c r="E219" s="35" t="s">
        <v>385</v>
      </c>
      <c r="F219" s="35" t="s">
        <v>401</v>
      </c>
      <c r="G219" s="35" t="s">
        <v>402</v>
      </c>
      <c r="H219" s="220">
        <v>45</v>
      </c>
      <c r="I219" s="33" t="s">
        <v>48</v>
      </c>
      <c r="J219" s="51">
        <v>585</v>
      </c>
      <c r="K219" s="52">
        <v>0</v>
      </c>
      <c r="L219" s="52">
        <v>0</v>
      </c>
      <c r="M219" s="52">
        <f t="shared" si="23"/>
        <v>0</v>
      </c>
      <c r="N219" s="34">
        <f t="shared" si="25"/>
        <v>0</v>
      </c>
      <c r="O219" s="53">
        <v>0</v>
      </c>
      <c r="P219" s="53">
        <v>14</v>
      </c>
      <c r="Q219" s="71">
        <v>0.4</v>
      </c>
      <c r="R219" s="71">
        <f t="shared" si="24"/>
        <v>0</v>
      </c>
      <c r="S219" s="53">
        <v>0</v>
      </c>
      <c r="T219" s="34">
        <f>(M219*S219)</f>
        <v>0</v>
      </c>
      <c r="U219" s="34">
        <f>N219+R219+T219</f>
        <v>0</v>
      </c>
      <c r="V219" s="53">
        <f>M219*200</f>
        <v>0</v>
      </c>
      <c r="W219" s="53">
        <v>0</v>
      </c>
      <c r="X219" s="53">
        <v>160</v>
      </c>
      <c r="Y219" s="52">
        <f t="shared" si="26"/>
        <v>0</v>
      </c>
      <c r="Z219" s="46">
        <v>0</v>
      </c>
      <c r="AA219" s="52"/>
      <c r="AB219" s="34">
        <f>V219+Y219+Z219</f>
        <v>0</v>
      </c>
      <c r="AC219" s="34">
        <f>AB219+U219</f>
        <v>0</v>
      </c>
      <c r="AD219" s="91" t="str">
        <f>A219</f>
        <v>640-PR</v>
      </c>
      <c r="AE219" s="74"/>
    </row>
    <row r="220" spans="1:31" s="31" customFormat="1" ht="59.25" customHeight="1" x14ac:dyDescent="0.2">
      <c r="A220" s="33" t="s">
        <v>405</v>
      </c>
      <c r="B220" s="33" t="s">
        <v>32</v>
      </c>
      <c r="C220" s="28" t="s">
        <v>77</v>
      </c>
      <c r="D220" s="28" t="s">
        <v>103</v>
      </c>
      <c r="E220" s="35" t="s">
        <v>406</v>
      </c>
      <c r="F220" s="35" t="s">
        <v>363</v>
      </c>
      <c r="G220" s="35" t="s">
        <v>364</v>
      </c>
      <c r="H220" s="220">
        <v>42</v>
      </c>
      <c r="I220" s="33" t="s">
        <v>48</v>
      </c>
      <c r="J220" s="51">
        <v>585</v>
      </c>
      <c r="K220" s="52">
        <v>0</v>
      </c>
      <c r="L220" s="52">
        <v>20</v>
      </c>
      <c r="M220" s="52">
        <f t="shared" si="23"/>
        <v>20</v>
      </c>
      <c r="N220" s="34">
        <f t="shared" si="25"/>
        <v>11700</v>
      </c>
      <c r="O220" s="53">
        <v>28</v>
      </c>
      <c r="P220" s="53">
        <v>36</v>
      </c>
      <c r="Q220" s="71">
        <v>0.4</v>
      </c>
      <c r="R220" s="71">
        <f t="shared" si="24"/>
        <v>403.2</v>
      </c>
      <c r="S220" s="53">
        <v>0</v>
      </c>
      <c r="T220" s="34">
        <f>(M220*S220)</f>
        <v>0</v>
      </c>
      <c r="U220" s="34">
        <f>N220+R220+T220</f>
        <v>12103.2</v>
      </c>
      <c r="V220" s="53">
        <f>M220*200</f>
        <v>4000</v>
      </c>
      <c r="W220" s="53">
        <v>1</v>
      </c>
      <c r="X220" s="53">
        <v>200</v>
      </c>
      <c r="Y220" s="52">
        <f t="shared" si="26"/>
        <v>200</v>
      </c>
      <c r="Z220" s="46">
        <v>0</v>
      </c>
      <c r="AA220" s="46"/>
      <c r="AB220" s="34">
        <f>V220+Y220+Z220</f>
        <v>4200</v>
      </c>
      <c r="AC220" s="34">
        <f>AB220+U220</f>
        <v>16303.2</v>
      </c>
      <c r="AD220" s="57" t="str">
        <f>A220</f>
        <v>642-A</v>
      </c>
      <c r="AE220" s="74"/>
    </row>
    <row r="221" spans="1:31" s="31" customFormat="1" ht="48" customHeight="1" x14ac:dyDescent="0.2">
      <c r="A221" s="33" t="s">
        <v>405</v>
      </c>
      <c r="B221" s="33" t="s">
        <v>643</v>
      </c>
      <c r="C221" s="28" t="s">
        <v>77</v>
      </c>
      <c r="D221" s="28" t="s">
        <v>103</v>
      </c>
      <c r="E221" s="35" t="s">
        <v>181</v>
      </c>
      <c r="F221" s="35" t="s">
        <v>166</v>
      </c>
      <c r="G221" s="35" t="s">
        <v>359</v>
      </c>
      <c r="H221" s="220">
        <v>42</v>
      </c>
      <c r="I221" s="33" t="s">
        <v>48</v>
      </c>
      <c r="J221" s="51">
        <v>585</v>
      </c>
      <c r="K221" s="52">
        <v>0</v>
      </c>
      <c r="L221" s="52">
        <v>0</v>
      </c>
      <c r="M221" s="52">
        <f t="shared" si="23"/>
        <v>0</v>
      </c>
      <c r="N221" s="34">
        <f t="shared" si="25"/>
        <v>0</v>
      </c>
      <c r="O221" s="53">
        <v>0</v>
      </c>
      <c r="P221" s="53">
        <v>36</v>
      </c>
      <c r="Q221" s="71">
        <v>0.4</v>
      </c>
      <c r="R221" s="71">
        <f t="shared" si="24"/>
        <v>0</v>
      </c>
      <c r="S221" s="53">
        <v>0</v>
      </c>
      <c r="T221" s="34">
        <f>(M221*S221)</f>
        <v>0</v>
      </c>
      <c r="U221" s="34">
        <f>N221+R221+T221</f>
        <v>0</v>
      </c>
      <c r="V221" s="53">
        <f>M221*200</f>
        <v>0</v>
      </c>
      <c r="W221" s="53">
        <v>0</v>
      </c>
      <c r="X221" s="53">
        <v>200</v>
      </c>
      <c r="Y221" s="52">
        <f t="shared" si="26"/>
        <v>0</v>
      </c>
      <c r="Z221" s="46">
        <v>0</v>
      </c>
      <c r="AA221" s="46"/>
      <c r="AB221" s="34">
        <f>V221+Y221+Z221</f>
        <v>0</v>
      </c>
      <c r="AC221" s="34">
        <f>AB221+U221</f>
        <v>0</v>
      </c>
      <c r="AD221" s="57" t="str">
        <f>A221</f>
        <v>642-A</v>
      </c>
      <c r="AE221" s="74" t="s">
        <v>195</v>
      </c>
    </row>
    <row r="222" spans="1:31" s="31" customFormat="1" ht="44" customHeight="1" x14ac:dyDescent="0.2">
      <c r="A222" s="33" t="s">
        <v>409</v>
      </c>
      <c r="B222" s="33" t="s">
        <v>644</v>
      </c>
      <c r="C222" s="28" t="s">
        <v>77</v>
      </c>
      <c r="D222" s="28" t="s">
        <v>103</v>
      </c>
      <c r="E222" s="35" t="s">
        <v>406</v>
      </c>
      <c r="F222" s="35" t="s">
        <v>410</v>
      </c>
      <c r="G222" s="35" t="s">
        <v>411</v>
      </c>
      <c r="H222" s="220">
        <v>42</v>
      </c>
      <c r="I222" s="33" t="s">
        <v>48</v>
      </c>
      <c r="J222" s="51">
        <v>585</v>
      </c>
      <c r="K222" s="52">
        <v>0</v>
      </c>
      <c r="L222" s="52">
        <v>0</v>
      </c>
      <c r="M222" s="52">
        <f t="shared" si="23"/>
        <v>0</v>
      </c>
      <c r="N222" s="34">
        <f t="shared" si="25"/>
        <v>0</v>
      </c>
      <c r="O222" s="53">
        <v>0</v>
      </c>
      <c r="P222" s="53">
        <v>12</v>
      </c>
      <c r="Q222" s="71">
        <v>0.4</v>
      </c>
      <c r="R222" s="71">
        <f t="shared" si="24"/>
        <v>0</v>
      </c>
      <c r="S222" s="53">
        <v>0</v>
      </c>
      <c r="T222" s="34">
        <f>(M222*S222)</f>
        <v>0</v>
      </c>
      <c r="U222" s="34">
        <f>N222+R222+T222</f>
        <v>0</v>
      </c>
      <c r="V222" s="53">
        <f>M222*200</f>
        <v>0</v>
      </c>
      <c r="W222" s="53">
        <v>0</v>
      </c>
      <c r="X222" s="53">
        <v>148</v>
      </c>
      <c r="Y222" s="52">
        <f t="shared" si="26"/>
        <v>0</v>
      </c>
      <c r="Z222" s="46">
        <v>0</v>
      </c>
      <c r="AA222" s="46"/>
      <c r="AB222" s="34">
        <f>V222+Y222+Z222</f>
        <v>0</v>
      </c>
      <c r="AC222" s="34">
        <f>AB222+U222</f>
        <v>0</v>
      </c>
      <c r="AD222" s="57" t="str">
        <f>A222</f>
        <v>643-PR</v>
      </c>
      <c r="AE222" s="74"/>
    </row>
    <row r="223" spans="1:31" s="31" customFormat="1" ht="44" customHeight="1" x14ac:dyDescent="0.2">
      <c r="A223" s="178" t="s">
        <v>409</v>
      </c>
      <c r="B223" s="178" t="s">
        <v>676</v>
      </c>
      <c r="C223" s="179" t="s">
        <v>77</v>
      </c>
      <c r="D223" s="179" t="s">
        <v>103</v>
      </c>
      <c r="E223" s="180" t="s">
        <v>181</v>
      </c>
      <c r="F223" s="180" t="s">
        <v>392</v>
      </c>
      <c r="G223" s="180" t="s">
        <v>413</v>
      </c>
      <c r="H223" s="220">
        <v>42</v>
      </c>
      <c r="I223" s="33" t="s">
        <v>48</v>
      </c>
      <c r="J223" s="51">
        <v>585</v>
      </c>
      <c r="K223" s="181">
        <v>0</v>
      </c>
      <c r="L223" s="181">
        <v>20</v>
      </c>
      <c r="M223" s="52">
        <f t="shared" si="23"/>
        <v>20</v>
      </c>
      <c r="N223" s="34">
        <f t="shared" si="25"/>
        <v>11700</v>
      </c>
      <c r="O223" s="53">
        <v>28</v>
      </c>
      <c r="P223" s="53">
        <v>36</v>
      </c>
      <c r="Q223" s="71">
        <v>0.4</v>
      </c>
      <c r="R223" s="71">
        <f t="shared" si="24"/>
        <v>403.2</v>
      </c>
      <c r="S223" s="53">
        <v>0</v>
      </c>
      <c r="T223" s="34">
        <f>(M223*S223)</f>
        <v>0</v>
      </c>
      <c r="U223" s="34">
        <f>N223+R223+T223</f>
        <v>12103.2</v>
      </c>
      <c r="V223" s="53">
        <f>M223*200</f>
        <v>4000</v>
      </c>
      <c r="W223" s="53">
        <v>1</v>
      </c>
      <c r="X223" s="53">
        <v>200</v>
      </c>
      <c r="Y223" s="52">
        <f t="shared" si="26"/>
        <v>200</v>
      </c>
      <c r="Z223" s="46"/>
      <c r="AA223" s="46"/>
      <c r="AB223" s="34">
        <f>V223+Y223+Z223</f>
        <v>4200</v>
      </c>
      <c r="AC223" s="34">
        <f>AB223+U223</f>
        <v>16303.2</v>
      </c>
      <c r="AD223" s="57"/>
      <c r="AE223" s="74"/>
    </row>
    <row r="224" spans="1:31" s="31" customFormat="1" ht="56" customHeight="1" x14ac:dyDescent="0.2">
      <c r="A224" s="33" t="s">
        <v>409</v>
      </c>
      <c r="B224" s="33"/>
      <c r="C224" s="28" t="s">
        <v>77</v>
      </c>
      <c r="D224" s="28" t="s">
        <v>103</v>
      </c>
      <c r="E224" s="35" t="s">
        <v>192</v>
      </c>
      <c r="F224" s="35" t="s">
        <v>392</v>
      </c>
      <c r="G224" s="35" t="s">
        <v>413</v>
      </c>
      <c r="H224" s="220">
        <v>42</v>
      </c>
      <c r="I224" s="33" t="s">
        <v>48</v>
      </c>
      <c r="J224" s="51">
        <v>585</v>
      </c>
      <c r="K224" s="52">
        <v>0</v>
      </c>
      <c r="L224" s="52">
        <v>18</v>
      </c>
      <c r="M224" s="52">
        <f t="shared" si="23"/>
        <v>18</v>
      </c>
      <c r="N224" s="34">
        <f t="shared" si="25"/>
        <v>10530</v>
      </c>
      <c r="O224" s="53">
        <v>28</v>
      </c>
      <c r="P224" s="53">
        <v>19</v>
      </c>
      <c r="Q224" s="71">
        <v>0.4</v>
      </c>
      <c r="R224" s="71">
        <f t="shared" si="24"/>
        <v>212.8</v>
      </c>
      <c r="S224" s="53">
        <v>0</v>
      </c>
      <c r="T224" s="34">
        <f>(M224*S224)</f>
        <v>0</v>
      </c>
      <c r="U224" s="34">
        <f>N224+R224+T224</f>
        <v>10742.8</v>
      </c>
      <c r="V224" s="53">
        <f>M224*200</f>
        <v>3600</v>
      </c>
      <c r="W224" s="53">
        <v>1</v>
      </c>
      <c r="X224" s="53">
        <v>165</v>
      </c>
      <c r="Y224" s="52">
        <f t="shared" si="26"/>
        <v>165</v>
      </c>
      <c r="Z224" s="46">
        <v>0</v>
      </c>
      <c r="AA224" s="46"/>
      <c r="AB224" s="34">
        <f>V224+Y224+Z224</f>
        <v>3765</v>
      </c>
      <c r="AC224" s="34">
        <f>AB224+U224</f>
        <v>14507.8</v>
      </c>
      <c r="AD224" s="57" t="str">
        <f>A224</f>
        <v>643-PR</v>
      </c>
      <c r="AE224" s="74"/>
    </row>
    <row r="225" spans="1:31" s="31" customFormat="1" ht="56" customHeight="1" x14ac:dyDescent="0.2">
      <c r="A225" s="33" t="s">
        <v>409</v>
      </c>
      <c r="B225" s="33" t="s">
        <v>645</v>
      </c>
      <c r="C225" s="28" t="s">
        <v>77</v>
      </c>
      <c r="D225" s="28" t="s">
        <v>103</v>
      </c>
      <c r="E225" s="35" t="s">
        <v>189</v>
      </c>
      <c r="F225" s="35" t="s">
        <v>392</v>
      </c>
      <c r="G225" s="35" t="s">
        <v>413</v>
      </c>
      <c r="H225" s="220">
        <v>42</v>
      </c>
      <c r="I225" s="33" t="s">
        <v>48</v>
      </c>
      <c r="J225" s="51">
        <v>585</v>
      </c>
      <c r="K225" s="52">
        <v>0</v>
      </c>
      <c r="L225" s="52">
        <v>15</v>
      </c>
      <c r="M225" s="52">
        <f t="shared" si="23"/>
        <v>15</v>
      </c>
      <c r="N225" s="34">
        <f t="shared" si="25"/>
        <v>8775</v>
      </c>
      <c r="O225" s="53">
        <v>28</v>
      </c>
      <c r="P225" s="53">
        <v>23</v>
      </c>
      <c r="Q225" s="71">
        <v>0.4</v>
      </c>
      <c r="R225" s="71">
        <f t="shared" si="24"/>
        <v>257.60000000000002</v>
      </c>
      <c r="S225" s="53">
        <v>0</v>
      </c>
      <c r="T225" s="34">
        <f>(M225*S225)</f>
        <v>0</v>
      </c>
      <c r="U225" s="34">
        <f>N225+R225+T225</f>
        <v>9032.6</v>
      </c>
      <c r="V225" s="53">
        <f>M225*200</f>
        <v>3000</v>
      </c>
      <c r="W225" s="53">
        <v>1</v>
      </c>
      <c r="X225" s="53">
        <v>153</v>
      </c>
      <c r="Y225" s="52">
        <f t="shared" si="26"/>
        <v>153</v>
      </c>
      <c r="Z225" s="46">
        <v>0</v>
      </c>
      <c r="AA225" s="46"/>
      <c r="AB225" s="34">
        <f>V225+Y225+Z225</f>
        <v>3153</v>
      </c>
      <c r="AC225" s="34">
        <f>AB225+U225</f>
        <v>12185.6</v>
      </c>
      <c r="AD225" s="57"/>
      <c r="AE225" s="74"/>
    </row>
    <row r="226" spans="1:31" s="31" customFormat="1" ht="30" customHeight="1" x14ac:dyDescent="0.2">
      <c r="A226" s="33" t="s">
        <v>409</v>
      </c>
      <c r="B226" s="33"/>
      <c r="C226" s="28" t="s">
        <v>77</v>
      </c>
      <c r="D226" s="28" t="s">
        <v>108</v>
      </c>
      <c r="E226" s="89" t="s">
        <v>415</v>
      </c>
      <c r="F226" s="35" t="s">
        <v>416</v>
      </c>
      <c r="G226" s="35" t="s">
        <v>417</v>
      </c>
      <c r="H226" s="220">
        <v>56</v>
      </c>
      <c r="I226" s="33" t="s">
        <v>48</v>
      </c>
      <c r="J226" s="51">
        <v>585</v>
      </c>
      <c r="K226" s="52">
        <v>19</v>
      </c>
      <c r="L226" s="52">
        <v>0</v>
      </c>
      <c r="M226" s="52">
        <f t="shared" si="23"/>
        <v>19</v>
      </c>
      <c r="N226" s="34">
        <f t="shared" si="25"/>
        <v>11115</v>
      </c>
      <c r="O226" s="53">
        <v>36</v>
      </c>
      <c r="P226" s="53">
        <v>22</v>
      </c>
      <c r="Q226" s="71">
        <v>0.4</v>
      </c>
      <c r="R226" s="71">
        <f t="shared" si="24"/>
        <v>316.8</v>
      </c>
      <c r="S226" s="34">
        <v>0</v>
      </c>
      <c r="T226" s="34">
        <v>0</v>
      </c>
      <c r="U226" s="34">
        <f>N226+R226+T226</f>
        <v>11431.8</v>
      </c>
      <c r="V226" s="53">
        <f>M226*200</f>
        <v>3800</v>
      </c>
      <c r="W226" s="53">
        <v>1</v>
      </c>
      <c r="X226" s="52">
        <v>225</v>
      </c>
      <c r="Y226" s="52">
        <f t="shared" si="26"/>
        <v>225</v>
      </c>
      <c r="Z226" s="34">
        <v>0</v>
      </c>
      <c r="AA226" s="34"/>
      <c r="AB226" s="34">
        <f>V226+Y226+Z226</f>
        <v>4025</v>
      </c>
      <c r="AC226" s="34">
        <f>AB226+U226</f>
        <v>15456.8</v>
      </c>
      <c r="AD226" s="57" t="str">
        <f>A226</f>
        <v>643-PR</v>
      </c>
      <c r="AE226" s="74"/>
    </row>
    <row r="227" spans="1:31" s="31" customFormat="1" ht="30.75" customHeight="1" x14ac:dyDescent="0.2">
      <c r="A227" s="33" t="s">
        <v>409</v>
      </c>
      <c r="B227" s="33"/>
      <c r="C227" s="28" t="s">
        <v>77</v>
      </c>
      <c r="D227" s="28" t="s">
        <v>108</v>
      </c>
      <c r="E227" s="89" t="s">
        <v>415</v>
      </c>
      <c r="F227" s="35" t="s">
        <v>416</v>
      </c>
      <c r="G227" s="35" t="s">
        <v>417</v>
      </c>
      <c r="H227" s="220">
        <v>56</v>
      </c>
      <c r="I227" s="33" t="s">
        <v>48</v>
      </c>
      <c r="J227" s="51">
        <v>585</v>
      </c>
      <c r="K227" s="52">
        <v>0</v>
      </c>
      <c r="L227" s="52">
        <v>18</v>
      </c>
      <c r="M227" s="52">
        <v>18</v>
      </c>
      <c r="N227" s="34">
        <f t="shared" si="25"/>
        <v>10530</v>
      </c>
      <c r="O227" s="53">
        <v>36</v>
      </c>
      <c r="P227" s="53">
        <v>22</v>
      </c>
      <c r="Q227" s="71">
        <v>0.4</v>
      </c>
      <c r="R227" s="71">
        <f t="shared" si="24"/>
        <v>316.8</v>
      </c>
      <c r="S227" s="34">
        <v>0</v>
      </c>
      <c r="T227" s="34">
        <v>0</v>
      </c>
      <c r="U227" s="34">
        <f>N227+R227+T227</f>
        <v>10846.8</v>
      </c>
      <c r="V227" s="53">
        <f>M227*200</f>
        <v>3600</v>
      </c>
      <c r="W227" s="53">
        <v>1</v>
      </c>
      <c r="X227" s="52">
        <v>225</v>
      </c>
      <c r="Y227" s="52">
        <f t="shared" si="26"/>
        <v>225</v>
      </c>
      <c r="Z227" s="34">
        <v>0</v>
      </c>
      <c r="AA227" s="34"/>
      <c r="AB227" s="34">
        <f>V227+Y227+Z227</f>
        <v>3825</v>
      </c>
      <c r="AC227" s="34">
        <f>AB227+U227</f>
        <v>14671.8</v>
      </c>
      <c r="AD227" s="57" t="str">
        <f>A227</f>
        <v>643-PR</v>
      </c>
      <c r="AE227" s="74"/>
    </row>
    <row r="228" spans="1:31" s="31" customFormat="1" ht="37.5" customHeight="1" x14ac:dyDescent="0.2">
      <c r="A228" s="62" t="s">
        <v>409</v>
      </c>
      <c r="B228" s="62"/>
      <c r="C228" s="63" t="s">
        <v>77</v>
      </c>
      <c r="D228" s="63" t="s">
        <v>108</v>
      </c>
      <c r="E228" s="95" t="s">
        <v>415</v>
      </c>
      <c r="F228" s="37" t="s">
        <v>420</v>
      </c>
      <c r="G228" s="37" t="s">
        <v>421</v>
      </c>
      <c r="H228" s="245">
        <v>42</v>
      </c>
      <c r="I228" s="62" t="s">
        <v>48</v>
      </c>
      <c r="J228" s="39">
        <v>585</v>
      </c>
      <c r="K228" s="40">
        <v>0</v>
      </c>
      <c r="L228" s="40">
        <v>0</v>
      </c>
      <c r="M228" s="40">
        <f t="shared" ref="M228:M295" si="27">K228+L228</f>
        <v>0</v>
      </c>
      <c r="N228" s="41">
        <f t="shared" si="25"/>
        <v>0</v>
      </c>
      <c r="O228" s="42">
        <v>0</v>
      </c>
      <c r="P228" s="42">
        <v>22</v>
      </c>
      <c r="Q228" s="67">
        <v>0.4</v>
      </c>
      <c r="R228" s="67">
        <f t="shared" si="24"/>
        <v>0</v>
      </c>
      <c r="S228" s="42">
        <v>0</v>
      </c>
      <c r="T228" s="41">
        <f>(M228*S228)</f>
        <v>0</v>
      </c>
      <c r="U228" s="41">
        <f>N228+R228+T228</f>
        <v>0</v>
      </c>
      <c r="V228" s="42">
        <f>M228*200</f>
        <v>0</v>
      </c>
      <c r="W228" s="42">
        <v>0</v>
      </c>
      <c r="X228" s="42">
        <v>225</v>
      </c>
      <c r="Y228" s="40">
        <f t="shared" si="26"/>
        <v>0</v>
      </c>
      <c r="Z228" s="45">
        <v>0</v>
      </c>
      <c r="AA228" s="46"/>
      <c r="AB228" s="41">
        <f>V228+Y228+Z228</f>
        <v>0</v>
      </c>
      <c r="AC228" s="41">
        <f>AB228+U228</f>
        <v>0</v>
      </c>
      <c r="AD228" s="57" t="str">
        <f>A228</f>
        <v>643-PR</v>
      </c>
      <c r="AE228" s="74"/>
    </row>
    <row r="229" spans="1:31" s="31" customFormat="1" ht="45.75" customHeight="1" x14ac:dyDescent="0.2">
      <c r="A229" s="62" t="s">
        <v>409</v>
      </c>
      <c r="B229" s="62"/>
      <c r="C229" s="63" t="s">
        <v>77</v>
      </c>
      <c r="D229" s="63" t="s">
        <v>108</v>
      </c>
      <c r="E229" s="37" t="s">
        <v>207</v>
      </c>
      <c r="F229" s="37" t="s">
        <v>423</v>
      </c>
      <c r="G229" s="37" t="s">
        <v>424</v>
      </c>
      <c r="H229" s="245">
        <v>42</v>
      </c>
      <c r="I229" s="62" t="s">
        <v>48</v>
      </c>
      <c r="J229" s="39">
        <v>585</v>
      </c>
      <c r="K229" s="40">
        <v>0</v>
      </c>
      <c r="L229" s="40">
        <v>0</v>
      </c>
      <c r="M229" s="40">
        <f t="shared" si="27"/>
        <v>0</v>
      </c>
      <c r="N229" s="41">
        <f t="shared" si="25"/>
        <v>0</v>
      </c>
      <c r="O229" s="42">
        <v>0</v>
      </c>
      <c r="P229" s="42">
        <v>12</v>
      </c>
      <c r="Q229" s="67">
        <v>0.4</v>
      </c>
      <c r="R229" s="67">
        <f t="shared" si="24"/>
        <v>0</v>
      </c>
      <c r="S229" s="42">
        <v>0</v>
      </c>
      <c r="T229" s="41">
        <f>(M229*S229)</f>
        <v>0</v>
      </c>
      <c r="U229" s="41">
        <f>N229+R229+T229</f>
        <v>0</v>
      </c>
      <c r="V229" s="42">
        <f>M229*200</f>
        <v>0</v>
      </c>
      <c r="W229" s="42">
        <v>0</v>
      </c>
      <c r="X229" s="42">
        <v>205</v>
      </c>
      <c r="Y229" s="40">
        <f t="shared" si="26"/>
        <v>0</v>
      </c>
      <c r="Z229" s="45">
        <v>0</v>
      </c>
      <c r="AA229" s="46"/>
      <c r="AB229" s="41">
        <f>V229+Y229+Z229</f>
        <v>0</v>
      </c>
      <c r="AC229" s="41">
        <f>AB229+U229</f>
        <v>0</v>
      </c>
      <c r="AD229" s="49" t="str">
        <f>A229</f>
        <v>643-PR</v>
      </c>
      <c r="AE229" s="74"/>
    </row>
    <row r="230" spans="1:31" s="31" customFormat="1" ht="45.75" customHeight="1" x14ac:dyDescent="0.2">
      <c r="A230" s="62" t="s">
        <v>409</v>
      </c>
      <c r="B230" s="62"/>
      <c r="C230" s="63" t="s">
        <v>77</v>
      </c>
      <c r="D230" s="63" t="s">
        <v>108</v>
      </c>
      <c r="E230" s="37" t="s">
        <v>207</v>
      </c>
      <c r="F230" s="37" t="s">
        <v>423</v>
      </c>
      <c r="G230" s="37" t="s">
        <v>424</v>
      </c>
      <c r="H230" s="245">
        <v>42</v>
      </c>
      <c r="I230" s="62" t="s">
        <v>48</v>
      </c>
      <c r="J230" s="39">
        <v>585</v>
      </c>
      <c r="K230" s="40">
        <v>0</v>
      </c>
      <c r="L230" s="40">
        <v>0</v>
      </c>
      <c r="M230" s="40">
        <f t="shared" si="27"/>
        <v>0</v>
      </c>
      <c r="N230" s="41">
        <f t="shared" si="25"/>
        <v>0</v>
      </c>
      <c r="O230" s="42">
        <v>0</v>
      </c>
      <c r="P230" s="42">
        <v>12</v>
      </c>
      <c r="Q230" s="67">
        <v>0.4</v>
      </c>
      <c r="R230" s="67">
        <f t="shared" si="24"/>
        <v>0</v>
      </c>
      <c r="S230" s="42">
        <v>0</v>
      </c>
      <c r="T230" s="41">
        <f>(M230*S230)</f>
        <v>0</v>
      </c>
      <c r="U230" s="41">
        <f>N230+R230+T230</f>
        <v>0</v>
      </c>
      <c r="V230" s="42">
        <f>M230*200</f>
        <v>0</v>
      </c>
      <c r="W230" s="42">
        <v>0</v>
      </c>
      <c r="X230" s="42">
        <v>205</v>
      </c>
      <c r="Y230" s="40">
        <f t="shared" si="26"/>
        <v>0</v>
      </c>
      <c r="Z230" s="45">
        <v>0</v>
      </c>
      <c r="AA230" s="46"/>
      <c r="AB230" s="41">
        <f>V230+Y230+Z230</f>
        <v>0</v>
      </c>
      <c r="AC230" s="41">
        <f>AB230+U230</f>
        <v>0</v>
      </c>
      <c r="AD230" s="49" t="str">
        <f>A230</f>
        <v>643-PR</v>
      </c>
      <c r="AE230" s="74"/>
    </row>
    <row r="231" spans="1:31" s="31" customFormat="1" ht="40.5" customHeight="1" x14ac:dyDescent="0.2">
      <c r="A231" s="33" t="s">
        <v>409</v>
      </c>
      <c r="B231" s="33"/>
      <c r="C231" s="28" t="s">
        <v>77</v>
      </c>
      <c r="D231" s="28" t="s">
        <v>108</v>
      </c>
      <c r="E231" s="35" t="s">
        <v>213</v>
      </c>
      <c r="F231" s="35" t="s">
        <v>426</v>
      </c>
      <c r="G231" s="35" t="s">
        <v>411</v>
      </c>
      <c r="H231" s="220">
        <v>42</v>
      </c>
      <c r="I231" s="33" t="s">
        <v>48</v>
      </c>
      <c r="J231" s="51">
        <v>585</v>
      </c>
      <c r="K231" s="52">
        <v>20</v>
      </c>
      <c r="L231" s="52">
        <v>0</v>
      </c>
      <c r="M231" s="52">
        <f t="shared" si="27"/>
        <v>20</v>
      </c>
      <c r="N231" s="34">
        <f t="shared" si="25"/>
        <v>11700</v>
      </c>
      <c r="O231" s="53">
        <v>28</v>
      </c>
      <c r="P231" s="53">
        <v>12</v>
      </c>
      <c r="Q231" s="71">
        <v>0.4</v>
      </c>
      <c r="R231" s="71">
        <f t="shared" si="24"/>
        <v>134.40000000000003</v>
      </c>
      <c r="S231" s="53">
        <v>0</v>
      </c>
      <c r="T231" s="34">
        <f>(M231*S231)</f>
        <v>0</v>
      </c>
      <c r="U231" s="34">
        <f>N231+R231+T231</f>
        <v>11834.4</v>
      </c>
      <c r="V231" s="53">
        <f>M231*200</f>
        <v>4000</v>
      </c>
      <c r="W231" s="53">
        <v>1</v>
      </c>
      <c r="X231" s="53">
        <v>154</v>
      </c>
      <c r="Y231" s="52">
        <f t="shared" si="26"/>
        <v>154</v>
      </c>
      <c r="Z231" s="46">
        <v>0</v>
      </c>
      <c r="AA231" s="46"/>
      <c r="AB231" s="34">
        <f>V231+Y231+Z231</f>
        <v>4154</v>
      </c>
      <c r="AC231" s="34">
        <f>AB231+U231</f>
        <v>15988.4</v>
      </c>
      <c r="AD231" s="57" t="str">
        <f>A231</f>
        <v>643-PR</v>
      </c>
      <c r="AE231" s="74"/>
    </row>
    <row r="232" spans="1:31" s="31" customFormat="1" ht="38.25" customHeight="1" x14ac:dyDescent="0.2">
      <c r="A232" s="33" t="s">
        <v>409</v>
      </c>
      <c r="B232" s="33"/>
      <c r="C232" s="28" t="s">
        <v>77</v>
      </c>
      <c r="D232" s="28" t="s">
        <v>108</v>
      </c>
      <c r="E232" s="35" t="s">
        <v>213</v>
      </c>
      <c r="F232" s="35" t="s">
        <v>392</v>
      </c>
      <c r="G232" s="35" t="s">
        <v>428</v>
      </c>
      <c r="H232" s="220">
        <v>42</v>
      </c>
      <c r="I232" s="33" t="s">
        <v>48</v>
      </c>
      <c r="J232" s="51">
        <v>585</v>
      </c>
      <c r="K232" s="52">
        <v>0</v>
      </c>
      <c r="L232" s="52">
        <v>19</v>
      </c>
      <c r="M232" s="52">
        <f t="shared" si="27"/>
        <v>19</v>
      </c>
      <c r="N232" s="34">
        <f t="shared" si="25"/>
        <v>11115</v>
      </c>
      <c r="O232" s="53">
        <v>28</v>
      </c>
      <c r="P232" s="53">
        <v>12</v>
      </c>
      <c r="Q232" s="71">
        <v>0.4</v>
      </c>
      <c r="R232" s="71">
        <f t="shared" si="24"/>
        <v>134.40000000000003</v>
      </c>
      <c r="S232" s="53">
        <v>0</v>
      </c>
      <c r="T232" s="34">
        <f>(M232*S232)</f>
        <v>0</v>
      </c>
      <c r="U232" s="34">
        <f>N232+R232+T232</f>
        <v>11249.4</v>
      </c>
      <c r="V232" s="53">
        <f>M232*200</f>
        <v>3800</v>
      </c>
      <c r="W232" s="53">
        <v>1</v>
      </c>
      <c r="X232" s="53">
        <v>154</v>
      </c>
      <c r="Y232" s="52">
        <f t="shared" si="26"/>
        <v>154</v>
      </c>
      <c r="Z232" s="46">
        <v>0</v>
      </c>
      <c r="AA232" s="46"/>
      <c r="AB232" s="34">
        <f>V232+Y232+Z232</f>
        <v>3954</v>
      </c>
      <c r="AC232" s="34">
        <f>AB232+U232</f>
        <v>15203.4</v>
      </c>
      <c r="AD232" s="57" t="str">
        <f>A232</f>
        <v>643-PR</v>
      </c>
      <c r="AE232" s="74"/>
    </row>
    <row r="233" spans="1:31" s="31" customFormat="1" ht="31.5" customHeight="1" x14ac:dyDescent="0.2">
      <c r="A233" s="33" t="s">
        <v>409</v>
      </c>
      <c r="B233" s="33"/>
      <c r="C233" s="28" t="s">
        <v>77</v>
      </c>
      <c r="D233" s="28" t="s">
        <v>108</v>
      </c>
      <c r="E233" s="89" t="s">
        <v>302</v>
      </c>
      <c r="F233" s="35" t="s">
        <v>392</v>
      </c>
      <c r="G233" s="35" t="s">
        <v>428</v>
      </c>
      <c r="H233" s="220">
        <v>42</v>
      </c>
      <c r="I233" s="33" t="s">
        <v>48</v>
      </c>
      <c r="J233" s="51">
        <v>585</v>
      </c>
      <c r="K233" s="52">
        <v>19</v>
      </c>
      <c r="L233" s="52">
        <v>0</v>
      </c>
      <c r="M233" s="52">
        <f t="shared" si="27"/>
        <v>19</v>
      </c>
      <c r="N233" s="34">
        <f t="shared" si="25"/>
        <v>11115</v>
      </c>
      <c r="O233" s="53">
        <v>28</v>
      </c>
      <c r="P233" s="53">
        <v>41</v>
      </c>
      <c r="Q233" s="71">
        <v>0.4</v>
      </c>
      <c r="R233" s="71">
        <f t="shared" si="24"/>
        <v>459.20000000000005</v>
      </c>
      <c r="S233" s="53">
        <v>0</v>
      </c>
      <c r="T233" s="34">
        <f>(M233*S233)</f>
        <v>0</v>
      </c>
      <c r="U233" s="34">
        <f>N233+R233+T233</f>
        <v>11574.2</v>
      </c>
      <c r="V233" s="53">
        <f>M233*200</f>
        <v>3800</v>
      </c>
      <c r="W233" s="53">
        <v>1</v>
      </c>
      <c r="X233" s="53">
        <v>275</v>
      </c>
      <c r="Y233" s="52">
        <f t="shared" si="26"/>
        <v>275</v>
      </c>
      <c r="Z233" s="46">
        <v>0</v>
      </c>
      <c r="AA233" s="46"/>
      <c r="AB233" s="34">
        <f>V233+Y233+Z233</f>
        <v>4075</v>
      </c>
      <c r="AC233" s="34">
        <f>AB233+U233</f>
        <v>15649.2</v>
      </c>
      <c r="AD233" s="57" t="str">
        <f>A233</f>
        <v>643-PR</v>
      </c>
      <c r="AE233" s="74"/>
    </row>
    <row r="234" spans="1:31" s="31" customFormat="1" ht="28.5" customHeight="1" x14ac:dyDescent="0.2">
      <c r="A234" s="33" t="s">
        <v>409</v>
      </c>
      <c r="B234" s="33"/>
      <c r="C234" s="28" t="s">
        <v>77</v>
      </c>
      <c r="D234" s="28" t="s">
        <v>50</v>
      </c>
      <c r="E234" s="35" t="s">
        <v>373</v>
      </c>
      <c r="F234" s="35" t="s">
        <v>420</v>
      </c>
      <c r="G234" s="35" t="s">
        <v>413</v>
      </c>
      <c r="H234" s="220">
        <v>42</v>
      </c>
      <c r="I234" s="33" t="s">
        <v>48</v>
      </c>
      <c r="J234" s="51">
        <v>585</v>
      </c>
      <c r="K234" s="52">
        <v>0</v>
      </c>
      <c r="L234" s="52">
        <v>20</v>
      </c>
      <c r="M234" s="52">
        <f t="shared" si="27"/>
        <v>20</v>
      </c>
      <c r="N234" s="34">
        <f t="shared" si="25"/>
        <v>11700</v>
      </c>
      <c r="O234" s="53">
        <v>28</v>
      </c>
      <c r="P234" s="53">
        <v>30</v>
      </c>
      <c r="Q234" s="71">
        <v>0.4</v>
      </c>
      <c r="R234" s="71">
        <f t="shared" si="24"/>
        <v>336</v>
      </c>
      <c r="S234" s="53">
        <v>0</v>
      </c>
      <c r="T234" s="34">
        <f>(M234*S234)</f>
        <v>0</v>
      </c>
      <c r="U234" s="34">
        <f>N234+R234+T234</f>
        <v>12036</v>
      </c>
      <c r="V234" s="53">
        <f>M234*200</f>
        <v>4000</v>
      </c>
      <c r="W234" s="53">
        <v>1</v>
      </c>
      <c r="X234" s="53">
        <v>310</v>
      </c>
      <c r="Y234" s="52">
        <f t="shared" si="26"/>
        <v>310</v>
      </c>
      <c r="Z234" s="46">
        <v>0</v>
      </c>
      <c r="AA234" s="46"/>
      <c r="AB234" s="34">
        <f>V234+Y234+Z234</f>
        <v>4310</v>
      </c>
      <c r="AC234" s="34">
        <f>AB234+U234</f>
        <v>16346</v>
      </c>
      <c r="AD234" s="57" t="str">
        <f>A234</f>
        <v>643-PR</v>
      </c>
      <c r="AE234" s="74"/>
    </row>
    <row r="235" spans="1:31" s="31" customFormat="1" ht="42.75" customHeight="1" x14ac:dyDescent="0.2">
      <c r="A235" s="33" t="s">
        <v>409</v>
      </c>
      <c r="B235" s="33"/>
      <c r="C235" s="28" t="s">
        <v>77</v>
      </c>
      <c r="D235" s="28" t="s">
        <v>50</v>
      </c>
      <c r="E235" s="35" t="s">
        <v>165</v>
      </c>
      <c r="F235" s="35" t="s">
        <v>432</v>
      </c>
      <c r="G235" s="35" t="s">
        <v>433</v>
      </c>
      <c r="H235" s="220">
        <v>42</v>
      </c>
      <c r="I235" s="33" t="s">
        <v>48</v>
      </c>
      <c r="J235" s="51">
        <v>585</v>
      </c>
      <c r="K235" s="52">
        <v>20</v>
      </c>
      <c r="L235" s="52">
        <v>0</v>
      </c>
      <c r="M235" s="52">
        <f t="shared" si="27"/>
        <v>20</v>
      </c>
      <c r="N235" s="34">
        <f t="shared" si="25"/>
        <v>11700</v>
      </c>
      <c r="O235" s="53">
        <v>28</v>
      </c>
      <c r="P235" s="53">
        <v>46</v>
      </c>
      <c r="Q235" s="71">
        <v>0.4</v>
      </c>
      <c r="R235" s="71">
        <f t="shared" si="24"/>
        <v>515.20000000000005</v>
      </c>
      <c r="S235" s="53">
        <v>0</v>
      </c>
      <c r="T235" s="34">
        <f>(M235*S235)</f>
        <v>0</v>
      </c>
      <c r="U235" s="34">
        <f>N235+R235+T235</f>
        <v>12215.2</v>
      </c>
      <c r="V235" s="53">
        <f>M235*200</f>
        <v>4000</v>
      </c>
      <c r="W235" s="53">
        <v>1</v>
      </c>
      <c r="X235" s="53">
        <v>385</v>
      </c>
      <c r="Y235" s="52">
        <f t="shared" si="26"/>
        <v>385</v>
      </c>
      <c r="Z235" s="46">
        <v>0</v>
      </c>
      <c r="AA235" s="46"/>
      <c r="AB235" s="34">
        <f>V235+Y235+Z235</f>
        <v>4385</v>
      </c>
      <c r="AC235" s="34">
        <f>AB235+U235</f>
        <v>16600.2</v>
      </c>
      <c r="AD235" s="57" t="str">
        <f>A235</f>
        <v>643-PR</v>
      </c>
      <c r="AE235" s="74"/>
    </row>
    <row r="236" spans="1:31" s="31" customFormat="1" ht="33" customHeight="1" x14ac:dyDescent="0.2">
      <c r="A236" s="33" t="s">
        <v>435</v>
      </c>
      <c r="B236" s="33" t="s">
        <v>32</v>
      </c>
      <c r="C236" s="28" t="s">
        <v>77</v>
      </c>
      <c r="D236" s="28" t="s">
        <v>108</v>
      </c>
      <c r="E236" s="89" t="s">
        <v>302</v>
      </c>
      <c r="F236" s="35" t="s">
        <v>416</v>
      </c>
      <c r="G236" s="35" t="s">
        <v>417</v>
      </c>
      <c r="H236" s="220">
        <v>56</v>
      </c>
      <c r="I236" s="33" t="s">
        <v>48</v>
      </c>
      <c r="J236" s="51">
        <v>585</v>
      </c>
      <c r="K236" s="52">
        <v>0</v>
      </c>
      <c r="L236" s="52">
        <v>18</v>
      </c>
      <c r="M236" s="52">
        <f t="shared" si="27"/>
        <v>18</v>
      </c>
      <c r="N236" s="34">
        <f t="shared" si="25"/>
        <v>10530</v>
      </c>
      <c r="O236" s="53">
        <v>36</v>
      </c>
      <c r="P236" s="53">
        <v>41</v>
      </c>
      <c r="Q236" s="71">
        <v>0.4</v>
      </c>
      <c r="R236" s="71">
        <f t="shared" si="24"/>
        <v>590.40000000000009</v>
      </c>
      <c r="S236" s="53">
        <v>0</v>
      </c>
      <c r="T236" s="34">
        <f>(M236*S236)</f>
        <v>0</v>
      </c>
      <c r="U236" s="34">
        <f>N236+R236+T236</f>
        <v>11120.4</v>
      </c>
      <c r="V236" s="53">
        <f>M236*200</f>
        <v>3600</v>
      </c>
      <c r="W236" s="53">
        <v>0</v>
      </c>
      <c r="X236" s="53">
        <v>0</v>
      </c>
      <c r="Y236" s="52">
        <f t="shared" si="26"/>
        <v>0</v>
      </c>
      <c r="Z236" s="46">
        <v>0</v>
      </c>
      <c r="AA236" s="46" t="s">
        <v>301</v>
      </c>
      <c r="AB236" s="34">
        <f>V236+Y236+Z236</f>
        <v>3600</v>
      </c>
      <c r="AC236" s="34">
        <f>AB236+U236</f>
        <v>14720.4</v>
      </c>
      <c r="AD236" s="57" t="str">
        <f>A236</f>
        <v>643-SH</v>
      </c>
      <c r="AE236" s="74"/>
    </row>
    <row r="237" spans="1:31" s="31" customFormat="1" ht="42.75" customHeight="1" x14ac:dyDescent="0.2">
      <c r="A237" s="62" t="s">
        <v>437</v>
      </c>
      <c r="B237" s="62" t="s">
        <v>32</v>
      </c>
      <c r="C237" s="63" t="s">
        <v>77</v>
      </c>
      <c r="D237" s="63" t="s">
        <v>108</v>
      </c>
      <c r="E237" s="37" t="s">
        <v>438</v>
      </c>
      <c r="F237" s="37" t="s">
        <v>94</v>
      </c>
      <c r="G237" s="37" t="s">
        <v>95</v>
      </c>
      <c r="H237" s="245">
        <v>42</v>
      </c>
      <c r="I237" s="62" t="s">
        <v>172</v>
      </c>
      <c r="J237" s="39">
        <v>585</v>
      </c>
      <c r="K237" s="40">
        <v>0</v>
      </c>
      <c r="L237" s="40">
        <v>0</v>
      </c>
      <c r="M237" s="40">
        <f t="shared" si="27"/>
        <v>0</v>
      </c>
      <c r="N237" s="41">
        <f t="shared" si="25"/>
        <v>0</v>
      </c>
      <c r="O237" s="42">
        <v>0</v>
      </c>
      <c r="P237" s="42">
        <v>15</v>
      </c>
      <c r="Q237" s="67">
        <v>0.4</v>
      </c>
      <c r="R237" s="67">
        <f t="shared" si="24"/>
        <v>0</v>
      </c>
      <c r="S237" s="42">
        <v>0</v>
      </c>
      <c r="T237" s="41">
        <f>(M237*S237)</f>
        <v>0</v>
      </c>
      <c r="U237" s="41">
        <f>N237+R237+T237</f>
        <v>0</v>
      </c>
      <c r="V237" s="42">
        <f>M237*200</f>
        <v>0</v>
      </c>
      <c r="W237" s="42">
        <v>0</v>
      </c>
      <c r="X237" s="42">
        <v>175</v>
      </c>
      <c r="Y237" s="40">
        <f t="shared" si="26"/>
        <v>0</v>
      </c>
      <c r="Z237" s="45">
        <v>0</v>
      </c>
      <c r="AA237" s="45"/>
      <c r="AB237" s="41">
        <f>V237+Y237+Z237</f>
        <v>0</v>
      </c>
      <c r="AC237" s="41">
        <f>AB237+U237</f>
        <v>0</v>
      </c>
      <c r="AD237" s="57" t="str">
        <f>A237</f>
        <v>644-PR</v>
      </c>
      <c r="AE237" s="74"/>
    </row>
    <row r="238" spans="1:31" s="31" customFormat="1" ht="43.5" customHeight="1" x14ac:dyDescent="0.2">
      <c r="A238" s="33" t="s">
        <v>437</v>
      </c>
      <c r="B238" s="33"/>
      <c r="C238" s="28" t="s">
        <v>77</v>
      </c>
      <c r="D238" s="28" t="s">
        <v>108</v>
      </c>
      <c r="E238" s="35" t="s">
        <v>438</v>
      </c>
      <c r="F238" s="35" t="s">
        <v>440</v>
      </c>
      <c r="G238" s="35" t="s">
        <v>441</v>
      </c>
      <c r="H238" s="220">
        <v>56</v>
      </c>
      <c r="I238" s="33" t="s">
        <v>172</v>
      </c>
      <c r="J238" s="51">
        <v>585</v>
      </c>
      <c r="K238" s="52">
        <v>0</v>
      </c>
      <c r="L238" s="52">
        <v>15</v>
      </c>
      <c r="M238" s="52">
        <f t="shared" si="27"/>
        <v>15</v>
      </c>
      <c r="N238" s="34">
        <f t="shared" si="25"/>
        <v>8775</v>
      </c>
      <c r="O238" s="53">
        <v>24</v>
      </c>
      <c r="P238" s="53">
        <v>15</v>
      </c>
      <c r="Q238" s="71">
        <v>0.4</v>
      </c>
      <c r="R238" s="71">
        <f t="shared" si="24"/>
        <v>144</v>
      </c>
      <c r="S238" s="53">
        <v>150</v>
      </c>
      <c r="T238" s="34">
        <f>(M238*S238)</f>
        <v>2250</v>
      </c>
      <c r="U238" s="34">
        <f>N238+R238+T238</f>
        <v>11169</v>
      </c>
      <c r="V238" s="53">
        <f>M238*200</f>
        <v>3000</v>
      </c>
      <c r="W238" s="53">
        <v>1</v>
      </c>
      <c r="X238" s="53">
        <v>175</v>
      </c>
      <c r="Y238" s="52">
        <f t="shared" si="26"/>
        <v>175</v>
      </c>
      <c r="Z238" s="46">
        <v>0</v>
      </c>
      <c r="AA238" s="46"/>
      <c r="AB238" s="34">
        <f>V238+Y238+Z238</f>
        <v>3175</v>
      </c>
      <c r="AC238" s="34">
        <f>AB238+U238</f>
        <v>14344</v>
      </c>
      <c r="AD238" s="57" t="str">
        <f>A238</f>
        <v>644-PR</v>
      </c>
      <c r="AE238" s="74"/>
    </row>
    <row r="239" spans="1:31" s="31" customFormat="1" ht="50" customHeight="1" x14ac:dyDescent="0.2">
      <c r="A239" s="178" t="s">
        <v>437</v>
      </c>
      <c r="B239" s="178" t="s">
        <v>677</v>
      </c>
      <c r="C239" s="179" t="s">
        <v>77</v>
      </c>
      <c r="D239" s="179" t="s">
        <v>108</v>
      </c>
      <c r="E239" s="180" t="s">
        <v>438</v>
      </c>
      <c r="F239" s="180" t="s">
        <v>308</v>
      </c>
      <c r="G239" s="180" t="s">
        <v>309</v>
      </c>
      <c r="H239" s="220">
        <v>42</v>
      </c>
      <c r="I239" s="33" t="s">
        <v>172</v>
      </c>
      <c r="J239" s="51">
        <v>585</v>
      </c>
      <c r="K239" s="52">
        <v>0</v>
      </c>
      <c r="L239" s="52">
        <v>15</v>
      </c>
      <c r="M239" s="52">
        <f t="shared" si="27"/>
        <v>15</v>
      </c>
      <c r="N239" s="34">
        <f t="shared" si="25"/>
        <v>8775</v>
      </c>
      <c r="O239" s="53">
        <v>18</v>
      </c>
      <c r="P239" s="53">
        <v>15</v>
      </c>
      <c r="Q239" s="71">
        <v>0.4</v>
      </c>
      <c r="R239" s="71">
        <f t="shared" si="24"/>
        <v>108</v>
      </c>
      <c r="S239" s="53">
        <v>0</v>
      </c>
      <c r="T239" s="34">
        <f>(M239*S239)</f>
        <v>0</v>
      </c>
      <c r="U239" s="34">
        <f>N239+R239+T239</f>
        <v>8883</v>
      </c>
      <c r="V239" s="53">
        <f>M239*200</f>
        <v>3000</v>
      </c>
      <c r="W239" s="53">
        <v>1</v>
      </c>
      <c r="X239" s="53">
        <v>175</v>
      </c>
      <c r="Y239" s="52">
        <f t="shared" si="26"/>
        <v>175</v>
      </c>
      <c r="Z239" s="46">
        <v>0</v>
      </c>
      <c r="AA239" s="46"/>
      <c r="AB239" s="34">
        <f>V239+Y239+Z239</f>
        <v>3175</v>
      </c>
      <c r="AC239" s="34">
        <f>AB239+U239</f>
        <v>12058</v>
      </c>
      <c r="AD239" s="57" t="str">
        <f>A239</f>
        <v>644-PR</v>
      </c>
      <c r="AE239" s="74"/>
    </row>
    <row r="240" spans="1:31" s="31" customFormat="1" ht="50" customHeight="1" x14ac:dyDescent="0.2">
      <c r="A240" s="33" t="s">
        <v>437</v>
      </c>
      <c r="B240" s="33"/>
      <c r="C240" s="28" t="s">
        <v>77</v>
      </c>
      <c r="D240" s="28" t="s">
        <v>108</v>
      </c>
      <c r="E240" s="35" t="s">
        <v>443</v>
      </c>
      <c r="F240" s="35" t="s">
        <v>82</v>
      </c>
      <c r="G240" s="35" t="s">
        <v>444</v>
      </c>
      <c r="H240" s="220">
        <v>42</v>
      </c>
      <c r="I240" s="33" t="s">
        <v>172</v>
      </c>
      <c r="J240" s="51">
        <v>585</v>
      </c>
      <c r="K240" s="52">
        <v>0</v>
      </c>
      <c r="L240" s="52">
        <v>15</v>
      </c>
      <c r="M240" s="52">
        <f t="shared" si="27"/>
        <v>15</v>
      </c>
      <c r="N240" s="34">
        <f t="shared" si="25"/>
        <v>8775</v>
      </c>
      <c r="O240" s="53">
        <v>18</v>
      </c>
      <c r="P240" s="53">
        <v>68</v>
      </c>
      <c r="Q240" s="71">
        <v>0.4</v>
      </c>
      <c r="R240" s="71">
        <f t="shared" si="24"/>
        <v>489.6</v>
      </c>
      <c r="S240" s="53">
        <v>0</v>
      </c>
      <c r="T240" s="34">
        <f>(M240*S240)</f>
        <v>0</v>
      </c>
      <c r="U240" s="34">
        <f>N240+R240+T240</f>
        <v>9264.6</v>
      </c>
      <c r="V240" s="53">
        <f>M240*200</f>
        <v>3000</v>
      </c>
      <c r="W240" s="53">
        <v>1</v>
      </c>
      <c r="X240" s="53">
        <v>225</v>
      </c>
      <c r="Y240" s="52">
        <f t="shared" si="26"/>
        <v>225</v>
      </c>
      <c r="Z240" s="46">
        <v>0</v>
      </c>
      <c r="AA240" s="46"/>
      <c r="AB240" s="34">
        <f>V240+Y240+Z240</f>
        <v>3225</v>
      </c>
      <c r="AC240" s="34">
        <f>AB240+U240</f>
        <v>12489.6</v>
      </c>
      <c r="AD240" s="57" t="str">
        <f>A240</f>
        <v>644-PR</v>
      </c>
      <c r="AE240" s="74"/>
    </row>
    <row r="241" spans="1:31" s="31" customFormat="1" ht="39.75" customHeight="1" x14ac:dyDescent="0.2">
      <c r="A241" s="33" t="s">
        <v>437</v>
      </c>
      <c r="B241" s="33" t="s">
        <v>646</v>
      </c>
      <c r="C241" s="28" t="s">
        <v>77</v>
      </c>
      <c r="D241" s="28" t="s">
        <v>108</v>
      </c>
      <c r="E241" s="35" t="s">
        <v>438</v>
      </c>
      <c r="F241" s="35" t="s">
        <v>100</v>
      </c>
      <c r="G241" s="35" t="s">
        <v>411</v>
      </c>
      <c r="H241" s="220">
        <v>42</v>
      </c>
      <c r="I241" s="33" t="s">
        <v>172</v>
      </c>
      <c r="J241" s="51">
        <v>585</v>
      </c>
      <c r="K241" s="52">
        <v>0</v>
      </c>
      <c r="L241" s="52">
        <v>0</v>
      </c>
      <c r="M241" s="52">
        <f t="shared" si="27"/>
        <v>0</v>
      </c>
      <c r="N241" s="34">
        <f t="shared" si="25"/>
        <v>0</v>
      </c>
      <c r="O241" s="53">
        <v>0</v>
      </c>
      <c r="P241" s="53">
        <v>15</v>
      </c>
      <c r="Q241" s="71">
        <v>0.4</v>
      </c>
      <c r="R241" s="71">
        <f t="shared" si="24"/>
        <v>0</v>
      </c>
      <c r="S241" s="53">
        <v>0</v>
      </c>
      <c r="T241" s="34">
        <f>(M241*S241)</f>
        <v>0</v>
      </c>
      <c r="U241" s="34">
        <f>N241+R241+T241</f>
        <v>0</v>
      </c>
      <c r="V241" s="53">
        <f>M241*200</f>
        <v>0</v>
      </c>
      <c r="W241" s="53">
        <v>0</v>
      </c>
      <c r="X241" s="53">
        <v>175</v>
      </c>
      <c r="Y241" s="52">
        <f t="shared" si="26"/>
        <v>0</v>
      </c>
      <c r="Z241" s="46">
        <v>0</v>
      </c>
      <c r="AA241" s="46"/>
      <c r="AB241" s="34">
        <f>V241+Y241+Z241</f>
        <v>0</v>
      </c>
      <c r="AC241" s="34">
        <f>AB241+U241</f>
        <v>0</v>
      </c>
      <c r="AD241" s="57" t="str">
        <f>A241</f>
        <v>644-PR</v>
      </c>
      <c r="AE241" s="74"/>
    </row>
    <row r="242" spans="1:31" s="31" customFormat="1" ht="38.25" customHeight="1" x14ac:dyDescent="0.2">
      <c r="A242" s="33" t="s">
        <v>437</v>
      </c>
      <c r="B242" s="33"/>
      <c r="C242" s="28" t="s">
        <v>77</v>
      </c>
      <c r="D242" s="28" t="s">
        <v>108</v>
      </c>
      <c r="E242" s="35" t="s">
        <v>443</v>
      </c>
      <c r="F242" s="35" t="s">
        <v>447</v>
      </c>
      <c r="G242" s="35" t="s">
        <v>448</v>
      </c>
      <c r="H242" s="220">
        <v>42</v>
      </c>
      <c r="I242" s="33" t="s">
        <v>172</v>
      </c>
      <c r="J242" s="51">
        <v>585</v>
      </c>
      <c r="K242" s="52">
        <v>14</v>
      </c>
      <c r="L242" s="52">
        <v>0</v>
      </c>
      <c r="M242" s="52">
        <f t="shared" si="27"/>
        <v>14</v>
      </c>
      <c r="N242" s="34">
        <f t="shared" si="25"/>
        <v>8190</v>
      </c>
      <c r="O242" s="34">
        <v>18</v>
      </c>
      <c r="P242" s="34">
        <v>68</v>
      </c>
      <c r="Q242" s="54">
        <v>0.4</v>
      </c>
      <c r="R242" s="54">
        <f t="shared" si="24"/>
        <v>489.6</v>
      </c>
      <c r="S242" s="34">
        <v>110</v>
      </c>
      <c r="T242" s="34">
        <f>(M242*S242)</f>
        <v>1540</v>
      </c>
      <c r="U242" s="34">
        <f>N242+R242+T242</f>
        <v>10219.6</v>
      </c>
      <c r="V242" s="34">
        <f>M242*200</f>
        <v>2800</v>
      </c>
      <c r="W242" s="34">
        <v>1</v>
      </c>
      <c r="X242" s="34">
        <v>225</v>
      </c>
      <c r="Y242" s="52">
        <f t="shared" si="26"/>
        <v>225</v>
      </c>
      <c r="Z242" s="52">
        <v>0</v>
      </c>
      <c r="AA242" s="52"/>
      <c r="AB242" s="34">
        <f>V242+Y242+Z242</f>
        <v>3025</v>
      </c>
      <c r="AC242" s="34">
        <f>AB242+U242</f>
        <v>13244.6</v>
      </c>
      <c r="AD242" s="57" t="str">
        <f>A242</f>
        <v>644-PR</v>
      </c>
      <c r="AE242" s="74"/>
    </row>
    <row r="243" spans="1:31" s="31" customFormat="1" ht="39" customHeight="1" x14ac:dyDescent="0.2">
      <c r="A243" s="33" t="s">
        <v>437</v>
      </c>
      <c r="B243" s="33"/>
      <c r="C243" s="28" t="s">
        <v>77</v>
      </c>
      <c r="D243" s="28" t="s">
        <v>108</v>
      </c>
      <c r="E243" s="35" t="s">
        <v>443</v>
      </c>
      <c r="F243" s="35" t="s">
        <v>440</v>
      </c>
      <c r="G243" s="35" t="s">
        <v>441</v>
      </c>
      <c r="H243" s="220">
        <v>56</v>
      </c>
      <c r="I243" s="33" t="s">
        <v>172</v>
      </c>
      <c r="J243" s="51">
        <v>585</v>
      </c>
      <c r="K243" s="52">
        <v>15</v>
      </c>
      <c r="L243" s="52">
        <v>0</v>
      </c>
      <c r="M243" s="52">
        <f t="shared" si="27"/>
        <v>15</v>
      </c>
      <c r="N243" s="34">
        <f t="shared" si="25"/>
        <v>8775</v>
      </c>
      <c r="O243" s="53">
        <v>24</v>
      </c>
      <c r="P243" s="53">
        <v>68</v>
      </c>
      <c r="Q243" s="71">
        <v>0.4</v>
      </c>
      <c r="R243" s="71">
        <f t="shared" si="24"/>
        <v>652.80000000000007</v>
      </c>
      <c r="S243" s="53">
        <v>150</v>
      </c>
      <c r="T243" s="34">
        <f>(M243*S243)</f>
        <v>2250</v>
      </c>
      <c r="U243" s="34">
        <f>N243+R243+T243</f>
        <v>11677.8</v>
      </c>
      <c r="V243" s="53">
        <f>M243*200</f>
        <v>3000</v>
      </c>
      <c r="W243" s="53">
        <v>1</v>
      </c>
      <c r="X243" s="53">
        <v>225</v>
      </c>
      <c r="Y243" s="52">
        <f t="shared" si="26"/>
        <v>225</v>
      </c>
      <c r="Z243" s="46">
        <v>0</v>
      </c>
      <c r="AA243" s="46"/>
      <c r="AB243" s="34">
        <f>V243+Y243+Z243</f>
        <v>3225</v>
      </c>
      <c r="AC243" s="34">
        <f>AB243+U243</f>
        <v>14902.8</v>
      </c>
      <c r="AD243" s="57" t="str">
        <f>A243</f>
        <v>644-PR</v>
      </c>
      <c r="AE243" s="74"/>
    </row>
    <row r="244" spans="1:31" s="31" customFormat="1" ht="33.75" customHeight="1" x14ac:dyDescent="0.2">
      <c r="A244" s="33" t="s">
        <v>437</v>
      </c>
      <c r="B244" s="33"/>
      <c r="C244" s="28" t="s">
        <v>77</v>
      </c>
      <c r="D244" s="28" t="s">
        <v>45</v>
      </c>
      <c r="E244" s="35" t="s">
        <v>228</v>
      </c>
      <c r="F244" s="132" t="s">
        <v>451</v>
      </c>
      <c r="G244" s="35" t="s">
        <v>452</v>
      </c>
      <c r="H244" s="52">
        <v>42</v>
      </c>
      <c r="I244" s="33" t="s">
        <v>37</v>
      </c>
      <c r="J244" s="51">
        <v>1200</v>
      </c>
      <c r="K244" s="52">
        <v>0</v>
      </c>
      <c r="L244" s="52">
        <v>18</v>
      </c>
      <c r="M244" s="52">
        <f t="shared" si="27"/>
        <v>18</v>
      </c>
      <c r="N244" s="34">
        <f t="shared" si="25"/>
        <v>21600</v>
      </c>
      <c r="O244" s="53">
        <v>0</v>
      </c>
      <c r="P244" s="53">
        <v>0</v>
      </c>
      <c r="Q244" s="71">
        <v>0</v>
      </c>
      <c r="R244" s="71">
        <f t="shared" si="24"/>
        <v>0</v>
      </c>
      <c r="S244" s="53">
        <v>0</v>
      </c>
      <c r="T244" s="34">
        <f>(M244*S244)</f>
        <v>0</v>
      </c>
      <c r="U244" s="34">
        <f>N244+R244+T244</f>
        <v>21600</v>
      </c>
      <c r="V244" s="53">
        <f>M244*200</f>
        <v>3600</v>
      </c>
      <c r="W244" s="53">
        <v>14</v>
      </c>
      <c r="X244" s="53">
        <v>920</v>
      </c>
      <c r="Y244" s="52">
        <f t="shared" si="26"/>
        <v>12880</v>
      </c>
      <c r="Z244" s="46">
        <v>0</v>
      </c>
      <c r="AA244" s="46"/>
      <c r="AB244" s="34">
        <f>V244+Y244+Z244</f>
        <v>16480</v>
      </c>
      <c r="AC244" s="34">
        <f>AB244+U244</f>
        <v>38080</v>
      </c>
      <c r="AD244" s="57" t="str">
        <f>A244</f>
        <v>644-PR</v>
      </c>
      <c r="AE244" s="74"/>
    </row>
    <row r="245" spans="1:31" s="31" customFormat="1" ht="35.25" customHeight="1" x14ac:dyDescent="0.2">
      <c r="A245" s="33" t="s">
        <v>437</v>
      </c>
      <c r="B245" s="33"/>
      <c r="C245" s="28" t="s">
        <v>77</v>
      </c>
      <c r="D245" s="28" t="s">
        <v>45</v>
      </c>
      <c r="E245" s="35" t="s">
        <v>228</v>
      </c>
      <c r="F245" s="35" t="s">
        <v>88</v>
      </c>
      <c r="G245" s="35" t="s">
        <v>89</v>
      </c>
      <c r="H245" s="52">
        <v>42</v>
      </c>
      <c r="I245" s="33" t="s">
        <v>172</v>
      </c>
      <c r="J245" s="51">
        <v>585</v>
      </c>
      <c r="K245" s="52">
        <v>0</v>
      </c>
      <c r="L245" s="52">
        <v>18</v>
      </c>
      <c r="M245" s="52">
        <f t="shared" si="27"/>
        <v>18</v>
      </c>
      <c r="N245" s="34">
        <f t="shared" si="25"/>
        <v>10530</v>
      </c>
      <c r="O245" s="53">
        <v>14</v>
      </c>
      <c r="P245" s="53">
        <v>50</v>
      </c>
      <c r="Q245" s="71">
        <v>0.4</v>
      </c>
      <c r="R245" s="71">
        <f t="shared" si="24"/>
        <v>280</v>
      </c>
      <c r="S245" s="53">
        <v>150</v>
      </c>
      <c r="T245" s="34">
        <f>(M245*S245)</f>
        <v>2700</v>
      </c>
      <c r="U245" s="34">
        <f>N245+R245+T245</f>
        <v>13510</v>
      </c>
      <c r="V245" s="53">
        <f>M245*200</f>
        <v>3600</v>
      </c>
      <c r="W245" s="53">
        <v>14</v>
      </c>
      <c r="X245" s="53">
        <v>625</v>
      </c>
      <c r="Y245" s="52">
        <f t="shared" si="26"/>
        <v>8750</v>
      </c>
      <c r="Z245" s="46">
        <v>0</v>
      </c>
      <c r="AA245" s="46"/>
      <c r="AB245" s="34">
        <f>V245+Y245+Z245</f>
        <v>12350</v>
      </c>
      <c r="AC245" s="34">
        <f>AB245+U245</f>
        <v>25860</v>
      </c>
      <c r="AD245" s="57" t="str">
        <f>A245</f>
        <v>644-PR</v>
      </c>
      <c r="AE245" s="74"/>
    </row>
    <row r="246" spans="1:31" s="31" customFormat="1" ht="39" customHeight="1" x14ac:dyDescent="0.2">
      <c r="A246" s="33" t="s">
        <v>437</v>
      </c>
      <c r="B246" s="33"/>
      <c r="C246" s="28" t="s">
        <v>77</v>
      </c>
      <c r="D246" s="28" t="s">
        <v>45</v>
      </c>
      <c r="E246" s="35" t="s">
        <v>228</v>
      </c>
      <c r="F246" s="35" t="s">
        <v>389</v>
      </c>
      <c r="G246" s="35" t="s">
        <v>382</v>
      </c>
      <c r="H246" s="52">
        <v>42</v>
      </c>
      <c r="I246" s="33" t="s">
        <v>37</v>
      </c>
      <c r="J246" s="51">
        <v>1200</v>
      </c>
      <c r="K246" s="52">
        <v>0</v>
      </c>
      <c r="L246" s="52">
        <v>20</v>
      </c>
      <c r="M246" s="52">
        <f t="shared" si="27"/>
        <v>20</v>
      </c>
      <c r="N246" s="34">
        <f t="shared" si="25"/>
        <v>24000</v>
      </c>
      <c r="O246" s="53">
        <v>0</v>
      </c>
      <c r="P246" s="53">
        <v>0</v>
      </c>
      <c r="Q246" s="71">
        <v>0.4</v>
      </c>
      <c r="R246" s="71">
        <f t="shared" si="24"/>
        <v>0</v>
      </c>
      <c r="S246" s="53">
        <v>0</v>
      </c>
      <c r="T246" s="34">
        <f>(M246*S246)</f>
        <v>0</v>
      </c>
      <c r="U246" s="34">
        <f>N246+R246+T246</f>
        <v>24000</v>
      </c>
      <c r="V246" s="53">
        <f>M246*200</f>
        <v>4000</v>
      </c>
      <c r="W246" s="53">
        <v>0</v>
      </c>
      <c r="X246" s="53">
        <v>0</v>
      </c>
      <c r="Y246" s="52">
        <f t="shared" si="26"/>
        <v>0</v>
      </c>
      <c r="Z246" s="46">
        <v>0</v>
      </c>
      <c r="AA246" s="46"/>
      <c r="AB246" s="34">
        <f>V246+Y246+Z246</f>
        <v>4000</v>
      </c>
      <c r="AC246" s="34">
        <f>AB246+U246</f>
        <v>28000</v>
      </c>
      <c r="AD246" s="57" t="str">
        <f>A246</f>
        <v>644-PR</v>
      </c>
      <c r="AE246" s="74"/>
    </row>
    <row r="247" spans="1:31" s="31" customFormat="1" ht="39" customHeight="1" x14ac:dyDescent="0.2">
      <c r="A247" s="33" t="s">
        <v>454</v>
      </c>
      <c r="B247" s="33" t="s">
        <v>32</v>
      </c>
      <c r="C247" s="28" t="s">
        <v>77</v>
      </c>
      <c r="D247" s="28" t="s">
        <v>103</v>
      </c>
      <c r="E247" s="35" t="s">
        <v>455</v>
      </c>
      <c r="F247" s="35" t="s">
        <v>456</v>
      </c>
      <c r="G247" s="35" t="s">
        <v>457</v>
      </c>
      <c r="H247" s="220">
        <v>42</v>
      </c>
      <c r="I247" s="33" t="s">
        <v>48</v>
      </c>
      <c r="J247" s="51">
        <v>585</v>
      </c>
      <c r="K247" s="52">
        <v>15</v>
      </c>
      <c r="L247" s="52">
        <v>0</v>
      </c>
      <c r="M247" s="52">
        <f t="shared" si="27"/>
        <v>15</v>
      </c>
      <c r="N247" s="34">
        <f t="shared" si="25"/>
        <v>8775</v>
      </c>
      <c r="O247" s="53">
        <v>28</v>
      </c>
      <c r="P247" s="53">
        <v>51</v>
      </c>
      <c r="Q247" s="71">
        <v>0.4</v>
      </c>
      <c r="R247" s="71">
        <f t="shared" si="24"/>
        <v>571.20000000000005</v>
      </c>
      <c r="S247" s="53">
        <v>0</v>
      </c>
      <c r="T247" s="34">
        <f>(M247*S247)</f>
        <v>0</v>
      </c>
      <c r="U247" s="34">
        <f>N247+R247+T247</f>
        <v>9346.2000000000007</v>
      </c>
      <c r="V247" s="53">
        <f>M247*200</f>
        <v>3000</v>
      </c>
      <c r="W247" s="53">
        <v>1</v>
      </c>
      <c r="X247" s="53">
        <v>187</v>
      </c>
      <c r="Y247" s="52">
        <f t="shared" si="26"/>
        <v>187</v>
      </c>
      <c r="Z247" s="46">
        <v>0</v>
      </c>
      <c r="AA247" s="46"/>
      <c r="AB247" s="34">
        <f>V247+Y247+Z247</f>
        <v>3187</v>
      </c>
      <c r="AC247" s="34">
        <f>AB247+U247</f>
        <v>12533.2</v>
      </c>
      <c r="AD247" s="57" t="str">
        <f>A247</f>
        <v>647-PR</v>
      </c>
      <c r="AE247" s="74"/>
    </row>
    <row r="248" spans="1:31" s="36" customFormat="1" ht="38.25" customHeight="1" x14ac:dyDescent="0.2">
      <c r="A248" s="33" t="s">
        <v>454</v>
      </c>
      <c r="B248" s="33"/>
      <c r="C248" s="28" t="s">
        <v>77</v>
      </c>
      <c r="D248" s="28" t="s">
        <v>103</v>
      </c>
      <c r="E248" s="35" t="s">
        <v>189</v>
      </c>
      <c r="F248" s="35" t="s">
        <v>459</v>
      </c>
      <c r="G248" s="35" t="s">
        <v>444</v>
      </c>
      <c r="H248" s="220">
        <v>42</v>
      </c>
      <c r="I248" s="33" t="s">
        <v>48</v>
      </c>
      <c r="J248" s="51">
        <v>585</v>
      </c>
      <c r="K248" s="52">
        <v>17</v>
      </c>
      <c r="L248" s="52">
        <v>0</v>
      </c>
      <c r="M248" s="52">
        <f t="shared" si="27"/>
        <v>17</v>
      </c>
      <c r="N248" s="34">
        <f t="shared" si="25"/>
        <v>9945</v>
      </c>
      <c r="O248" s="53">
        <v>28</v>
      </c>
      <c r="P248" s="53">
        <v>23</v>
      </c>
      <c r="Q248" s="71">
        <v>0.4</v>
      </c>
      <c r="R248" s="71">
        <f t="shared" si="24"/>
        <v>257.60000000000002</v>
      </c>
      <c r="S248" s="53">
        <v>0</v>
      </c>
      <c r="T248" s="34">
        <f>(M248*S248)</f>
        <v>0</v>
      </c>
      <c r="U248" s="34">
        <f>N248+R248+T248</f>
        <v>10202.6</v>
      </c>
      <c r="V248" s="53">
        <f>M248*200</f>
        <v>3400</v>
      </c>
      <c r="W248" s="53">
        <v>1</v>
      </c>
      <c r="X248" s="53">
        <v>170</v>
      </c>
      <c r="Y248" s="52">
        <f t="shared" si="26"/>
        <v>170</v>
      </c>
      <c r="Z248" s="46">
        <v>0</v>
      </c>
      <c r="AA248" s="46"/>
      <c r="AB248" s="34">
        <f>V248+Y248+Z248</f>
        <v>3570</v>
      </c>
      <c r="AC248" s="34">
        <f>AB248+U248</f>
        <v>13772.6</v>
      </c>
      <c r="AD248" s="57" t="str">
        <f>A248</f>
        <v>647-PR</v>
      </c>
      <c r="AE248" s="74"/>
    </row>
    <row r="249" spans="1:31" s="31" customFormat="1" ht="35.5" customHeight="1" x14ac:dyDescent="0.2">
      <c r="A249" s="62" t="s">
        <v>454</v>
      </c>
      <c r="B249" s="62"/>
      <c r="C249" s="63" t="s">
        <v>77</v>
      </c>
      <c r="D249" s="63" t="s">
        <v>103</v>
      </c>
      <c r="E249" s="37" t="s">
        <v>192</v>
      </c>
      <c r="F249" s="37" t="s">
        <v>461</v>
      </c>
      <c r="G249" s="37" t="s">
        <v>457</v>
      </c>
      <c r="H249" s="245">
        <v>42</v>
      </c>
      <c r="I249" s="62" t="s">
        <v>48</v>
      </c>
      <c r="J249" s="39">
        <v>585</v>
      </c>
      <c r="K249" s="40">
        <v>0</v>
      </c>
      <c r="L249" s="40">
        <v>0</v>
      </c>
      <c r="M249" s="40">
        <f t="shared" si="27"/>
        <v>0</v>
      </c>
      <c r="N249" s="41">
        <f t="shared" si="25"/>
        <v>0</v>
      </c>
      <c r="O249" s="42">
        <v>0</v>
      </c>
      <c r="P249" s="42">
        <v>20</v>
      </c>
      <c r="Q249" s="67">
        <v>0.4</v>
      </c>
      <c r="R249" s="67">
        <f t="shared" si="24"/>
        <v>0</v>
      </c>
      <c r="S249" s="42">
        <v>0</v>
      </c>
      <c r="T249" s="41">
        <f>(M249*S249)</f>
        <v>0</v>
      </c>
      <c r="U249" s="41">
        <f>N249+R249+T249</f>
        <v>0</v>
      </c>
      <c r="V249" s="42">
        <f>M249*200</f>
        <v>0</v>
      </c>
      <c r="W249" s="42">
        <v>0</v>
      </c>
      <c r="X249" s="42">
        <v>165</v>
      </c>
      <c r="Y249" s="40">
        <f t="shared" si="26"/>
        <v>0</v>
      </c>
      <c r="Z249" s="45">
        <v>0</v>
      </c>
      <c r="AA249" s="46"/>
      <c r="AB249" s="41">
        <f>V249+Y249+Z249</f>
        <v>0</v>
      </c>
      <c r="AC249" s="41">
        <f>AB249+U249</f>
        <v>0</v>
      </c>
      <c r="AD249" s="49" t="str">
        <f>A249</f>
        <v>647-PR</v>
      </c>
      <c r="AE249" s="74"/>
    </row>
    <row r="250" spans="1:31" s="31" customFormat="1" ht="35.5" customHeight="1" x14ac:dyDescent="0.2">
      <c r="A250" s="33" t="s">
        <v>454</v>
      </c>
      <c r="B250" s="33"/>
      <c r="C250" s="28" t="s">
        <v>77</v>
      </c>
      <c r="D250" s="28" t="s">
        <v>108</v>
      </c>
      <c r="E250" s="35" t="s">
        <v>368</v>
      </c>
      <c r="F250" s="35" t="s">
        <v>463</v>
      </c>
      <c r="G250" s="35" t="s">
        <v>444</v>
      </c>
      <c r="H250" s="220">
        <v>42</v>
      </c>
      <c r="I250" s="33" t="s">
        <v>48</v>
      </c>
      <c r="J250" s="51">
        <v>585</v>
      </c>
      <c r="K250" s="52">
        <v>20</v>
      </c>
      <c r="L250" s="52">
        <v>0</v>
      </c>
      <c r="M250" s="52">
        <f t="shared" si="27"/>
        <v>20</v>
      </c>
      <c r="N250" s="34">
        <f t="shared" si="25"/>
        <v>11700</v>
      </c>
      <c r="O250" s="53">
        <v>28</v>
      </c>
      <c r="P250" s="53">
        <v>68</v>
      </c>
      <c r="Q250" s="71">
        <v>0.4</v>
      </c>
      <c r="R250" s="71">
        <f t="shared" si="24"/>
        <v>761.60000000000014</v>
      </c>
      <c r="S250" s="53">
        <v>0</v>
      </c>
      <c r="T250" s="34">
        <f>(M250*S250)</f>
        <v>0</v>
      </c>
      <c r="U250" s="34">
        <f>N250+R250+T250</f>
        <v>12461.6</v>
      </c>
      <c r="V250" s="53">
        <f>M250*200</f>
        <v>4000</v>
      </c>
      <c r="W250" s="53">
        <v>1</v>
      </c>
      <c r="X250" s="53">
        <v>313</v>
      </c>
      <c r="Y250" s="52">
        <f t="shared" si="26"/>
        <v>313</v>
      </c>
      <c r="Z250" s="46">
        <v>0</v>
      </c>
      <c r="AA250" s="46"/>
      <c r="AB250" s="34">
        <f>V250+Y250+Z250</f>
        <v>4313</v>
      </c>
      <c r="AC250" s="34">
        <f>AB250+U250</f>
        <v>16774.599999999999</v>
      </c>
      <c r="AD250" s="57" t="str">
        <f>A250</f>
        <v>647-PR</v>
      </c>
      <c r="AE250" s="74"/>
    </row>
    <row r="251" spans="1:31" s="31" customFormat="1" ht="35.5" customHeight="1" x14ac:dyDescent="0.2">
      <c r="A251" s="33" t="s">
        <v>454</v>
      </c>
      <c r="B251" s="33" t="s">
        <v>652</v>
      </c>
      <c r="C251" s="28" t="s">
        <v>77</v>
      </c>
      <c r="D251" s="28" t="s">
        <v>108</v>
      </c>
      <c r="E251" s="35" t="s">
        <v>210</v>
      </c>
      <c r="F251" s="35" t="s">
        <v>651</v>
      </c>
      <c r="G251" s="35" t="s">
        <v>465</v>
      </c>
      <c r="H251" s="220">
        <v>42</v>
      </c>
      <c r="I251" s="33" t="s">
        <v>48</v>
      </c>
      <c r="J251" s="51">
        <v>585</v>
      </c>
      <c r="K251" s="52">
        <v>0</v>
      </c>
      <c r="L251" s="52">
        <v>18</v>
      </c>
      <c r="M251" s="52">
        <f t="shared" si="27"/>
        <v>18</v>
      </c>
      <c r="N251" s="34">
        <f t="shared" si="25"/>
        <v>10530</v>
      </c>
      <c r="O251" s="53">
        <v>28</v>
      </c>
      <c r="P251" s="53">
        <v>47</v>
      </c>
      <c r="Q251" s="71">
        <v>0.4</v>
      </c>
      <c r="R251" s="71">
        <f t="shared" si="24"/>
        <v>526.4</v>
      </c>
      <c r="S251" s="53">
        <v>0</v>
      </c>
      <c r="T251" s="34">
        <f>(M251*S251)</f>
        <v>0</v>
      </c>
      <c r="U251" s="34">
        <f>N251+R251+T251</f>
        <v>11056.4</v>
      </c>
      <c r="V251" s="53">
        <f>M251*200</f>
        <v>3600</v>
      </c>
      <c r="W251" s="53">
        <v>1</v>
      </c>
      <c r="X251" s="53">
        <v>175</v>
      </c>
      <c r="Y251" s="52">
        <f t="shared" si="26"/>
        <v>175</v>
      </c>
      <c r="Z251" s="46">
        <v>0</v>
      </c>
      <c r="AA251" s="46"/>
      <c r="AB251" s="34">
        <f>V251+Y251+Z251</f>
        <v>3775</v>
      </c>
      <c r="AC251" s="34">
        <f>AB251+U251</f>
        <v>14831.4</v>
      </c>
      <c r="AD251" s="57" t="str">
        <f>A251</f>
        <v>647-PR</v>
      </c>
      <c r="AE251" s="74"/>
    </row>
    <row r="252" spans="1:31" s="31" customFormat="1" ht="35.5" customHeight="1" x14ac:dyDescent="0.2">
      <c r="A252" s="33" t="s">
        <v>454</v>
      </c>
      <c r="B252" s="33" t="s">
        <v>647</v>
      </c>
      <c r="C252" s="28" t="s">
        <v>77</v>
      </c>
      <c r="D252" s="28" t="s">
        <v>108</v>
      </c>
      <c r="E252" s="35" t="s">
        <v>513</v>
      </c>
      <c r="F252" s="35" t="s">
        <v>648</v>
      </c>
      <c r="G252" s="35" t="s">
        <v>465</v>
      </c>
      <c r="H252" s="220">
        <v>42</v>
      </c>
      <c r="I252" s="33" t="s">
        <v>48</v>
      </c>
      <c r="J252" s="51">
        <v>585</v>
      </c>
      <c r="K252" s="52">
        <v>0</v>
      </c>
      <c r="L252" s="52">
        <v>14</v>
      </c>
      <c r="M252" s="52">
        <f t="shared" si="27"/>
        <v>14</v>
      </c>
      <c r="N252" s="34">
        <f t="shared" si="25"/>
        <v>8190</v>
      </c>
      <c r="O252" s="53">
        <v>28</v>
      </c>
      <c r="P252" s="53">
        <v>55</v>
      </c>
      <c r="Q252" s="71">
        <v>0.4</v>
      </c>
      <c r="R252" s="71">
        <f t="shared" si="24"/>
        <v>616</v>
      </c>
      <c r="S252" s="53">
        <v>0</v>
      </c>
      <c r="T252" s="34">
        <f>(M252*S252)</f>
        <v>0</v>
      </c>
      <c r="U252" s="34">
        <f>N252+R252+T252</f>
        <v>8806</v>
      </c>
      <c r="V252" s="53">
        <f>M252*200</f>
        <v>2800</v>
      </c>
      <c r="W252" s="53">
        <v>1</v>
      </c>
      <c r="X252" s="53">
        <v>300</v>
      </c>
      <c r="Y252" s="52">
        <f t="shared" si="26"/>
        <v>300</v>
      </c>
      <c r="Z252" s="46"/>
      <c r="AA252" s="46"/>
      <c r="AB252" s="34">
        <f>V252+Y252+Z252</f>
        <v>3100</v>
      </c>
      <c r="AC252" s="34">
        <f>AB252+U252</f>
        <v>11906</v>
      </c>
      <c r="AD252" s="57"/>
      <c r="AE252" s="74"/>
    </row>
    <row r="253" spans="1:31" s="31" customFormat="1" ht="35.5" customHeight="1" x14ac:dyDescent="0.2">
      <c r="A253" s="178" t="s">
        <v>454</v>
      </c>
      <c r="B253" s="178" t="s">
        <v>680</v>
      </c>
      <c r="C253" s="179" t="s">
        <v>77</v>
      </c>
      <c r="D253" s="179" t="s">
        <v>108</v>
      </c>
      <c r="E253" s="180" t="s">
        <v>213</v>
      </c>
      <c r="F253" s="180" t="s">
        <v>466</v>
      </c>
      <c r="G253" s="180" t="s">
        <v>457</v>
      </c>
      <c r="H253" s="220">
        <v>42</v>
      </c>
      <c r="I253" s="33" t="s">
        <v>48</v>
      </c>
      <c r="J253" s="51">
        <v>585</v>
      </c>
      <c r="K253" s="181">
        <v>0</v>
      </c>
      <c r="L253" s="181">
        <v>0</v>
      </c>
      <c r="M253" s="52">
        <f t="shared" si="27"/>
        <v>0</v>
      </c>
      <c r="N253" s="34">
        <f t="shared" si="25"/>
        <v>0</v>
      </c>
      <c r="O253" s="53">
        <v>0</v>
      </c>
      <c r="P253" s="53">
        <v>0</v>
      </c>
      <c r="Q253" s="71">
        <v>0.4</v>
      </c>
      <c r="R253" s="71">
        <f t="shared" si="24"/>
        <v>0</v>
      </c>
      <c r="S253" s="53">
        <v>0</v>
      </c>
      <c r="T253" s="34">
        <f>(M253*S253)</f>
        <v>0</v>
      </c>
      <c r="U253" s="34">
        <f>N253+R253+T253</f>
        <v>0</v>
      </c>
      <c r="V253" s="53">
        <f>M253*200</f>
        <v>0</v>
      </c>
      <c r="W253" s="53">
        <v>0</v>
      </c>
      <c r="X253" s="53">
        <v>154</v>
      </c>
      <c r="Y253" s="52">
        <f t="shared" si="26"/>
        <v>0</v>
      </c>
      <c r="Z253" s="46">
        <v>0</v>
      </c>
      <c r="AA253" s="46"/>
      <c r="AB253" s="34">
        <f>V253+Y253+Z253</f>
        <v>0</v>
      </c>
      <c r="AC253" s="34">
        <f>AB253+U253</f>
        <v>0</v>
      </c>
      <c r="AD253" s="57" t="str">
        <f>A253</f>
        <v>647-PR</v>
      </c>
      <c r="AE253" s="74"/>
    </row>
    <row r="254" spans="1:31" s="31" customFormat="1" ht="35.5" customHeight="1" x14ac:dyDescent="0.2">
      <c r="A254" s="33" t="s">
        <v>454</v>
      </c>
      <c r="B254" s="33" t="s">
        <v>650</v>
      </c>
      <c r="C254" s="28" t="s">
        <v>77</v>
      </c>
      <c r="D254" s="28" t="s">
        <v>45</v>
      </c>
      <c r="E254" s="35" t="s">
        <v>313</v>
      </c>
      <c r="F254" s="132" t="s">
        <v>468</v>
      </c>
      <c r="G254" s="35" t="s">
        <v>649</v>
      </c>
      <c r="H254" s="220">
        <v>42</v>
      </c>
      <c r="I254" s="33" t="s">
        <v>48</v>
      </c>
      <c r="J254" s="51">
        <v>585</v>
      </c>
      <c r="K254" s="52">
        <v>0</v>
      </c>
      <c r="L254" s="52">
        <v>20</v>
      </c>
      <c r="M254" s="52">
        <f t="shared" si="27"/>
        <v>20</v>
      </c>
      <c r="N254" s="34">
        <f t="shared" si="25"/>
        <v>11700</v>
      </c>
      <c r="O254" s="53">
        <v>28</v>
      </c>
      <c r="P254" s="53">
        <v>56</v>
      </c>
      <c r="Q254" s="71">
        <v>0.4</v>
      </c>
      <c r="R254" s="71">
        <f t="shared" si="24"/>
        <v>627.20000000000005</v>
      </c>
      <c r="S254" s="53">
        <v>0</v>
      </c>
      <c r="T254" s="34">
        <f>(M254*S254)</f>
        <v>0</v>
      </c>
      <c r="U254" s="34">
        <f>N254+R254+T254</f>
        <v>12327.2</v>
      </c>
      <c r="V254" s="53">
        <f>M254*200</f>
        <v>4000</v>
      </c>
      <c r="W254" s="53">
        <v>1</v>
      </c>
      <c r="X254" s="53">
        <v>320</v>
      </c>
      <c r="Y254" s="52">
        <f t="shared" si="26"/>
        <v>320</v>
      </c>
      <c r="Z254" s="46">
        <v>0</v>
      </c>
      <c r="AA254" s="46"/>
      <c r="AB254" s="34">
        <f>V254+Y254+Z254</f>
        <v>4320</v>
      </c>
      <c r="AC254" s="34">
        <f>AB254+U254</f>
        <v>16647.2</v>
      </c>
      <c r="AD254" s="57" t="str">
        <f>A254</f>
        <v>647-PR</v>
      </c>
      <c r="AE254" s="74"/>
    </row>
    <row r="255" spans="1:31" s="31" customFormat="1" ht="35.5" customHeight="1" x14ac:dyDescent="0.2">
      <c r="A255" s="33" t="s">
        <v>454</v>
      </c>
      <c r="B255" s="33"/>
      <c r="C255" s="28" t="s">
        <v>77</v>
      </c>
      <c r="D255" s="28" t="s">
        <v>50</v>
      </c>
      <c r="E255" s="35" t="s">
        <v>373</v>
      </c>
      <c r="F255" s="35" t="s">
        <v>470</v>
      </c>
      <c r="G255" s="35" t="s">
        <v>457</v>
      </c>
      <c r="H255" s="220">
        <v>42</v>
      </c>
      <c r="I255" s="33" t="s">
        <v>48</v>
      </c>
      <c r="J255" s="51">
        <v>585</v>
      </c>
      <c r="K255" s="52">
        <v>0</v>
      </c>
      <c r="L255" s="52">
        <v>25</v>
      </c>
      <c r="M255" s="52">
        <f t="shared" si="27"/>
        <v>25</v>
      </c>
      <c r="N255" s="34">
        <f t="shared" si="25"/>
        <v>14625</v>
      </c>
      <c r="O255" s="53">
        <v>14</v>
      </c>
      <c r="P255" s="53">
        <v>30</v>
      </c>
      <c r="Q255" s="71">
        <v>0.4</v>
      </c>
      <c r="R255" s="71">
        <f t="shared" si="24"/>
        <v>168</v>
      </c>
      <c r="S255" s="53">
        <v>0</v>
      </c>
      <c r="T255" s="34">
        <f>(M255*S255)</f>
        <v>0</v>
      </c>
      <c r="U255" s="34">
        <f>N255+R255+T255</f>
        <v>14793</v>
      </c>
      <c r="V255" s="53">
        <f>M255*200</f>
        <v>5000</v>
      </c>
      <c r="W255" s="53">
        <v>1</v>
      </c>
      <c r="X255" s="53">
        <v>310</v>
      </c>
      <c r="Y255" s="52">
        <f t="shared" si="26"/>
        <v>310</v>
      </c>
      <c r="Z255" s="46">
        <v>0</v>
      </c>
      <c r="AA255" s="46"/>
      <c r="AB255" s="34">
        <f>V255+Y255+Z255</f>
        <v>5310</v>
      </c>
      <c r="AC255" s="34">
        <f>AB255+U255</f>
        <v>20103</v>
      </c>
      <c r="AD255" s="57" t="str">
        <f>A255</f>
        <v>647-PR</v>
      </c>
      <c r="AE255" s="74"/>
    </row>
    <row r="256" spans="1:31" s="31" customFormat="1" ht="37.25" customHeight="1" x14ac:dyDescent="0.2">
      <c r="A256" s="33" t="s">
        <v>454</v>
      </c>
      <c r="B256" s="33"/>
      <c r="C256" s="28" t="s">
        <v>77</v>
      </c>
      <c r="D256" s="28" t="s">
        <v>50</v>
      </c>
      <c r="E256" s="35" t="s">
        <v>165</v>
      </c>
      <c r="F256" s="35" t="s">
        <v>470</v>
      </c>
      <c r="G256" s="35" t="s">
        <v>457</v>
      </c>
      <c r="H256" s="220">
        <v>42</v>
      </c>
      <c r="I256" s="33" t="s">
        <v>48</v>
      </c>
      <c r="J256" s="51">
        <v>585</v>
      </c>
      <c r="K256" s="52">
        <v>0</v>
      </c>
      <c r="L256" s="52">
        <v>18</v>
      </c>
      <c r="M256" s="52">
        <f t="shared" si="27"/>
        <v>18</v>
      </c>
      <c r="N256" s="34">
        <f t="shared" si="25"/>
        <v>10530</v>
      </c>
      <c r="O256" s="53">
        <v>28</v>
      </c>
      <c r="P256" s="53">
        <v>42</v>
      </c>
      <c r="Q256" s="71">
        <v>0.4</v>
      </c>
      <c r="R256" s="71">
        <f t="shared" si="24"/>
        <v>470.40000000000003</v>
      </c>
      <c r="S256" s="53">
        <v>0</v>
      </c>
      <c r="T256" s="34">
        <f>(M256*S256)</f>
        <v>0</v>
      </c>
      <c r="U256" s="34">
        <f>N256+R256+T256</f>
        <v>11000.4</v>
      </c>
      <c r="V256" s="53">
        <f>M256*200</f>
        <v>3600</v>
      </c>
      <c r="W256" s="53">
        <v>1</v>
      </c>
      <c r="X256" s="53">
        <v>385</v>
      </c>
      <c r="Y256" s="52">
        <f t="shared" si="26"/>
        <v>385</v>
      </c>
      <c r="Z256" s="46">
        <v>0</v>
      </c>
      <c r="AA256" s="46"/>
      <c r="AB256" s="34">
        <f>V256+Y256+Z256</f>
        <v>3985</v>
      </c>
      <c r="AC256" s="34">
        <f>AB256+U256</f>
        <v>14985.4</v>
      </c>
      <c r="AD256" s="57" t="str">
        <f>A256</f>
        <v>647-PR</v>
      </c>
      <c r="AE256" s="74"/>
    </row>
    <row r="257" spans="1:31" s="31" customFormat="1" ht="55" customHeight="1" x14ac:dyDescent="0.2">
      <c r="A257" s="33" t="s">
        <v>473</v>
      </c>
      <c r="B257" s="33" t="s">
        <v>32</v>
      </c>
      <c r="C257" s="28" t="s">
        <v>77</v>
      </c>
      <c r="D257" s="28" t="s">
        <v>103</v>
      </c>
      <c r="E257" s="35" t="s">
        <v>189</v>
      </c>
      <c r="F257" s="35" t="s">
        <v>52</v>
      </c>
      <c r="G257" s="35" t="s">
        <v>474</v>
      </c>
      <c r="H257" s="220">
        <v>42</v>
      </c>
      <c r="I257" s="33" t="s">
        <v>48</v>
      </c>
      <c r="J257" s="51">
        <v>585</v>
      </c>
      <c r="K257" s="52">
        <v>18</v>
      </c>
      <c r="L257" s="52">
        <v>0</v>
      </c>
      <c r="M257" s="52">
        <f t="shared" si="27"/>
        <v>18</v>
      </c>
      <c r="N257" s="34">
        <f t="shared" si="25"/>
        <v>10530</v>
      </c>
      <c r="O257" s="53">
        <v>28</v>
      </c>
      <c r="P257" s="53">
        <v>16</v>
      </c>
      <c r="Q257" s="71">
        <v>0.4</v>
      </c>
      <c r="R257" s="54">
        <f t="shared" si="24"/>
        <v>179.20000000000002</v>
      </c>
      <c r="S257" s="53">
        <v>284</v>
      </c>
      <c r="T257" s="34">
        <f>(M257*S257)</f>
        <v>5112</v>
      </c>
      <c r="U257" s="34">
        <f>N257+R257+T257</f>
        <v>15821.2</v>
      </c>
      <c r="V257" s="53">
        <f>M257*200</f>
        <v>3600</v>
      </c>
      <c r="W257" s="53">
        <v>1</v>
      </c>
      <c r="X257" s="53">
        <v>187</v>
      </c>
      <c r="Y257" s="52">
        <f t="shared" si="26"/>
        <v>187</v>
      </c>
      <c r="Z257" s="46">
        <v>0</v>
      </c>
      <c r="AA257" s="46"/>
      <c r="AB257" s="34">
        <f>V257+Y257+Z257</f>
        <v>3787</v>
      </c>
      <c r="AC257" s="34">
        <f>AB257+U257</f>
        <v>19608.2</v>
      </c>
      <c r="AD257" s="57" t="str">
        <f>A257</f>
        <v>648-PR</v>
      </c>
      <c r="AE257" s="74" t="s">
        <v>476</v>
      </c>
    </row>
    <row r="258" spans="1:31" s="31" customFormat="1" ht="41.25" customHeight="1" x14ac:dyDescent="0.2">
      <c r="A258" s="133" t="s">
        <v>473</v>
      </c>
      <c r="B258" s="133"/>
      <c r="C258" s="134" t="s">
        <v>77</v>
      </c>
      <c r="D258" s="134" t="s">
        <v>103</v>
      </c>
      <c r="E258" s="131" t="s">
        <v>362</v>
      </c>
      <c r="F258" s="131" t="s">
        <v>477</v>
      </c>
      <c r="G258" s="131" t="s">
        <v>91</v>
      </c>
      <c r="H258" s="245">
        <v>42</v>
      </c>
      <c r="I258" s="62" t="s">
        <v>48</v>
      </c>
      <c r="J258" s="39">
        <v>585</v>
      </c>
      <c r="K258" s="40">
        <v>0</v>
      </c>
      <c r="L258" s="40">
        <v>0</v>
      </c>
      <c r="M258" s="40">
        <f t="shared" si="27"/>
        <v>0</v>
      </c>
      <c r="N258" s="41">
        <f t="shared" si="25"/>
        <v>0</v>
      </c>
      <c r="O258" s="42">
        <v>0</v>
      </c>
      <c r="P258" s="42">
        <v>17</v>
      </c>
      <c r="Q258" s="67">
        <v>0.4</v>
      </c>
      <c r="R258" s="43">
        <f t="shared" si="24"/>
        <v>0</v>
      </c>
      <c r="S258" s="42">
        <v>150</v>
      </c>
      <c r="T258" s="41">
        <f>(M258*S258)</f>
        <v>0</v>
      </c>
      <c r="U258" s="41">
        <f>N258+R258+T258</f>
        <v>0</v>
      </c>
      <c r="V258" s="42">
        <f>M258*200</f>
        <v>0</v>
      </c>
      <c r="W258" s="42">
        <v>0</v>
      </c>
      <c r="X258" s="42">
        <v>170</v>
      </c>
      <c r="Y258" s="40">
        <f t="shared" si="26"/>
        <v>0</v>
      </c>
      <c r="Z258" s="45">
        <v>0</v>
      </c>
      <c r="AA258" s="46"/>
      <c r="AB258" s="41">
        <f>V258+Y258+Z258</f>
        <v>0</v>
      </c>
      <c r="AC258" s="41">
        <f>AB258+U258</f>
        <v>0</v>
      </c>
      <c r="AD258" s="49" t="str">
        <f>A258</f>
        <v>648-PR</v>
      </c>
      <c r="AE258" s="74"/>
    </row>
    <row r="259" spans="1:31" s="31" customFormat="1" ht="49" customHeight="1" x14ac:dyDescent="0.2">
      <c r="A259" s="178" t="s">
        <v>473</v>
      </c>
      <c r="B259" s="178" t="s">
        <v>681</v>
      </c>
      <c r="C259" s="179" t="s">
        <v>77</v>
      </c>
      <c r="D259" s="179" t="s">
        <v>103</v>
      </c>
      <c r="E259" s="180" t="s">
        <v>362</v>
      </c>
      <c r="F259" s="180" t="s">
        <v>479</v>
      </c>
      <c r="G259" s="180" t="s">
        <v>89</v>
      </c>
      <c r="H259" s="220">
        <v>42</v>
      </c>
      <c r="I259" s="33" t="s">
        <v>48</v>
      </c>
      <c r="J259" s="51">
        <v>585</v>
      </c>
      <c r="K259" s="181">
        <v>0</v>
      </c>
      <c r="L259" s="181">
        <v>18</v>
      </c>
      <c r="M259" s="52">
        <f t="shared" si="27"/>
        <v>18</v>
      </c>
      <c r="N259" s="34">
        <f t="shared" si="25"/>
        <v>10530</v>
      </c>
      <c r="O259" s="182">
        <v>28</v>
      </c>
      <c r="P259" s="53">
        <v>17</v>
      </c>
      <c r="Q259" s="71">
        <v>0.4</v>
      </c>
      <c r="R259" s="54">
        <f t="shared" si="24"/>
        <v>190.40000000000003</v>
      </c>
      <c r="S259" s="182">
        <v>150</v>
      </c>
      <c r="T259" s="34">
        <f>(M259*S259)</f>
        <v>2700</v>
      </c>
      <c r="U259" s="34">
        <f>N259+R259+T259</f>
        <v>13420.4</v>
      </c>
      <c r="V259" s="53">
        <f>M259*200</f>
        <v>3600</v>
      </c>
      <c r="W259" s="53">
        <v>1</v>
      </c>
      <c r="X259" s="53">
        <v>170</v>
      </c>
      <c r="Y259" s="52">
        <f t="shared" si="26"/>
        <v>170</v>
      </c>
      <c r="Z259" s="46">
        <v>0</v>
      </c>
      <c r="AA259" s="46"/>
      <c r="AB259" s="34">
        <f>V259+Y259+Z259</f>
        <v>3770</v>
      </c>
      <c r="AC259" s="34">
        <f>AB259+U259</f>
        <v>17190.400000000001</v>
      </c>
      <c r="AD259" s="57" t="str">
        <f>A259</f>
        <v>648-PR</v>
      </c>
      <c r="AE259" s="74"/>
    </row>
    <row r="260" spans="1:31" s="31" customFormat="1" ht="42.75" customHeight="1" x14ac:dyDescent="0.2">
      <c r="A260" s="33" t="s">
        <v>473</v>
      </c>
      <c r="B260" s="33"/>
      <c r="C260" s="28" t="s">
        <v>77</v>
      </c>
      <c r="D260" s="28" t="s">
        <v>103</v>
      </c>
      <c r="E260" s="35" t="s">
        <v>362</v>
      </c>
      <c r="F260" s="35" t="s">
        <v>47</v>
      </c>
      <c r="G260" s="35" t="s">
        <v>452</v>
      </c>
      <c r="H260" s="220">
        <v>42</v>
      </c>
      <c r="I260" s="33" t="s">
        <v>48</v>
      </c>
      <c r="J260" s="51">
        <v>585</v>
      </c>
      <c r="K260" s="52">
        <v>15</v>
      </c>
      <c r="L260" s="52">
        <v>0</v>
      </c>
      <c r="M260" s="52">
        <f t="shared" si="27"/>
        <v>15</v>
      </c>
      <c r="N260" s="34">
        <f t="shared" si="25"/>
        <v>8775</v>
      </c>
      <c r="O260" s="53">
        <v>28</v>
      </c>
      <c r="P260" s="53">
        <v>17</v>
      </c>
      <c r="Q260" s="71">
        <v>0.4</v>
      </c>
      <c r="R260" s="54">
        <f t="shared" si="24"/>
        <v>190.40000000000003</v>
      </c>
      <c r="S260" s="53">
        <v>300</v>
      </c>
      <c r="T260" s="34">
        <f>(M260*S260)</f>
        <v>4500</v>
      </c>
      <c r="U260" s="34">
        <f>N260+R260+T260</f>
        <v>13465.4</v>
      </c>
      <c r="V260" s="53">
        <f>M260*200</f>
        <v>3000</v>
      </c>
      <c r="W260" s="53">
        <v>1</v>
      </c>
      <c r="X260" s="53">
        <v>170</v>
      </c>
      <c r="Y260" s="52">
        <f t="shared" si="26"/>
        <v>170</v>
      </c>
      <c r="Z260" s="46">
        <v>0</v>
      </c>
      <c r="AA260" s="46"/>
      <c r="AB260" s="34">
        <f>V260+Y260+Z260</f>
        <v>3170</v>
      </c>
      <c r="AC260" s="34">
        <f>AB260+U260</f>
        <v>16635.400000000001</v>
      </c>
      <c r="AD260" s="57" t="str">
        <f>A260</f>
        <v>648-PR</v>
      </c>
      <c r="AE260" s="74"/>
    </row>
    <row r="261" spans="1:31" s="31" customFormat="1" ht="42.75" customHeight="1" x14ac:dyDescent="0.2">
      <c r="A261" s="33" t="s">
        <v>473</v>
      </c>
      <c r="B261" s="33" t="s">
        <v>613</v>
      </c>
      <c r="C261" s="28" t="s">
        <v>77</v>
      </c>
      <c r="D261" s="28" t="s">
        <v>103</v>
      </c>
      <c r="E261" s="35" t="s">
        <v>199</v>
      </c>
      <c r="F261" s="35" t="s">
        <v>47</v>
      </c>
      <c r="G261" s="35" t="s">
        <v>452</v>
      </c>
      <c r="H261" s="220">
        <v>42</v>
      </c>
      <c r="I261" s="33" t="s">
        <v>48</v>
      </c>
      <c r="J261" s="51">
        <v>585</v>
      </c>
      <c r="K261" s="52">
        <v>0</v>
      </c>
      <c r="L261" s="52">
        <v>18</v>
      </c>
      <c r="M261" s="52">
        <f t="shared" si="27"/>
        <v>18</v>
      </c>
      <c r="N261" s="34">
        <f t="shared" si="25"/>
        <v>10530</v>
      </c>
      <c r="O261" s="53">
        <v>28</v>
      </c>
      <c r="P261" s="53">
        <v>42</v>
      </c>
      <c r="Q261" s="71">
        <v>0.4</v>
      </c>
      <c r="R261" s="54">
        <f t="shared" si="24"/>
        <v>470.40000000000003</v>
      </c>
      <c r="S261" s="53">
        <v>300</v>
      </c>
      <c r="T261" s="34">
        <f>(M261*S261)</f>
        <v>5400</v>
      </c>
      <c r="U261" s="34">
        <f>N261+R261+T261</f>
        <v>16400.400000000001</v>
      </c>
      <c r="V261" s="53">
        <f>M261*200</f>
        <v>3600</v>
      </c>
      <c r="W261" s="53">
        <v>1</v>
      </c>
      <c r="X261" s="53">
        <v>250</v>
      </c>
      <c r="Y261" s="52">
        <f t="shared" si="26"/>
        <v>250</v>
      </c>
      <c r="Z261" s="46">
        <v>0</v>
      </c>
      <c r="AA261" s="46"/>
      <c r="AB261" s="34">
        <f>V261+Y261+Z261</f>
        <v>3850</v>
      </c>
      <c r="AC261" s="34">
        <f>AB261+U261</f>
        <v>20250.400000000001</v>
      </c>
      <c r="AD261" s="57" t="str">
        <f>A261</f>
        <v>648-PR</v>
      </c>
      <c r="AE261" s="74"/>
    </row>
    <row r="262" spans="1:31" s="31" customFormat="1" ht="34.5" customHeight="1" x14ac:dyDescent="0.2">
      <c r="A262" s="33" t="s">
        <v>473</v>
      </c>
      <c r="B262" s="33" t="s">
        <v>32</v>
      </c>
      <c r="C262" s="28" t="s">
        <v>77</v>
      </c>
      <c r="D262" s="28" t="s">
        <v>103</v>
      </c>
      <c r="E262" s="35" t="s">
        <v>455</v>
      </c>
      <c r="F262" s="35" t="s">
        <v>52</v>
      </c>
      <c r="G262" s="35" t="s">
        <v>89</v>
      </c>
      <c r="H262" s="220">
        <v>42</v>
      </c>
      <c r="I262" s="33" t="s">
        <v>48</v>
      </c>
      <c r="J262" s="51">
        <v>585</v>
      </c>
      <c r="K262" s="52">
        <v>0</v>
      </c>
      <c r="L262" s="52">
        <v>18</v>
      </c>
      <c r="M262" s="52">
        <f t="shared" si="27"/>
        <v>18</v>
      </c>
      <c r="N262" s="34">
        <f t="shared" si="25"/>
        <v>10530</v>
      </c>
      <c r="O262" s="53">
        <v>28</v>
      </c>
      <c r="P262" s="53">
        <v>51</v>
      </c>
      <c r="Q262" s="71">
        <v>0.4</v>
      </c>
      <c r="R262" s="54">
        <f t="shared" ref="R262:R332" si="28">SUM(P262*Q262*O262)</f>
        <v>571.20000000000005</v>
      </c>
      <c r="S262" s="53">
        <v>150</v>
      </c>
      <c r="T262" s="34">
        <f>(M262*S262)</f>
        <v>2700</v>
      </c>
      <c r="U262" s="34">
        <f>N262+R262+T262</f>
        <v>13801.2</v>
      </c>
      <c r="V262" s="53">
        <f>M262*200</f>
        <v>3600</v>
      </c>
      <c r="W262" s="53">
        <v>1</v>
      </c>
      <c r="X262" s="53">
        <v>215</v>
      </c>
      <c r="Y262" s="52">
        <f t="shared" si="26"/>
        <v>215</v>
      </c>
      <c r="Z262" s="46">
        <v>0</v>
      </c>
      <c r="AA262" s="46"/>
      <c r="AB262" s="34">
        <f>V262+Y262+Z262</f>
        <v>3815</v>
      </c>
      <c r="AC262" s="34">
        <f>AB262+U262</f>
        <v>17616.2</v>
      </c>
      <c r="AD262" s="57" t="str">
        <f>A262</f>
        <v>648-PR</v>
      </c>
      <c r="AE262" s="74" t="s">
        <v>484</v>
      </c>
    </row>
    <row r="263" spans="1:31" s="31" customFormat="1" ht="30.75" customHeight="1" x14ac:dyDescent="0.2">
      <c r="A263" s="33" t="s">
        <v>473</v>
      </c>
      <c r="B263" s="33"/>
      <c r="C263" s="28" t="s">
        <v>77</v>
      </c>
      <c r="D263" s="28" t="s">
        <v>103</v>
      </c>
      <c r="E263" s="35" t="s">
        <v>406</v>
      </c>
      <c r="F263" s="35" t="s">
        <v>52</v>
      </c>
      <c r="G263" s="35" t="s">
        <v>480</v>
      </c>
      <c r="H263" s="220">
        <v>42</v>
      </c>
      <c r="I263" s="33" t="s">
        <v>48</v>
      </c>
      <c r="J263" s="51">
        <v>585</v>
      </c>
      <c r="K263" s="52">
        <v>0</v>
      </c>
      <c r="L263" s="52">
        <v>17</v>
      </c>
      <c r="M263" s="52">
        <f t="shared" si="27"/>
        <v>17</v>
      </c>
      <c r="N263" s="34">
        <f t="shared" si="25"/>
        <v>9945</v>
      </c>
      <c r="O263" s="53">
        <v>28</v>
      </c>
      <c r="P263" s="53">
        <v>12</v>
      </c>
      <c r="Q263" s="71">
        <v>0.4</v>
      </c>
      <c r="R263" s="54">
        <f t="shared" si="28"/>
        <v>134.40000000000003</v>
      </c>
      <c r="S263" s="53">
        <v>300</v>
      </c>
      <c r="T263" s="34">
        <f>(M263*S263)</f>
        <v>5100</v>
      </c>
      <c r="U263" s="34">
        <f>N263+R263+T263</f>
        <v>15179.4</v>
      </c>
      <c r="V263" s="53">
        <f>M263*200</f>
        <v>3400</v>
      </c>
      <c r="W263" s="53">
        <v>1</v>
      </c>
      <c r="X263" s="53">
        <v>148</v>
      </c>
      <c r="Y263" s="52">
        <f t="shared" si="26"/>
        <v>148</v>
      </c>
      <c r="Z263" s="46">
        <v>0</v>
      </c>
      <c r="AA263" s="46"/>
      <c r="AB263" s="34">
        <f>V263+Y263+Z263</f>
        <v>3548</v>
      </c>
      <c r="AC263" s="34">
        <f>AB263+U263</f>
        <v>18727.400000000001</v>
      </c>
      <c r="AD263" s="57" t="str">
        <f>A263</f>
        <v>648-PR</v>
      </c>
      <c r="AE263" s="74"/>
    </row>
    <row r="264" spans="1:31" s="31" customFormat="1" ht="38" customHeight="1" x14ac:dyDescent="0.2">
      <c r="A264" s="33" t="s">
        <v>473</v>
      </c>
      <c r="B264" s="33" t="s">
        <v>654</v>
      </c>
      <c r="C264" s="28" t="s">
        <v>77</v>
      </c>
      <c r="D264" s="28" t="s">
        <v>103</v>
      </c>
      <c r="E264" s="35" t="s">
        <v>181</v>
      </c>
      <c r="F264" s="35" t="s">
        <v>52</v>
      </c>
      <c r="G264" s="35" t="s">
        <v>89</v>
      </c>
      <c r="H264" s="220">
        <v>42</v>
      </c>
      <c r="I264" s="33" t="s">
        <v>48</v>
      </c>
      <c r="J264" s="51">
        <v>585</v>
      </c>
      <c r="K264" s="52">
        <v>15</v>
      </c>
      <c r="L264" s="52">
        <v>0</v>
      </c>
      <c r="M264" s="52">
        <f t="shared" si="27"/>
        <v>15</v>
      </c>
      <c r="N264" s="34">
        <f t="shared" si="25"/>
        <v>8775</v>
      </c>
      <c r="O264" s="53">
        <v>28</v>
      </c>
      <c r="P264" s="53">
        <v>36</v>
      </c>
      <c r="Q264" s="71">
        <v>0.4</v>
      </c>
      <c r="R264" s="54">
        <f t="shared" si="28"/>
        <v>403.2</v>
      </c>
      <c r="S264" s="53">
        <v>150</v>
      </c>
      <c r="T264" s="34">
        <f>(M264*S264)</f>
        <v>2250</v>
      </c>
      <c r="U264" s="34">
        <f>N264+R264+T264</f>
        <v>11428.2</v>
      </c>
      <c r="V264" s="53">
        <f>M264*200</f>
        <v>3000</v>
      </c>
      <c r="W264" s="53">
        <v>1</v>
      </c>
      <c r="X264" s="53">
        <v>215</v>
      </c>
      <c r="Y264" s="52">
        <f t="shared" si="26"/>
        <v>215</v>
      </c>
      <c r="Z264" s="46">
        <v>0</v>
      </c>
      <c r="AA264" s="46"/>
      <c r="AB264" s="34">
        <f>V264+Y264+Z264</f>
        <v>3215</v>
      </c>
      <c r="AC264" s="34">
        <f>AB264+U264</f>
        <v>14643.2</v>
      </c>
      <c r="AD264" s="57" t="str">
        <f>A264</f>
        <v>648-PR</v>
      </c>
      <c r="AE264" s="74" t="s">
        <v>487</v>
      </c>
    </row>
    <row r="265" spans="1:31" s="31" customFormat="1" ht="37.5" customHeight="1" x14ac:dyDescent="0.2">
      <c r="A265" s="33" t="s">
        <v>473</v>
      </c>
      <c r="B265" s="33"/>
      <c r="C265" s="28" t="s">
        <v>77</v>
      </c>
      <c r="D265" s="28" t="s">
        <v>103</v>
      </c>
      <c r="E265" s="35" t="s">
        <v>192</v>
      </c>
      <c r="F265" s="35" t="s">
        <v>479</v>
      </c>
      <c r="G265" s="35" t="s">
        <v>89</v>
      </c>
      <c r="H265" s="220">
        <v>42</v>
      </c>
      <c r="I265" s="33" t="s">
        <v>48</v>
      </c>
      <c r="J265" s="51">
        <v>585</v>
      </c>
      <c r="K265" s="52">
        <v>15</v>
      </c>
      <c r="L265" s="52">
        <v>0</v>
      </c>
      <c r="M265" s="52">
        <f t="shared" si="27"/>
        <v>15</v>
      </c>
      <c r="N265" s="34">
        <f t="shared" si="25"/>
        <v>8775</v>
      </c>
      <c r="O265" s="53">
        <v>28</v>
      </c>
      <c r="P265" s="53">
        <v>13</v>
      </c>
      <c r="Q265" s="71">
        <v>0.4</v>
      </c>
      <c r="R265" s="54">
        <f t="shared" si="28"/>
        <v>145.6</v>
      </c>
      <c r="S265" s="53">
        <v>150</v>
      </c>
      <c r="T265" s="34">
        <f>(M265*S265)</f>
        <v>2250</v>
      </c>
      <c r="U265" s="34">
        <f>N265+R265+T265</f>
        <v>11170.6</v>
      </c>
      <c r="V265" s="53">
        <f>M265*200</f>
        <v>3000</v>
      </c>
      <c r="W265" s="53">
        <v>1</v>
      </c>
      <c r="X265" s="53">
        <v>165</v>
      </c>
      <c r="Y265" s="52">
        <f t="shared" si="26"/>
        <v>165</v>
      </c>
      <c r="Z265" s="46">
        <v>0</v>
      </c>
      <c r="AA265" s="46"/>
      <c r="AB265" s="34">
        <f>V265+Y265+Z265</f>
        <v>3165</v>
      </c>
      <c r="AC265" s="34">
        <f>AB265+U265</f>
        <v>14335.6</v>
      </c>
      <c r="AD265" s="57" t="str">
        <f>A265</f>
        <v>648-PR</v>
      </c>
      <c r="AE265" s="74"/>
    </row>
    <row r="266" spans="1:31" s="31" customFormat="1" ht="37" x14ac:dyDescent="0.2">
      <c r="A266" s="33" t="s">
        <v>473</v>
      </c>
      <c r="B266" s="33" t="s">
        <v>641</v>
      </c>
      <c r="C266" s="28" t="s">
        <v>77</v>
      </c>
      <c r="D266" s="28" t="s">
        <v>103</v>
      </c>
      <c r="E266" s="35" t="s">
        <v>181</v>
      </c>
      <c r="F266" s="35" t="s">
        <v>479</v>
      </c>
      <c r="G266" s="35" t="s">
        <v>474</v>
      </c>
      <c r="H266" s="220">
        <v>42</v>
      </c>
      <c r="I266" s="33" t="s">
        <v>48</v>
      </c>
      <c r="J266" s="51">
        <v>585</v>
      </c>
      <c r="K266" s="52">
        <v>17</v>
      </c>
      <c r="L266" s="52">
        <v>0</v>
      </c>
      <c r="M266" s="52">
        <f t="shared" si="27"/>
        <v>17</v>
      </c>
      <c r="N266" s="34">
        <f t="shared" si="25"/>
        <v>9945</v>
      </c>
      <c r="O266" s="53">
        <v>28</v>
      </c>
      <c r="P266" s="53">
        <v>36</v>
      </c>
      <c r="Q266" s="71">
        <v>0.4</v>
      </c>
      <c r="R266" s="54">
        <f t="shared" si="28"/>
        <v>403.2</v>
      </c>
      <c r="S266" s="53">
        <v>150</v>
      </c>
      <c r="T266" s="34">
        <f>(M266*S266)</f>
        <v>2550</v>
      </c>
      <c r="U266" s="34">
        <f>N266+R266+T266</f>
        <v>12898.2</v>
      </c>
      <c r="V266" s="53">
        <f>M266*200</f>
        <v>3400</v>
      </c>
      <c r="W266" s="53">
        <v>1</v>
      </c>
      <c r="X266" s="53">
        <v>215</v>
      </c>
      <c r="Y266" s="52">
        <f t="shared" si="26"/>
        <v>215</v>
      </c>
      <c r="Z266" s="46">
        <v>0</v>
      </c>
      <c r="AA266" s="46"/>
      <c r="AB266" s="34">
        <f>V266+Y266+Z266</f>
        <v>3615</v>
      </c>
      <c r="AC266" s="34">
        <f>AB266+U266</f>
        <v>16513.2</v>
      </c>
      <c r="AD266" s="57" t="str">
        <f>A266</f>
        <v>648-PR</v>
      </c>
      <c r="AE266" s="74"/>
    </row>
    <row r="267" spans="1:31" s="31" customFormat="1" ht="37" x14ac:dyDescent="0.2">
      <c r="A267" s="33" t="s">
        <v>473</v>
      </c>
      <c r="B267" s="33" t="s">
        <v>642</v>
      </c>
      <c r="C267" s="28" t="s">
        <v>77</v>
      </c>
      <c r="D267" s="28" t="s">
        <v>103</v>
      </c>
      <c r="E267" s="35" t="s">
        <v>181</v>
      </c>
      <c r="F267" s="35" t="s">
        <v>479</v>
      </c>
      <c r="G267" s="35" t="s">
        <v>474</v>
      </c>
      <c r="H267" s="220">
        <v>42</v>
      </c>
      <c r="I267" s="33" t="s">
        <v>48</v>
      </c>
      <c r="J267" s="51">
        <v>585</v>
      </c>
      <c r="K267" s="52">
        <v>0</v>
      </c>
      <c r="L267" s="52">
        <v>22</v>
      </c>
      <c r="M267" s="52">
        <f t="shared" si="27"/>
        <v>22</v>
      </c>
      <c r="N267" s="34">
        <f t="shared" ref="N267:N330" si="29">(J267*M267)</f>
        <v>12870</v>
      </c>
      <c r="O267" s="53">
        <v>28</v>
      </c>
      <c r="P267" s="53">
        <v>36</v>
      </c>
      <c r="Q267" s="71">
        <v>0.4</v>
      </c>
      <c r="R267" s="54">
        <f t="shared" si="28"/>
        <v>403.2</v>
      </c>
      <c r="S267" s="53">
        <v>150</v>
      </c>
      <c r="T267" s="34">
        <f>(M267*S267)</f>
        <v>3300</v>
      </c>
      <c r="U267" s="34">
        <f>N267+R267+T267</f>
        <v>16573.2</v>
      </c>
      <c r="V267" s="53">
        <f>M267*200</f>
        <v>4400</v>
      </c>
      <c r="W267" s="53">
        <v>1</v>
      </c>
      <c r="X267" s="53">
        <v>215</v>
      </c>
      <c r="Y267" s="52">
        <f t="shared" ref="Y267:Y330" si="30">SUM(X267*W267)</f>
        <v>215</v>
      </c>
      <c r="Z267" s="46">
        <v>0</v>
      </c>
      <c r="AA267" s="46"/>
      <c r="AB267" s="34">
        <f>V267+Y267+Z267</f>
        <v>4615</v>
      </c>
      <c r="AC267" s="34">
        <f>AB267+U267</f>
        <v>21188.2</v>
      </c>
      <c r="AD267" s="57" t="str">
        <f>A267</f>
        <v>648-PR</v>
      </c>
      <c r="AE267" s="74"/>
    </row>
    <row r="268" spans="1:31" s="31" customFormat="1" ht="40.5" customHeight="1" x14ac:dyDescent="0.2">
      <c r="A268" s="33" t="s">
        <v>473</v>
      </c>
      <c r="B268" s="33" t="s">
        <v>659</v>
      </c>
      <c r="C268" s="28" t="s">
        <v>77</v>
      </c>
      <c r="D268" s="28" t="s">
        <v>108</v>
      </c>
      <c r="E268" s="35" t="s">
        <v>204</v>
      </c>
      <c r="F268" s="35" t="s">
        <v>52</v>
      </c>
      <c r="G268" s="35" t="s">
        <v>480</v>
      </c>
      <c r="H268" s="220">
        <v>42</v>
      </c>
      <c r="I268" s="33" t="s">
        <v>48</v>
      </c>
      <c r="J268" s="51">
        <v>585</v>
      </c>
      <c r="K268" s="52">
        <v>0</v>
      </c>
      <c r="L268" s="52">
        <v>15</v>
      </c>
      <c r="M268" s="52">
        <f t="shared" si="27"/>
        <v>15</v>
      </c>
      <c r="N268" s="34">
        <f t="shared" si="29"/>
        <v>8775</v>
      </c>
      <c r="O268" s="53">
        <v>28</v>
      </c>
      <c r="P268" s="53">
        <v>26</v>
      </c>
      <c r="Q268" s="71">
        <v>0.4</v>
      </c>
      <c r="R268" s="71">
        <f t="shared" si="28"/>
        <v>291.2</v>
      </c>
      <c r="S268" s="53">
        <v>300</v>
      </c>
      <c r="T268" s="34">
        <f>(M268*S268)</f>
        <v>4500</v>
      </c>
      <c r="U268" s="34">
        <f>N268+R268+T268</f>
        <v>13566.2</v>
      </c>
      <c r="V268" s="53">
        <f>M268*200</f>
        <v>3000</v>
      </c>
      <c r="W268" s="53">
        <v>1</v>
      </c>
      <c r="X268" s="53">
        <v>170</v>
      </c>
      <c r="Y268" s="52">
        <f t="shared" si="30"/>
        <v>170</v>
      </c>
      <c r="Z268" s="46">
        <v>0</v>
      </c>
      <c r="AA268" s="46"/>
      <c r="AB268" s="34">
        <f>V268+Y268+Z268</f>
        <v>3170</v>
      </c>
      <c r="AC268" s="34">
        <f>AB268+U268</f>
        <v>16736.2</v>
      </c>
      <c r="AD268" s="57" t="str">
        <f>A268</f>
        <v>648-PR</v>
      </c>
      <c r="AE268" s="74"/>
    </row>
    <row r="269" spans="1:31" s="31" customFormat="1" ht="35.5" customHeight="1" x14ac:dyDescent="0.2">
      <c r="A269" s="33" t="s">
        <v>473</v>
      </c>
      <c r="B269" s="33"/>
      <c r="C269" s="28" t="s">
        <v>77</v>
      </c>
      <c r="D269" s="28" t="s">
        <v>108</v>
      </c>
      <c r="E269" s="35" t="s">
        <v>204</v>
      </c>
      <c r="F269" s="35" t="s">
        <v>52</v>
      </c>
      <c r="G269" s="35" t="s">
        <v>491</v>
      </c>
      <c r="H269" s="220">
        <v>56</v>
      </c>
      <c r="I269" s="33" t="s">
        <v>48</v>
      </c>
      <c r="J269" s="51">
        <v>585</v>
      </c>
      <c r="K269" s="52">
        <v>18</v>
      </c>
      <c r="L269" s="52">
        <v>0</v>
      </c>
      <c r="M269" s="52">
        <f t="shared" si="27"/>
        <v>18</v>
      </c>
      <c r="N269" s="34">
        <f t="shared" si="29"/>
        <v>10530</v>
      </c>
      <c r="O269" s="53">
        <v>28</v>
      </c>
      <c r="P269" s="53">
        <v>26</v>
      </c>
      <c r="Q269" s="71">
        <v>0.4</v>
      </c>
      <c r="R269" s="71">
        <f t="shared" si="28"/>
        <v>291.2</v>
      </c>
      <c r="S269" s="53">
        <v>300</v>
      </c>
      <c r="T269" s="34">
        <f>(M269*S269)</f>
        <v>5400</v>
      </c>
      <c r="U269" s="34">
        <f>N269+R269+T269</f>
        <v>16221.2</v>
      </c>
      <c r="V269" s="53">
        <f>M269*200</f>
        <v>3600</v>
      </c>
      <c r="W269" s="53">
        <v>1</v>
      </c>
      <c r="X269" s="53">
        <v>170</v>
      </c>
      <c r="Y269" s="52">
        <f t="shared" si="30"/>
        <v>170</v>
      </c>
      <c r="Z269" s="46">
        <v>0</v>
      </c>
      <c r="AA269" s="46"/>
      <c r="AB269" s="34">
        <f>V269+Y269+Z269</f>
        <v>3770</v>
      </c>
      <c r="AC269" s="34">
        <f>AB269+U269</f>
        <v>19991.2</v>
      </c>
      <c r="AD269" s="57" t="str">
        <f>A269</f>
        <v>648-PR</v>
      </c>
      <c r="AE269" s="74"/>
    </row>
    <row r="270" spans="1:31" s="31" customFormat="1" ht="39" customHeight="1" x14ac:dyDescent="0.2">
      <c r="A270" s="178" t="s">
        <v>473</v>
      </c>
      <c r="B270" s="178" t="s">
        <v>748</v>
      </c>
      <c r="C270" s="179" t="s">
        <v>77</v>
      </c>
      <c r="D270" s="179" t="s">
        <v>108</v>
      </c>
      <c r="E270" s="180" t="s">
        <v>493</v>
      </c>
      <c r="F270" s="180" t="s">
        <v>52</v>
      </c>
      <c r="G270" s="180" t="s">
        <v>491</v>
      </c>
      <c r="H270" s="220">
        <v>56</v>
      </c>
      <c r="I270" s="33" t="s">
        <v>48</v>
      </c>
      <c r="J270" s="51">
        <v>585</v>
      </c>
      <c r="K270" s="52">
        <v>0</v>
      </c>
      <c r="L270" s="52">
        <v>0</v>
      </c>
      <c r="M270" s="52">
        <f t="shared" si="27"/>
        <v>0</v>
      </c>
      <c r="N270" s="34">
        <f t="shared" si="29"/>
        <v>0</v>
      </c>
      <c r="O270" s="53">
        <v>0</v>
      </c>
      <c r="P270" s="53">
        <v>10</v>
      </c>
      <c r="Q270" s="71">
        <v>0.4</v>
      </c>
      <c r="R270" s="71">
        <f t="shared" si="28"/>
        <v>0</v>
      </c>
      <c r="S270" s="53">
        <v>0</v>
      </c>
      <c r="T270" s="34">
        <f>(M270*S270)</f>
        <v>0</v>
      </c>
      <c r="U270" s="34">
        <f>N270+R270+T270</f>
        <v>0</v>
      </c>
      <c r="V270" s="53">
        <f>M270*200</f>
        <v>0</v>
      </c>
      <c r="W270" s="53">
        <v>0</v>
      </c>
      <c r="X270" s="53">
        <v>175</v>
      </c>
      <c r="Y270" s="52">
        <f t="shared" si="30"/>
        <v>0</v>
      </c>
      <c r="Z270" s="46">
        <v>0</v>
      </c>
      <c r="AA270" s="46"/>
      <c r="AB270" s="34">
        <f>V270+Y270+Z270</f>
        <v>0</v>
      </c>
      <c r="AC270" s="34">
        <f>AB270+U270</f>
        <v>0</v>
      </c>
      <c r="AD270" s="57" t="str">
        <f>A270</f>
        <v>648-PR</v>
      </c>
      <c r="AE270" s="74"/>
    </row>
    <row r="271" spans="1:31" s="31" customFormat="1" ht="50" customHeight="1" x14ac:dyDescent="0.2">
      <c r="A271" s="178" t="s">
        <v>473</v>
      </c>
      <c r="B271" s="178" t="s">
        <v>679</v>
      </c>
      <c r="C271" s="179" t="s">
        <v>77</v>
      </c>
      <c r="D271" s="179" t="s">
        <v>108</v>
      </c>
      <c r="E271" s="180" t="s">
        <v>368</v>
      </c>
      <c r="F271" s="180" t="s">
        <v>479</v>
      </c>
      <c r="G271" s="180" t="s">
        <v>491</v>
      </c>
      <c r="H271" s="220">
        <v>56</v>
      </c>
      <c r="I271" s="33" t="s">
        <v>48</v>
      </c>
      <c r="J271" s="51">
        <v>585</v>
      </c>
      <c r="K271" s="181">
        <v>20</v>
      </c>
      <c r="L271" s="181">
        <v>0</v>
      </c>
      <c r="M271" s="52">
        <f t="shared" si="27"/>
        <v>20</v>
      </c>
      <c r="N271" s="34">
        <f t="shared" si="29"/>
        <v>11700</v>
      </c>
      <c r="O271" s="53">
        <v>36</v>
      </c>
      <c r="P271" s="53">
        <v>68</v>
      </c>
      <c r="Q271" s="71">
        <v>0.4</v>
      </c>
      <c r="R271" s="71">
        <f t="shared" si="28"/>
        <v>979.2</v>
      </c>
      <c r="S271" s="53">
        <v>300</v>
      </c>
      <c r="T271" s="34">
        <f>(M271*S271)</f>
        <v>6000</v>
      </c>
      <c r="U271" s="34">
        <f>N271+R271+T271</f>
        <v>18679.2</v>
      </c>
      <c r="V271" s="53">
        <f>M271*200</f>
        <v>4000</v>
      </c>
      <c r="W271" s="53">
        <v>1</v>
      </c>
      <c r="X271" s="53">
        <v>200</v>
      </c>
      <c r="Y271" s="52">
        <f t="shared" si="30"/>
        <v>200</v>
      </c>
      <c r="Z271" s="46">
        <v>0</v>
      </c>
      <c r="AA271" s="46"/>
      <c r="AB271" s="34">
        <f>V271+Y271+Z271</f>
        <v>4200</v>
      </c>
      <c r="AC271" s="34">
        <f>AB271+U271</f>
        <v>22879.200000000001</v>
      </c>
      <c r="AD271" s="57" t="str">
        <f>A271</f>
        <v>648-PR</v>
      </c>
      <c r="AE271" s="74"/>
    </row>
    <row r="272" spans="1:31" s="31" customFormat="1" ht="39" customHeight="1" x14ac:dyDescent="0.2">
      <c r="A272" s="178" t="s">
        <v>473</v>
      </c>
      <c r="B272" s="178" t="s">
        <v>656</v>
      </c>
      <c r="C272" s="28" t="s">
        <v>77</v>
      </c>
      <c r="D272" s="28" t="s">
        <v>108</v>
      </c>
      <c r="E272" s="35" t="s">
        <v>438</v>
      </c>
      <c r="F272" s="180" t="s">
        <v>264</v>
      </c>
      <c r="G272" s="35" t="s">
        <v>480</v>
      </c>
      <c r="H272" s="220">
        <v>42</v>
      </c>
      <c r="I272" s="33" t="s">
        <v>335</v>
      </c>
      <c r="J272" s="51">
        <v>585</v>
      </c>
      <c r="K272" s="52">
        <v>17</v>
      </c>
      <c r="L272" s="52">
        <v>0</v>
      </c>
      <c r="M272" s="52">
        <f t="shared" si="27"/>
        <v>17</v>
      </c>
      <c r="N272" s="34">
        <f t="shared" si="29"/>
        <v>9945</v>
      </c>
      <c r="O272" s="53">
        <v>18</v>
      </c>
      <c r="P272" s="53">
        <v>15</v>
      </c>
      <c r="Q272" s="71">
        <v>0.4</v>
      </c>
      <c r="R272" s="71">
        <f t="shared" si="28"/>
        <v>108</v>
      </c>
      <c r="S272" s="53">
        <v>300</v>
      </c>
      <c r="T272" s="34">
        <f>(M272*S272)</f>
        <v>5100</v>
      </c>
      <c r="U272" s="34">
        <f>N272+R272+T272</f>
        <v>15153</v>
      </c>
      <c r="V272" s="53">
        <f>M272*200</f>
        <v>3400</v>
      </c>
      <c r="W272" s="53">
        <v>1</v>
      </c>
      <c r="X272" s="53">
        <v>250</v>
      </c>
      <c r="Y272" s="52">
        <f t="shared" si="30"/>
        <v>250</v>
      </c>
      <c r="Z272" s="46"/>
      <c r="AA272" s="46"/>
      <c r="AB272" s="34">
        <f>V272+Y272+Z272</f>
        <v>3650</v>
      </c>
      <c r="AC272" s="34">
        <f>AB272+U272</f>
        <v>18803</v>
      </c>
      <c r="AD272" s="57" t="str">
        <f>A272</f>
        <v>648-PR</v>
      </c>
      <c r="AE272" s="74"/>
    </row>
    <row r="273" spans="1:31" s="31" customFormat="1" ht="43" customHeight="1" x14ac:dyDescent="0.2">
      <c r="A273" s="178" t="s">
        <v>473</v>
      </c>
      <c r="B273" s="178" t="s">
        <v>753</v>
      </c>
      <c r="C273" s="179" t="s">
        <v>77</v>
      </c>
      <c r="D273" s="179" t="s">
        <v>108</v>
      </c>
      <c r="E273" s="180" t="s">
        <v>111</v>
      </c>
      <c r="F273" s="180" t="s">
        <v>754</v>
      </c>
      <c r="G273" s="180" t="s">
        <v>500</v>
      </c>
      <c r="H273" s="220">
        <v>56</v>
      </c>
      <c r="I273" s="33" t="s">
        <v>48</v>
      </c>
      <c r="J273" s="51">
        <v>585</v>
      </c>
      <c r="K273" s="52">
        <v>0</v>
      </c>
      <c r="L273" s="52">
        <v>20</v>
      </c>
      <c r="M273" s="52">
        <f t="shared" si="27"/>
        <v>20</v>
      </c>
      <c r="N273" s="34">
        <f t="shared" si="29"/>
        <v>11700</v>
      </c>
      <c r="O273" s="53">
        <v>28</v>
      </c>
      <c r="P273" s="53">
        <v>24</v>
      </c>
      <c r="Q273" s="71">
        <v>0.4</v>
      </c>
      <c r="R273" s="71">
        <f t="shared" si="28"/>
        <v>268.80000000000007</v>
      </c>
      <c r="S273" s="53">
        <v>100</v>
      </c>
      <c r="T273" s="34">
        <f>(M273*S273)</f>
        <v>2000</v>
      </c>
      <c r="U273" s="34">
        <f>N273+R273+T273</f>
        <v>13968.8</v>
      </c>
      <c r="V273" s="53">
        <f>M273*200</f>
        <v>4000</v>
      </c>
      <c r="W273" s="53">
        <v>1</v>
      </c>
      <c r="X273" s="53">
        <v>225</v>
      </c>
      <c r="Y273" s="52">
        <f t="shared" si="30"/>
        <v>225</v>
      </c>
      <c r="Z273" s="46"/>
      <c r="AA273" s="46"/>
      <c r="AB273" s="34">
        <f>V273+Y273+Z273</f>
        <v>4225</v>
      </c>
      <c r="AC273" s="34">
        <f>AB273+U273</f>
        <v>18193.8</v>
      </c>
      <c r="AD273" s="57" t="str">
        <f>A273</f>
        <v>648-PR</v>
      </c>
      <c r="AE273" s="74"/>
    </row>
    <row r="274" spans="1:31" s="36" customFormat="1" ht="30" customHeight="1" x14ac:dyDescent="0.2">
      <c r="A274" s="178" t="s">
        <v>473</v>
      </c>
      <c r="B274" s="178" t="s">
        <v>744</v>
      </c>
      <c r="C274" s="179" t="s">
        <v>77</v>
      </c>
      <c r="D274" s="179" t="s">
        <v>45</v>
      </c>
      <c r="E274" s="180" t="s">
        <v>261</v>
      </c>
      <c r="F274" s="180" t="s">
        <v>88</v>
      </c>
      <c r="G274" s="180" t="s">
        <v>89</v>
      </c>
      <c r="H274" s="220">
        <v>42</v>
      </c>
      <c r="I274" s="33" t="s">
        <v>172</v>
      </c>
      <c r="J274" s="51">
        <v>585</v>
      </c>
      <c r="K274" s="52">
        <v>0</v>
      </c>
      <c r="L274" s="52">
        <v>0</v>
      </c>
      <c r="M274" s="52">
        <f t="shared" si="27"/>
        <v>0</v>
      </c>
      <c r="N274" s="34">
        <f t="shared" si="29"/>
        <v>0</v>
      </c>
      <c r="O274" s="53">
        <v>0</v>
      </c>
      <c r="P274" s="53">
        <v>42</v>
      </c>
      <c r="Q274" s="71">
        <v>0.4</v>
      </c>
      <c r="R274" s="71">
        <f t="shared" si="28"/>
        <v>0</v>
      </c>
      <c r="S274" s="53">
        <v>0</v>
      </c>
      <c r="T274" s="34">
        <f>(M274*S274)</f>
        <v>0</v>
      </c>
      <c r="U274" s="34">
        <f>N274+R274+T274</f>
        <v>0</v>
      </c>
      <c r="V274" s="53">
        <f>M274*200</f>
        <v>0</v>
      </c>
      <c r="W274" s="53">
        <v>0</v>
      </c>
      <c r="X274" s="53">
        <v>363</v>
      </c>
      <c r="Y274" s="52">
        <f t="shared" si="30"/>
        <v>0</v>
      </c>
      <c r="Z274" s="46">
        <v>0</v>
      </c>
      <c r="AA274" s="46"/>
      <c r="AB274" s="34">
        <f>V274+Y274+Z274</f>
        <v>0</v>
      </c>
      <c r="AC274" s="34">
        <f>AB274+U274</f>
        <v>0</v>
      </c>
      <c r="AD274" s="57" t="str">
        <f>A274</f>
        <v>648-PR</v>
      </c>
      <c r="AE274" s="74"/>
    </row>
    <row r="275" spans="1:31" s="36" customFormat="1" ht="44" customHeight="1" x14ac:dyDescent="0.2">
      <c r="A275" s="178" t="s">
        <v>473</v>
      </c>
      <c r="B275" s="178" t="s">
        <v>711</v>
      </c>
      <c r="C275" s="179" t="s">
        <v>77</v>
      </c>
      <c r="D275" s="179" t="s">
        <v>45</v>
      </c>
      <c r="E275" s="180" t="s">
        <v>261</v>
      </c>
      <c r="F275" s="180" t="s">
        <v>498</v>
      </c>
      <c r="G275" s="180" t="s">
        <v>93</v>
      </c>
      <c r="H275" s="220">
        <v>42</v>
      </c>
      <c r="I275" s="33" t="s">
        <v>37</v>
      </c>
      <c r="J275" s="51">
        <v>1200</v>
      </c>
      <c r="K275" s="52">
        <v>18</v>
      </c>
      <c r="L275" s="181">
        <v>20</v>
      </c>
      <c r="M275" s="52">
        <f t="shared" si="27"/>
        <v>38</v>
      </c>
      <c r="N275" s="34">
        <f t="shared" si="29"/>
        <v>45600</v>
      </c>
      <c r="O275" s="53">
        <v>0</v>
      </c>
      <c r="P275" s="53">
        <v>42</v>
      </c>
      <c r="Q275" s="71">
        <v>0.4</v>
      </c>
      <c r="R275" s="71">
        <f t="shared" si="28"/>
        <v>0</v>
      </c>
      <c r="S275" s="53">
        <v>0</v>
      </c>
      <c r="T275" s="34">
        <f>(M275*S275)</f>
        <v>0</v>
      </c>
      <c r="U275" s="34">
        <f>N275+R275+T275</f>
        <v>45600</v>
      </c>
      <c r="V275" s="53">
        <f>M275*200</f>
        <v>7600</v>
      </c>
      <c r="W275" s="182">
        <v>28</v>
      </c>
      <c r="X275" s="53">
        <v>363</v>
      </c>
      <c r="Y275" s="52">
        <f t="shared" si="30"/>
        <v>10164</v>
      </c>
      <c r="Z275" s="46">
        <v>0</v>
      </c>
      <c r="AA275" s="46"/>
      <c r="AB275" s="34">
        <f>V275+Y275+Z275</f>
        <v>17764</v>
      </c>
      <c r="AC275" s="34">
        <f>AB275+U275</f>
        <v>63364</v>
      </c>
      <c r="AD275" s="57" t="str">
        <f>A275</f>
        <v>648-PR</v>
      </c>
      <c r="AE275" s="74"/>
    </row>
    <row r="276" spans="1:31" s="36" customFormat="1" ht="36" customHeight="1" x14ac:dyDescent="0.2">
      <c r="A276" s="178" t="s">
        <v>473</v>
      </c>
      <c r="B276" s="178" t="s">
        <v>683</v>
      </c>
      <c r="C276" s="179" t="s">
        <v>77</v>
      </c>
      <c r="D276" s="179" t="s">
        <v>45</v>
      </c>
      <c r="E276" s="180" t="s">
        <v>310</v>
      </c>
      <c r="F276" s="180" t="s">
        <v>499</v>
      </c>
      <c r="G276" s="180" t="s">
        <v>500</v>
      </c>
      <c r="H276" s="220">
        <v>56</v>
      </c>
      <c r="I276" s="33" t="s">
        <v>48</v>
      </c>
      <c r="J276" s="51">
        <v>585</v>
      </c>
      <c r="K276" s="181">
        <v>20</v>
      </c>
      <c r="L276" s="181">
        <v>0</v>
      </c>
      <c r="M276" s="52">
        <f t="shared" si="27"/>
        <v>20</v>
      </c>
      <c r="N276" s="34">
        <f t="shared" si="29"/>
        <v>11700</v>
      </c>
      <c r="O276" s="53">
        <v>36</v>
      </c>
      <c r="P276" s="53">
        <v>28</v>
      </c>
      <c r="Q276" s="71">
        <v>0.4</v>
      </c>
      <c r="R276" s="71">
        <f t="shared" si="28"/>
        <v>403.20000000000005</v>
      </c>
      <c r="S276" s="53">
        <v>100</v>
      </c>
      <c r="T276" s="34">
        <f>(M276*S276)</f>
        <v>2000</v>
      </c>
      <c r="U276" s="34">
        <f>N276+R276+T276</f>
        <v>14103.2</v>
      </c>
      <c r="V276" s="53">
        <f>M276*200</f>
        <v>4000</v>
      </c>
      <c r="W276" s="53">
        <v>1</v>
      </c>
      <c r="X276" s="53">
        <v>310</v>
      </c>
      <c r="Y276" s="52">
        <f t="shared" si="30"/>
        <v>310</v>
      </c>
      <c r="Z276" s="46">
        <v>0</v>
      </c>
      <c r="AA276" s="46"/>
      <c r="AB276" s="34">
        <f>V276+Y276+Z276</f>
        <v>4310</v>
      </c>
      <c r="AC276" s="34">
        <f>AB276+U276</f>
        <v>18413.2</v>
      </c>
      <c r="AD276" s="57" t="str">
        <f>A276</f>
        <v>648-PR</v>
      </c>
      <c r="AE276" s="74"/>
    </row>
    <row r="277" spans="1:31" s="31" customFormat="1" ht="42" customHeight="1" x14ac:dyDescent="0.2">
      <c r="A277" s="33" t="s">
        <v>473</v>
      </c>
      <c r="B277" s="33"/>
      <c r="C277" s="28" t="s">
        <v>77</v>
      </c>
      <c r="D277" s="28" t="s">
        <v>50</v>
      </c>
      <c r="E277" s="35" t="s">
        <v>373</v>
      </c>
      <c r="F277" s="35" t="s">
        <v>102</v>
      </c>
      <c r="G277" s="35" t="s">
        <v>89</v>
      </c>
      <c r="H277" s="220">
        <v>42</v>
      </c>
      <c r="I277" s="33" t="s">
        <v>172</v>
      </c>
      <c r="J277" s="51">
        <v>585</v>
      </c>
      <c r="K277" s="52">
        <v>17</v>
      </c>
      <c r="L277" s="52">
        <v>0</v>
      </c>
      <c r="M277" s="52">
        <f t="shared" si="27"/>
        <v>17</v>
      </c>
      <c r="N277" s="34">
        <f t="shared" si="29"/>
        <v>9945</v>
      </c>
      <c r="O277" s="53">
        <v>14</v>
      </c>
      <c r="P277" s="53">
        <v>30</v>
      </c>
      <c r="Q277" s="71">
        <v>0.4</v>
      </c>
      <c r="R277" s="71">
        <f t="shared" si="28"/>
        <v>168</v>
      </c>
      <c r="S277" s="53">
        <v>150</v>
      </c>
      <c r="T277" s="34">
        <f>(M277*S277)</f>
        <v>2550</v>
      </c>
      <c r="U277" s="34">
        <f>N277+R277+T277</f>
        <v>12663</v>
      </c>
      <c r="V277" s="53">
        <f>M277*200</f>
        <v>3400</v>
      </c>
      <c r="W277" s="53">
        <v>1</v>
      </c>
      <c r="X277" s="53">
        <v>310</v>
      </c>
      <c r="Y277" s="52">
        <f t="shared" si="30"/>
        <v>310</v>
      </c>
      <c r="Z277" s="46">
        <v>0</v>
      </c>
      <c r="AA277" s="46"/>
      <c r="AB277" s="34">
        <f>V277+Y277+Z277</f>
        <v>3710</v>
      </c>
      <c r="AC277" s="34">
        <f>AB277+U277</f>
        <v>16373</v>
      </c>
      <c r="AD277" s="57" t="str">
        <f>A277</f>
        <v>648-PR</v>
      </c>
      <c r="AE277" s="74"/>
    </row>
    <row r="278" spans="1:31" s="31" customFormat="1" ht="33.75" customHeight="1" x14ac:dyDescent="0.2">
      <c r="A278" s="33" t="s">
        <v>473</v>
      </c>
      <c r="B278" s="33"/>
      <c r="C278" s="28" t="s">
        <v>77</v>
      </c>
      <c r="D278" s="28" t="s">
        <v>50</v>
      </c>
      <c r="E278" s="35" t="s">
        <v>51</v>
      </c>
      <c r="F278" s="35" t="s">
        <v>52</v>
      </c>
      <c r="G278" s="35" t="s">
        <v>89</v>
      </c>
      <c r="H278" s="220">
        <v>42</v>
      </c>
      <c r="I278" s="33" t="s">
        <v>48</v>
      </c>
      <c r="J278" s="51">
        <v>585</v>
      </c>
      <c r="K278" s="52">
        <v>15</v>
      </c>
      <c r="L278" s="52">
        <v>0</v>
      </c>
      <c r="M278" s="52">
        <f t="shared" si="27"/>
        <v>15</v>
      </c>
      <c r="N278" s="34">
        <f t="shared" si="29"/>
        <v>8775</v>
      </c>
      <c r="O278" s="53">
        <v>14</v>
      </c>
      <c r="P278" s="53">
        <v>134</v>
      </c>
      <c r="Q278" s="71">
        <v>0.4</v>
      </c>
      <c r="R278" s="71">
        <f t="shared" si="28"/>
        <v>750.4</v>
      </c>
      <c r="S278" s="53">
        <v>150</v>
      </c>
      <c r="T278" s="34">
        <f>(M278*S278)</f>
        <v>2250</v>
      </c>
      <c r="U278" s="34">
        <f>N278+R278+T278</f>
        <v>11775.4</v>
      </c>
      <c r="V278" s="53">
        <f>M278*200</f>
        <v>3000</v>
      </c>
      <c r="W278" s="53">
        <v>1</v>
      </c>
      <c r="X278" s="53">
        <v>700</v>
      </c>
      <c r="Y278" s="52">
        <f t="shared" si="30"/>
        <v>700</v>
      </c>
      <c r="Z278" s="46">
        <v>0</v>
      </c>
      <c r="AA278" s="46"/>
      <c r="AB278" s="34">
        <f>V278+Y278+Z278</f>
        <v>3700</v>
      </c>
      <c r="AC278" s="34">
        <f>AB278+U278</f>
        <v>15475.4</v>
      </c>
      <c r="AD278" s="57" t="str">
        <f>A278</f>
        <v>648-PR</v>
      </c>
      <c r="AE278" s="74"/>
    </row>
    <row r="279" spans="1:31" s="31" customFormat="1" ht="37" customHeight="1" x14ac:dyDescent="0.2">
      <c r="A279" s="33" t="s">
        <v>473</v>
      </c>
      <c r="B279" s="33"/>
      <c r="C279" s="28" t="s">
        <v>77</v>
      </c>
      <c r="D279" s="28" t="s">
        <v>50</v>
      </c>
      <c r="E279" s="35" t="s">
        <v>51</v>
      </c>
      <c r="F279" s="35" t="s">
        <v>504</v>
      </c>
      <c r="G279" s="35" t="s">
        <v>474</v>
      </c>
      <c r="H279" s="220">
        <v>42</v>
      </c>
      <c r="I279" s="33" t="s">
        <v>48</v>
      </c>
      <c r="J279" s="51">
        <v>585</v>
      </c>
      <c r="K279" s="52">
        <v>0</v>
      </c>
      <c r="L279" s="52">
        <v>20</v>
      </c>
      <c r="M279" s="52">
        <f t="shared" si="27"/>
        <v>20</v>
      </c>
      <c r="N279" s="34">
        <f t="shared" si="29"/>
        <v>11700</v>
      </c>
      <c r="O279" s="53">
        <v>14</v>
      </c>
      <c r="P279" s="53">
        <v>134</v>
      </c>
      <c r="Q279" s="71">
        <v>0.4</v>
      </c>
      <c r="R279" s="71">
        <f t="shared" si="28"/>
        <v>750.4</v>
      </c>
      <c r="S279" s="53">
        <v>150</v>
      </c>
      <c r="T279" s="34">
        <f>(M279*S279)</f>
        <v>3000</v>
      </c>
      <c r="U279" s="34">
        <f>N279+R279+T279</f>
        <v>15450.4</v>
      </c>
      <c r="V279" s="53">
        <f>M279*200</f>
        <v>4000</v>
      </c>
      <c r="W279" s="53">
        <v>1</v>
      </c>
      <c r="X279" s="53">
        <v>700</v>
      </c>
      <c r="Y279" s="52">
        <f t="shared" si="30"/>
        <v>700</v>
      </c>
      <c r="Z279" s="46">
        <v>0</v>
      </c>
      <c r="AA279" s="46"/>
      <c r="AB279" s="34">
        <f>V279+Y279+Z279</f>
        <v>4700</v>
      </c>
      <c r="AC279" s="34">
        <f>AB279+U279</f>
        <v>20150.400000000001</v>
      </c>
      <c r="AD279" s="57" t="str">
        <f>A279</f>
        <v>648-PR</v>
      </c>
      <c r="AE279" s="74"/>
    </row>
    <row r="280" spans="1:31" s="31" customFormat="1" ht="43" customHeight="1" x14ac:dyDescent="0.2">
      <c r="A280" s="178" t="s">
        <v>473</v>
      </c>
      <c r="B280" s="178" t="s">
        <v>682</v>
      </c>
      <c r="C280" s="179" t="s">
        <v>77</v>
      </c>
      <c r="D280" s="179" t="s">
        <v>50</v>
      </c>
      <c r="E280" s="180" t="s">
        <v>165</v>
      </c>
      <c r="F280" s="180" t="s">
        <v>451</v>
      </c>
      <c r="G280" s="180" t="s">
        <v>452</v>
      </c>
      <c r="H280" s="220">
        <v>42</v>
      </c>
      <c r="I280" s="33" t="s">
        <v>172</v>
      </c>
      <c r="J280" s="51">
        <v>585</v>
      </c>
      <c r="K280" s="181">
        <v>0</v>
      </c>
      <c r="L280" s="181">
        <v>17</v>
      </c>
      <c r="M280" s="52">
        <f t="shared" si="27"/>
        <v>17</v>
      </c>
      <c r="N280" s="34">
        <f t="shared" si="29"/>
        <v>9945</v>
      </c>
      <c r="O280" s="53">
        <v>14</v>
      </c>
      <c r="P280" s="53">
        <v>46</v>
      </c>
      <c r="Q280" s="71">
        <v>0.4</v>
      </c>
      <c r="R280" s="71">
        <f t="shared" si="28"/>
        <v>257.60000000000002</v>
      </c>
      <c r="S280" s="53">
        <v>300</v>
      </c>
      <c r="T280" s="34">
        <f>(M280*S280)</f>
        <v>5100</v>
      </c>
      <c r="U280" s="34">
        <f>N280+R280+T280</f>
        <v>15302.6</v>
      </c>
      <c r="V280" s="53">
        <f>M280*200</f>
        <v>3400</v>
      </c>
      <c r="W280" s="53">
        <v>1</v>
      </c>
      <c r="X280" s="53">
        <v>385</v>
      </c>
      <c r="Y280" s="52">
        <f t="shared" si="30"/>
        <v>385</v>
      </c>
      <c r="Z280" s="46">
        <v>0</v>
      </c>
      <c r="AA280" s="46"/>
      <c r="AB280" s="34">
        <f>V280+Y280+Z280</f>
        <v>3785</v>
      </c>
      <c r="AC280" s="34">
        <f>AB280+U280</f>
        <v>19087.599999999999</v>
      </c>
      <c r="AD280" s="57" t="str">
        <f>A280</f>
        <v>648-PR</v>
      </c>
      <c r="AE280" s="74"/>
    </row>
    <row r="281" spans="1:31" s="31" customFormat="1" ht="32.25" customHeight="1" x14ac:dyDescent="0.2">
      <c r="A281" s="178" t="s">
        <v>473</v>
      </c>
      <c r="B281" s="178" t="s">
        <v>682</v>
      </c>
      <c r="C281" s="179" t="s">
        <v>77</v>
      </c>
      <c r="D281" s="179" t="s">
        <v>50</v>
      </c>
      <c r="E281" s="180" t="s">
        <v>165</v>
      </c>
      <c r="F281" s="180" t="s">
        <v>498</v>
      </c>
      <c r="G281" s="180" t="s">
        <v>507</v>
      </c>
      <c r="H281" s="220">
        <v>42</v>
      </c>
      <c r="I281" s="33" t="s">
        <v>172</v>
      </c>
      <c r="J281" s="51">
        <v>585</v>
      </c>
      <c r="K281" s="181">
        <v>0</v>
      </c>
      <c r="L281" s="181">
        <v>18</v>
      </c>
      <c r="M281" s="52">
        <f t="shared" si="27"/>
        <v>18</v>
      </c>
      <c r="N281" s="34">
        <f t="shared" si="29"/>
        <v>10530</v>
      </c>
      <c r="O281" s="53">
        <v>14</v>
      </c>
      <c r="P281" s="53">
        <v>46</v>
      </c>
      <c r="Q281" s="71">
        <v>0.4</v>
      </c>
      <c r="R281" s="71">
        <f t="shared" si="28"/>
        <v>257.60000000000002</v>
      </c>
      <c r="S281" s="53">
        <v>150</v>
      </c>
      <c r="T281" s="34">
        <f>(M281*S281)</f>
        <v>2700</v>
      </c>
      <c r="U281" s="34">
        <f>N281+R281+T281</f>
        <v>13487.6</v>
      </c>
      <c r="V281" s="53">
        <f>M281*200</f>
        <v>3600</v>
      </c>
      <c r="W281" s="53">
        <v>1</v>
      </c>
      <c r="X281" s="53">
        <v>385</v>
      </c>
      <c r="Y281" s="52">
        <f t="shared" si="30"/>
        <v>385</v>
      </c>
      <c r="Z281" s="46">
        <v>0</v>
      </c>
      <c r="AA281" s="46"/>
      <c r="AB281" s="34">
        <f>V281+Y281+Z281</f>
        <v>3985</v>
      </c>
      <c r="AC281" s="34">
        <f>AB281+U281</f>
        <v>17472.599999999999</v>
      </c>
      <c r="AD281" s="57" t="str">
        <f>A281</f>
        <v>648-PR</v>
      </c>
      <c r="AE281" s="74"/>
    </row>
    <row r="282" spans="1:31" s="31" customFormat="1" ht="38.25" customHeight="1" x14ac:dyDescent="0.2">
      <c r="A282" s="33" t="s">
        <v>473</v>
      </c>
      <c r="B282" s="33" t="s">
        <v>653</v>
      </c>
      <c r="C282" s="28" t="s">
        <v>77</v>
      </c>
      <c r="D282" s="28" t="s">
        <v>50</v>
      </c>
      <c r="E282" s="89" t="s">
        <v>509</v>
      </c>
      <c r="F282" s="35" t="s">
        <v>47</v>
      </c>
      <c r="G282" s="35" t="s">
        <v>91</v>
      </c>
      <c r="H282" s="220">
        <v>42</v>
      </c>
      <c r="I282" s="33" t="s">
        <v>48</v>
      </c>
      <c r="J282" s="51">
        <v>585</v>
      </c>
      <c r="K282" s="52">
        <v>0</v>
      </c>
      <c r="L282" s="52">
        <v>22</v>
      </c>
      <c r="M282" s="52">
        <f t="shared" si="27"/>
        <v>22</v>
      </c>
      <c r="N282" s="34">
        <f t="shared" si="29"/>
        <v>12870</v>
      </c>
      <c r="O282" s="53">
        <v>28</v>
      </c>
      <c r="P282" s="53">
        <v>120</v>
      </c>
      <c r="Q282" s="71">
        <v>0.4</v>
      </c>
      <c r="R282" s="71">
        <f t="shared" si="28"/>
        <v>1344</v>
      </c>
      <c r="S282" s="53">
        <v>150</v>
      </c>
      <c r="T282" s="34">
        <f>(M282*S282)</f>
        <v>3300</v>
      </c>
      <c r="U282" s="34">
        <f>N282+R282+T282</f>
        <v>17514</v>
      </c>
      <c r="V282" s="53">
        <f>M282*200</f>
        <v>4400</v>
      </c>
      <c r="W282" s="53">
        <v>1</v>
      </c>
      <c r="X282" s="53">
        <v>750</v>
      </c>
      <c r="Y282" s="52">
        <f t="shared" si="30"/>
        <v>750</v>
      </c>
      <c r="Z282" s="46">
        <v>0</v>
      </c>
      <c r="AA282" s="46"/>
      <c r="AB282" s="34">
        <f>V282+Y282+Z282</f>
        <v>5150</v>
      </c>
      <c r="AC282" s="34">
        <f>AB282+U282</f>
        <v>22664</v>
      </c>
      <c r="AD282" s="57" t="str">
        <f>A282</f>
        <v>648-PR</v>
      </c>
      <c r="AE282" s="74"/>
    </row>
    <row r="283" spans="1:31" s="31" customFormat="1" ht="40.5" customHeight="1" x14ac:dyDescent="0.2">
      <c r="A283" s="33" t="s">
        <v>511</v>
      </c>
      <c r="B283" s="33"/>
      <c r="C283" s="28" t="s">
        <v>77</v>
      </c>
      <c r="D283" s="28" t="s">
        <v>108</v>
      </c>
      <c r="E283" s="35" t="s">
        <v>495</v>
      </c>
      <c r="F283" s="35" t="s">
        <v>47</v>
      </c>
      <c r="G283" s="35" t="s">
        <v>91</v>
      </c>
      <c r="H283" s="220">
        <v>42</v>
      </c>
      <c r="I283" s="33" t="s">
        <v>48</v>
      </c>
      <c r="J283" s="51">
        <v>585</v>
      </c>
      <c r="K283" s="52">
        <v>16</v>
      </c>
      <c r="L283" s="52">
        <v>0</v>
      </c>
      <c r="M283" s="52">
        <f t="shared" si="27"/>
        <v>16</v>
      </c>
      <c r="N283" s="34">
        <f t="shared" si="29"/>
        <v>9360</v>
      </c>
      <c r="O283" s="53">
        <v>28</v>
      </c>
      <c r="P283" s="53">
        <v>13</v>
      </c>
      <c r="Q283" s="71">
        <v>0.4</v>
      </c>
      <c r="R283" s="71">
        <f t="shared" si="28"/>
        <v>145.6</v>
      </c>
      <c r="S283" s="53">
        <v>150</v>
      </c>
      <c r="T283" s="34">
        <f>(M283*S283)</f>
        <v>2400</v>
      </c>
      <c r="U283" s="34">
        <f>N283+R283+T283</f>
        <v>11905.6</v>
      </c>
      <c r="V283" s="53">
        <f>M283*200</f>
        <v>3200</v>
      </c>
      <c r="W283" s="53">
        <v>0</v>
      </c>
      <c r="X283" s="53">
        <v>0</v>
      </c>
      <c r="Y283" s="52">
        <f t="shared" si="30"/>
        <v>0</v>
      </c>
      <c r="Z283" s="46">
        <v>0</v>
      </c>
      <c r="AA283" s="46"/>
      <c r="AB283" s="34">
        <f>V283+Y283+Z283</f>
        <v>3200</v>
      </c>
      <c r="AC283" s="34">
        <f>AB283+U283</f>
        <v>15105.6</v>
      </c>
      <c r="AD283" s="57" t="str">
        <f>A283</f>
        <v>648-SH</v>
      </c>
      <c r="AE283" s="74"/>
    </row>
    <row r="284" spans="1:31" s="31" customFormat="1" ht="39.75" customHeight="1" x14ac:dyDescent="0.2">
      <c r="A284" s="33" t="s">
        <v>511</v>
      </c>
      <c r="B284" s="33"/>
      <c r="C284" s="28" t="s">
        <v>77</v>
      </c>
      <c r="D284" s="28" t="s">
        <v>108</v>
      </c>
      <c r="E284" s="35" t="s">
        <v>513</v>
      </c>
      <c r="F284" s="35" t="s">
        <v>47</v>
      </c>
      <c r="G284" s="35" t="s">
        <v>91</v>
      </c>
      <c r="H284" s="220">
        <v>42</v>
      </c>
      <c r="I284" s="33" t="s">
        <v>48</v>
      </c>
      <c r="J284" s="51">
        <v>585</v>
      </c>
      <c r="K284" s="52">
        <v>20</v>
      </c>
      <c r="L284" s="52">
        <v>0</v>
      </c>
      <c r="M284" s="52">
        <f t="shared" si="27"/>
        <v>20</v>
      </c>
      <c r="N284" s="34">
        <f t="shared" si="29"/>
        <v>11700</v>
      </c>
      <c r="O284" s="53">
        <v>28</v>
      </c>
      <c r="P284" s="53">
        <v>32</v>
      </c>
      <c r="Q284" s="71">
        <v>0.4</v>
      </c>
      <c r="R284" s="71">
        <f t="shared" si="28"/>
        <v>358.40000000000003</v>
      </c>
      <c r="S284" s="53">
        <v>150</v>
      </c>
      <c r="T284" s="34">
        <f>(M284*S284)</f>
        <v>3000</v>
      </c>
      <c r="U284" s="34">
        <f>N284+R284+T284</f>
        <v>15058.4</v>
      </c>
      <c r="V284" s="53">
        <f>M284*200</f>
        <v>4000</v>
      </c>
      <c r="W284" s="53">
        <v>0</v>
      </c>
      <c r="X284" s="53">
        <v>0</v>
      </c>
      <c r="Y284" s="52">
        <f t="shared" si="30"/>
        <v>0</v>
      </c>
      <c r="Z284" s="46">
        <v>0</v>
      </c>
      <c r="AA284" s="46"/>
      <c r="AB284" s="34">
        <f>V284+Y284+Z284</f>
        <v>4000</v>
      </c>
      <c r="AC284" s="34">
        <f>AB284+U284</f>
        <v>19058.400000000001</v>
      </c>
      <c r="AD284" s="57" t="str">
        <f>A284</f>
        <v>648-SH</v>
      </c>
      <c r="AE284" s="74"/>
    </row>
    <row r="285" spans="1:31" s="31" customFormat="1" ht="58" customHeight="1" x14ac:dyDescent="0.2">
      <c r="A285" s="33" t="s">
        <v>515</v>
      </c>
      <c r="B285" s="33"/>
      <c r="C285" s="28" t="s">
        <v>77</v>
      </c>
      <c r="D285" s="28" t="s">
        <v>103</v>
      </c>
      <c r="E285" s="35" t="s">
        <v>455</v>
      </c>
      <c r="F285" s="35" t="s">
        <v>516</v>
      </c>
      <c r="G285" s="35" t="s">
        <v>86</v>
      </c>
      <c r="H285" s="220">
        <v>56</v>
      </c>
      <c r="I285" s="33" t="s">
        <v>48</v>
      </c>
      <c r="J285" s="51">
        <v>585</v>
      </c>
      <c r="K285" s="52">
        <v>0</v>
      </c>
      <c r="L285" s="52">
        <v>15</v>
      </c>
      <c r="M285" s="52">
        <f t="shared" si="27"/>
        <v>15</v>
      </c>
      <c r="N285" s="34">
        <f t="shared" si="29"/>
        <v>8775</v>
      </c>
      <c r="O285" s="53">
        <v>28</v>
      </c>
      <c r="P285" s="53">
        <v>51</v>
      </c>
      <c r="Q285" s="71">
        <v>0.4</v>
      </c>
      <c r="R285" s="71">
        <f t="shared" si="28"/>
        <v>571.20000000000005</v>
      </c>
      <c r="S285" s="53">
        <v>300</v>
      </c>
      <c r="T285" s="34">
        <f>(M285*S285)</f>
        <v>4500</v>
      </c>
      <c r="U285" s="34">
        <f>N285+R285+T285</f>
        <v>13846.2</v>
      </c>
      <c r="V285" s="53">
        <f>M285*200</f>
        <v>3000</v>
      </c>
      <c r="W285" s="53">
        <v>1</v>
      </c>
      <c r="X285" s="53">
        <v>187</v>
      </c>
      <c r="Y285" s="52">
        <f t="shared" si="30"/>
        <v>187</v>
      </c>
      <c r="Z285" s="52">
        <v>0</v>
      </c>
      <c r="AA285" s="52"/>
      <c r="AB285" s="34">
        <f>V285+Y285+Z285</f>
        <v>3187</v>
      </c>
      <c r="AC285" s="34">
        <f>AB285+U285</f>
        <v>17033.2</v>
      </c>
      <c r="AD285" s="57" t="str">
        <f>A285</f>
        <v>651-PR</v>
      </c>
      <c r="AE285" s="74"/>
    </row>
    <row r="286" spans="1:31" s="31" customFormat="1" ht="39.75" customHeight="1" x14ac:dyDescent="0.2">
      <c r="A286" s="33" t="s">
        <v>515</v>
      </c>
      <c r="B286" s="33"/>
      <c r="C286" s="28" t="s">
        <v>77</v>
      </c>
      <c r="D286" s="28" t="s">
        <v>103</v>
      </c>
      <c r="E286" s="35" t="s">
        <v>406</v>
      </c>
      <c r="F286" s="35" t="s">
        <v>518</v>
      </c>
      <c r="G286" s="35" t="s">
        <v>86</v>
      </c>
      <c r="H286" s="220">
        <v>56</v>
      </c>
      <c r="I286" s="33" t="s">
        <v>48</v>
      </c>
      <c r="J286" s="51">
        <v>585</v>
      </c>
      <c r="K286" s="52">
        <v>15</v>
      </c>
      <c r="L286" s="52">
        <v>0</v>
      </c>
      <c r="M286" s="52">
        <f t="shared" si="27"/>
        <v>15</v>
      </c>
      <c r="N286" s="34">
        <f t="shared" si="29"/>
        <v>8775</v>
      </c>
      <c r="O286" s="53">
        <v>28</v>
      </c>
      <c r="P286" s="53">
        <v>12</v>
      </c>
      <c r="Q286" s="71">
        <v>0.4</v>
      </c>
      <c r="R286" s="71">
        <f t="shared" si="28"/>
        <v>134.40000000000003</v>
      </c>
      <c r="S286" s="53">
        <v>300</v>
      </c>
      <c r="T286" s="34">
        <f>(M286*S286)</f>
        <v>4500</v>
      </c>
      <c r="U286" s="34">
        <f>N286+R286+T286</f>
        <v>13409.4</v>
      </c>
      <c r="V286" s="53">
        <f>M286*200</f>
        <v>3000</v>
      </c>
      <c r="W286" s="53">
        <v>1</v>
      </c>
      <c r="X286" s="53">
        <v>148</v>
      </c>
      <c r="Y286" s="52">
        <f t="shared" si="30"/>
        <v>148</v>
      </c>
      <c r="Z286" s="52">
        <v>0</v>
      </c>
      <c r="AA286" s="52"/>
      <c r="AB286" s="34">
        <f>V286+Y286+Z286</f>
        <v>3148</v>
      </c>
      <c r="AC286" s="34">
        <f>AB286+U286</f>
        <v>16557.400000000001</v>
      </c>
      <c r="AD286" s="57" t="str">
        <f>A286</f>
        <v>651-PR</v>
      </c>
      <c r="AE286" s="74"/>
    </row>
    <row r="287" spans="1:31" s="31" customFormat="1" ht="53" customHeight="1" x14ac:dyDescent="0.2">
      <c r="A287" s="178" t="s">
        <v>515</v>
      </c>
      <c r="B287" s="178" t="s">
        <v>750</v>
      </c>
      <c r="C287" s="179" t="s">
        <v>77</v>
      </c>
      <c r="D287" s="179" t="s">
        <v>108</v>
      </c>
      <c r="E287" s="180" t="s">
        <v>210</v>
      </c>
      <c r="F287" s="180" t="s">
        <v>518</v>
      </c>
      <c r="G287" s="180" t="s">
        <v>86</v>
      </c>
      <c r="H287" s="220">
        <v>56</v>
      </c>
      <c r="I287" s="33" t="s">
        <v>48</v>
      </c>
      <c r="J287" s="51">
        <v>585</v>
      </c>
      <c r="K287" s="52">
        <v>0</v>
      </c>
      <c r="L287" s="52">
        <v>19</v>
      </c>
      <c r="M287" s="52">
        <f t="shared" si="27"/>
        <v>19</v>
      </c>
      <c r="N287" s="34">
        <f t="shared" si="29"/>
        <v>11115</v>
      </c>
      <c r="O287" s="53">
        <v>28</v>
      </c>
      <c r="P287" s="53">
        <v>47</v>
      </c>
      <c r="Q287" s="71">
        <v>0.4</v>
      </c>
      <c r="R287" s="71">
        <f t="shared" si="28"/>
        <v>526.4</v>
      </c>
      <c r="S287" s="53">
        <v>300</v>
      </c>
      <c r="T287" s="34">
        <f>(M287*S287)</f>
        <v>5700</v>
      </c>
      <c r="U287" s="34">
        <f>N287+R287+T287</f>
        <v>17341.400000000001</v>
      </c>
      <c r="V287" s="53">
        <f>M287*200</f>
        <v>3800</v>
      </c>
      <c r="W287" s="53">
        <v>1</v>
      </c>
      <c r="X287" s="53">
        <v>300</v>
      </c>
      <c r="Y287" s="52">
        <f t="shared" si="30"/>
        <v>300</v>
      </c>
      <c r="Z287" s="52">
        <v>0</v>
      </c>
      <c r="AA287" s="34">
        <v>3148</v>
      </c>
      <c r="AB287" s="34">
        <f>V287+Y287+Z287</f>
        <v>4100</v>
      </c>
      <c r="AC287" s="34">
        <f>AB287+U287</f>
        <v>21441.4</v>
      </c>
      <c r="AD287" s="57" t="s">
        <v>515</v>
      </c>
      <c r="AE287" s="74"/>
    </row>
    <row r="288" spans="1:31" s="31" customFormat="1" ht="38.25" customHeight="1" x14ac:dyDescent="0.2">
      <c r="A288" s="33" t="s">
        <v>515</v>
      </c>
      <c r="B288" s="33"/>
      <c r="C288" s="28" t="s">
        <v>77</v>
      </c>
      <c r="D288" s="28" t="s">
        <v>103</v>
      </c>
      <c r="E288" s="35" t="s">
        <v>406</v>
      </c>
      <c r="F288" s="35" t="s">
        <v>518</v>
      </c>
      <c r="G288" s="35" t="s">
        <v>86</v>
      </c>
      <c r="H288" s="220">
        <v>56</v>
      </c>
      <c r="I288" s="33" t="s">
        <v>48</v>
      </c>
      <c r="J288" s="51">
        <v>585</v>
      </c>
      <c r="K288" s="52">
        <v>0</v>
      </c>
      <c r="L288" s="52">
        <v>15</v>
      </c>
      <c r="M288" s="52">
        <f t="shared" si="27"/>
        <v>15</v>
      </c>
      <c r="N288" s="34">
        <f t="shared" si="29"/>
        <v>8775</v>
      </c>
      <c r="O288" s="53">
        <v>28</v>
      </c>
      <c r="P288" s="53">
        <v>12</v>
      </c>
      <c r="Q288" s="71">
        <v>0.4</v>
      </c>
      <c r="R288" s="71">
        <f t="shared" si="28"/>
        <v>134.40000000000003</v>
      </c>
      <c r="S288" s="53">
        <v>300</v>
      </c>
      <c r="T288" s="34">
        <f>(M288*S288)</f>
        <v>4500</v>
      </c>
      <c r="U288" s="34">
        <f>N288+R288+T288</f>
        <v>13409.4</v>
      </c>
      <c r="V288" s="53">
        <f>M288*200</f>
        <v>3000</v>
      </c>
      <c r="W288" s="53">
        <v>1</v>
      </c>
      <c r="X288" s="53">
        <v>148</v>
      </c>
      <c r="Y288" s="52">
        <f t="shared" si="30"/>
        <v>148</v>
      </c>
      <c r="Z288" s="52">
        <v>0</v>
      </c>
      <c r="AA288" s="52"/>
      <c r="AB288" s="34">
        <f>V288+Y288+Z288</f>
        <v>3148</v>
      </c>
      <c r="AC288" s="34">
        <f>AB288+U288</f>
        <v>16557.400000000001</v>
      </c>
      <c r="AD288" s="57" t="str">
        <f>A288</f>
        <v>651-PR</v>
      </c>
      <c r="AE288" s="74"/>
    </row>
    <row r="289" spans="1:31" s="31" customFormat="1" ht="51" customHeight="1" x14ac:dyDescent="0.2">
      <c r="A289" s="33" t="s">
        <v>515</v>
      </c>
      <c r="B289" s="33"/>
      <c r="C289" s="28" t="s">
        <v>77</v>
      </c>
      <c r="D289" s="28" t="s">
        <v>103</v>
      </c>
      <c r="E289" s="35" t="s">
        <v>192</v>
      </c>
      <c r="F289" s="35" t="s">
        <v>463</v>
      </c>
      <c r="G289" s="35" t="s">
        <v>86</v>
      </c>
      <c r="H289" s="220">
        <v>56</v>
      </c>
      <c r="I289" s="33" t="s">
        <v>48</v>
      </c>
      <c r="J289" s="51">
        <v>585</v>
      </c>
      <c r="K289" s="52">
        <v>15</v>
      </c>
      <c r="L289" s="52">
        <v>0</v>
      </c>
      <c r="M289" s="52">
        <f t="shared" si="27"/>
        <v>15</v>
      </c>
      <c r="N289" s="34">
        <f t="shared" si="29"/>
        <v>8775</v>
      </c>
      <c r="O289" s="53">
        <v>28</v>
      </c>
      <c r="P289" s="53">
        <v>20</v>
      </c>
      <c r="Q289" s="71">
        <v>0.4</v>
      </c>
      <c r="R289" s="71">
        <f t="shared" si="28"/>
        <v>224</v>
      </c>
      <c r="S289" s="53">
        <v>300</v>
      </c>
      <c r="T289" s="34">
        <f>(M289*S289)</f>
        <v>4500</v>
      </c>
      <c r="U289" s="34">
        <f>N289+R289+T289</f>
        <v>13499</v>
      </c>
      <c r="V289" s="53">
        <f>M289*200</f>
        <v>3000</v>
      </c>
      <c r="W289" s="53">
        <v>1</v>
      </c>
      <c r="X289" s="53">
        <v>165</v>
      </c>
      <c r="Y289" s="52">
        <f t="shared" si="30"/>
        <v>165</v>
      </c>
      <c r="Z289" s="52">
        <v>0</v>
      </c>
      <c r="AA289" s="52"/>
      <c r="AB289" s="34">
        <f>V289+Y289+Z289</f>
        <v>3165</v>
      </c>
      <c r="AC289" s="34">
        <f>AB289+U289</f>
        <v>16664</v>
      </c>
      <c r="AD289" s="57" t="str">
        <f>A289</f>
        <v>651-PR</v>
      </c>
      <c r="AE289" s="74"/>
    </row>
    <row r="290" spans="1:31" s="31" customFormat="1" ht="51" customHeight="1" x14ac:dyDescent="0.2">
      <c r="A290" s="178" t="s">
        <v>515</v>
      </c>
      <c r="B290" s="178" t="s">
        <v>749</v>
      </c>
      <c r="C290" s="179" t="s">
        <v>77</v>
      </c>
      <c r="D290" s="179" t="s">
        <v>108</v>
      </c>
      <c r="E290" s="180" t="s">
        <v>493</v>
      </c>
      <c r="F290" s="180" t="s">
        <v>220</v>
      </c>
      <c r="G290" s="180" t="s">
        <v>86</v>
      </c>
      <c r="H290" s="220">
        <v>56</v>
      </c>
      <c r="I290" s="33" t="s">
        <v>48</v>
      </c>
      <c r="J290" s="51">
        <v>585</v>
      </c>
      <c r="K290" s="52">
        <v>0</v>
      </c>
      <c r="L290" s="52">
        <v>15</v>
      </c>
      <c r="M290" s="52">
        <f t="shared" si="27"/>
        <v>15</v>
      </c>
      <c r="N290" s="34">
        <f t="shared" si="29"/>
        <v>8775</v>
      </c>
      <c r="O290" s="53">
        <v>28</v>
      </c>
      <c r="P290" s="53">
        <v>10</v>
      </c>
      <c r="Q290" s="71">
        <v>0.4</v>
      </c>
      <c r="R290" s="71">
        <f t="shared" si="28"/>
        <v>112</v>
      </c>
      <c r="S290" s="53">
        <v>300</v>
      </c>
      <c r="T290" s="34">
        <f>(M290*S290)</f>
        <v>4500</v>
      </c>
      <c r="U290" s="34">
        <f>N290+R290+T290</f>
        <v>13387</v>
      </c>
      <c r="V290" s="53">
        <f>M290*200</f>
        <v>3000</v>
      </c>
      <c r="W290" s="53">
        <v>1</v>
      </c>
      <c r="X290" s="53">
        <v>200</v>
      </c>
      <c r="Y290" s="52">
        <f t="shared" si="30"/>
        <v>200</v>
      </c>
      <c r="Z290" s="52">
        <v>0</v>
      </c>
      <c r="AA290" s="52"/>
      <c r="AB290" s="34">
        <f>V290+Y290+Z290</f>
        <v>3200</v>
      </c>
      <c r="AC290" s="34">
        <f>AB290+U290</f>
        <v>16587</v>
      </c>
      <c r="AD290" s="57" t="str">
        <f>A290</f>
        <v>651-PR</v>
      </c>
      <c r="AE290" s="74"/>
    </row>
    <row r="291" spans="1:31" s="31" customFormat="1" ht="45.75" customHeight="1" x14ac:dyDescent="0.2">
      <c r="A291" s="62" t="s">
        <v>515</v>
      </c>
      <c r="B291" s="62"/>
      <c r="C291" s="63" t="s">
        <v>77</v>
      </c>
      <c r="D291" s="63" t="s">
        <v>108</v>
      </c>
      <c r="E291" s="37" t="s">
        <v>111</v>
      </c>
      <c r="F291" s="37" t="s">
        <v>220</v>
      </c>
      <c r="G291" s="37" t="s">
        <v>521</v>
      </c>
      <c r="H291" s="245">
        <v>42</v>
      </c>
      <c r="I291" s="62" t="s">
        <v>48</v>
      </c>
      <c r="J291" s="39">
        <v>585</v>
      </c>
      <c r="K291" s="40">
        <v>0</v>
      </c>
      <c r="L291" s="40">
        <v>0</v>
      </c>
      <c r="M291" s="40">
        <f t="shared" si="27"/>
        <v>0</v>
      </c>
      <c r="N291" s="41">
        <f t="shared" si="29"/>
        <v>0</v>
      </c>
      <c r="O291" s="42">
        <v>0</v>
      </c>
      <c r="P291" s="42">
        <v>24</v>
      </c>
      <c r="Q291" s="67">
        <v>0.4</v>
      </c>
      <c r="R291" s="67">
        <f t="shared" si="28"/>
        <v>0</v>
      </c>
      <c r="S291" s="42">
        <v>0</v>
      </c>
      <c r="T291" s="41">
        <f>(M291*S291)</f>
        <v>0</v>
      </c>
      <c r="U291" s="41">
        <f>N291+R291+T291</f>
        <v>0</v>
      </c>
      <c r="V291" s="42">
        <f>M291*200</f>
        <v>0</v>
      </c>
      <c r="W291" s="42">
        <v>0</v>
      </c>
      <c r="X291" s="42">
        <v>225</v>
      </c>
      <c r="Y291" s="40">
        <f t="shared" si="30"/>
        <v>0</v>
      </c>
      <c r="Z291" s="40">
        <v>0</v>
      </c>
      <c r="AA291" s="52"/>
      <c r="AB291" s="41">
        <f>V291+Y291+Z291</f>
        <v>0</v>
      </c>
      <c r="AC291" s="41">
        <f>AB291+U291</f>
        <v>0</v>
      </c>
      <c r="AD291" s="49" t="str">
        <f>A291</f>
        <v>651-PR</v>
      </c>
      <c r="AE291" s="74"/>
    </row>
    <row r="292" spans="1:31" s="31" customFormat="1" ht="36" customHeight="1" x14ac:dyDescent="0.2">
      <c r="A292" s="178" t="s">
        <v>515</v>
      </c>
      <c r="B292" s="178" t="s">
        <v>752</v>
      </c>
      <c r="C292" s="179" t="s">
        <v>77</v>
      </c>
      <c r="D292" s="179" t="s">
        <v>108</v>
      </c>
      <c r="E292" s="180" t="s">
        <v>111</v>
      </c>
      <c r="F292" s="180" t="s">
        <v>518</v>
      </c>
      <c r="G292" s="180" t="s">
        <v>86</v>
      </c>
      <c r="H292" s="220">
        <v>56</v>
      </c>
      <c r="I292" s="33" t="s">
        <v>48</v>
      </c>
      <c r="J292" s="51">
        <v>585</v>
      </c>
      <c r="K292" s="52">
        <v>0</v>
      </c>
      <c r="L292" s="52">
        <v>0</v>
      </c>
      <c r="M292" s="52">
        <f t="shared" si="27"/>
        <v>0</v>
      </c>
      <c r="N292" s="34">
        <f t="shared" si="29"/>
        <v>0</v>
      </c>
      <c r="O292" s="53">
        <v>0</v>
      </c>
      <c r="P292" s="53">
        <v>24</v>
      </c>
      <c r="Q292" s="71">
        <v>0.4</v>
      </c>
      <c r="R292" s="71">
        <f t="shared" si="28"/>
        <v>0</v>
      </c>
      <c r="S292" s="53">
        <v>0</v>
      </c>
      <c r="T292" s="34">
        <f>(M292*S292)</f>
        <v>0</v>
      </c>
      <c r="U292" s="34">
        <f>N292+R292+T292</f>
        <v>0</v>
      </c>
      <c r="V292" s="53">
        <f>M292*200</f>
        <v>0</v>
      </c>
      <c r="W292" s="53">
        <v>0</v>
      </c>
      <c r="X292" s="53">
        <v>225</v>
      </c>
      <c r="Y292" s="52">
        <f t="shared" si="30"/>
        <v>0</v>
      </c>
      <c r="Z292" s="52">
        <v>0</v>
      </c>
      <c r="AA292" s="52"/>
      <c r="AB292" s="34">
        <f>V292+Y292+Z292</f>
        <v>0</v>
      </c>
      <c r="AC292" s="34">
        <f>AB292+U292</f>
        <v>0</v>
      </c>
      <c r="AD292" s="57" t="str">
        <f>A292</f>
        <v>651-PR</v>
      </c>
      <c r="AE292" s="74"/>
    </row>
    <row r="293" spans="1:31" s="31" customFormat="1" ht="23" customHeight="1" x14ac:dyDescent="0.2">
      <c r="A293" s="33" t="s">
        <v>515</v>
      </c>
      <c r="B293" s="33"/>
      <c r="C293" s="28" t="s">
        <v>77</v>
      </c>
      <c r="D293" s="28" t="s">
        <v>108</v>
      </c>
      <c r="E293" s="35" t="s">
        <v>298</v>
      </c>
      <c r="F293" s="35" t="s">
        <v>518</v>
      </c>
      <c r="G293" s="35" t="s">
        <v>86</v>
      </c>
      <c r="H293" s="220">
        <v>56</v>
      </c>
      <c r="I293" s="33" t="s">
        <v>48</v>
      </c>
      <c r="J293" s="51">
        <v>585</v>
      </c>
      <c r="K293" s="52">
        <v>15</v>
      </c>
      <c r="L293" s="52">
        <v>0</v>
      </c>
      <c r="M293" s="52">
        <f t="shared" si="27"/>
        <v>15</v>
      </c>
      <c r="N293" s="34">
        <f t="shared" si="29"/>
        <v>8775</v>
      </c>
      <c r="O293" s="53">
        <v>36</v>
      </c>
      <c r="P293" s="53">
        <v>16</v>
      </c>
      <c r="Q293" s="71">
        <v>0.4</v>
      </c>
      <c r="R293" s="71">
        <f t="shared" si="28"/>
        <v>230.4</v>
      </c>
      <c r="S293" s="53">
        <v>300</v>
      </c>
      <c r="T293" s="34">
        <f>(M293*S293)</f>
        <v>4500</v>
      </c>
      <c r="U293" s="34">
        <f>N293+R293+T293</f>
        <v>13505.4</v>
      </c>
      <c r="V293" s="53">
        <f>M293*200</f>
        <v>3000</v>
      </c>
      <c r="W293" s="53">
        <v>1</v>
      </c>
      <c r="X293" s="53">
        <v>225</v>
      </c>
      <c r="Y293" s="52">
        <f t="shared" si="30"/>
        <v>225</v>
      </c>
      <c r="Z293" s="52">
        <v>0</v>
      </c>
      <c r="AA293" s="52"/>
      <c r="AB293" s="34">
        <f>V293+Y293+Z293</f>
        <v>3225</v>
      </c>
      <c r="AC293" s="34">
        <f>AB293+U293</f>
        <v>16730.400000000001</v>
      </c>
      <c r="AD293" s="57" t="str">
        <f>A293</f>
        <v>651-PR</v>
      </c>
      <c r="AE293" s="74"/>
    </row>
    <row r="294" spans="1:31" s="31" customFormat="1" ht="39.75" customHeight="1" x14ac:dyDescent="0.2">
      <c r="A294" s="178" t="s">
        <v>515</v>
      </c>
      <c r="B294" s="178" t="s">
        <v>684</v>
      </c>
      <c r="C294" s="179" t="s">
        <v>77</v>
      </c>
      <c r="D294" s="179" t="s">
        <v>45</v>
      </c>
      <c r="E294" s="180" t="s">
        <v>261</v>
      </c>
      <c r="F294" s="180" t="s">
        <v>518</v>
      </c>
      <c r="G294" s="180" t="s">
        <v>86</v>
      </c>
      <c r="H294" s="220">
        <v>56</v>
      </c>
      <c r="I294" s="33" t="s">
        <v>48</v>
      </c>
      <c r="J294" s="51">
        <v>585</v>
      </c>
      <c r="K294" s="52">
        <v>20</v>
      </c>
      <c r="L294" s="52">
        <v>0</v>
      </c>
      <c r="M294" s="52">
        <f t="shared" si="27"/>
        <v>20</v>
      </c>
      <c r="N294" s="34">
        <f t="shared" si="29"/>
        <v>11700</v>
      </c>
      <c r="O294" s="53">
        <v>36</v>
      </c>
      <c r="P294" s="53">
        <v>42</v>
      </c>
      <c r="Q294" s="71">
        <v>0.4</v>
      </c>
      <c r="R294" s="71">
        <f t="shared" si="28"/>
        <v>604.80000000000007</v>
      </c>
      <c r="S294" s="53">
        <v>300</v>
      </c>
      <c r="T294" s="34">
        <f>(M294*S294)</f>
        <v>6000</v>
      </c>
      <c r="U294" s="34">
        <f>N294+R294+T294</f>
        <v>18304.8</v>
      </c>
      <c r="V294" s="53">
        <f>M294*200</f>
        <v>4000</v>
      </c>
      <c r="W294" s="53">
        <v>1</v>
      </c>
      <c r="X294" s="53">
        <v>363</v>
      </c>
      <c r="Y294" s="52">
        <f t="shared" si="30"/>
        <v>363</v>
      </c>
      <c r="Z294" s="46">
        <v>0</v>
      </c>
      <c r="AA294" s="46"/>
      <c r="AB294" s="34">
        <f>V294+Y294+Z294</f>
        <v>4363</v>
      </c>
      <c r="AC294" s="34">
        <f>AB294+U294</f>
        <v>22667.8</v>
      </c>
      <c r="AD294" s="57" t="str">
        <f>A294</f>
        <v>651-PR</v>
      </c>
      <c r="AE294" s="74"/>
    </row>
    <row r="295" spans="1:31" s="31" customFormat="1" ht="36" customHeight="1" x14ac:dyDescent="0.2">
      <c r="A295" s="178" t="s">
        <v>515</v>
      </c>
      <c r="B295" s="178" t="s">
        <v>747</v>
      </c>
      <c r="C295" s="179" t="s">
        <v>77</v>
      </c>
      <c r="D295" s="179" t="s">
        <v>50</v>
      </c>
      <c r="E295" s="180" t="s">
        <v>373</v>
      </c>
      <c r="F295" s="180" t="s">
        <v>220</v>
      </c>
      <c r="G295" s="180" t="s">
        <v>441</v>
      </c>
      <c r="H295" s="220">
        <v>56</v>
      </c>
      <c r="I295" s="33" t="s">
        <v>48</v>
      </c>
      <c r="J295" s="51">
        <v>585</v>
      </c>
      <c r="K295" s="181">
        <v>0</v>
      </c>
      <c r="L295" s="181">
        <v>25</v>
      </c>
      <c r="M295" s="52">
        <f t="shared" si="27"/>
        <v>25</v>
      </c>
      <c r="N295" s="34">
        <f t="shared" si="29"/>
        <v>14625</v>
      </c>
      <c r="O295" s="53">
        <v>28</v>
      </c>
      <c r="P295" s="53">
        <v>14</v>
      </c>
      <c r="Q295" s="71">
        <v>0.4</v>
      </c>
      <c r="R295" s="71">
        <f t="shared" si="28"/>
        <v>156.80000000000001</v>
      </c>
      <c r="S295" s="53">
        <v>150</v>
      </c>
      <c r="T295" s="34">
        <f>(M295*S295)</f>
        <v>3750</v>
      </c>
      <c r="U295" s="34">
        <f>N295+R295+T295</f>
        <v>18531.8</v>
      </c>
      <c r="V295" s="53">
        <f>M295*200</f>
        <v>5000</v>
      </c>
      <c r="W295" s="53">
        <v>1</v>
      </c>
      <c r="X295" s="53">
        <v>310</v>
      </c>
      <c r="Y295" s="52">
        <f t="shared" si="30"/>
        <v>310</v>
      </c>
      <c r="Z295" s="52">
        <v>0</v>
      </c>
      <c r="AA295" s="52"/>
      <c r="AB295" s="34">
        <f>V295+Y295+Z295</f>
        <v>5310</v>
      </c>
      <c r="AC295" s="34">
        <f>AB295+U295</f>
        <v>23841.8</v>
      </c>
      <c r="AD295" s="57" t="str">
        <f>A295</f>
        <v>651-PR</v>
      </c>
      <c r="AE295" s="74"/>
    </row>
    <row r="296" spans="1:31" s="31" customFormat="1" ht="50" customHeight="1" x14ac:dyDescent="0.2">
      <c r="A296" s="243" t="s">
        <v>718</v>
      </c>
      <c r="B296" s="243" t="s">
        <v>720</v>
      </c>
      <c r="C296" s="179" t="s">
        <v>77</v>
      </c>
      <c r="D296" s="179" t="s">
        <v>45</v>
      </c>
      <c r="E296" s="180" t="s">
        <v>153</v>
      </c>
      <c r="F296" s="180" t="s">
        <v>149</v>
      </c>
      <c r="G296" s="180" t="s">
        <v>382</v>
      </c>
      <c r="H296" s="246">
        <v>42</v>
      </c>
      <c r="I296" s="178" t="s">
        <v>48</v>
      </c>
      <c r="J296" s="183">
        <v>585</v>
      </c>
      <c r="K296" s="181">
        <v>0</v>
      </c>
      <c r="L296" s="181">
        <v>20</v>
      </c>
      <c r="M296" s="181">
        <f t="shared" ref="M296:M348" si="31">K296+L296</f>
        <v>20</v>
      </c>
      <c r="N296" s="55">
        <f t="shared" si="29"/>
        <v>11700</v>
      </c>
      <c r="O296" s="182">
        <v>28</v>
      </c>
      <c r="P296" s="182">
        <v>10</v>
      </c>
      <c r="Q296" s="184">
        <v>0.4</v>
      </c>
      <c r="R296" s="184">
        <f t="shared" si="28"/>
        <v>112</v>
      </c>
      <c r="S296" s="55">
        <v>300</v>
      </c>
      <c r="T296" s="55">
        <f>(M296*S296)</f>
        <v>6000</v>
      </c>
      <c r="U296" s="55">
        <f>N296+R296+T296</f>
        <v>17812</v>
      </c>
      <c r="V296" s="55">
        <f>M296*200</f>
        <v>4000</v>
      </c>
      <c r="W296" s="182">
        <v>1</v>
      </c>
      <c r="X296" s="55">
        <v>750</v>
      </c>
      <c r="Y296" s="181">
        <f t="shared" si="30"/>
        <v>750</v>
      </c>
      <c r="Z296" s="181">
        <v>0</v>
      </c>
      <c r="AA296" s="181"/>
      <c r="AB296" s="55">
        <f>V296+Y296+Z296</f>
        <v>4750</v>
      </c>
      <c r="AC296" s="55">
        <f>AB296+U296</f>
        <v>22562</v>
      </c>
      <c r="AD296" s="91" t="str">
        <f>A296</f>
        <v>652-A (New: KES-TECH)</v>
      </c>
      <c r="AE296" s="74"/>
    </row>
    <row r="297" spans="1:31" s="31" customFormat="1" ht="50" customHeight="1" x14ac:dyDescent="0.2">
      <c r="A297" s="243" t="s">
        <v>718</v>
      </c>
      <c r="B297" s="243" t="s">
        <v>729</v>
      </c>
      <c r="C297" s="179" t="s">
        <v>77</v>
      </c>
      <c r="D297" s="179" t="s">
        <v>108</v>
      </c>
      <c r="E297" s="180" t="s">
        <v>111</v>
      </c>
      <c r="F297" s="180" t="s">
        <v>722</v>
      </c>
      <c r="G297" s="180" t="s">
        <v>382</v>
      </c>
      <c r="H297" s="246">
        <v>42</v>
      </c>
      <c r="I297" s="178" t="s">
        <v>48</v>
      </c>
      <c r="J297" s="183">
        <v>585</v>
      </c>
      <c r="K297" s="181">
        <v>0</v>
      </c>
      <c r="L297" s="181">
        <v>20</v>
      </c>
      <c r="M297" s="181">
        <f t="shared" si="31"/>
        <v>20</v>
      </c>
      <c r="N297" s="55">
        <f t="shared" si="29"/>
        <v>11700</v>
      </c>
      <c r="O297" s="182">
        <v>28</v>
      </c>
      <c r="P297" s="182">
        <v>27</v>
      </c>
      <c r="Q297" s="184">
        <v>0.4</v>
      </c>
      <c r="R297" s="184">
        <f t="shared" si="28"/>
        <v>302.40000000000003</v>
      </c>
      <c r="S297" s="55">
        <v>300</v>
      </c>
      <c r="T297" s="55">
        <f>(M297*S297)</f>
        <v>6000</v>
      </c>
      <c r="U297" s="55">
        <f>N297+R297+T297</f>
        <v>18002.400000000001</v>
      </c>
      <c r="V297" s="55">
        <f>M297*200</f>
        <v>4000</v>
      </c>
      <c r="W297" s="182">
        <v>1</v>
      </c>
      <c r="X297" s="55">
        <v>175</v>
      </c>
      <c r="Y297" s="181">
        <f t="shared" si="30"/>
        <v>175</v>
      </c>
      <c r="Z297" s="181">
        <v>0</v>
      </c>
      <c r="AA297" s="181"/>
      <c r="AB297" s="55">
        <f>V297+Y297+Z297</f>
        <v>4175</v>
      </c>
      <c r="AC297" s="55">
        <f>AB297+U297</f>
        <v>22177.4</v>
      </c>
      <c r="AD297" s="91"/>
      <c r="AE297" s="74"/>
    </row>
    <row r="298" spans="1:31" s="31" customFormat="1" ht="50" customHeight="1" x14ac:dyDescent="0.2">
      <c r="A298" s="243" t="s">
        <v>718</v>
      </c>
      <c r="B298" s="243" t="s">
        <v>730</v>
      </c>
      <c r="C298" s="179" t="s">
        <v>77</v>
      </c>
      <c r="D298" s="179" t="s">
        <v>108</v>
      </c>
      <c r="E298" s="180" t="s">
        <v>368</v>
      </c>
      <c r="F298" s="180" t="s">
        <v>477</v>
      </c>
      <c r="G298" s="180" t="s">
        <v>91</v>
      </c>
      <c r="H298" s="246">
        <v>42</v>
      </c>
      <c r="I298" s="178" t="s">
        <v>48</v>
      </c>
      <c r="J298" s="183">
        <v>585</v>
      </c>
      <c r="K298" s="181">
        <v>0</v>
      </c>
      <c r="L298" s="181">
        <v>20</v>
      </c>
      <c r="M298" s="181">
        <f t="shared" si="31"/>
        <v>20</v>
      </c>
      <c r="N298" s="55">
        <f t="shared" si="29"/>
        <v>11700</v>
      </c>
      <c r="O298" s="182">
        <v>28</v>
      </c>
      <c r="P298" s="182">
        <v>68</v>
      </c>
      <c r="Q298" s="184">
        <v>0.4</v>
      </c>
      <c r="R298" s="184">
        <f t="shared" si="28"/>
        <v>761.60000000000014</v>
      </c>
      <c r="S298" s="55">
        <v>150</v>
      </c>
      <c r="T298" s="55">
        <f>(M298*S298)</f>
        <v>3000</v>
      </c>
      <c r="U298" s="55">
        <f>N298+R298+T298</f>
        <v>15461.6</v>
      </c>
      <c r="V298" s="55">
        <f>M298*200</f>
        <v>4000</v>
      </c>
      <c r="W298" s="182">
        <v>1</v>
      </c>
      <c r="X298" s="55">
        <v>313</v>
      </c>
      <c r="Y298" s="181">
        <f t="shared" si="30"/>
        <v>313</v>
      </c>
      <c r="Z298" s="181">
        <v>0</v>
      </c>
      <c r="AA298" s="181"/>
      <c r="AB298" s="55">
        <f>V298+Y298+Z298</f>
        <v>4313</v>
      </c>
      <c r="AC298" s="55">
        <f>AB298+U298</f>
        <v>19774.599999999999</v>
      </c>
      <c r="AD298" s="91"/>
      <c r="AE298" s="74"/>
    </row>
    <row r="299" spans="1:31" s="31" customFormat="1" ht="50" customHeight="1" x14ac:dyDescent="0.2">
      <c r="A299" s="243" t="s">
        <v>718</v>
      </c>
      <c r="B299" s="243" t="s">
        <v>731</v>
      </c>
      <c r="C299" s="179" t="s">
        <v>77</v>
      </c>
      <c r="D299" s="179" t="s">
        <v>108</v>
      </c>
      <c r="E299" s="180" t="s">
        <v>415</v>
      </c>
      <c r="F299" s="180" t="s">
        <v>477</v>
      </c>
      <c r="G299" s="180" t="s">
        <v>91</v>
      </c>
      <c r="H299" s="246">
        <v>42</v>
      </c>
      <c r="I299" s="178" t="s">
        <v>48</v>
      </c>
      <c r="J299" s="183">
        <v>585</v>
      </c>
      <c r="K299" s="181">
        <v>0</v>
      </c>
      <c r="L299" s="181">
        <v>20</v>
      </c>
      <c r="M299" s="181">
        <f t="shared" si="31"/>
        <v>20</v>
      </c>
      <c r="N299" s="55">
        <f t="shared" si="29"/>
        <v>11700</v>
      </c>
      <c r="O299" s="182">
        <v>28</v>
      </c>
      <c r="P299" s="182">
        <v>22</v>
      </c>
      <c r="Q299" s="184">
        <v>0.4</v>
      </c>
      <c r="R299" s="184">
        <f t="shared" si="28"/>
        <v>246.40000000000003</v>
      </c>
      <c r="S299" s="55">
        <v>150</v>
      </c>
      <c r="T299" s="55">
        <f>(M299*S299)</f>
        <v>3000</v>
      </c>
      <c r="U299" s="55">
        <f>N299+R299+T299</f>
        <v>14946.4</v>
      </c>
      <c r="V299" s="55">
        <f>M299*200</f>
        <v>4000</v>
      </c>
      <c r="W299" s="182">
        <v>1</v>
      </c>
      <c r="X299" s="55">
        <v>225</v>
      </c>
      <c r="Y299" s="181">
        <f t="shared" si="30"/>
        <v>225</v>
      </c>
      <c r="Z299" s="181">
        <v>0</v>
      </c>
      <c r="AA299" s="181"/>
      <c r="AB299" s="55">
        <f>V299+Y299+Z299</f>
        <v>4225</v>
      </c>
      <c r="AC299" s="55">
        <f>AB299+U299</f>
        <v>19171.400000000001</v>
      </c>
      <c r="AD299" s="91"/>
      <c r="AE299" s="74"/>
    </row>
    <row r="300" spans="1:31" s="31" customFormat="1" ht="50" customHeight="1" x14ac:dyDescent="0.2">
      <c r="A300" s="243" t="s">
        <v>718</v>
      </c>
      <c r="B300" s="243" t="s">
        <v>733</v>
      </c>
      <c r="C300" s="179" t="s">
        <v>77</v>
      </c>
      <c r="D300" s="179" t="s">
        <v>108</v>
      </c>
      <c r="E300" s="180" t="s">
        <v>298</v>
      </c>
      <c r="F300" s="180" t="s">
        <v>477</v>
      </c>
      <c r="G300" s="180" t="s">
        <v>91</v>
      </c>
      <c r="H300" s="246">
        <v>42</v>
      </c>
      <c r="I300" s="178" t="s">
        <v>48</v>
      </c>
      <c r="J300" s="183">
        <v>585</v>
      </c>
      <c r="K300" s="181">
        <v>0</v>
      </c>
      <c r="L300" s="181">
        <v>20</v>
      </c>
      <c r="M300" s="181">
        <f t="shared" si="31"/>
        <v>20</v>
      </c>
      <c r="N300" s="55">
        <f t="shared" si="29"/>
        <v>11700</v>
      </c>
      <c r="O300" s="182">
        <v>28</v>
      </c>
      <c r="P300" s="182">
        <v>16</v>
      </c>
      <c r="Q300" s="184">
        <v>0.4</v>
      </c>
      <c r="R300" s="184">
        <f t="shared" si="28"/>
        <v>179.20000000000002</v>
      </c>
      <c r="S300" s="55">
        <v>150</v>
      </c>
      <c r="T300" s="55">
        <f>(M300*S300)</f>
        <v>3000</v>
      </c>
      <c r="U300" s="55">
        <f>N300+R300+T300</f>
        <v>14879.2</v>
      </c>
      <c r="V300" s="55">
        <f>M300*200</f>
        <v>4000</v>
      </c>
      <c r="W300" s="182">
        <v>1</v>
      </c>
      <c r="X300" s="55">
        <v>225</v>
      </c>
      <c r="Y300" s="181">
        <f t="shared" si="30"/>
        <v>225</v>
      </c>
      <c r="Z300" s="181">
        <v>0</v>
      </c>
      <c r="AA300" s="181"/>
      <c r="AB300" s="55">
        <f>V300+Y300+Z300</f>
        <v>4225</v>
      </c>
      <c r="AC300" s="55">
        <f>AB300+U300</f>
        <v>19104.2</v>
      </c>
      <c r="AD300" s="91"/>
      <c r="AE300" s="74"/>
    </row>
    <row r="301" spans="1:31" s="31" customFormat="1" ht="50" customHeight="1" x14ac:dyDescent="0.2">
      <c r="A301" s="243" t="s">
        <v>718</v>
      </c>
      <c r="B301" s="243" t="s">
        <v>732</v>
      </c>
      <c r="C301" s="179" t="s">
        <v>77</v>
      </c>
      <c r="D301" s="179" t="s">
        <v>108</v>
      </c>
      <c r="E301" s="180" t="s">
        <v>210</v>
      </c>
      <c r="F301" s="180" t="s">
        <v>479</v>
      </c>
      <c r="G301" s="180" t="s">
        <v>480</v>
      </c>
      <c r="H301" s="246">
        <v>42</v>
      </c>
      <c r="I301" s="178" t="s">
        <v>48</v>
      </c>
      <c r="J301" s="183">
        <v>585</v>
      </c>
      <c r="K301" s="181">
        <v>0</v>
      </c>
      <c r="L301" s="181">
        <v>20</v>
      </c>
      <c r="M301" s="181">
        <f t="shared" si="31"/>
        <v>20</v>
      </c>
      <c r="N301" s="55">
        <f t="shared" si="29"/>
        <v>11700</v>
      </c>
      <c r="O301" s="182">
        <v>28</v>
      </c>
      <c r="P301" s="182">
        <v>78</v>
      </c>
      <c r="Q301" s="184">
        <v>0.4</v>
      </c>
      <c r="R301" s="184">
        <f t="shared" si="28"/>
        <v>873.60000000000014</v>
      </c>
      <c r="S301" s="55">
        <v>300</v>
      </c>
      <c r="T301" s="55">
        <f>(M301*S301)</f>
        <v>6000</v>
      </c>
      <c r="U301" s="55">
        <f>N301+R301+T301</f>
        <v>18573.599999999999</v>
      </c>
      <c r="V301" s="55">
        <f>M301*200</f>
        <v>4000</v>
      </c>
      <c r="W301" s="182">
        <v>1</v>
      </c>
      <c r="X301" s="55">
        <v>385</v>
      </c>
      <c r="Y301" s="181">
        <f t="shared" si="30"/>
        <v>385</v>
      </c>
      <c r="Z301" s="181">
        <v>0</v>
      </c>
      <c r="AA301" s="181"/>
      <c r="AB301" s="55">
        <f>V301+Y301+Z301</f>
        <v>4385</v>
      </c>
      <c r="AC301" s="55">
        <f>AB301+U301</f>
        <v>22958.6</v>
      </c>
      <c r="AD301" s="91"/>
      <c r="AE301" s="74"/>
    </row>
    <row r="302" spans="1:31" s="31" customFormat="1" ht="50" hidden="1" customHeight="1" x14ac:dyDescent="0.2">
      <c r="A302" s="243" t="s">
        <v>718</v>
      </c>
      <c r="B302" s="243" t="s">
        <v>724</v>
      </c>
      <c r="C302" s="179" t="s">
        <v>33</v>
      </c>
      <c r="D302" s="179" t="s">
        <v>34</v>
      </c>
      <c r="E302" s="180" t="s">
        <v>35</v>
      </c>
      <c r="F302" s="180" t="s">
        <v>85</v>
      </c>
      <c r="G302" s="180" t="s">
        <v>132</v>
      </c>
      <c r="H302" s="246">
        <v>45</v>
      </c>
      <c r="I302" s="178" t="s">
        <v>37</v>
      </c>
      <c r="J302" s="183">
        <v>1200</v>
      </c>
      <c r="K302" s="181">
        <v>0</v>
      </c>
      <c r="L302" s="181">
        <v>17</v>
      </c>
      <c r="M302" s="181">
        <f t="shared" si="31"/>
        <v>17</v>
      </c>
      <c r="N302" s="55">
        <f t="shared" si="29"/>
        <v>20400</v>
      </c>
      <c r="O302" s="182">
        <v>0</v>
      </c>
      <c r="P302" s="182">
        <v>0</v>
      </c>
      <c r="Q302" s="184">
        <v>0.4</v>
      </c>
      <c r="R302" s="184">
        <f t="shared" si="28"/>
        <v>0</v>
      </c>
      <c r="S302" s="55">
        <v>0</v>
      </c>
      <c r="T302" s="55">
        <f>(M302*S302)</f>
        <v>0</v>
      </c>
      <c r="U302" s="55">
        <f>N302+R302+T302</f>
        <v>20400</v>
      </c>
      <c r="V302" s="55">
        <f>M302*200</f>
        <v>3400</v>
      </c>
      <c r="W302" s="182">
        <v>14</v>
      </c>
      <c r="X302" s="55">
        <v>330</v>
      </c>
      <c r="Y302" s="181">
        <f t="shared" si="30"/>
        <v>4620</v>
      </c>
      <c r="Z302" s="181">
        <v>0</v>
      </c>
      <c r="AA302" s="181"/>
      <c r="AB302" s="55">
        <f>V302+Y302+Z302</f>
        <v>8020</v>
      </c>
      <c r="AC302" s="55">
        <f>AB302+U302</f>
        <v>28420</v>
      </c>
      <c r="AD302" s="91"/>
      <c r="AE302" s="74"/>
    </row>
    <row r="303" spans="1:31" s="31" customFormat="1" ht="50" hidden="1" customHeight="1" x14ac:dyDescent="0.2">
      <c r="A303" s="243" t="s">
        <v>718</v>
      </c>
      <c r="B303" s="243" t="s">
        <v>728</v>
      </c>
      <c r="C303" s="179" t="s">
        <v>33</v>
      </c>
      <c r="D303" s="179" t="s">
        <v>108</v>
      </c>
      <c r="E303" s="180" t="s">
        <v>125</v>
      </c>
      <c r="F303" s="180" t="s">
        <v>266</v>
      </c>
      <c r="G303" s="180" t="s">
        <v>267</v>
      </c>
      <c r="H303" s="246">
        <v>45</v>
      </c>
      <c r="I303" s="178" t="s">
        <v>37</v>
      </c>
      <c r="J303" s="183">
        <v>1200</v>
      </c>
      <c r="K303" s="181">
        <v>0</v>
      </c>
      <c r="L303" s="181">
        <v>17</v>
      </c>
      <c r="M303" s="181">
        <f t="shared" si="31"/>
        <v>17</v>
      </c>
      <c r="N303" s="55">
        <f t="shared" si="29"/>
        <v>20400</v>
      </c>
      <c r="O303" s="182">
        <v>0</v>
      </c>
      <c r="P303" s="182">
        <v>0</v>
      </c>
      <c r="Q303" s="184">
        <v>0.4</v>
      </c>
      <c r="R303" s="184">
        <f t="shared" si="28"/>
        <v>0</v>
      </c>
      <c r="S303" s="55">
        <v>0</v>
      </c>
      <c r="T303" s="55">
        <f>(M303*S303)</f>
        <v>0</v>
      </c>
      <c r="U303" s="55">
        <f>N303+R303+T303</f>
        <v>20400</v>
      </c>
      <c r="V303" s="55">
        <f>M303*200</f>
        <v>3400</v>
      </c>
      <c r="W303" s="182">
        <v>14</v>
      </c>
      <c r="X303" s="55">
        <v>980</v>
      </c>
      <c r="Y303" s="181">
        <f t="shared" si="30"/>
        <v>13720</v>
      </c>
      <c r="Z303" s="181">
        <v>0</v>
      </c>
      <c r="AA303" s="181"/>
      <c r="AB303" s="55">
        <f>V303+Y303+Z303</f>
        <v>17120</v>
      </c>
      <c r="AC303" s="55">
        <f>AB303+U303</f>
        <v>37520</v>
      </c>
      <c r="AD303" s="91"/>
      <c r="AE303" s="74"/>
    </row>
    <row r="304" spans="1:31" s="31" customFormat="1" ht="50" hidden="1" customHeight="1" x14ac:dyDescent="0.2">
      <c r="A304" s="243" t="s">
        <v>718</v>
      </c>
      <c r="B304" s="243" t="s">
        <v>725</v>
      </c>
      <c r="C304" s="179" t="s">
        <v>33</v>
      </c>
      <c r="D304" s="179" t="s">
        <v>45</v>
      </c>
      <c r="E304" s="180" t="s">
        <v>216</v>
      </c>
      <c r="F304" s="180" t="s">
        <v>78</v>
      </c>
      <c r="G304" s="180" t="s">
        <v>726</v>
      </c>
      <c r="H304" s="246">
        <v>45</v>
      </c>
      <c r="I304" s="178" t="s">
        <v>37</v>
      </c>
      <c r="J304" s="183">
        <v>1200</v>
      </c>
      <c r="K304" s="181">
        <v>0</v>
      </c>
      <c r="L304" s="181">
        <v>17</v>
      </c>
      <c r="M304" s="181">
        <f t="shared" si="31"/>
        <v>17</v>
      </c>
      <c r="N304" s="55">
        <f t="shared" si="29"/>
        <v>20400</v>
      </c>
      <c r="O304" s="182">
        <v>0</v>
      </c>
      <c r="P304" s="182">
        <v>0</v>
      </c>
      <c r="Q304" s="184">
        <v>0.4</v>
      </c>
      <c r="R304" s="184">
        <f t="shared" si="28"/>
        <v>0</v>
      </c>
      <c r="S304" s="55">
        <v>0</v>
      </c>
      <c r="T304" s="55">
        <f>(M304*S304)</f>
        <v>0</v>
      </c>
      <c r="U304" s="55">
        <f>N304+R304+T304</f>
        <v>20400</v>
      </c>
      <c r="V304" s="55">
        <f>M304*200</f>
        <v>3400</v>
      </c>
      <c r="W304" s="182">
        <v>12</v>
      </c>
      <c r="X304" s="55">
        <v>750</v>
      </c>
      <c r="Y304" s="181">
        <f t="shared" si="30"/>
        <v>9000</v>
      </c>
      <c r="Z304" s="181">
        <v>0</v>
      </c>
      <c r="AA304" s="181"/>
      <c r="AB304" s="55">
        <f>V304+Y304+Z304</f>
        <v>12400</v>
      </c>
      <c r="AC304" s="55">
        <f>AB304+U304</f>
        <v>32800</v>
      </c>
      <c r="AD304" s="91"/>
      <c r="AE304" s="74"/>
    </row>
    <row r="305" spans="1:31" s="31" customFormat="1" ht="50" hidden="1" customHeight="1" x14ac:dyDescent="0.2">
      <c r="A305" s="243" t="s">
        <v>718</v>
      </c>
      <c r="B305" s="243" t="s">
        <v>727</v>
      </c>
      <c r="C305" s="179" t="s">
        <v>33</v>
      </c>
      <c r="D305" s="179" t="s">
        <v>45</v>
      </c>
      <c r="E305" s="180" t="s">
        <v>65</v>
      </c>
      <c r="F305" s="180" t="s">
        <v>102</v>
      </c>
      <c r="G305" s="180" t="s">
        <v>258</v>
      </c>
      <c r="H305" s="246">
        <v>45</v>
      </c>
      <c r="I305" s="178" t="s">
        <v>37</v>
      </c>
      <c r="J305" s="183">
        <v>1200</v>
      </c>
      <c r="K305" s="181">
        <v>0</v>
      </c>
      <c r="L305" s="181">
        <v>20</v>
      </c>
      <c r="M305" s="181">
        <f t="shared" si="31"/>
        <v>20</v>
      </c>
      <c r="N305" s="55">
        <f t="shared" si="29"/>
        <v>24000</v>
      </c>
      <c r="O305" s="182">
        <v>0</v>
      </c>
      <c r="P305" s="182">
        <v>0</v>
      </c>
      <c r="Q305" s="184">
        <v>0.4</v>
      </c>
      <c r="R305" s="184">
        <f t="shared" si="28"/>
        <v>0</v>
      </c>
      <c r="S305" s="55">
        <v>0</v>
      </c>
      <c r="T305" s="55">
        <f>(M305*S305)</f>
        <v>0</v>
      </c>
      <c r="U305" s="55">
        <f>N305+R305+T305</f>
        <v>24000</v>
      </c>
      <c r="V305" s="55">
        <f>M305*200</f>
        <v>4000</v>
      </c>
      <c r="W305" s="182">
        <v>14</v>
      </c>
      <c r="X305" s="55">
        <v>550</v>
      </c>
      <c r="Y305" s="181">
        <f t="shared" si="30"/>
        <v>7700</v>
      </c>
      <c r="Z305" s="181">
        <v>0</v>
      </c>
      <c r="AA305" s="181"/>
      <c r="AB305" s="55">
        <f>V305+Y305+Z305</f>
        <v>11700</v>
      </c>
      <c r="AC305" s="55">
        <f>AB305+U305</f>
        <v>35700</v>
      </c>
      <c r="AD305" s="91"/>
      <c r="AE305" s="74"/>
    </row>
    <row r="306" spans="1:31" s="31" customFormat="1" ht="50" customHeight="1" x14ac:dyDescent="0.2">
      <c r="A306" s="243" t="s">
        <v>718</v>
      </c>
      <c r="B306" s="243" t="s">
        <v>723</v>
      </c>
      <c r="C306" s="179" t="s">
        <v>77</v>
      </c>
      <c r="D306" s="179" t="s">
        <v>45</v>
      </c>
      <c r="E306" s="180" t="s">
        <v>261</v>
      </c>
      <c r="F306" s="180" t="s">
        <v>722</v>
      </c>
      <c r="G306" s="180" t="s">
        <v>382</v>
      </c>
      <c r="H306" s="246">
        <v>42</v>
      </c>
      <c r="I306" s="178" t="s">
        <v>48</v>
      </c>
      <c r="J306" s="183">
        <v>585</v>
      </c>
      <c r="K306" s="181">
        <v>0</v>
      </c>
      <c r="L306" s="181">
        <v>22</v>
      </c>
      <c r="M306" s="181">
        <f t="shared" si="31"/>
        <v>22</v>
      </c>
      <c r="N306" s="55">
        <f t="shared" si="29"/>
        <v>12870</v>
      </c>
      <c r="O306" s="182">
        <v>28</v>
      </c>
      <c r="P306" s="182">
        <v>42</v>
      </c>
      <c r="Q306" s="184">
        <v>0.4</v>
      </c>
      <c r="R306" s="184">
        <f t="shared" si="28"/>
        <v>470.40000000000003</v>
      </c>
      <c r="S306" s="55">
        <v>300</v>
      </c>
      <c r="T306" s="55">
        <f>(M306*S306)</f>
        <v>6600</v>
      </c>
      <c r="U306" s="55">
        <f>N306+R306+T306</f>
        <v>19940.400000000001</v>
      </c>
      <c r="V306" s="55">
        <f>M306*200</f>
        <v>4400</v>
      </c>
      <c r="W306" s="182">
        <v>1</v>
      </c>
      <c r="X306" s="55">
        <v>363</v>
      </c>
      <c r="Y306" s="181">
        <f t="shared" si="30"/>
        <v>363</v>
      </c>
      <c r="Z306" s="181">
        <v>0</v>
      </c>
      <c r="AA306" s="181"/>
      <c r="AB306" s="55">
        <f>V306+Y306+Z306</f>
        <v>4763</v>
      </c>
      <c r="AC306" s="55">
        <f>AB306+U306</f>
        <v>24703.4</v>
      </c>
      <c r="AD306" s="91"/>
      <c r="AE306" s="74"/>
    </row>
    <row r="307" spans="1:31" s="31" customFormat="1" ht="50" customHeight="1" x14ac:dyDescent="0.2">
      <c r="A307" s="243" t="s">
        <v>718</v>
      </c>
      <c r="B307" s="243" t="s">
        <v>721</v>
      </c>
      <c r="C307" s="179" t="s">
        <v>77</v>
      </c>
      <c r="D307" s="179" t="s">
        <v>45</v>
      </c>
      <c r="E307" s="180" t="s">
        <v>148</v>
      </c>
      <c r="F307" s="180" t="s">
        <v>149</v>
      </c>
      <c r="G307" s="180" t="s">
        <v>382</v>
      </c>
      <c r="H307" s="246">
        <v>42</v>
      </c>
      <c r="I307" s="178" t="s">
        <v>48</v>
      </c>
      <c r="J307" s="183">
        <v>585</v>
      </c>
      <c r="K307" s="181">
        <v>0</v>
      </c>
      <c r="L307" s="181">
        <v>20</v>
      </c>
      <c r="M307" s="181">
        <f t="shared" si="31"/>
        <v>20</v>
      </c>
      <c r="N307" s="55">
        <f t="shared" si="29"/>
        <v>11700</v>
      </c>
      <c r="O307" s="182">
        <v>28</v>
      </c>
      <c r="P307" s="182">
        <v>10</v>
      </c>
      <c r="Q307" s="184">
        <v>0.4</v>
      </c>
      <c r="R307" s="184">
        <f t="shared" si="28"/>
        <v>112</v>
      </c>
      <c r="S307" s="55">
        <v>300</v>
      </c>
      <c r="T307" s="55">
        <f>(M307*S307)</f>
        <v>6000</v>
      </c>
      <c r="U307" s="55">
        <f>N307+R307+T307</f>
        <v>17812</v>
      </c>
      <c r="V307" s="55">
        <f>M307*200</f>
        <v>4000</v>
      </c>
      <c r="W307" s="182">
        <v>1</v>
      </c>
      <c r="X307" s="55">
        <v>750</v>
      </c>
      <c r="Y307" s="181">
        <f t="shared" si="30"/>
        <v>750</v>
      </c>
      <c r="Z307" s="181">
        <v>0</v>
      </c>
      <c r="AA307" s="181"/>
      <c r="AB307" s="55">
        <f>V307+Y307+Z307</f>
        <v>4750</v>
      </c>
      <c r="AC307" s="55">
        <f>AB307+U307</f>
        <v>22562</v>
      </c>
      <c r="AD307" s="91"/>
      <c r="AE307" s="74"/>
    </row>
    <row r="308" spans="1:31" s="31" customFormat="1" ht="39.75" customHeight="1" x14ac:dyDescent="0.2">
      <c r="A308" s="243" t="s">
        <v>527</v>
      </c>
      <c r="B308" s="243" t="s">
        <v>716</v>
      </c>
      <c r="C308" s="179" t="s">
        <v>77</v>
      </c>
      <c r="D308" s="179" t="s">
        <v>45</v>
      </c>
      <c r="E308" s="180" t="s">
        <v>313</v>
      </c>
      <c r="F308" s="180" t="s">
        <v>214</v>
      </c>
      <c r="G308" s="180" t="s">
        <v>734</v>
      </c>
      <c r="H308" s="246">
        <v>42</v>
      </c>
      <c r="I308" s="178" t="s">
        <v>48</v>
      </c>
      <c r="J308" s="183">
        <v>585</v>
      </c>
      <c r="K308" s="181">
        <v>0</v>
      </c>
      <c r="L308" s="181">
        <v>28</v>
      </c>
      <c r="M308" s="181">
        <f t="shared" si="31"/>
        <v>28</v>
      </c>
      <c r="N308" s="55">
        <f t="shared" si="29"/>
        <v>16380</v>
      </c>
      <c r="O308" s="182">
        <v>28</v>
      </c>
      <c r="P308" s="182">
        <v>56</v>
      </c>
      <c r="Q308" s="184">
        <v>0.4</v>
      </c>
      <c r="R308" s="184">
        <f t="shared" si="28"/>
        <v>627.20000000000005</v>
      </c>
      <c r="S308" s="55">
        <v>0</v>
      </c>
      <c r="T308" s="55">
        <f>(M308*S308)</f>
        <v>0</v>
      </c>
      <c r="U308" s="55">
        <f>N308+R308+T308</f>
        <v>17007.2</v>
      </c>
      <c r="V308" s="55">
        <f>M308*200</f>
        <v>5600</v>
      </c>
      <c r="W308" s="55">
        <v>1</v>
      </c>
      <c r="X308" s="55">
        <v>320</v>
      </c>
      <c r="Y308" s="181">
        <f t="shared" si="30"/>
        <v>320</v>
      </c>
      <c r="Z308" s="181">
        <v>0</v>
      </c>
      <c r="AA308" s="181"/>
      <c r="AB308" s="55">
        <f>V308+Y308+Z308</f>
        <v>5920</v>
      </c>
      <c r="AC308" s="55">
        <f>AB308+U308</f>
        <v>22927.200000000001</v>
      </c>
      <c r="AD308" s="91" t="str">
        <f>A308</f>
        <v>652-B</v>
      </c>
      <c r="AE308" s="74" t="s">
        <v>528</v>
      </c>
    </row>
    <row r="309" spans="1:31" s="31" customFormat="1" ht="42.75" hidden="1" customHeight="1" x14ac:dyDescent="0.2">
      <c r="A309" s="33" t="s">
        <v>527</v>
      </c>
      <c r="B309" s="33"/>
      <c r="C309" s="28" t="s">
        <v>33</v>
      </c>
      <c r="D309" s="28" t="s">
        <v>50</v>
      </c>
      <c r="E309" s="89" t="s">
        <v>35</v>
      </c>
      <c r="F309" s="35" t="s">
        <v>266</v>
      </c>
      <c r="G309" s="35" t="s">
        <v>267</v>
      </c>
      <c r="H309" s="220">
        <v>45</v>
      </c>
      <c r="I309" s="33" t="s">
        <v>37</v>
      </c>
      <c r="J309" s="51">
        <v>1200</v>
      </c>
      <c r="K309" s="52">
        <v>0</v>
      </c>
      <c r="L309" s="52">
        <v>0</v>
      </c>
      <c r="M309" s="52">
        <f t="shared" si="31"/>
        <v>0</v>
      </c>
      <c r="N309" s="34">
        <f t="shared" si="29"/>
        <v>0</v>
      </c>
      <c r="O309" s="53">
        <v>0</v>
      </c>
      <c r="P309" s="53">
        <v>0</v>
      </c>
      <c r="Q309" s="71">
        <v>0.4</v>
      </c>
      <c r="R309" s="71">
        <f t="shared" si="28"/>
        <v>0</v>
      </c>
      <c r="S309" s="34">
        <v>0</v>
      </c>
      <c r="T309" s="34">
        <f>(M309*S309)</f>
        <v>0</v>
      </c>
      <c r="U309" s="34">
        <f>N309+R309+T309</f>
        <v>0</v>
      </c>
      <c r="V309" s="34">
        <f>M309*200</f>
        <v>0</v>
      </c>
      <c r="W309" s="34">
        <v>0</v>
      </c>
      <c r="X309" s="34">
        <v>160</v>
      </c>
      <c r="Y309" s="52">
        <f t="shared" si="30"/>
        <v>0</v>
      </c>
      <c r="Z309" s="52">
        <v>0</v>
      </c>
      <c r="AA309" s="52"/>
      <c r="AB309" s="34">
        <f>V309+Y309+Z309</f>
        <v>0</v>
      </c>
      <c r="AC309" s="34">
        <f>AB309+U309</f>
        <v>0</v>
      </c>
      <c r="AD309" s="91" t="str">
        <f>A309</f>
        <v>652-B</v>
      </c>
      <c r="AE309" s="74"/>
    </row>
    <row r="310" spans="1:31" s="31" customFormat="1" ht="34.5" hidden="1" customHeight="1" x14ac:dyDescent="0.2">
      <c r="A310" s="178" t="s">
        <v>529</v>
      </c>
      <c r="B310" s="178" t="s">
        <v>765</v>
      </c>
      <c r="C310" s="88" t="s">
        <v>33</v>
      </c>
      <c r="D310" s="88" t="s">
        <v>108</v>
      </c>
      <c r="E310" s="89" t="s">
        <v>438</v>
      </c>
      <c r="F310" s="89" t="s">
        <v>264</v>
      </c>
      <c r="G310" s="89" t="s">
        <v>530</v>
      </c>
      <c r="H310" s="220">
        <v>45</v>
      </c>
      <c r="I310" s="90" t="s">
        <v>172</v>
      </c>
      <c r="J310" s="51">
        <v>585</v>
      </c>
      <c r="K310" s="52">
        <v>0</v>
      </c>
      <c r="L310" s="52">
        <v>0</v>
      </c>
      <c r="M310" s="52">
        <f t="shared" si="31"/>
        <v>0</v>
      </c>
      <c r="N310" s="34">
        <f t="shared" si="29"/>
        <v>0</v>
      </c>
      <c r="O310" s="53">
        <v>0</v>
      </c>
      <c r="P310" s="53">
        <v>116</v>
      </c>
      <c r="Q310" s="71">
        <v>0.4</v>
      </c>
      <c r="R310" s="71">
        <f t="shared" si="28"/>
        <v>0</v>
      </c>
      <c r="S310" s="53">
        <v>310</v>
      </c>
      <c r="T310" s="34">
        <f>(M310*S310)</f>
        <v>0</v>
      </c>
      <c r="U310" s="34">
        <f>N310+R310+T310</f>
        <v>0</v>
      </c>
      <c r="V310" s="53">
        <f>M310*200</f>
        <v>0</v>
      </c>
      <c r="W310" s="34">
        <v>0</v>
      </c>
      <c r="X310" s="34">
        <v>625</v>
      </c>
      <c r="Y310" s="52">
        <f t="shared" si="30"/>
        <v>0</v>
      </c>
      <c r="Z310" s="46">
        <v>0</v>
      </c>
      <c r="AA310" s="46"/>
      <c r="AB310" s="34">
        <f>V310+Y310+Z310</f>
        <v>0</v>
      </c>
      <c r="AC310" s="34">
        <f>AB310+U310</f>
        <v>0</v>
      </c>
      <c r="AD310" s="91" t="str">
        <f>A310</f>
        <v>652-PR</v>
      </c>
      <c r="AE310" s="74" t="s">
        <v>532</v>
      </c>
    </row>
    <row r="311" spans="1:31" s="31" customFormat="1" ht="37" hidden="1" customHeight="1" x14ac:dyDescent="0.2">
      <c r="A311" s="33" t="s">
        <v>529</v>
      </c>
      <c r="B311" s="33" t="s">
        <v>655</v>
      </c>
      <c r="C311" s="88" t="s">
        <v>33</v>
      </c>
      <c r="D311" s="88" t="s">
        <v>108</v>
      </c>
      <c r="E311" s="89" t="s">
        <v>438</v>
      </c>
      <c r="F311" s="89" t="s">
        <v>264</v>
      </c>
      <c r="G311" s="89" t="s">
        <v>530</v>
      </c>
      <c r="H311" s="220">
        <v>45</v>
      </c>
      <c r="I311" s="90" t="s">
        <v>172</v>
      </c>
      <c r="J311" s="51">
        <v>585</v>
      </c>
      <c r="K311" s="52">
        <v>0</v>
      </c>
      <c r="L311" s="52">
        <v>0</v>
      </c>
      <c r="M311" s="52">
        <f t="shared" si="31"/>
        <v>0</v>
      </c>
      <c r="N311" s="34">
        <f t="shared" si="29"/>
        <v>0</v>
      </c>
      <c r="O311" s="53">
        <v>0</v>
      </c>
      <c r="P311" s="53">
        <v>116</v>
      </c>
      <c r="Q311" s="71">
        <v>0.4</v>
      </c>
      <c r="R311" s="71">
        <f t="shared" si="28"/>
        <v>0</v>
      </c>
      <c r="S311" s="53">
        <v>0</v>
      </c>
      <c r="T311" s="34">
        <f>(M311*S311)</f>
        <v>0</v>
      </c>
      <c r="U311" s="34">
        <f>N311+R311+T311</f>
        <v>0</v>
      </c>
      <c r="V311" s="53">
        <f>M311*200</f>
        <v>0</v>
      </c>
      <c r="W311" s="34">
        <v>0</v>
      </c>
      <c r="X311" s="34">
        <v>625</v>
      </c>
      <c r="Y311" s="52">
        <f t="shared" si="30"/>
        <v>0</v>
      </c>
      <c r="Z311" s="46">
        <v>0</v>
      </c>
      <c r="AA311" s="46"/>
      <c r="AB311" s="34">
        <f>V311+Y311+Z311</f>
        <v>0</v>
      </c>
      <c r="AC311" s="34">
        <f>AB311+U311</f>
        <v>0</v>
      </c>
      <c r="AD311" s="91" t="str">
        <f>A311</f>
        <v>652-PR</v>
      </c>
      <c r="AE311" s="74" t="s">
        <v>532</v>
      </c>
    </row>
    <row r="312" spans="1:31" s="31" customFormat="1" ht="39.75" hidden="1" customHeight="1" x14ac:dyDescent="0.2">
      <c r="A312" s="33" t="s">
        <v>529</v>
      </c>
      <c r="B312" s="33"/>
      <c r="C312" s="88" t="s">
        <v>33</v>
      </c>
      <c r="D312" s="88" t="s">
        <v>108</v>
      </c>
      <c r="E312" s="89" t="s">
        <v>302</v>
      </c>
      <c r="F312" s="89" t="s">
        <v>533</v>
      </c>
      <c r="G312" s="35" t="s">
        <v>135</v>
      </c>
      <c r="H312" s="220">
        <v>45</v>
      </c>
      <c r="I312" s="90" t="s">
        <v>48</v>
      </c>
      <c r="J312" s="51">
        <v>585</v>
      </c>
      <c r="K312" s="52">
        <v>0</v>
      </c>
      <c r="L312" s="52">
        <v>17</v>
      </c>
      <c r="M312" s="52">
        <f t="shared" si="31"/>
        <v>17</v>
      </c>
      <c r="N312" s="34">
        <f t="shared" si="29"/>
        <v>9945</v>
      </c>
      <c r="O312" s="53">
        <v>28</v>
      </c>
      <c r="P312" s="53">
        <v>116</v>
      </c>
      <c r="Q312" s="71">
        <v>0.4</v>
      </c>
      <c r="R312" s="71">
        <f t="shared" si="28"/>
        <v>1299.2000000000003</v>
      </c>
      <c r="S312" s="53">
        <v>235</v>
      </c>
      <c r="T312" s="34">
        <f>(M312*S312)</f>
        <v>3995</v>
      </c>
      <c r="U312" s="34">
        <f>N312+R312+T312</f>
        <v>15239.2</v>
      </c>
      <c r="V312" s="53">
        <f>M312*200</f>
        <v>3400</v>
      </c>
      <c r="W312" s="34">
        <v>1</v>
      </c>
      <c r="X312" s="34">
        <v>459</v>
      </c>
      <c r="Y312" s="52">
        <f t="shared" si="30"/>
        <v>459</v>
      </c>
      <c r="Z312" s="46">
        <v>0</v>
      </c>
      <c r="AA312" s="46"/>
      <c r="AB312" s="34">
        <f>V312+Y312+Z312</f>
        <v>3859</v>
      </c>
      <c r="AC312" s="34">
        <f>AB312+U312</f>
        <v>19098.2</v>
      </c>
      <c r="AD312" s="91" t="str">
        <f>A312</f>
        <v>652-PR</v>
      </c>
      <c r="AE312" s="74"/>
    </row>
    <row r="313" spans="1:31" s="31" customFormat="1" ht="33" hidden="1" customHeight="1" x14ac:dyDescent="0.2">
      <c r="A313" s="33" t="s">
        <v>529</v>
      </c>
      <c r="B313" s="33" t="s">
        <v>32</v>
      </c>
      <c r="C313" s="28" t="s">
        <v>33</v>
      </c>
      <c r="D313" s="28" t="s">
        <v>45</v>
      </c>
      <c r="E313" s="35" t="s">
        <v>310</v>
      </c>
      <c r="F313" s="35" t="s">
        <v>535</v>
      </c>
      <c r="G313" s="35" t="s">
        <v>135</v>
      </c>
      <c r="H313" s="220">
        <v>45</v>
      </c>
      <c r="I313" s="33" t="s">
        <v>48</v>
      </c>
      <c r="J313" s="51">
        <v>585</v>
      </c>
      <c r="K313" s="52">
        <v>0</v>
      </c>
      <c r="L313" s="52">
        <v>17</v>
      </c>
      <c r="M313" s="52">
        <f t="shared" si="31"/>
        <v>17</v>
      </c>
      <c r="N313" s="34">
        <f t="shared" si="29"/>
        <v>9945</v>
      </c>
      <c r="O313" s="53">
        <v>14</v>
      </c>
      <c r="P313" s="53">
        <v>128</v>
      </c>
      <c r="Q313" s="71">
        <v>0.4</v>
      </c>
      <c r="R313" s="71">
        <f t="shared" si="28"/>
        <v>716.80000000000007</v>
      </c>
      <c r="S313" s="53">
        <v>235</v>
      </c>
      <c r="T313" s="34">
        <f>(M313*S313)</f>
        <v>3995</v>
      </c>
      <c r="U313" s="34">
        <f>N313+R313+T313</f>
        <v>14656.8</v>
      </c>
      <c r="V313" s="53">
        <f>M313*200</f>
        <v>3400</v>
      </c>
      <c r="W313" s="53">
        <v>1</v>
      </c>
      <c r="X313" s="53">
        <v>685</v>
      </c>
      <c r="Y313" s="52">
        <f t="shared" si="30"/>
        <v>685</v>
      </c>
      <c r="Z313" s="46">
        <v>0</v>
      </c>
      <c r="AA313" s="46"/>
      <c r="AB313" s="34">
        <f>V313+Y313+Z313</f>
        <v>4085</v>
      </c>
      <c r="AC313" s="34">
        <f>AB313+U313</f>
        <v>18741.8</v>
      </c>
      <c r="AD313" s="91" t="str">
        <f>A313</f>
        <v>652-PR</v>
      </c>
      <c r="AE313" s="74" t="s">
        <v>537</v>
      </c>
    </row>
    <row r="314" spans="1:31" s="31" customFormat="1" ht="33.75" hidden="1" customHeight="1" x14ac:dyDescent="0.2">
      <c r="A314" s="33" t="s">
        <v>529</v>
      </c>
      <c r="B314" s="33" t="s">
        <v>32</v>
      </c>
      <c r="C314" s="28" t="s">
        <v>33</v>
      </c>
      <c r="D314" s="28" t="s">
        <v>45</v>
      </c>
      <c r="E314" s="35" t="s">
        <v>310</v>
      </c>
      <c r="F314" s="35" t="s">
        <v>535</v>
      </c>
      <c r="G314" s="35" t="s">
        <v>135</v>
      </c>
      <c r="H314" s="220">
        <v>45</v>
      </c>
      <c r="I314" s="33" t="s">
        <v>48</v>
      </c>
      <c r="J314" s="51">
        <v>585</v>
      </c>
      <c r="K314" s="52">
        <v>17</v>
      </c>
      <c r="L314" s="52">
        <v>0</v>
      </c>
      <c r="M314" s="52">
        <f t="shared" si="31"/>
        <v>17</v>
      </c>
      <c r="N314" s="34">
        <f t="shared" si="29"/>
        <v>9945</v>
      </c>
      <c r="O314" s="53">
        <v>14</v>
      </c>
      <c r="P314" s="53">
        <v>128</v>
      </c>
      <c r="Q314" s="71">
        <v>0.4</v>
      </c>
      <c r="R314" s="71">
        <f t="shared" si="28"/>
        <v>716.80000000000007</v>
      </c>
      <c r="S314" s="53">
        <v>235</v>
      </c>
      <c r="T314" s="34">
        <f>(M314*S314)</f>
        <v>3995</v>
      </c>
      <c r="U314" s="34">
        <f>N314+R314+T314</f>
        <v>14656.8</v>
      </c>
      <c r="V314" s="53">
        <f>M314*200</f>
        <v>3400</v>
      </c>
      <c r="W314" s="53">
        <v>1</v>
      </c>
      <c r="X314" s="53">
        <v>685</v>
      </c>
      <c r="Y314" s="52">
        <f t="shared" si="30"/>
        <v>685</v>
      </c>
      <c r="Z314" s="46">
        <v>0</v>
      </c>
      <c r="AA314" s="46"/>
      <c r="AB314" s="34">
        <f>V314+Y314+Z314</f>
        <v>4085</v>
      </c>
      <c r="AC314" s="34">
        <f>AB314+U314</f>
        <v>18741.8</v>
      </c>
      <c r="AD314" s="91" t="str">
        <f>A314</f>
        <v>652-PR</v>
      </c>
      <c r="AE314" s="74"/>
    </row>
    <row r="315" spans="1:31" s="31" customFormat="1" ht="38.25" hidden="1" customHeight="1" x14ac:dyDescent="0.2">
      <c r="A315" s="33" t="s">
        <v>529</v>
      </c>
      <c r="B315" s="33" t="s">
        <v>596</v>
      </c>
      <c r="C315" s="28" t="s">
        <v>33</v>
      </c>
      <c r="D315" s="28" t="s">
        <v>45</v>
      </c>
      <c r="E315" s="35" t="s">
        <v>148</v>
      </c>
      <c r="F315" s="35" t="s">
        <v>52</v>
      </c>
      <c r="G315" s="35" t="s">
        <v>258</v>
      </c>
      <c r="H315" s="220">
        <v>45</v>
      </c>
      <c r="I315" s="33" t="s">
        <v>48</v>
      </c>
      <c r="J315" s="51">
        <v>585</v>
      </c>
      <c r="K315" s="52">
        <v>18</v>
      </c>
      <c r="L315" s="52">
        <v>0</v>
      </c>
      <c r="M315" s="52">
        <f t="shared" si="31"/>
        <v>18</v>
      </c>
      <c r="N315" s="34">
        <f t="shared" si="29"/>
        <v>10530</v>
      </c>
      <c r="O315" s="53">
        <v>28</v>
      </c>
      <c r="P315" s="53">
        <v>14</v>
      </c>
      <c r="Q315" s="71">
        <v>0.4</v>
      </c>
      <c r="R315" s="54">
        <f t="shared" si="28"/>
        <v>156.80000000000001</v>
      </c>
      <c r="S315" s="53">
        <v>385</v>
      </c>
      <c r="T315" s="34">
        <f>(M315*S315)</f>
        <v>6930</v>
      </c>
      <c r="U315" s="34">
        <f>N315+R315+T315</f>
        <v>17616.8</v>
      </c>
      <c r="V315" s="34">
        <f>M315*200</f>
        <v>3600</v>
      </c>
      <c r="W315" s="34">
        <v>1</v>
      </c>
      <c r="X315" s="34">
        <v>160</v>
      </c>
      <c r="Y315" s="52">
        <f t="shared" si="30"/>
        <v>160</v>
      </c>
      <c r="Z315" s="52">
        <v>0</v>
      </c>
      <c r="AA315" s="52"/>
      <c r="AB315" s="34">
        <f>V315+Y315+Z315</f>
        <v>3760</v>
      </c>
      <c r="AC315" s="34">
        <f>AB315+U315</f>
        <v>21376.799999999999</v>
      </c>
      <c r="AD315" s="91" t="str">
        <f>A315</f>
        <v>652-PR</v>
      </c>
      <c r="AE315" s="74"/>
    </row>
    <row r="316" spans="1:31" s="31" customFormat="1" ht="38.25" hidden="1" customHeight="1" x14ac:dyDescent="0.2">
      <c r="A316" s="33" t="s">
        <v>529</v>
      </c>
      <c r="B316" s="33"/>
      <c r="C316" s="28" t="s">
        <v>33</v>
      </c>
      <c r="D316" s="28" t="s">
        <v>45</v>
      </c>
      <c r="E316" s="35" t="s">
        <v>153</v>
      </c>
      <c r="F316" s="35" t="s">
        <v>52</v>
      </c>
      <c r="G316" s="35" t="s">
        <v>258</v>
      </c>
      <c r="H316" s="220">
        <v>45</v>
      </c>
      <c r="I316" s="33" t="s">
        <v>48</v>
      </c>
      <c r="J316" s="51">
        <v>585</v>
      </c>
      <c r="K316" s="52">
        <v>17</v>
      </c>
      <c r="L316" s="52">
        <v>0</v>
      </c>
      <c r="M316" s="52">
        <f t="shared" si="31"/>
        <v>17</v>
      </c>
      <c r="N316" s="34">
        <f t="shared" si="29"/>
        <v>9945</v>
      </c>
      <c r="O316" s="53">
        <v>28</v>
      </c>
      <c r="P316" s="53">
        <v>31</v>
      </c>
      <c r="Q316" s="71">
        <v>0.4</v>
      </c>
      <c r="R316" s="54">
        <f t="shared" si="28"/>
        <v>347.2</v>
      </c>
      <c r="S316" s="53">
        <v>385</v>
      </c>
      <c r="T316" s="34">
        <f>(M316*S316)</f>
        <v>6545</v>
      </c>
      <c r="U316" s="34">
        <f>N316+R316+T316</f>
        <v>16837.2</v>
      </c>
      <c r="V316" s="34">
        <f>M316*200</f>
        <v>3400</v>
      </c>
      <c r="W316" s="34">
        <v>1</v>
      </c>
      <c r="X316" s="34">
        <v>160</v>
      </c>
      <c r="Y316" s="52">
        <f t="shared" si="30"/>
        <v>160</v>
      </c>
      <c r="Z316" s="52">
        <v>0</v>
      </c>
      <c r="AA316" s="52"/>
      <c r="AB316" s="34">
        <f>V316+Y316+Z316</f>
        <v>3560</v>
      </c>
      <c r="AC316" s="34">
        <f>AB316+U316</f>
        <v>20397.2</v>
      </c>
      <c r="AD316" s="91" t="str">
        <f>A316</f>
        <v>652-PR</v>
      </c>
      <c r="AE316" s="74" t="s">
        <v>541</v>
      </c>
    </row>
    <row r="317" spans="1:31" s="31" customFormat="1" ht="40.5" hidden="1" customHeight="1" x14ac:dyDescent="0.2">
      <c r="A317" s="33" t="s">
        <v>529</v>
      </c>
      <c r="B317" s="33"/>
      <c r="C317" s="28" t="s">
        <v>33</v>
      </c>
      <c r="D317" s="28" t="s">
        <v>45</v>
      </c>
      <c r="E317" s="35" t="s">
        <v>156</v>
      </c>
      <c r="F317" s="35" t="s">
        <v>62</v>
      </c>
      <c r="G317" s="35" t="s">
        <v>258</v>
      </c>
      <c r="H317" s="220">
        <v>45</v>
      </c>
      <c r="I317" s="33" t="s">
        <v>172</v>
      </c>
      <c r="J317" s="51">
        <v>585</v>
      </c>
      <c r="K317" s="52">
        <v>0</v>
      </c>
      <c r="L317" s="52">
        <v>17</v>
      </c>
      <c r="M317" s="52">
        <f t="shared" si="31"/>
        <v>17</v>
      </c>
      <c r="N317" s="34">
        <f t="shared" si="29"/>
        <v>9945</v>
      </c>
      <c r="O317" s="53">
        <v>28</v>
      </c>
      <c r="P317" s="53">
        <v>8</v>
      </c>
      <c r="Q317" s="71">
        <v>0.4</v>
      </c>
      <c r="R317" s="71">
        <f t="shared" si="28"/>
        <v>89.600000000000009</v>
      </c>
      <c r="S317" s="53">
        <v>385</v>
      </c>
      <c r="T317" s="34">
        <f>(M317*S317)</f>
        <v>6545</v>
      </c>
      <c r="U317" s="34">
        <f>N317+R317+T317</f>
        <v>16579.599999999999</v>
      </c>
      <c r="V317" s="34">
        <f>M317*200</f>
        <v>3400</v>
      </c>
      <c r="W317" s="34">
        <v>1</v>
      </c>
      <c r="X317" s="34">
        <v>160</v>
      </c>
      <c r="Y317" s="52">
        <f t="shared" si="30"/>
        <v>160</v>
      </c>
      <c r="Z317" s="46">
        <v>0</v>
      </c>
      <c r="AA317" s="46"/>
      <c r="AB317" s="34">
        <f>V317+Y317+Z317</f>
        <v>3560</v>
      </c>
      <c r="AC317" s="34">
        <f>AB317+U317</f>
        <v>20139.599999999999</v>
      </c>
      <c r="AD317" s="91" t="str">
        <f>A317</f>
        <v>652-PR</v>
      </c>
      <c r="AE317" s="74"/>
    </row>
    <row r="318" spans="1:31" s="31" customFormat="1" ht="39" hidden="1" customHeight="1" x14ac:dyDescent="0.2">
      <c r="A318" s="33" t="s">
        <v>529</v>
      </c>
      <c r="B318" s="33" t="s">
        <v>605</v>
      </c>
      <c r="C318" s="28" t="s">
        <v>33</v>
      </c>
      <c r="D318" s="28" t="s">
        <v>50</v>
      </c>
      <c r="E318" s="35" t="s">
        <v>161</v>
      </c>
      <c r="F318" s="35" t="s">
        <v>134</v>
      </c>
      <c r="G318" s="35" t="s">
        <v>135</v>
      </c>
      <c r="H318" s="220">
        <v>45</v>
      </c>
      <c r="I318" s="33" t="s">
        <v>37</v>
      </c>
      <c r="J318" s="51">
        <v>1200</v>
      </c>
      <c r="K318" s="52">
        <v>0</v>
      </c>
      <c r="L318" s="52">
        <v>20</v>
      </c>
      <c r="M318" s="52">
        <f t="shared" si="31"/>
        <v>20</v>
      </c>
      <c r="N318" s="34">
        <f t="shared" si="29"/>
        <v>24000</v>
      </c>
      <c r="O318" s="53">
        <v>0</v>
      </c>
      <c r="P318" s="53">
        <v>0</v>
      </c>
      <c r="Q318" s="71">
        <v>0.4</v>
      </c>
      <c r="R318" s="71">
        <f t="shared" si="28"/>
        <v>0</v>
      </c>
      <c r="S318" s="53">
        <v>0</v>
      </c>
      <c r="T318" s="34">
        <f>(M318*S318)</f>
        <v>0</v>
      </c>
      <c r="U318" s="34">
        <f>N318+R318+T318</f>
        <v>24000</v>
      </c>
      <c r="V318" s="53">
        <f>M318*200</f>
        <v>4000</v>
      </c>
      <c r="W318" s="53">
        <v>21</v>
      </c>
      <c r="X318" s="53">
        <v>160</v>
      </c>
      <c r="Y318" s="52">
        <f t="shared" si="30"/>
        <v>3360</v>
      </c>
      <c r="Z318" s="46">
        <v>0</v>
      </c>
      <c r="AA318" s="46"/>
      <c r="AB318" s="34">
        <f>V318+Y318+Z318</f>
        <v>7360</v>
      </c>
      <c r="AC318" s="34">
        <f>AB318+U318</f>
        <v>31360</v>
      </c>
      <c r="AD318" s="91" t="str">
        <f>A318</f>
        <v>652-PR</v>
      </c>
      <c r="AE318" s="74"/>
    </row>
    <row r="319" spans="1:31" s="31" customFormat="1" ht="39" hidden="1" customHeight="1" x14ac:dyDescent="0.2">
      <c r="A319" s="33" t="s">
        <v>529</v>
      </c>
      <c r="B319" s="33" t="s">
        <v>606</v>
      </c>
      <c r="C319" s="28" t="s">
        <v>33</v>
      </c>
      <c r="D319" s="28" t="s">
        <v>50</v>
      </c>
      <c r="E319" s="35" t="s">
        <v>161</v>
      </c>
      <c r="F319" s="35" t="s">
        <v>134</v>
      </c>
      <c r="G319" s="35" t="s">
        <v>135</v>
      </c>
      <c r="H319" s="220">
        <v>45</v>
      </c>
      <c r="I319" s="33" t="s">
        <v>37</v>
      </c>
      <c r="J319" s="51">
        <v>1200</v>
      </c>
      <c r="K319" s="52">
        <v>17</v>
      </c>
      <c r="L319" s="52">
        <v>0</v>
      </c>
      <c r="M319" s="52">
        <f t="shared" si="31"/>
        <v>17</v>
      </c>
      <c r="N319" s="34">
        <f t="shared" si="29"/>
        <v>20400</v>
      </c>
      <c r="O319" s="53">
        <v>0</v>
      </c>
      <c r="P319" s="53">
        <v>0</v>
      </c>
      <c r="Q319" s="71">
        <v>0.4</v>
      </c>
      <c r="R319" s="71">
        <v>0</v>
      </c>
      <c r="S319" s="53">
        <v>0</v>
      </c>
      <c r="T319" s="34">
        <v>0</v>
      </c>
      <c r="U319" s="34">
        <f>N319+R319+T319</f>
        <v>20400</v>
      </c>
      <c r="V319" s="53">
        <f>M319*200</f>
        <v>3400</v>
      </c>
      <c r="W319" s="53">
        <v>21</v>
      </c>
      <c r="X319" s="53">
        <v>160</v>
      </c>
      <c r="Y319" s="52">
        <f t="shared" si="30"/>
        <v>3360</v>
      </c>
      <c r="Z319" s="46">
        <v>0</v>
      </c>
      <c r="AA319" s="34">
        <v>7360</v>
      </c>
      <c r="AB319" s="34">
        <f>V319+Y319+Z319</f>
        <v>6760</v>
      </c>
      <c r="AC319" s="34">
        <f>AB319+U319</f>
        <v>27160</v>
      </c>
      <c r="AD319" s="91" t="str">
        <f>A319</f>
        <v>652-PR</v>
      </c>
      <c r="AE319" s="74"/>
    </row>
    <row r="320" spans="1:31" s="31" customFormat="1" ht="42" hidden="1" customHeight="1" x14ac:dyDescent="0.2">
      <c r="A320" s="33" t="s">
        <v>529</v>
      </c>
      <c r="B320" s="33" t="s">
        <v>607</v>
      </c>
      <c r="C320" s="28" t="s">
        <v>33</v>
      </c>
      <c r="D320" s="28" t="s">
        <v>50</v>
      </c>
      <c r="E320" s="35" t="s">
        <v>161</v>
      </c>
      <c r="F320" s="35" t="s">
        <v>134</v>
      </c>
      <c r="G320" s="35" t="s">
        <v>267</v>
      </c>
      <c r="H320" s="220">
        <v>45</v>
      </c>
      <c r="I320" s="33" t="s">
        <v>37</v>
      </c>
      <c r="J320" s="51">
        <v>1200</v>
      </c>
      <c r="K320" s="52">
        <v>20</v>
      </c>
      <c r="L320" s="52">
        <v>0</v>
      </c>
      <c r="M320" s="52">
        <f t="shared" si="31"/>
        <v>20</v>
      </c>
      <c r="N320" s="34">
        <f t="shared" si="29"/>
        <v>24000</v>
      </c>
      <c r="O320" s="53">
        <v>0</v>
      </c>
      <c r="P320" s="53">
        <v>0</v>
      </c>
      <c r="Q320" s="71">
        <v>0.4</v>
      </c>
      <c r="R320" s="71">
        <f t="shared" si="28"/>
        <v>0</v>
      </c>
      <c r="S320" s="53">
        <v>0</v>
      </c>
      <c r="T320" s="34">
        <f>(M320*S320)</f>
        <v>0</v>
      </c>
      <c r="U320" s="34">
        <f>N320+R320+T320</f>
        <v>24000</v>
      </c>
      <c r="V320" s="53">
        <f>M320*200</f>
        <v>4000</v>
      </c>
      <c r="W320" s="53">
        <v>14</v>
      </c>
      <c r="X320" s="53">
        <v>160</v>
      </c>
      <c r="Y320" s="52">
        <f t="shared" si="30"/>
        <v>2240</v>
      </c>
      <c r="Z320" s="46">
        <v>0</v>
      </c>
      <c r="AA320" s="46"/>
      <c r="AB320" s="34">
        <f>V320+Y320+Z320</f>
        <v>6240</v>
      </c>
      <c r="AC320" s="34">
        <f>AB320+U320</f>
        <v>30240</v>
      </c>
      <c r="AD320" s="91" t="str">
        <f>A320</f>
        <v>652-PR</v>
      </c>
      <c r="AE320" s="74"/>
    </row>
    <row r="321" spans="1:31" s="31" customFormat="1" ht="41.25" hidden="1" customHeight="1" x14ac:dyDescent="0.2">
      <c r="A321" s="33" t="s">
        <v>529</v>
      </c>
      <c r="B321" s="33"/>
      <c r="C321" s="28" t="s">
        <v>33</v>
      </c>
      <c r="D321" s="28" t="s">
        <v>50</v>
      </c>
      <c r="E321" s="35" t="s">
        <v>161</v>
      </c>
      <c r="F321" s="35" t="s">
        <v>266</v>
      </c>
      <c r="G321" s="35" t="s">
        <v>267</v>
      </c>
      <c r="H321" s="220">
        <v>45</v>
      </c>
      <c r="I321" s="33" t="s">
        <v>37</v>
      </c>
      <c r="J321" s="51">
        <v>1200</v>
      </c>
      <c r="K321" s="52">
        <v>0</v>
      </c>
      <c r="L321" s="52">
        <v>15</v>
      </c>
      <c r="M321" s="52">
        <f t="shared" si="31"/>
        <v>15</v>
      </c>
      <c r="N321" s="34">
        <f t="shared" si="29"/>
        <v>18000</v>
      </c>
      <c r="O321" s="53">
        <v>0</v>
      </c>
      <c r="P321" s="53">
        <v>0</v>
      </c>
      <c r="Q321" s="71">
        <v>0.4</v>
      </c>
      <c r="R321" s="71">
        <f t="shared" si="28"/>
        <v>0</v>
      </c>
      <c r="S321" s="53">
        <v>0</v>
      </c>
      <c r="T321" s="34">
        <f>(M321*S321)</f>
        <v>0</v>
      </c>
      <c r="U321" s="34">
        <f>N321+R321+T321</f>
        <v>18000</v>
      </c>
      <c r="V321" s="53">
        <f>M321*200</f>
        <v>3000</v>
      </c>
      <c r="W321" s="53">
        <v>14</v>
      </c>
      <c r="X321" s="53">
        <v>160</v>
      </c>
      <c r="Y321" s="52">
        <f t="shared" si="30"/>
        <v>2240</v>
      </c>
      <c r="Z321" s="46">
        <v>0</v>
      </c>
      <c r="AA321" s="46"/>
      <c r="AB321" s="34">
        <f>V321+Y321+Z321</f>
        <v>5240</v>
      </c>
      <c r="AC321" s="34">
        <f>AB321+U321</f>
        <v>23240</v>
      </c>
      <c r="AD321" s="91" t="str">
        <f>A321</f>
        <v>652-PR</v>
      </c>
      <c r="AE321" s="74"/>
    </row>
    <row r="322" spans="1:31" s="31" customFormat="1" ht="34.5" hidden="1" customHeight="1" x14ac:dyDescent="0.2">
      <c r="A322" s="33" t="s">
        <v>529</v>
      </c>
      <c r="B322" s="33"/>
      <c r="C322" s="28" t="s">
        <v>33</v>
      </c>
      <c r="D322" s="28" t="s">
        <v>50</v>
      </c>
      <c r="E322" s="35" t="s">
        <v>385</v>
      </c>
      <c r="F322" s="35" t="s">
        <v>266</v>
      </c>
      <c r="G322" s="35" t="s">
        <v>267</v>
      </c>
      <c r="H322" s="220">
        <v>45</v>
      </c>
      <c r="I322" s="33" t="s">
        <v>37</v>
      </c>
      <c r="J322" s="51">
        <v>1200</v>
      </c>
      <c r="K322" s="52">
        <v>15</v>
      </c>
      <c r="L322" s="52">
        <v>0</v>
      </c>
      <c r="M322" s="52">
        <f t="shared" si="31"/>
        <v>15</v>
      </c>
      <c r="N322" s="34">
        <f t="shared" si="29"/>
        <v>18000</v>
      </c>
      <c r="O322" s="53">
        <v>0</v>
      </c>
      <c r="P322" s="53">
        <v>0</v>
      </c>
      <c r="Q322" s="71">
        <v>0.4</v>
      </c>
      <c r="R322" s="71">
        <f t="shared" si="28"/>
        <v>0</v>
      </c>
      <c r="S322" s="34">
        <v>0</v>
      </c>
      <c r="T322" s="34">
        <f>(M322*S322)</f>
        <v>0</v>
      </c>
      <c r="U322" s="34">
        <f>N322+R322+T322</f>
        <v>18000</v>
      </c>
      <c r="V322" s="34">
        <f>M322*200</f>
        <v>3000</v>
      </c>
      <c r="W322" s="34">
        <v>14</v>
      </c>
      <c r="X322" s="34">
        <v>160</v>
      </c>
      <c r="Y322" s="52">
        <f t="shared" si="30"/>
        <v>2240</v>
      </c>
      <c r="Z322" s="46">
        <v>0</v>
      </c>
      <c r="AA322" s="46"/>
      <c r="AB322" s="34">
        <f>V322+Y322+Z322</f>
        <v>5240</v>
      </c>
      <c r="AC322" s="34">
        <f>AB322+U322</f>
        <v>23240</v>
      </c>
      <c r="AD322" s="91" t="str">
        <f>A322</f>
        <v>652-PR</v>
      </c>
      <c r="AE322" s="74"/>
    </row>
    <row r="323" spans="1:31" s="31" customFormat="1" ht="50.25" hidden="1" customHeight="1" x14ac:dyDescent="0.2">
      <c r="A323" s="33" t="s">
        <v>529</v>
      </c>
      <c r="B323" s="33"/>
      <c r="C323" s="28" t="s">
        <v>33</v>
      </c>
      <c r="D323" s="28" t="s">
        <v>50</v>
      </c>
      <c r="E323" s="35" t="s">
        <v>385</v>
      </c>
      <c r="F323" s="35" t="s">
        <v>102</v>
      </c>
      <c r="G323" s="35" t="s">
        <v>258</v>
      </c>
      <c r="H323" s="220">
        <v>45</v>
      </c>
      <c r="I323" s="33" t="s">
        <v>172</v>
      </c>
      <c r="J323" s="51">
        <v>585</v>
      </c>
      <c r="K323" s="52">
        <v>0</v>
      </c>
      <c r="L323" s="52">
        <v>20</v>
      </c>
      <c r="M323" s="52">
        <f t="shared" si="31"/>
        <v>20</v>
      </c>
      <c r="N323" s="34">
        <f t="shared" si="29"/>
        <v>11700</v>
      </c>
      <c r="O323" s="53">
        <v>17</v>
      </c>
      <c r="P323" s="53">
        <v>10</v>
      </c>
      <c r="Q323" s="71">
        <v>0.4</v>
      </c>
      <c r="R323" s="71">
        <f t="shared" si="28"/>
        <v>68</v>
      </c>
      <c r="S323" s="53">
        <v>385</v>
      </c>
      <c r="T323" s="34">
        <f>(M323*S323)</f>
        <v>7700</v>
      </c>
      <c r="U323" s="34">
        <f>N323+R323+T323</f>
        <v>19468</v>
      </c>
      <c r="V323" s="53">
        <f>M323*200</f>
        <v>4000</v>
      </c>
      <c r="W323" s="53">
        <v>1</v>
      </c>
      <c r="X323" s="53">
        <v>160</v>
      </c>
      <c r="Y323" s="52">
        <f t="shared" si="30"/>
        <v>160</v>
      </c>
      <c r="Z323" s="46">
        <v>0</v>
      </c>
      <c r="AA323" s="46"/>
      <c r="AB323" s="34">
        <f>V323+Y323+Z323</f>
        <v>4160</v>
      </c>
      <c r="AC323" s="34">
        <f>AB323+U323</f>
        <v>23628</v>
      </c>
      <c r="AD323" s="91" t="str">
        <f>A323</f>
        <v>652-PR</v>
      </c>
      <c r="AE323" s="74"/>
    </row>
    <row r="324" spans="1:31" s="31" customFormat="1" ht="48" hidden="1" customHeight="1" x14ac:dyDescent="0.2">
      <c r="A324" s="33" t="s">
        <v>529</v>
      </c>
      <c r="B324" s="33"/>
      <c r="C324" s="28" t="s">
        <v>33</v>
      </c>
      <c r="D324" s="28" t="s">
        <v>50</v>
      </c>
      <c r="E324" s="89" t="s">
        <v>121</v>
      </c>
      <c r="F324" s="35" t="s">
        <v>102</v>
      </c>
      <c r="G324" s="35" t="s">
        <v>135</v>
      </c>
      <c r="H324" s="220">
        <v>45</v>
      </c>
      <c r="I324" s="33" t="s">
        <v>172</v>
      </c>
      <c r="J324" s="51">
        <v>585</v>
      </c>
      <c r="K324" s="52">
        <v>20</v>
      </c>
      <c r="L324" s="52">
        <v>0</v>
      </c>
      <c r="M324" s="52">
        <f t="shared" si="31"/>
        <v>20</v>
      </c>
      <c r="N324" s="34">
        <f t="shared" si="29"/>
        <v>11700</v>
      </c>
      <c r="O324" s="53">
        <v>14</v>
      </c>
      <c r="P324" s="53">
        <v>88</v>
      </c>
      <c r="Q324" s="71">
        <v>0.4</v>
      </c>
      <c r="R324" s="71">
        <f t="shared" si="28"/>
        <v>492.80000000000007</v>
      </c>
      <c r="S324" s="53">
        <v>235</v>
      </c>
      <c r="T324" s="34">
        <f>(M324*S324)</f>
        <v>4700</v>
      </c>
      <c r="U324" s="34">
        <f>N324+R324+T324</f>
        <v>16892.8</v>
      </c>
      <c r="V324" s="53">
        <f>M324*200</f>
        <v>4000</v>
      </c>
      <c r="W324" s="53">
        <v>1</v>
      </c>
      <c r="X324" s="53">
        <v>410</v>
      </c>
      <c r="Y324" s="52">
        <f t="shared" si="30"/>
        <v>410</v>
      </c>
      <c r="Z324" s="46">
        <v>0</v>
      </c>
      <c r="AA324" s="46"/>
      <c r="AB324" s="34">
        <f>V324+Y324+Z324</f>
        <v>4410</v>
      </c>
      <c r="AC324" s="34">
        <f>AB324+U324</f>
        <v>21302.799999999999</v>
      </c>
      <c r="AD324" s="91" t="str">
        <f>A324</f>
        <v>652-PR</v>
      </c>
      <c r="AE324" s="74" t="s">
        <v>544</v>
      </c>
    </row>
    <row r="325" spans="1:31" s="31" customFormat="1" ht="40.5" hidden="1" customHeight="1" x14ac:dyDescent="0.2">
      <c r="A325" s="33" t="s">
        <v>529</v>
      </c>
      <c r="B325" s="33" t="s">
        <v>290</v>
      </c>
      <c r="C325" s="28" t="s">
        <v>33</v>
      </c>
      <c r="D325" s="28" t="s">
        <v>34</v>
      </c>
      <c r="E325" s="35" t="s">
        <v>170</v>
      </c>
      <c r="F325" s="35" t="s">
        <v>134</v>
      </c>
      <c r="G325" s="35" t="s">
        <v>135</v>
      </c>
      <c r="H325" s="220">
        <v>45</v>
      </c>
      <c r="I325" s="33" t="s">
        <v>37</v>
      </c>
      <c r="J325" s="51">
        <v>1200</v>
      </c>
      <c r="K325" s="52">
        <v>0</v>
      </c>
      <c r="L325" s="52">
        <v>18</v>
      </c>
      <c r="M325" s="52">
        <f t="shared" si="31"/>
        <v>18</v>
      </c>
      <c r="N325" s="34">
        <f t="shared" si="29"/>
        <v>21600</v>
      </c>
      <c r="O325" s="53">
        <v>0</v>
      </c>
      <c r="P325" s="53">
        <v>0</v>
      </c>
      <c r="Q325" s="71">
        <v>0.4</v>
      </c>
      <c r="R325" s="71">
        <f t="shared" si="28"/>
        <v>0</v>
      </c>
      <c r="S325" s="53">
        <v>0</v>
      </c>
      <c r="T325" s="34">
        <f>(M325*S325)</f>
        <v>0</v>
      </c>
      <c r="U325" s="34">
        <f>N325+R325+T325</f>
        <v>21600</v>
      </c>
      <c r="V325" s="53">
        <f>M325*200</f>
        <v>3600</v>
      </c>
      <c r="W325" s="53">
        <v>9</v>
      </c>
      <c r="X325" s="53">
        <v>215</v>
      </c>
      <c r="Y325" s="52">
        <f t="shared" si="30"/>
        <v>1935</v>
      </c>
      <c r="Z325" s="46">
        <v>0</v>
      </c>
      <c r="AA325" s="46"/>
      <c r="AB325" s="34">
        <f>V325+Y325+Z325</f>
        <v>5535</v>
      </c>
      <c r="AC325" s="34">
        <f>AB325+U325</f>
        <v>27135</v>
      </c>
      <c r="AD325" s="91" t="str">
        <f>A325</f>
        <v>652-PR</v>
      </c>
      <c r="AE325" s="74"/>
    </row>
    <row r="326" spans="1:31" s="31" customFormat="1" ht="39.75" hidden="1" customHeight="1" x14ac:dyDescent="0.2">
      <c r="A326" s="33" t="s">
        <v>529</v>
      </c>
      <c r="B326" s="33"/>
      <c r="C326" s="28" t="s">
        <v>33</v>
      </c>
      <c r="D326" s="28" t="s">
        <v>34</v>
      </c>
      <c r="E326" s="35" t="s">
        <v>545</v>
      </c>
      <c r="F326" s="89" t="s">
        <v>52</v>
      </c>
      <c r="G326" s="89" t="s">
        <v>135</v>
      </c>
      <c r="H326" s="220">
        <v>45</v>
      </c>
      <c r="I326" s="90" t="s">
        <v>48</v>
      </c>
      <c r="J326" s="51">
        <v>585</v>
      </c>
      <c r="K326" s="52">
        <v>0</v>
      </c>
      <c r="L326" s="52">
        <v>17</v>
      </c>
      <c r="M326" s="52">
        <f t="shared" si="31"/>
        <v>17</v>
      </c>
      <c r="N326" s="34">
        <f t="shared" si="29"/>
        <v>9945</v>
      </c>
      <c r="O326" s="34">
        <v>28</v>
      </c>
      <c r="P326" s="34">
        <v>133</v>
      </c>
      <c r="Q326" s="54">
        <v>0.4</v>
      </c>
      <c r="R326" s="54">
        <f t="shared" si="28"/>
        <v>1489.6000000000001</v>
      </c>
      <c r="S326" s="34">
        <v>235</v>
      </c>
      <c r="T326" s="34">
        <f>(M326*S326)</f>
        <v>3995</v>
      </c>
      <c r="U326" s="34">
        <f>N326+R326+T326</f>
        <v>15429.6</v>
      </c>
      <c r="V326" s="34">
        <f>M326*200</f>
        <v>3400</v>
      </c>
      <c r="W326" s="34">
        <v>1</v>
      </c>
      <c r="X326" s="34">
        <v>660</v>
      </c>
      <c r="Y326" s="52">
        <f t="shared" si="30"/>
        <v>660</v>
      </c>
      <c r="Z326" s="52">
        <v>0</v>
      </c>
      <c r="AA326" s="52"/>
      <c r="AB326" s="34">
        <f>V326+Y326+Z326</f>
        <v>4060</v>
      </c>
      <c r="AC326" s="34">
        <f>AB326+U326</f>
        <v>19489.599999999999</v>
      </c>
      <c r="AD326" s="91" t="str">
        <f>A326</f>
        <v>652-PR</v>
      </c>
      <c r="AE326" s="74"/>
    </row>
    <row r="327" spans="1:31" s="31" customFormat="1" ht="40" hidden="1" customHeight="1" x14ac:dyDescent="0.2">
      <c r="A327" s="33" t="s">
        <v>529</v>
      </c>
      <c r="B327" s="33"/>
      <c r="C327" s="88" t="s">
        <v>33</v>
      </c>
      <c r="D327" s="88" t="s">
        <v>34</v>
      </c>
      <c r="E327" s="89" t="s">
        <v>35</v>
      </c>
      <c r="F327" s="35" t="s">
        <v>547</v>
      </c>
      <c r="G327" s="35" t="s">
        <v>530</v>
      </c>
      <c r="H327" s="220">
        <v>45</v>
      </c>
      <c r="I327" s="90" t="s">
        <v>37</v>
      </c>
      <c r="J327" s="51">
        <v>1200</v>
      </c>
      <c r="K327" s="52">
        <v>17</v>
      </c>
      <c r="L327" s="52">
        <v>0</v>
      </c>
      <c r="M327" s="52">
        <f t="shared" si="31"/>
        <v>17</v>
      </c>
      <c r="N327" s="34">
        <f t="shared" si="29"/>
        <v>20400</v>
      </c>
      <c r="O327" s="34">
        <v>0</v>
      </c>
      <c r="P327" s="34">
        <v>0</v>
      </c>
      <c r="Q327" s="54">
        <v>0.4</v>
      </c>
      <c r="R327" s="54">
        <f t="shared" si="28"/>
        <v>0</v>
      </c>
      <c r="S327" s="34">
        <v>0</v>
      </c>
      <c r="T327" s="34">
        <f>(M327*S327)</f>
        <v>0</v>
      </c>
      <c r="U327" s="34">
        <f>N327+R327+T327</f>
        <v>20400</v>
      </c>
      <c r="V327" s="34">
        <f>M327*200</f>
        <v>3400</v>
      </c>
      <c r="W327" s="34">
        <v>14</v>
      </c>
      <c r="X327" s="34">
        <v>330</v>
      </c>
      <c r="Y327" s="52">
        <f t="shared" si="30"/>
        <v>4620</v>
      </c>
      <c r="Z327" s="52">
        <v>0</v>
      </c>
      <c r="AA327" s="52"/>
      <c r="AB327" s="34">
        <f>V327+Y327+Z327</f>
        <v>8020</v>
      </c>
      <c r="AC327" s="34">
        <f>AB327+U327</f>
        <v>28420</v>
      </c>
      <c r="AD327" s="91" t="str">
        <f>A327</f>
        <v>652-PR</v>
      </c>
      <c r="AE327" s="74"/>
    </row>
    <row r="328" spans="1:31" s="31" customFormat="1" ht="41.25" hidden="1" customHeight="1" x14ac:dyDescent="0.2">
      <c r="A328" s="33" t="s">
        <v>529</v>
      </c>
      <c r="B328" s="33"/>
      <c r="C328" s="28" t="s">
        <v>33</v>
      </c>
      <c r="D328" s="28" t="s">
        <v>34</v>
      </c>
      <c r="E328" s="35" t="s">
        <v>548</v>
      </c>
      <c r="F328" s="89" t="s">
        <v>52</v>
      </c>
      <c r="G328" s="89" t="s">
        <v>258</v>
      </c>
      <c r="H328" s="220">
        <v>45</v>
      </c>
      <c r="I328" s="90" t="s">
        <v>48</v>
      </c>
      <c r="J328" s="51">
        <v>585</v>
      </c>
      <c r="K328" s="52">
        <v>17</v>
      </c>
      <c r="L328" s="52">
        <v>0</v>
      </c>
      <c r="M328" s="52">
        <f t="shared" si="31"/>
        <v>17</v>
      </c>
      <c r="N328" s="34">
        <f t="shared" si="29"/>
        <v>9945</v>
      </c>
      <c r="O328" s="34">
        <v>28</v>
      </c>
      <c r="P328" s="34">
        <v>88</v>
      </c>
      <c r="Q328" s="54">
        <v>0.4</v>
      </c>
      <c r="R328" s="54">
        <f t="shared" si="28"/>
        <v>985.60000000000014</v>
      </c>
      <c r="S328" s="34">
        <v>385</v>
      </c>
      <c r="T328" s="34">
        <f>(M328*S328)</f>
        <v>6545</v>
      </c>
      <c r="U328" s="34">
        <f>N328+R328+T328</f>
        <v>17475.599999999999</v>
      </c>
      <c r="V328" s="34">
        <f>M328*200</f>
        <v>3400</v>
      </c>
      <c r="W328" s="34">
        <v>1</v>
      </c>
      <c r="X328" s="34">
        <v>420</v>
      </c>
      <c r="Y328" s="52">
        <f t="shared" si="30"/>
        <v>420</v>
      </c>
      <c r="Z328" s="52">
        <v>0</v>
      </c>
      <c r="AA328" s="52"/>
      <c r="AB328" s="34">
        <f>V328+Y328+Z328</f>
        <v>3820</v>
      </c>
      <c r="AC328" s="34">
        <f>AB328+U328</f>
        <v>21295.599999999999</v>
      </c>
      <c r="AD328" s="91" t="str">
        <f>A328</f>
        <v>652-PR</v>
      </c>
      <c r="AE328" s="74"/>
    </row>
    <row r="329" spans="1:31" s="31" customFormat="1" ht="48.75" hidden="1" customHeight="1" x14ac:dyDescent="0.2">
      <c r="A329" s="33" t="s">
        <v>529</v>
      </c>
      <c r="B329" s="33"/>
      <c r="C329" s="88" t="s">
        <v>33</v>
      </c>
      <c r="D329" s="88" t="s">
        <v>34</v>
      </c>
      <c r="E329" s="89" t="s">
        <v>35</v>
      </c>
      <c r="F329" s="35" t="s">
        <v>140</v>
      </c>
      <c r="G329" s="35" t="s">
        <v>141</v>
      </c>
      <c r="H329" s="220">
        <v>45</v>
      </c>
      <c r="I329" s="90" t="s">
        <v>37</v>
      </c>
      <c r="J329" s="51">
        <v>1200</v>
      </c>
      <c r="K329" s="52">
        <v>0</v>
      </c>
      <c r="L329" s="52">
        <v>17</v>
      </c>
      <c r="M329" s="52">
        <f t="shared" si="31"/>
        <v>17</v>
      </c>
      <c r="N329" s="34">
        <f t="shared" si="29"/>
        <v>20400</v>
      </c>
      <c r="O329" s="53">
        <v>0</v>
      </c>
      <c r="P329" s="53">
        <v>188</v>
      </c>
      <c r="Q329" s="71">
        <v>0.4</v>
      </c>
      <c r="R329" s="71">
        <f t="shared" si="28"/>
        <v>0</v>
      </c>
      <c r="S329" s="53">
        <v>0</v>
      </c>
      <c r="T329" s="34">
        <f>(M329*S329)</f>
        <v>0</v>
      </c>
      <c r="U329" s="34">
        <f>N329+R329+T329</f>
        <v>20400</v>
      </c>
      <c r="V329" s="53">
        <f>M329*200</f>
        <v>3400</v>
      </c>
      <c r="W329" s="34">
        <v>14</v>
      </c>
      <c r="X329" s="34">
        <v>536</v>
      </c>
      <c r="Y329" s="52">
        <f t="shared" si="30"/>
        <v>7504</v>
      </c>
      <c r="Z329" s="46">
        <v>0</v>
      </c>
      <c r="AA329" s="46"/>
      <c r="AB329" s="34">
        <f>V329+Y329+Z329</f>
        <v>10904</v>
      </c>
      <c r="AC329" s="34">
        <f>AB329+U329</f>
        <v>31304</v>
      </c>
      <c r="AD329" s="91" t="str">
        <f>A329</f>
        <v>652-PR</v>
      </c>
      <c r="AE329" s="74"/>
    </row>
    <row r="330" spans="1:31" s="31" customFormat="1" ht="42" hidden="1" customHeight="1" x14ac:dyDescent="0.2">
      <c r="A330" s="33" t="s">
        <v>529</v>
      </c>
      <c r="B330" s="33"/>
      <c r="C330" s="88" t="s">
        <v>33</v>
      </c>
      <c r="D330" s="88" t="s">
        <v>34</v>
      </c>
      <c r="E330" s="89" t="s">
        <v>35</v>
      </c>
      <c r="F330" s="35" t="s">
        <v>550</v>
      </c>
      <c r="G330" s="35" t="s">
        <v>551</v>
      </c>
      <c r="H330" s="220">
        <v>45</v>
      </c>
      <c r="I330" s="90" t="s">
        <v>37</v>
      </c>
      <c r="J330" s="51">
        <v>1200</v>
      </c>
      <c r="K330" s="52">
        <v>0</v>
      </c>
      <c r="L330" s="52">
        <v>17</v>
      </c>
      <c r="M330" s="52">
        <f t="shared" si="31"/>
        <v>17</v>
      </c>
      <c r="N330" s="34">
        <f t="shared" si="29"/>
        <v>20400</v>
      </c>
      <c r="O330" s="53">
        <v>0</v>
      </c>
      <c r="P330" s="53">
        <v>0</v>
      </c>
      <c r="Q330" s="71">
        <v>0.4</v>
      </c>
      <c r="R330" s="71">
        <f t="shared" si="28"/>
        <v>0</v>
      </c>
      <c r="S330" s="53">
        <v>0</v>
      </c>
      <c r="T330" s="34">
        <f>(M330*S330)</f>
        <v>0</v>
      </c>
      <c r="U330" s="34">
        <f>N330+R330+T330</f>
        <v>20400</v>
      </c>
      <c r="V330" s="53">
        <f>M330*200</f>
        <v>3400</v>
      </c>
      <c r="W330" s="34">
        <v>14</v>
      </c>
      <c r="X330" s="34">
        <v>536</v>
      </c>
      <c r="Y330" s="52">
        <f t="shared" si="30"/>
        <v>7504</v>
      </c>
      <c r="Z330" s="46">
        <v>0</v>
      </c>
      <c r="AA330" s="46"/>
      <c r="AB330" s="34">
        <f>V330+Y330+Z330</f>
        <v>10904</v>
      </c>
      <c r="AC330" s="34">
        <f>AB330+U330</f>
        <v>31304</v>
      </c>
      <c r="AD330" s="91" t="str">
        <f>A330</f>
        <v>652-PR</v>
      </c>
      <c r="AE330" s="74"/>
    </row>
    <row r="331" spans="1:31" s="31" customFormat="1" ht="39" hidden="1" customHeight="1" x14ac:dyDescent="0.2">
      <c r="A331" s="33" t="s">
        <v>529</v>
      </c>
      <c r="B331" s="33"/>
      <c r="C331" s="28" t="s">
        <v>33</v>
      </c>
      <c r="D331" s="28" t="s">
        <v>34</v>
      </c>
      <c r="E331" s="89" t="s">
        <v>35</v>
      </c>
      <c r="F331" s="35" t="s">
        <v>52</v>
      </c>
      <c r="G331" s="35" t="s">
        <v>258</v>
      </c>
      <c r="H331" s="220">
        <v>45</v>
      </c>
      <c r="I331" s="33" t="s">
        <v>37</v>
      </c>
      <c r="J331" s="51">
        <v>1200</v>
      </c>
      <c r="K331" s="52">
        <v>0</v>
      </c>
      <c r="L331" s="52">
        <v>17</v>
      </c>
      <c r="M331" s="52">
        <f t="shared" si="31"/>
        <v>17</v>
      </c>
      <c r="N331" s="34">
        <f t="shared" ref="N331:N339" si="32">(J331*M331)</f>
        <v>20400</v>
      </c>
      <c r="O331" s="53">
        <v>0</v>
      </c>
      <c r="P331" s="53">
        <v>0</v>
      </c>
      <c r="Q331" s="71">
        <v>0.4</v>
      </c>
      <c r="R331" s="71">
        <f t="shared" si="28"/>
        <v>0</v>
      </c>
      <c r="S331" s="53">
        <v>0</v>
      </c>
      <c r="T331" s="34">
        <f>(M331*S331)</f>
        <v>0</v>
      </c>
      <c r="U331" s="34">
        <f>N331+R331+T331</f>
        <v>20400</v>
      </c>
      <c r="V331" s="53">
        <f>M331*200</f>
        <v>3400</v>
      </c>
      <c r="W331" s="53">
        <v>14</v>
      </c>
      <c r="X331" s="53">
        <v>536</v>
      </c>
      <c r="Y331" s="52">
        <f t="shared" ref="Y331:Y339" si="33">SUM(X331*W331)</f>
        <v>7504</v>
      </c>
      <c r="Z331" s="46">
        <v>0</v>
      </c>
      <c r="AA331" s="46"/>
      <c r="AB331" s="34">
        <f>V331+Y331+Z331</f>
        <v>10904</v>
      </c>
      <c r="AC331" s="34">
        <f>AB331+U331</f>
        <v>31304</v>
      </c>
      <c r="AD331" s="91" t="str">
        <f>A331</f>
        <v>652-PR</v>
      </c>
      <c r="AE331" s="74"/>
    </row>
    <row r="332" spans="1:31" s="31" customFormat="1" ht="38.25" customHeight="1" x14ac:dyDescent="0.2">
      <c r="A332" s="243" t="s">
        <v>554</v>
      </c>
      <c r="B332" s="243" t="s">
        <v>717</v>
      </c>
      <c r="C332" s="179" t="s">
        <v>77</v>
      </c>
      <c r="D332" s="179" t="s">
        <v>45</v>
      </c>
      <c r="E332" s="180" t="s">
        <v>313</v>
      </c>
      <c r="F332" s="180" t="s">
        <v>303</v>
      </c>
      <c r="G332" s="180" t="s">
        <v>639</v>
      </c>
      <c r="H332" s="246">
        <v>42</v>
      </c>
      <c r="I332" s="178" t="s">
        <v>48</v>
      </c>
      <c r="J332" s="183">
        <v>585</v>
      </c>
      <c r="K332" s="181">
        <v>0</v>
      </c>
      <c r="L332" s="181">
        <v>20</v>
      </c>
      <c r="M332" s="181">
        <f t="shared" si="31"/>
        <v>20</v>
      </c>
      <c r="N332" s="55">
        <f t="shared" si="32"/>
        <v>11700</v>
      </c>
      <c r="O332" s="182">
        <v>28</v>
      </c>
      <c r="P332" s="182">
        <v>56</v>
      </c>
      <c r="Q332" s="184">
        <v>0.4</v>
      </c>
      <c r="R332" s="184">
        <f t="shared" si="28"/>
        <v>627.20000000000005</v>
      </c>
      <c r="S332" s="182">
        <v>0</v>
      </c>
      <c r="T332" s="55">
        <f>(M332*S332)</f>
        <v>0</v>
      </c>
      <c r="U332" s="55">
        <f>N332+R332+T332</f>
        <v>12327.2</v>
      </c>
      <c r="V332" s="55">
        <f>M332*200</f>
        <v>4000</v>
      </c>
      <c r="W332" s="55">
        <v>1</v>
      </c>
      <c r="X332" s="55">
        <v>320</v>
      </c>
      <c r="Y332" s="181">
        <f t="shared" si="33"/>
        <v>320</v>
      </c>
      <c r="Z332" s="189">
        <v>0</v>
      </c>
      <c r="AA332" s="189"/>
      <c r="AB332" s="55">
        <f>V332+Y332+Z332</f>
        <v>4320</v>
      </c>
      <c r="AC332" s="55">
        <f>AB332+U332</f>
        <v>16647.2</v>
      </c>
      <c r="AD332" s="91" t="str">
        <f>A332</f>
        <v>654-A</v>
      </c>
      <c r="AE332" s="74"/>
    </row>
    <row r="333" spans="1:31" s="31" customFormat="1" ht="38.25" customHeight="1" x14ac:dyDescent="0.2">
      <c r="A333" s="243"/>
      <c r="B333" s="243" t="s">
        <v>738</v>
      </c>
      <c r="C333" s="179" t="s">
        <v>77</v>
      </c>
      <c r="D333" s="179" t="s">
        <v>108</v>
      </c>
      <c r="E333" s="180" t="s">
        <v>380</v>
      </c>
      <c r="F333" s="180" t="s">
        <v>722</v>
      </c>
      <c r="G333" s="180" t="s">
        <v>382</v>
      </c>
      <c r="H333" s="246">
        <v>42</v>
      </c>
      <c r="I333" s="178" t="s">
        <v>48</v>
      </c>
      <c r="J333" s="183">
        <v>585</v>
      </c>
      <c r="K333" s="181">
        <v>0</v>
      </c>
      <c r="L333" s="181">
        <v>20</v>
      </c>
      <c r="M333" s="181">
        <f t="shared" si="31"/>
        <v>20</v>
      </c>
      <c r="N333" s="55">
        <f t="shared" si="32"/>
        <v>11700</v>
      </c>
      <c r="O333" s="182">
        <v>28</v>
      </c>
      <c r="P333" s="182">
        <v>78</v>
      </c>
      <c r="Q333" s="184">
        <v>0.4</v>
      </c>
      <c r="R333" s="184">
        <f t="shared" ref="R333:R338" si="34">SUM(P333*Q333*O333)</f>
        <v>873.60000000000014</v>
      </c>
      <c r="S333" s="182">
        <v>300</v>
      </c>
      <c r="T333" s="55">
        <f>(M333*S333)</f>
        <v>6000</v>
      </c>
      <c r="U333" s="55">
        <f>N333+R333+T333</f>
        <v>18573.599999999999</v>
      </c>
      <c r="V333" s="55">
        <f>M333*200</f>
        <v>4000</v>
      </c>
      <c r="W333" s="55">
        <v>1</v>
      </c>
      <c r="X333" s="55">
        <v>385</v>
      </c>
      <c r="Y333" s="181">
        <f t="shared" si="33"/>
        <v>385</v>
      </c>
      <c r="Z333" s="189">
        <v>0</v>
      </c>
      <c r="AA333" s="189"/>
      <c r="AB333" s="55">
        <f>V333+Y333+Z333</f>
        <v>4385</v>
      </c>
      <c r="AC333" s="55">
        <f>AB333+U333</f>
        <v>22958.6</v>
      </c>
      <c r="AD333" s="91"/>
      <c r="AE333" s="74"/>
    </row>
    <row r="334" spans="1:31" s="31" customFormat="1" ht="38.25" customHeight="1" x14ac:dyDescent="0.2">
      <c r="A334" s="243"/>
      <c r="B334" s="243" t="s">
        <v>735</v>
      </c>
      <c r="C334" s="179" t="s">
        <v>77</v>
      </c>
      <c r="D334" s="179" t="s">
        <v>50</v>
      </c>
      <c r="E334" s="180" t="s">
        <v>51</v>
      </c>
      <c r="F334" s="180" t="s">
        <v>386</v>
      </c>
      <c r="G334" s="180" t="s">
        <v>382</v>
      </c>
      <c r="H334" s="246">
        <v>42</v>
      </c>
      <c r="I334" s="178" t="s">
        <v>48</v>
      </c>
      <c r="J334" s="183">
        <v>585</v>
      </c>
      <c r="K334" s="181">
        <v>0</v>
      </c>
      <c r="L334" s="181">
        <v>25</v>
      </c>
      <c r="M334" s="181">
        <f t="shared" si="31"/>
        <v>25</v>
      </c>
      <c r="N334" s="55">
        <f t="shared" si="32"/>
        <v>14625</v>
      </c>
      <c r="O334" s="182">
        <v>28</v>
      </c>
      <c r="P334" s="182">
        <v>10</v>
      </c>
      <c r="Q334" s="184">
        <v>0.4</v>
      </c>
      <c r="R334" s="184">
        <f t="shared" si="34"/>
        <v>112</v>
      </c>
      <c r="S334" s="182">
        <v>300</v>
      </c>
      <c r="T334" s="55">
        <f>(M334*S334)</f>
        <v>7500</v>
      </c>
      <c r="U334" s="55">
        <f>N334+R334+T334</f>
        <v>22237</v>
      </c>
      <c r="V334" s="55">
        <f>M334*200</f>
        <v>5000</v>
      </c>
      <c r="W334" s="55">
        <v>1</v>
      </c>
      <c r="X334" s="55">
        <v>700</v>
      </c>
      <c r="Y334" s="181">
        <f t="shared" si="33"/>
        <v>700</v>
      </c>
      <c r="Z334" s="189">
        <v>0</v>
      </c>
      <c r="AA334" s="189"/>
      <c r="AB334" s="55">
        <f>V334+Y334+Z334</f>
        <v>5700</v>
      </c>
      <c r="AC334" s="55">
        <f>AB334+U334</f>
        <v>27937</v>
      </c>
      <c r="AD334" s="91"/>
      <c r="AE334" s="74"/>
    </row>
    <row r="335" spans="1:31" s="31" customFormat="1" ht="38.25" hidden="1" customHeight="1" x14ac:dyDescent="0.2">
      <c r="A335" s="243"/>
      <c r="B335" s="243" t="s">
        <v>745</v>
      </c>
      <c r="C335" s="179" t="s">
        <v>33</v>
      </c>
      <c r="D335" s="179" t="s">
        <v>50</v>
      </c>
      <c r="E335" s="180" t="s">
        <v>51</v>
      </c>
      <c r="F335" s="180" t="s">
        <v>386</v>
      </c>
      <c r="G335" s="180" t="s">
        <v>746</v>
      </c>
      <c r="H335" s="246">
        <v>42</v>
      </c>
      <c r="I335" s="178" t="s">
        <v>48</v>
      </c>
      <c r="J335" s="183">
        <v>585</v>
      </c>
      <c r="K335" s="181">
        <v>0</v>
      </c>
      <c r="L335" s="181">
        <v>0</v>
      </c>
      <c r="M335" s="181">
        <f t="shared" si="31"/>
        <v>0</v>
      </c>
      <c r="N335" s="55">
        <f t="shared" si="32"/>
        <v>0</v>
      </c>
      <c r="O335" s="182">
        <v>0</v>
      </c>
      <c r="P335" s="182">
        <v>10</v>
      </c>
      <c r="Q335" s="184">
        <v>0.4</v>
      </c>
      <c r="R335" s="184">
        <f t="shared" si="34"/>
        <v>0</v>
      </c>
      <c r="S335" s="182">
        <v>0</v>
      </c>
      <c r="T335" s="55">
        <f>(M335*S335)</f>
        <v>0</v>
      </c>
      <c r="U335" s="55">
        <f>N335+R335+T335</f>
        <v>0</v>
      </c>
      <c r="V335" s="55">
        <f>M335*200</f>
        <v>0</v>
      </c>
      <c r="W335" s="55">
        <v>72</v>
      </c>
      <c r="X335" s="55">
        <v>291.66000000000003</v>
      </c>
      <c r="Y335" s="181">
        <f t="shared" si="33"/>
        <v>20999.52</v>
      </c>
      <c r="Z335" s="189">
        <v>0</v>
      </c>
      <c r="AA335" s="189"/>
      <c r="AB335" s="55">
        <f>V335+Y335+Z335</f>
        <v>20999.52</v>
      </c>
      <c r="AC335" s="55">
        <f>AB335+U335</f>
        <v>20999.52</v>
      </c>
      <c r="AD335" s="91"/>
      <c r="AE335" s="74"/>
    </row>
    <row r="336" spans="1:31" s="31" customFormat="1" ht="38.25" customHeight="1" x14ac:dyDescent="0.2">
      <c r="A336" s="243"/>
      <c r="B336" s="243" t="s">
        <v>739</v>
      </c>
      <c r="C336" s="179" t="s">
        <v>77</v>
      </c>
      <c r="D336" s="179" t="s">
        <v>108</v>
      </c>
      <c r="E336" s="180" t="s">
        <v>513</v>
      </c>
      <c r="F336" s="180" t="s">
        <v>52</v>
      </c>
      <c r="G336" s="180" t="s">
        <v>491</v>
      </c>
      <c r="H336" s="246">
        <v>56</v>
      </c>
      <c r="I336" s="178" t="s">
        <v>48</v>
      </c>
      <c r="J336" s="183">
        <v>585</v>
      </c>
      <c r="K336" s="181">
        <v>0</v>
      </c>
      <c r="L336" s="181">
        <v>20</v>
      </c>
      <c r="M336" s="181">
        <f t="shared" si="31"/>
        <v>20</v>
      </c>
      <c r="N336" s="55">
        <f t="shared" si="32"/>
        <v>11700</v>
      </c>
      <c r="O336" s="182">
        <v>36</v>
      </c>
      <c r="P336" s="182">
        <v>32</v>
      </c>
      <c r="Q336" s="184">
        <v>0.4</v>
      </c>
      <c r="R336" s="184">
        <f t="shared" si="34"/>
        <v>460.8</v>
      </c>
      <c r="S336" s="182">
        <v>300</v>
      </c>
      <c r="T336" s="55">
        <f>(M336*S336)</f>
        <v>6000</v>
      </c>
      <c r="U336" s="55">
        <f>N336+R336+T336</f>
        <v>18160.8</v>
      </c>
      <c r="V336" s="55">
        <f>M336*200</f>
        <v>4000</v>
      </c>
      <c r="W336" s="55">
        <v>1</v>
      </c>
      <c r="X336" s="55">
        <v>300</v>
      </c>
      <c r="Y336" s="181">
        <f t="shared" si="33"/>
        <v>300</v>
      </c>
      <c r="Z336" s="189">
        <v>0</v>
      </c>
      <c r="AA336" s="189"/>
      <c r="AB336" s="55">
        <f>V336+Y336+Z336</f>
        <v>4300</v>
      </c>
      <c r="AC336" s="55">
        <f>AB336+U336</f>
        <v>22460.799999999999</v>
      </c>
      <c r="AD336" s="91"/>
      <c r="AE336" s="74"/>
    </row>
    <row r="337" spans="1:31" s="31" customFormat="1" ht="38.25" customHeight="1" x14ac:dyDescent="0.2">
      <c r="A337" s="243"/>
      <c r="B337" s="243" t="s">
        <v>737</v>
      </c>
      <c r="C337" s="179" t="s">
        <v>77</v>
      </c>
      <c r="D337" s="179" t="s">
        <v>108</v>
      </c>
      <c r="E337" s="180" t="s">
        <v>438</v>
      </c>
      <c r="F337" s="180" t="s">
        <v>736</v>
      </c>
      <c r="G337" s="180" t="s">
        <v>197</v>
      </c>
      <c r="H337" s="246">
        <v>42</v>
      </c>
      <c r="I337" s="178" t="s">
        <v>172</v>
      </c>
      <c r="J337" s="183">
        <v>585</v>
      </c>
      <c r="K337" s="181">
        <v>0</v>
      </c>
      <c r="L337" s="181">
        <v>15</v>
      </c>
      <c r="M337" s="181">
        <f t="shared" si="31"/>
        <v>15</v>
      </c>
      <c r="N337" s="55">
        <f t="shared" si="32"/>
        <v>8775</v>
      </c>
      <c r="O337" s="182">
        <v>18</v>
      </c>
      <c r="P337" s="182">
        <v>15</v>
      </c>
      <c r="Q337" s="184">
        <v>0.4</v>
      </c>
      <c r="R337" s="184">
        <f t="shared" si="34"/>
        <v>108</v>
      </c>
      <c r="S337" s="182">
        <v>0</v>
      </c>
      <c r="T337" s="55">
        <f>(M337*S337)</f>
        <v>0</v>
      </c>
      <c r="U337" s="55">
        <f>N337+R337+T337</f>
        <v>8883</v>
      </c>
      <c r="V337" s="55">
        <f>M337*200</f>
        <v>3000</v>
      </c>
      <c r="W337" s="55">
        <v>1</v>
      </c>
      <c r="X337" s="55">
        <v>250</v>
      </c>
      <c r="Y337" s="181">
        <f t="shared" si="33"/>
        <v>250</v>
      </c>
      <c r="Z337" s="189">
        <v>0</v>
      </c>
      <c r="AA337" s="189"/>
      <c r="AB337" s="55">
        <f>V337+Y337+Z337</f>
        <v>3250</v>
      </c>
      <c r="AC337" s="55">
        <f>AB337+U337</f>
        <v>12133</v>
      </c>
      <c r="AD337" s="91"/>
      <c r="AE337" s="74"/>
    </row>
    <row r="338" spans="1:31" s="31" customFormat="1" ht="38.25" customHeight="1" x14ac:dyDescent="0.2">
      <c r="A338" s="243"/>
      <c r="B338" s="243" t="s">
        <v>735</v>
      </c>
      <c r="C338" s="179" t="s">
        <v>77</v>
      </c>
      <c r="D338" s="179" t="s">
        <v>50</v>
      </c>
      <c r="E338" s="180" t="s">
        <v>51</v>
      </c>
      <c r="F338" s="180" t="s">
        <v>736</v>
      </c>
      <c r="G338" s="180" t="s">
        <v>639</v>
      </c>
      <c r="H338" s="246">
        <v>42</v>
      </c>
      <c r="I338" s="178" t="s">
        <v>48</v>
      </c>
      <c r="J338" s="183">
        <v>585</v>
      </c>
      <c r="K338" s="181">
        <v>0</v>
      </c>
      <c r="L338" s="181">
        <v>26</v>
      </c>
      <c r="M338" s="181">
        <f t="shared" si="31"/>
        <v>26</v>
      </c>
      <c r="N338" s="55">
        <f t="shared" si="32"/>
        <v>15210</v>
      </c>
      <c r="O338" s="182">
        <v>28</v>
      </c>
      <c r="P338" s="182">
        <v>10</v>
      </c>
      <c r="Q338" s="184">
        <v>0.4</v>
      </c>
      <c r="R338" s="184">
        <f t="shared" si="34"/>
        <v>112</v>
      </c>
      <c r="S338" s="182">
        <v>0</v>
      </c>
      <c r="T338" s="55">
        <f>(M338*S338)</f>
        <v>0</v>
      </c>
      <c r="U338" s="55">
        <f>N338+R338+T338</f>
        <v>15322</v>
      </c>
      <c r="V338" s="55">
        <f>M338*200</f>
        <v>5200</v>
      </c>
      <c r="W338" s="55">
        <v>1</v>
      </c>
      <c r="X338" s="55">
        <v>700</v>
      </c>
      <c r="Y338" s="181">
        <f t="shared" si="33"/>
        <v>700</v>
      </c>
      <c r="Z338" s="189">
        <v>0</v>
      </c>
      <c r="AA338" s="189"/>
      <c r="AB338" s="55">
        <f>V338+Y338+Z338</f>
        <v>5900</v>
      </c>
      <c r="AC338" s="55">
        <f>AB338+U338</f>
        <v>21222</v>
      </c>
      <c r="AD338" s="91"/>
      <c r="AE338" s="74"/>
    </row>
    <row r="339" spans="1:31" s="114" customFormat="1" ht="51" hidden="1" customHeight="1" x14ac:dyDescent="0.2">
      <c r="A339" s="33" t="s">
        <v>552</v>
      </c>
      <c r="B339" s="33"/>
      <c r="C339" s="88" t="s">
        <v>33</v>
      </c>
      <c r="D339" s="88" t="s">
        <v>45</v>
      </c>
      <c r="E339" s="89" t="s">
        <v>35</v>
      </c>
      <c r="F339" s="35" t="s">
        <v>102</v>
      </c>
      <c r="G339" s="35" t="s">
        <v>258</v>
      </c>
      <c r="H339" s="220">
        <v>45</v>
      </c>
      <c r="I339" s="90" t="s">
        <v>37</v>
      </c>
      <c r="J339" s="51">
        <v>1200</v>
      </c>
      <c r="K339" s="52">
        <v>0</v>
      </c>
      <c r="L339" s="52">
        <v>18</v>
      </c>
      <c r="M339" s="52">
        <f t="shared" si="31"/>
        <v>18</v>
      </c>
      <c r="N339" s="34">
        <f t="shared" si="32"/>
        <v>21600</v>
      </c>
      <c r="O339" s="53">
        <v>0</v>
      </c>
      <c r="P339" s="53">
        <v>0</v>
      </c>
      <c r="Q339" s="71">
        <v>0.4</v>
      </c>
      <c r="R339" s="71">
        <v>0</v>
      </c>
      <c r="S339" s="53">
        <v>0</v>
      </c>
      <c r="T339" s="34">
        <f>(M339*S339)</f>
        <v>0</v>
      </c>
      <c r="U339" s="34">
        <f>N339+R339+T339</f>
        <v>21600</v>
      </c>
      <c r="V339" s="34">
        <f>M339*200</f>
        <v>3600</v>
      </c>
      <c r="W339" s="34">
        <v>3</v>
      </c>
      <c r="X339" s="34">
        <v>504</v>
      </c>
      <c r="Y339" s="52">
        <f t="shared" si="33"/>
        <v>1512</v>
      </c>
      <c r="Z339" s="46">
        <v>0</v>
      </c>
      <c r="AA339" s="46"/>
      <c r="AB339" s="34">
        <f>V339+Y339+Z339</f>
        <v>5112</v>
      </c>
      <c r="AC339" s="34">
        <f>AB339+U339</f>
        <v>26712</v>
      </c>
      <c r="AD339" s="91" t="str">
        <f>A339</f>
        <v>653-D</v>
      </c>
      <c r="AE339" s="88"/>
    </row>
    <row r="340" spans="1:31" s="31" customFormat="1" ht="39" hidden="1" customHeight="1" x14ac:dyDescent="0.2">
      <c r="A340" s="33" t="s">
        <v>552</v>
      </c>
      <c r="B340" s="33"/>
      <c r="C340" s="88" t="s">
        <v>33</v>
      </c>
      <c r="D340" s="88" t="s">
        <v>112</v>
      </c>
      <c r="E340" s="35" t="s">
        <v>112</v>
      </c>
      <c r="F340" s="35" t="s">
        <v>112</v>
      </c>
      <c r="G340" s="35" t="s">
        <v>114</v>
      </c>
      <c r="H340" s="220" t="s">
        <v>112</v>
      </c>
      <c r="I340" s="90" t="s">
        <v>112</v>
      </c>
      <c r="J340" s="51">
        <v>0</v>
      </c>
      <c r="K340" s="52">
        <v>0</v>
      </c>
      <c r="L340" s="52">
        <v>0</v>
      </c>
      <c r="M340" s="52">
        <f t="shared" si="31"/>
        <v>0</v>
      </c>
      <c r="N340" s="34">
        <v>0</v>
      </c>
      <c r="O340" s="53">
        <v>0</v>
      </c>
      <c r="P340" s="53">
        <v>0</v>
      </c>
      <c r="Q340" s="71">
        <v>0</v>
      </c>
      <c r="R340" s="71">
        <v>0</v>
      </c>
      <c r="S340" s="53">
        <v>0</v>
      </c>
      <c r="T340" s="34">
        <v>0</v>
      </c>
      <c r="U340" s="34">
        <f>N340+R340+T340</f>
        <v>0</v>
      </c>
      <c r="V340" s="34">
        <f>M340*200</f>
        <v>0</v>
      </c>
      <c r="W340" s="34">
        <v>0</v>
      </c>
      <c r="X340" s="34">
        <v>0</v>
      </c>
      <c r="Y340" s="52">
        <v>0</v>
      </c>
      <c r="Z340" s="46">
        <v>0</v>
      </c>
      <c r="AA340" s="46"/>
      <c r="AB340" s="34">
        <v>0</v>
      </c>
      <c r="AC340" s="34">
        <f>AB340+U340</f>
        <v>0</v>
      </c>
      <c r="AD340" s="91" t="str">
        <f>A340</f>
        <v>653-D</v>
      </c>
      <c r="AE340" s="74"/>
    </row>
    <row r="341" spans="1:31" s="31" customFormat="1" ht="30.75" hidden="1" customHeight="1" x14ac:dyDescent="0.2">
      <c r="A341" s="33" t="s">
        <v>552</v>
      </c>
      <c r="B341" s="33"/>
      <c r="C341" s="88" t="s">
        <v>33</v>
      </c>
      <c r="D341" s="88" t="s">
        <v>112</v>
      </c>
      <c r="E341" s="35" t="s">
        <v>112</v>
      </c>
      <c r="F341" s="35" t="s">
        <v>112</v>
      </c>
      <c r="G341" s="35" t="s">
        <v>116</v>
      </c>
      <c r="H341" s="220" t="s">
        <v>112</v>
      </c>
      <c r="I341" s="90" t="s">
        <v>112</v>
      </c>
      <c r="J341" s="51">
        <v>0</v>
      </c>
      <c r="K341" s="52">
        <v>0</v>
      </c>
      <c r="L341" s="52">
        <v>0</v>
      </c>
      <c r="M341" s="52">
        <f t="shared" si="31"/>
        <v>0</v>
      </c>
      <c r="N341" s="34">
        <v>0</v>
      </c>
      <c r="O341" s="53">
        <v>0</v>
      </c>
      <c r="P341" s="53">
        <v>0</v>
      </c>
      <c r="Q341" s="71">
        <v>0</v>
      </c>
      <c r="R341" s="71">
        <v>0</v>
      </c>
      <c r="S341" s="53">
        <v>0</v>
      </c>
      <c r="T341" s="34">
        <v>0</v>
      </c>
      <c r="U341" s="34">
        <f>N341+R341+T341</f>
        <v>0</v>
      </c>
      <c r="V341" s="34">
        <f>M341*200</f>
        <v>0</v>
      </c>
      <c r="W341" s="34">
        <v>0</v>
      </c>
      <c r="X341" s="34">
        <v>0</v>
      </c>
      <c r="Y341" s="52">
        <v>0</v>
      </c>
      <c r="Z341" s="46">
        <v>0</v>
      </c>
      <c r="AA341" s="46"/>
      <c r="AB341" s="34">
        <v>0</v>
      </c>
      <c r="AC341" s="34">
        <f>AB341+U341</f>
        <v>0</v>
      </c>
      <c r="AD341" s="91" t="str">
        <f>A341</f>
        <v>653-D</v>
      </c>
      <c r="AE341" s="74"/>
    </row>
    <row r="342" spans="1:31" s="31" customFormat="1" ht="36" hidden="1" customHeight="1" x14ac:dyDescent="0.2">
      <c r="A342" s="33" t="s">
        <v>552</v>
      </c>
      <c r="B342" s="33"/>
      <c r="C342" s="88" t="s">
        <v>33</v>
      </c>
      <c r="D342" s="88" t="s">
        <v>34</v>
      </c>
      <c r="E342" s="89" t="s">
        <v>35</v>
      </c>
      <c r="F342" s="89" t="s">
        <v>553</v>
      </c>
      <c r="G342" s="35" t="s">
        <v>269</v>
      </c>
      <c r="H342" s="220">
        <v>45</v>
      </c>
      <c r="I342" s="90" t="s">
        <v>37</v>
      </c>
      <c r="J342" s="51">
        <v>1200</v>
      </c>
      <c r="K342" s="52">
        <v>18</v>
      </c>
      <c r="L342" s="52">
        <v>0</v>
      </c>
      <c r="M342" s="52">
        <f t="shared" si="31"/>
        <v>18</v>
      </c>
      <c r="N342" s="34">
        <f t="shared" ref="N342:N348" si="35">(J342*M342)</f>
        <v>21600</v>
      </c>
      <c r="O342" s="53">
        <v>0</v>
      </c>
      <c r="P342" s="53">
        <v>0</v>
      </c>
      <c r="Q342" s="71">
        <v>0</v>
      </c>
      <c r="R342" s="71">
        <v>0</v>
      </c>
      <c r="S342" s="53">
        <v>0</v>
      </c>
      <c r="T342" s="34">
        <f>(M342*S342)</f>
        <v>0</v>
      </c>
      <c r="U342" s="34">
        <f>N342+R342+T342</f>
        <v>21600</v>
      </c>
      <c r="V342" s="34">
        <f>M342*200</f>
        <v>3600</v>
      </c>
      <c r="W342" s="34">
        <v>15</v>
      </c>
      <c r="X342" s="34">
        <v>247</v>
      </c>
      <c r="Y342" s="52">
        <f t="shared" ref="Y342:Y352" si="36">SUM(X342*W342)</f>
        <v>3705</v>
      </c>
      <c r="Z342" s="46">
        <v>0</v>
      </c>
      <c r="AA342" s="46"/>
      <c r="AB342" s="34">
        <f>V342+Y342+Z342</f>
        <v>7305</v>
      </c>
      <c r="AC342" s="34">
        <f>AB342+U342</f>
        <v>28905</v>
      </c>
      <c r="AD342" s="91" t="str">
        <f>A342</f>
        <v>653-D</v>
      </c>
      <c r="AE342" s="74"/>
    </row>
    <row r="343" spans="1:31" s="31" customFormat="1" ht="45" hidden="1" customHeight="1" x14ac:dyDescent="0.2">
      <c r="A343" s="33" t="s">
        <v>554</v>
      </c>
      <c r="B343" s="33" t="s">
        <v>555</v>
      </c>
      <c r="C343" s="88" t="s">
        <v>33</v>
      </c>
      <c r="D343" s="88" t="s">
        <v>45</v>
      </c>
      <c r="E343" s="35" t="s">
        <v>153</v>
      </c>
      <c r="F343" s="35" t="s">
        <v>266</v>
      </c>
      <c r="G343" s="35" t="s">
        <v>267</v>
      </c>
      <c r="H343" s="220">
        <v>45</v>
      </c>
      <c r="I343" s="90" t="s">
        <v>37</v>
      </c>
      <c r="J343" s="51">
        <v>1200</v>
      </c>
      <c r="K343" s="52">
        <v>0</v>
      </c>
      <c r="L343" s="52">
        <v>0</v>
      </c>
      <c r="M343" s="52">
        <f t="shared" si="31"/>
        <v>0</v>
      </c>
      <c r="N343" s="34">
        <f t="shared" si="35"/>
        <v>0</v>
      </c>
      <c r="O343" s="53">
        <v>0</v>
      </c>
      <c r="P343" s="53">
        <v>0</v>
      </c>
      <c r="Q343" s="71">
        <v>0.4</v>
      </c>
      <c r="R343" s="71">
        <f>SUM(P343*Q343*O343)</f>
        <v>0</v>
      </c>
      <c r="S343" s="53">
        <v>0</v>
      </c>
      <c r="T343" s="34">
        <f>(M343*S343)</f>
        <v>0</v>
      </c>
      <c r="U343" s="34">
        <f>N343+R343+T343</f>
        <v>0</v>
      </c>
      <c r="V343" s="34">
        <f>M343*200</f>
        <v>0</v>
      </c>
      <c r="W343" s="34">
        <v>0</v>
      </c>
      <c r="X343" s="34">
        <v>1</v>
      </c>
      <c r="Y343" s="52">
        <f t="shared" si="36"/>
        <v>0</v>
      </c>
      <c r="Z343" s="46">
        <v>0</v>
      </c>
      <c r="AA343" s="46" t="s">
        <v>556</v>
      </c>
      <c r="AB343" s="34">
        <f>V343+Y343+Z343</f>
        <v>0</v>
      </c>
      <c r="AC343" s="34">
        <f>AB343+U343</f>
        <v>0</v>
      </c>
      <c r="AD343" s="91" t="str">
        <f>A343</f>
        <v>654-A</v>
      </c>
      <c r="AE343" s="74"/>
    </row>
    <row r="344" spans="1:31" s="31" customFormat="1" ht="39.75" hidden="1" customHeight="1" x14ac:dyDescent="0.2">
      <c r="A344" s="33" t="s">
        <v>554</v>
      </c>
      <c r="B344" s="33" t="s">
        <v>555</v>
      </c>
      <c r="C344" s="28" t="s">
        <v>33</v>
      </c>
      <c r="D344" s="28" t="s">
        <v>45</v>
      </c>
      <c r="E344" s="35" t="s">
        <v>153</v>
      </c>
      <c r="F344" s="35" t="s">
        <v>85</v>
      </c>
      <c r="G344" s="35" t="s">
        <v>132</v>
      </c>
      <c r="H344" s="220">
        <v>45</v>
      </c>
      <c r="I344" s="33" t="s">
        <v>37</v>
      </c>
      <c r="J344" s="51">
        <v>1200</v>
      </c>
      <c r="K344" s="52">
        <v>0</v>
      </c>
      <c r="L344" s="52">
        <v>0</v>
      </c>
      <c r="M344" s="52">
        <f t="shared" si="31"/>
        <v>0</v>
      </c>
      <c r="N344" s="34">
        <f t="shared" si="35"/>
        <v>0</v>
      </c>
      <c r="O344" s="53">
        <v>0</v>
      </c>
      <c r="P344" s="53">
        <v>0</v>
      </c>
      <c r="Q344" s="71">
        <v>0.4</v>
      </c>
      <c r="R344" s="71">
        <f>SUM(P344*Q344*O344)</f>
        <v>0</v>
      </c>
      <c r="S344" s="53">
        <v>0</v>
      </c>
      <c r="T344" s="34">
        <f>(M344*S344)</f>
        <v>0</v>
      </c>
      <c r="U344" s="34">
        <f>N344+R344+T344</f>
        <v>0</v>
      </c>
      <c r="V344" s="34">
        <f>M344*200</f>
        <v>0</v>
      </c>
      <c r="W344" s="34">
        <v>0</v>
      </c>
      <c r="X344" s="34">
        <v>149</v>
      </c>
      <c r="Y344" s="52">
        <f t="shared" si="36"/>
        <v>0</v>
      </c>
      <c r="Z344" s="46">
        <v>0</v>
      </c>
      <c r="AA344" s="46" t="s">
        <v>556</v>
      </c>
      <c r="AB344" s="34">
        <f>V344+Y344+Z344</f>
        <v>0</v>
      </c>
      <c r="AC344" s="34">
        <f>AB344+U344</f>
        <v>0</v>
      </c>
      <c r="AD344" s="91" t="str">
        <f>A344</f>
        <v>654-A</v>
      </c>
      <c r="AE344" s="74"/>
    </row>
    <row r="345" spans="1:31" s="31" customFormat="1" ht="41.25" hidden="1" customHeight="1" x14ac:dyDescent="0.2">
      <c r="A345" s="33" t="s">
        <v>554</v>
      </c>
      <c r="B345" s="33" t="s">
        <v>555</v>
      </c>
      <c r="C345" s="28" t="s">
        <v>33</v>
      </c>
      <c r="D345" s="28" t="s">
        <v>45</v>
      </c>
      <c r="E345" s="35" t="s">
        <v>313</v>
      </c>
      <c r="F345" s="35" t="s">
        <v>264</v>
      </c>
      <c r="G345" s="35" t="s">
        <v>530</v>
      </c>
      <c r="H345" s="220">
        <v>45</v>
      </c>
      <c r="I345" s="33" t="s">
        <v>37</v>
      </c>
      <c r="J345" s="51">
        <v>1200</v>
      </c>
      <c r="K345" s="52">
        <v>0</v>
      </c>
      <c r="L345" s="52">
        <v>0</v>
      </c>
      <c r="M345" s="52">
        <f t="shared" si="31"/>
        <v>0</v>
      </c>
      <c r="N345" s="34">
        <f t="shared" si="35"/>
        <v>0</v>
      </c>
      <c r="O345" s="53">
        <v>0</v>
      </c>
      <c r="P345" s="53">
        <v>114</v>
      </c>
      <c r="Q345" s="71">
        <v>0.4</v>
      </c>
      <c r="R345" s="71">
        <f>SUM(P345*Q345*O345)</f>
        <v>0</v>
      </c>
      <c r="S345" s="53">
        <v>0</v>
      </c>
      <c r="T345" s="34">
        <f>(M345*S345)</f>
        <v>0</v>
      </c>
      <c r="U345" s="34">
        <f>N345+R345+T345</f>
        <v>0</v>
      </c>
      <c r="V345" s="34">
        <f>M345*200</f>
        <v>0</v>
      </c>
      <c r="W345" s="34">
        <v>0</v>
      </c>
      <c r="X345" s="34">
        <v>501</v>
      </c>
      <c r="Y345" s="52">
        <f t="shared" si="36"/>
        <v>0</v>
      </c>
      <c r="Z345" s="46">
        <v>0</v>
      </c>
      <c r="AA345" s="46"/>
      <c r="AB345" s="34">
        <f>V345+Y345+Z345</f>
        <v>0</v>
      </c>
      <c r="AC345" s="34">
        <f>AB345+U345</f>
        <v>0</v>
      </c>
      <c r="AD345" s="91" t="str">
        <f>A345</f>
        <v>654-A</v>
      </c>
      <c r="AE345" s="74"/>
    </row>
    <row r="346" spans="1:31" s="31" customFormat="1" ht="45" hidden="1" customHeight="1" x14ac:dyDescent="0.2">
      <c r="A346" s="33" t="s">
        <v>558</v>
      </c>
      <c r="B346" s="33" t="s">
        <v>555</v>
      </c>
      <c r="C346" s="28" t="s">
        <v>44</v>
      </c>
      <c r="D346" s="28" t="s">
        <v>45</v>
      </c>
      <c r="E346" s="35" t="s">
        <v>65</v>
      </c>
      <c r="F346" s="35" t="s">
        <v>559</v>
      </c>
      <c r="G346" s="35" t="s">
        <v>60</v>
      </c>
      <c r="H346" s="220">
        <v>45</v>
      </c>
      <c r="I346" s="33" t="s">
        <v>172</v>
      </c>
      <c r="J346" s="51">
        <v>585</v>
      </c>
      <c r="K346" s="52">
        <v>0</v>
      </c>
      <c r="L346" s="52">
        <v>0</v>
      </c>
      <c r="M346" s="52">
        <f t="shared" si="31"/>
        <v>0</v>
      </c>
      <c r="N346" s="34">
        <f t="shared" si="35"/>
        <v>0</v>
      </c>
      <c r="O346" s="53">
        <v>0</v>
      </c>
      <c r="P346" s="53">
        <v>140</v>
      </c>
      <c r="Q346" s="54">
        <v>0.4</v>
      </c>
      <c r="R346" s="71">
        <f>SUM(P346*Q346*O346)</f>
        <v>0</v>
      </c>
      <c r="S346" s="34">
        <v>0</v>
      </c>
      <c r="T346" s="34">
        <f>(M346*S346)</f>
        <v>0</v>
      </c>
      <c r="U346" s="34">
        <f>N346+R346+T346</f>
        <v>0</v>
      </c>
      <c r="V346" s="34">
        <f>M346*200</f>
        <v>0</v>
      </c>
      <c r="W346" s="34">
        <v>0</v>
      </c>
      <c r="X346" s="34">
        <v>670</v>
      </c>
      <c r="Y346" s="52">
        <f t="shared" si="36"/>
        <v>0</v>
      </c>
      <c r="Z346" s="46">
        <v>0</v>
      </c>
      <c r="AA346" s="46" t="s">
        <v>556</v>
      </c>
      <c r="AB346" s="34">
        <f>V346+Y346+Z346</f>
        <v>0</v>
      </c>
      <c r="AC346" s="34">
        <f>AB346+U346</f>
        <v>0</v>
      </c>
      <c r="AD346" s="57" t="str">
        <f>A346</f>
        <v>655-A</v>
      </c>
      <c r="AE346" s="74"/>
    </row>
    <row r="347" spans="1:31" s="31" customFormat="1" ht="47.25" customHeight="1" x14ac:dyDescent="0.2">
      <c r="A347" s="33" t="s">
        <v>561</v>
      </c>
      <c r="B347" s="33" t="s">
        <v>555</v>
      </c>
      <c r="C347" s="88" t="s">
        <v>77</v>
      </c>
      <c r="D347" s="88" t="s">
        <v>45</v>
      </c>
      <c r="E347" s="35" t="s">
        <v>313</v>
      </c>
      <c r="F347" s="35" t="s">
        <v>389</v>
      </c>
      <c r="G347" s="35" t="s">
        <v>382</v>
      </c>
      <c r="H347" s="220">
        <v>42</v>
      </c>
      <c r="I347" s="90" t="s">
        <v>37</v>
      </c>
      <c r="J347" s="51">
        <v>1200</v>
      </c>
      <c r="K347" s="52">
        <v>0</v>
      </c>
      <c r="L347" s="52">
        <v>0</v>
      </c>
      <c r="M347" s="52">
        <f t="shared" si="31"/>
        <v>0</v>
      </c>
      <c r="N347" s="34">
        <f t="shared" si="35"/>
        <v>0</v>
      </c>
      <c r="O347" s="53">
        <v>0</v>
      </c>
      <c r="P347" s="53">
        <v>0</v>
      </c>
      <c r="Q347" s="54">
        <v>0.4</v>
      </c>
      <c r="R347" s="71">
        <f>SUM(P347*Q347*O347)</f>
        <v>0</v>
      </c>
      <c r="S347" s="53">
        <v>0</v>
      </c>
      <c r="T347" s="34">
        <f>(M347*S347)</f>
        <v>0</v>
      </c>
      <c r="U347" s="34">
        <f>N347+R347+T347</f>
        <v>0</v>
      </c>
      <c r="V347" s="34">
        <f>M347*200</f>
        <v>0</v>
      </c>
      <c r="W347" s="34">
        <v>0</v>
      </c>
      <c r="X347" s="34">
        <v>220</v>
      </c>
      <c r="Y347" s="52">
        <f t="shared" si="36"/>
        <v>0</v>
      </c>
      <c r="Z347" s="46">
        <v>0</v>
      </c>
      <c r="AA347" s="46" t="s">
        <v>562</v>
      </c>
      <c r="AB347" s="34">
        <f>V347+Y347+Z347</f>
        <v>0</v>
      </c>
      <c r="AC347" s="34">
        <f>AB347+U347</f>
        <v>0</v>
      </c>
      <c r="AD347" s="57" t="str">
        <f>A347</f>
        <v>656-A</v>
      </c>
      <c r="AE347" s="74"/>
    </row>
    <row r="348" spans="1:31" s="31" customFormat="1" ht="66" customHeight="1" x14ac:dyDescent="0.2">
      <c r="A348" s="74" t="s">
        <v>712</v>
      </c>
      <c r="B348" s="33" t="s">
        <v>713</v>
      </c>
      <c r="C348" s="28" t="s">
        <v>77</v>
      </c>
      <c r="D348" s="28" t="s">
        <v>108</v>
      </c>
      <c r="E348" s="35" t="s">
        <v>104</v>
      </c>
      <c r="F348" s="99" t="s">
        <v>714</v>
      </c>
      <c r="G348" s="35" t="s">
        <v>715</v>
      </c>
      <c r="H348" s="248">
        <v>42</v>
      </c>
      <c r="I348" s="74" t="s">
        <v>37</v>
      </c>
      <c r="J348" s="100">
        <v>753</v>
      </c>
      <c r="K348" s="100">
        <v>0</v>
      </c>
      <c r="L348" s="100">
        <v>20</v>
      </c>
      <c r="M348" s="52">
        <f t="shared" si="31"/>
        <v>20</v>
      </c>
      <c r="N348" s="34">
        <f t="shared" si="35"/>
        <v>15060</v>
      </c>
      <c r="O348" s="53">
        <v>0</v>
      </c>
      <c r="P348" s="53">
        <v>153</v>
      </c>
      <c r="Q348" s="71">
        <v>0</v>
      </c>
      <c r="R348" s="71">
        <f>SUM(O348*P348)</f>
        <v>0</v>
      </c>
      <c r="S348" s="53">
        <v>0</v>
      </c>
      <c r="T348" s="34">
        <f>(M348*S348)</f>
        <v>0</v>
      </c>
      <c r="U348" s="34">
        <f>N348+R348+T348</f>
        <v>15060</v>
      </c>
      <c r="V348" s="53">
        <f>M348*200</f>
        <v>4000</v>
      </c>
      <c r="W348" s="53">
        <v>560</v>
      </c>
      <c r="X348" s="53">
        <v>3.35</v>
      </c>
      <c r="Y348" s="52">
        <f t="shared" si="36"/>
        <v>1876</v>
      </c>
      <c r="Z348" s="46">
        <v>6160</v>
      </c>
      <c r="AA348" s="46"/>
      <c r="AB348" s="34">
        <f>V348+Y348+Z348</f>
        <v>12036</v>
      </c>
      <c r="AC348" s="34">
        <f>AB348+U348</f>
        <v>27096</v>
      </c>
      <c r="AD348" s="57" t="str">
        <f>A348</f>
        <v>657-P</v>
      </c>
      <c r="AE348" s="74"/>
    </row>
    <row r="349" spans="1:31" s="31" customFormat="1" ht="48" customHeight="1" x14ac:dyDescent="0.2">
      <c r="A349" s="74" t="s">
        <v>564</v>
      </c>
      <c r="B349" s="74"/>
      <c r="C349" s="28" t="s">
        <v>77</v>
      </c>
      <c r="D349" s="28" t="s">
        <v>103</v>
      </c>
      <c r="E349" s="35" t="s">
        <v>565</v>
      </c>
      <c r="F349" s="28" t="s">
        <v>80</v>
      </c>
      <c r="G349" s="99" t="s">
        <v>81</v>
      </c>
      <c r="H349" s="248">
        <v>42</v>
      </c>
      <c r="I349" s="74" t="s">
        <v>37</v>
      </c>
      <c r="J349" s="100">
        <v>753</v>
      </c>
      <c r="K349" s="100">
        <v>15</v>
      </c>
      <c r="L349" s="100">
        <v>0</v>
      </c>
      <c r="M349" s="52">
        <f>K349+L349</f>
        <v>15</v>
      </c>
      <c r="N349" s="34">
        <f>(J349*M349)</f>
        <v>11295</v>
      </c>
      <c r="O349" s="53">
        <f>SUM(36*M349)</f>
        <v>540</v>
      </c>
      <c r="P349" s="53">
        <v>3.35</v>
      </c>
      <c r="Q349" s="71">
        <v>0</v>
      </c>
      <c r="R349" s="71">
        <f>SUM(O349*P349)</f>
        <v>1809</v>
      </c>
      <c r="S349" s="53">
        <v>0</v>
      </c>
      <c r="T349" s="34">
        <f>(M349*S349)</f>
        <v>0</v>
      </c>
      <c r="U349" s="34">
        <f>N349+R349+T349</f>
        <v>13104</v>
      </c>
      <c r="V349" s="53">
        <f>M349*200</f>
        <v>3000</v>
      </c>
      <c r="W349" s="53">
        <v>0</v>
      </c>
      <c r="X349" s="53">
        <v>0</v>
      </c>
      <c r="Y349" s="52">
        <f t="shared" si="36"/>
        <v>0</v>
      </c>
      <c r="Z349" s="46">
        <v>6160</v>
      </c>
      <c r="AA349" s="46"/>
      <c r="AB349" s="34">
        <f>V349+Y349+Z349</f>
        <v>9160</v>
      </c>
      <c r="AC349" s="34">
        <f>AB349+U349</f>
        <v>22264</v>
      </c>
      <c r="AD349" s="57" t="str">
        <f>A349</f>
        <v>661-D</v>
      </c>
      <c r="AE349" s="74"/>
    </row>
    <row r="350" spans="1:31" s="31" customFormat="1" ht="40.25" customHeight="1" x14ac:dyDescent="0.2">
      <c r="A350" s="186" t="s">
        <v>564</v>
      </c>
      <c r="B350" s="186" t="s">
        <v>686</v>
      </c>
      <c r="C350" s="179" t="s">
        <v>77</v>
      </c>
      <c r="D350" s="179" t="s">
        <v>103</v>
      </c>
      <c r="E350" s="180" t="s">
        <v>565</v>
      </c>
      <c r="F350" s="179" t="s">
        <v>567</v>
      </c>
      <c r="G350" s="193" t="s">
        <v>568</v>
      </c>
      <c r="H350" s="248">
        <v>42</v>
      </c>
      <c r="I350" s="186" t="s">
        <v>172</v>
      </c>
      <c r="J350" s="236">
        <v>585</v>
      </c>
      <c r="K350" s="100">
        <v>0</v>
      </c>
      <c r="L350" s="236">
        <v>21</v>
      </c>
      <c r="M350" s="52">
        <f>K350+L350</f>
        <v>21</v>
      </c>
      <c r="N350" s="34">
        <f>(J350*M350)</f>
        <v>12285</v>
      </c>
      <c r="O350" s="182">
        <v>18</v>
      </c>
      <c r="P350" s="182">
        <v>53</v>
      </c>
      <c r="Q350" s="184">
        <v>0.4</v>
      </c>
      <c r="R350" s="184">
        <f>SUM(O350*P350*Q350)</f>
        <v>381.6</v>
      </c>
      <c r="S350" s="53">
        <v>0</v>
      </c>
      <c r="T350" s="34">
        <f>(M350*S350)</f>
        <v>0</v>
      </c>
      <c r="U350" s="34">
        <f>N350+R350+T350</f>
        <v>12666.6</v>
      </c>
      <c r="V350" s="53">
        <f>M350*200</f>
        <v>4200</v>
      </c>
      <c r="W350" s="182">
        <v>1</v>
      </c>
      <c r="X350" s="182">
        <v>300</v>
      </c>
      <c r="Y350" s="181">
        <f t="shared" si="36"/>
        <v>300</v>
      </c>
      <c r="Z350" s="46">
        <v>6160</v>
      </c>
      <c r="AA350" s="46"/>
      <c r="AB350" s="34">
        <f>V350+Y350+Z350</f>
        <v>10660</v>
      </c>
      <c r="AC350" s="34">
        <f>AB350+U350</f>
        <v>23326.6</v>
      </c>
      <c r="AD350" s="57" t="str">
        <f>A350</f>
        <v>661-D</v>
      </c>
      <c r="AE350" s="74"/>
    </row>
    <row r="351" spans="1:31" s="31" customFormat="1" ht="40.25" customHeight="1" x14ac:dyDescent="0.2">
      <c r="A351" s="186" t="s">
        <v>564</v>
      </c>
      <c r="B351" s="186" t="s">
        <v>697</v>
      </c>
      <c r="C351" s="179" t="s">
        <v>77</v>
      </c>
      <c r="D351" s="179" t="s">
        <v>103</v>
      </c>
      <c r="E351" s="180" t="s">
        <v>565</v>
      </c>
      <c r="F351" s="179" t="s">
        <v>567</v>
      </c>
      <c r="G351" s="193" t="s">
        <v>568</v>
      </c>
      <c r="H351" s="248">
        <v>42</v>
      </c>
      <c r="I351" s="186" t="s">
        <v>172</v>
      </c>
      <c r="J351" s="236">
        <v>585</v>
      </c>
      <c r="K351" s="100">
        <v>0</v>
      </c>
      <c r="L351" s="236">
        <v>24</v>
      </c>
      <c r="M351" s="52">
        <f>K351+L351</f>
        <v>24</v>
      </c>
      <c r="N351" s="34">
        <f>(J351*M351)</f>
        <v>14040</v>
      </c>
      <c r="O351" s="182">
        <v>14</v>
      </c>
      <c r="P351" s="182">
        <v>27</v>
      </c>
      <c r="Q351" s="184">
        <v>0.4</v>
      </c>
      <c r="R351" s="184">
        <f>SUM(O351*P351*Q351)</f>
        <v>151.20000000000002</v>
      </c>
      <c r="S351" s="53">
        <v>0</v>
      </c>
      <c r="T351" s="34">
        <f>(M351*S351)</f>
        <v>0</v>
      </c>
      <c r="U351" s="34">
        <f>N351+R351+T351</f>
        <v>14191.2</v>
      </c>
      <c r="V351" s="53">
        <f>M351*200</f>
        <v>4800</v>
      </c>
      <c r="W351" s="182">
        <v>1</v>
      </c>
      <c r="X351" s="182">
        <v>225</v>
      </c>
      <c r="Y351" s="181">
        <f t="shared" si="36"/>
        <v>225</v>
      </c>
      <c r="Z351" s="46">
        <v>6160</v>
      </c>
      <c r="AA351" s="46"/>
      <c r="AB351" s="34">
        <f>V351+Y351+Z351</f>
        <v>11185</v>
      </c>
      <c r="AC351" s="34">
        <f>AB351+U351</f>
        <v>25376.2</v>
      </c>
      <c r="AD351" s="57" t="str">
        <f>A351</f>
        <v>661-D</v>
      </c>
      <c r="AE351" s="74"/>
    </row>
    <row r="352" spans="1:31" s="31" customFormat="1" ht="59" customHeight="1" x14ac:dyDescent="0.2">
      <c r="A352" s="186" t="s">
        <v>564</v>
      </c>
      <c r="B352" s="186" t="s">
        <v>698</v>
      </c>
      <c r="C352" s="179" t="s">
        <v>77</v>
      </c>
      <c r="D352" s="179" t="s">
        <v>108</v>
      </c>
      <c r="E352" s="180" t="s">
        <v>211</v>
      </c>
      <c r="F352" s="179" t="s">
        <v>690</v>
      </c>
      <c r="G352" s="193" t="s">
        <v>691</v>
      </c>
      <c r="H352" s="248">
        <v>42</v>
      </c>
      <c r="I352" s="74" t="s">
        <v>37</v>
      </c>
      <c r="J352" s="236">
        <v>1200</v>
      </c>
      <c r="K352" s="236">
        <v>0</v>
      </c>
      <c r="L352" s="236">
        <v>15</v>
      </c>
      <c r="M352" s="52">
        <f>K352+L352</f>
        <v>15</v>
      </c>
      <c r="N352" s="34">
        <f>(J352*M352)</f>
        <v>18000</v>
      </c>
      <c r="O352" s="182">
        <v>432</v>
      </c>
      <c r="P352" s="182">
        <v>3.35</v>
      </c>
      <c r="Q352" s="184">
        <v>0</v>
      </c>
      <c r="R352" s="184">
        <f>SUM(O352*P352)</f>
        <v>1447.2</v>
      </c>
      <c r="S352" s="53">
        <v>0</v>
      </c>
      <c r="T352" s="34">
        <f>(M352*S352)</f>
        <v>0</v>
      </c>
      <c r="U352" s="34">
        <f>N352+R352+T352</f>
        <v>19447.2</v>
      </c>
      <c r="V352" s="53">
        <f>M352*200</f>
        <v>3000</v>
      </c>
      <c r="W352" s="53">
        <v>0</v>
      </c>
      <c r="X352" s="53">
        <v>0</v>
      </c>
      <c r="Y352" s="52">
        <f t="shared" si="36"/>
        <v>0</v>
      </c>
      <c r="Z352" s="46">
        <v>6160</v>
      </c>
      <c r="AA352" s="46"/>
      <c r="AB352" s="34">
        <f>V352+Y352+Z352</f>
        <v>9160</v>
      </c>
      <c r="AC352" s="34">
        <f>AB352+U352</f>
        <v>28607.200000000001</v>
      </c>
      <c r="AD352" s="57" t="str">
        <f>A352</f>
        <v>661-D</v>
      </c>
      <c r="AE352" s="74"/>
    </row>
    <row r="353" spans="1:31" s="31" customFormat="1" ht="34.5" customHeight="1" x14ac:dyDescent="0.2">
      <c r="A353" s="74" t="s">
        <v>564</v>
      </c>
      <c r="B353" s="74" t="s">
        <v>569</v>
      </c>
      <c r="C353" s="28" t="s">
        <v>77</v>
      </c>
      <c r="D353" s="28" t="s">
        <v>112</v>
      </c>
      <c r="E353" s="35" t="s">
        <v>109</v>
      </c>
      <c r="F353" s="28" t="s">
        <v>38</v>
      </c>
      <c r="G353" s="35" t="s">
        <v>114</v>
      </c>
      <c r="H353" s="248">
        <v>0</v>
      </c>
      <c r="I353" s="74">
        <v>0</v>
      </c>
      <c r="J353" s="100">
        <v>0</v>
      </c>
      <c r="K353" s="100">
        <v>0</v>
      </c>
      <c r="L353" s="100">
        <v>0</v>
      </c>
      <c r="M353" s="52">
        <v>0</v>
      </c>
      <c r="N353" s="34">
        <v>0</v>
      </c>
      <c r="O353" s="53">
        <v>0</v>
      </c>
      <c r="P353" s="53">
        <v>0</v>
      </c>
      <c r="Q353" s="71">
        <v>0</v>
      </c>
      <c r="R353" s="71">
        <f>SUM(P353*Q353*O353)</f>
        <v>0</v>
      </c>
      <c r="S353" s="53">
        <v>0</v>
      </c>
      <c r="T353" s="34">
        <v>0</v>
      </c>
      <c r="U353" s="34">
        <f>N353+R353+T353</f>
        <v>0</v>
      </c>
      <c r="V353" s="53">
        <v>0</v>
      </c>
      <c r="W353" s="53">
        <v>0</v>
      </c>
      <c r="X353" s="53">
        <v>0</v>
      </c>
      <c r="Y353" s="52">
        <v>0</v>
      </c>
      <c r="Z353" s="46">
        <v>0</v>
      </c>
      <c r="AA353" s="46"/>
      <c r="AB353" s="34">
        <v>0</v>
      </c>
      <c r="AC353" s="34">
        <f>AB353+U353</f>
        <v>0</v>
      </c>
      <c r="AD353" s="57" t="str">
        <f>A353</f>
        <v>661-D</v>
      </c>
      <c r="AE353" s="74"/>
    </row>
    <row r="354" spans="1:31" s="31" customFormat="1" ht="31.5" customHeight="1" x14ac:dyDescent="0.2">
      <c r="A354" s="74" t="s">
        <v>564</v>
      </c>
      <c r="B354" s="74" t="s">
        <v>569</v>
      </c>
      <c r="C354" s="28" t="s">
        <v>77</v>
      </c>
      <c r="D354" s="28" t="s">
        <v>112</v>
      </c>
      <c r="E354" s="35" t="s">
        <v>109</v>
      </c>
      <c r="F354" s="28" t="s">
        <v>38</v>
      </c>
      <c r="G354" s="35" t="s">
        <v>116</v>
      </c>
      <c r="H354" s="248">
        <v>0</v>
      </c>
      <c r="I354" s="74">
        <v>0</v>
      </c>
      <c r="J354" s="100">
        <v>0</v>
      </c>
      <c r="K354" s="100">
        <v>0</v>
      </c>
      <c r="L354" s="100">
        <v>0</v>
      </c>
      <c r="M354" s="52">
        <v>0</v>
      </c>
      <c r="N354" s="81">
        <v>0</v>
      </c>
      <c r="O354" s="82">
        <v>0</v>
      </c>
      <c r="P354" s="53">
        <v>0</v>
      </c>
      <c r="Q354" s="83">
        <v>0</v>
      </c>
      <c r="R354" s="71">
        <f>SUM(P354*Q354*O354)</f>
        <v>0</v>
      </c>
      <c r="S354" s="53">
        <v>0</v>
      </c>
      <c r="T354" s="34">
        <v>0</v>
      </c>
      <c r="U354" s="34">
        <f>N354+R354+T354</f>
        <v>0</v>
      </c>
      <c r="V354" s="53">
        <v>0</v>
      </c>
      <c r="W354" s="53">
        <v>0</v>
      </c>
      <c r="X354" s="53">
        <v>0</v>
      </c>
      <c r="Y354" s="52">
        <v>0</v>
      </c>
      <c r="Z354" s="46">
        <v>0</v>
      </c>
      <c r="AA354" s="46"/>
      <c r="AB354" s="34">
        <v>0</v>
      </c>
      <c r="AC354" s="34">
        <f>AB354+U354</f>
        <v>0</v>
      </c>
      <c r="AD354" s="57" t="str">
        <f>A354</f>
        <v>661-D</v>
      </c>
      <c r="AE354" s="74"/>
    </row>
    <row r="355" spans="1:31" s="31" customFormat="1" ht="48" customHeight="1" x14ac:dyDescent="0.2">
      <c r="A355" s="74" t="s">
        <v>570</v>
      </c>
      <c r="B355" s="74"/>
      <c r="C355" s="28" t="s">
        <v>77</v>
      </c>
      <c r="D355" s="28" t="s">
        <v>103</v>
      </c>
      <c r="E355" s="35" t="s">
        <v>565</v>
      </c>
      <c r="F355" s="28" t="s">
        <v>80</v>
      </c>
      <c r="G355" s="99" t="s">
        <v>81</v>
      </c>
      <c r="H355" s="248">
        <v>42</v>
      </c>
      <c r="I355" s="74" t="s">
        <v>37</v>
      </c>
      <c r="J355" s="100">
        <v>753</v>
      </c>
      <c r="K355" s="100">
        <v>3</v>
      </c>
      <c r="L355" s="100">
        <v>0</v>
      </c>
      <c r="M355" s="52">
        <f>K355+L355</f>
        <v>3</v>
      </c>
      <c r="N355" s="81">
        <f t="shared" ref="N355:N366" si="37">(J355*M355)</f>
        <v>2259</v>
      </c>
      <c r="O355" s="53">
        <f>SUM(36*M355)</f>
        <v>108</v>
      </c>
      <c r="P355" s="53">
        <v>3.35</v>
      </c>
      <c r="Q355" s="71">
        <v>0</v>
      </c>
      <c r="R355" s="71">
        <f>SUM(O355*P355)</f>
        <v>361.8</v>
      </c>
      <c r="S355" s="53">
        <v>0</v>
      </c>
      <c r="T355" s="34">
        <f>(M355*S355)</f>
        <v>0</v>
      </c>
      <c r="U355" s="34">
        <f>N355+R355+T355</f>
        <v>2620.8000000000002</v>
      </c>
      <c r="V355" s="53">
        <f>M355*200</f>
        <v>600</v>
      </c>
      <c r="W355" s="53">
        <v>0</v>
      </c>
      <c r="X355" s="53">
        <v>0</v>
      </c>
      <c r="Y355" s="52">
        <f t="shared" ref="Y355:Y366" si="38">SUM(X355*W355)</f>
        <v>0</v>
      </c>
      <c r="Z355" s="46">
        <v>0</v>
      </c>
      <c r="AA355" s="46"/>
      <c r="AB355" s="34">
        <f>V355+Y355+Z355</f>
        <v>600</v>
      </c>
      <c r="AC355" s="34">
        <f>AB355+U355</f>
        <v>3220.8</v>
      </c>
      <c r="AD355" s="57" t="s">
        <v>570</v>
      </c>
      <c r="AE355" s="74"/>
    </row>
    <row r="356" spans="1:31" s="31" customFormat="1" ht="27.75" customHeight="1" x14ac:dyDescent="0.2">
      <c r="A356" s="186" t="s">
        <v>570</v>
      </c>
      <c r="B356" s="186" t="s">
        <v>687</v>
      </c>
      <c r="C356" s="179" t="s">
        <v>77</v>
      </c>
      <c r="D356" s="179" t="s">
        <v>103</v>
      </c>
      <c r="E356" s="180" t="s">
        <v>565</v>
      </c>
      <c r="F356" s="179" t="s">
        <v>567</v>
      </c>
      <c r="G356" s="193" t="s">
        <v>568</v>
      </c>
      <c r="H356" s="248">
        <v>42</v>
      </c>
      <c r="I356" s="186" t="s">
        <v>37</v>
      </c>
      <c r="J356" s="236">
        <v>585</v>
      </c>
      <c r="K356" s="100">
        <v>0</v>
      </c>
      <c r="L356" s="100">
        <v>3</v>
      </c>
      <c r="M356" s="52">
        <f>K356+L356</f>
        <v>3</v>
      </c>
      <c r="N356" s="34">
        <f t="shared" si="37"/>
        <v>1755</v>
      </c>
      <c r="O356" s="53">
        <f>SUM(36*M356)</f>
        <v>108</v>
      </c>
      <c r="P356" s="53">
        <v>3.35</v>
      </c>
      <c r="Q356" s="71">
        <v>0</v>
      </c>
      <c r="R356" s="71">
        <f>SUM(O356*P356)</f>
        <v>361.8</v>
      </c>
      <c r="S356" s="53">
        <v>0</v>
      </c>
      <c r="T356" s="34">
        <f>(M356*S356)</f>
        <v>0</v>
      </c>
      <c r="U356" s="34">
        <f>N356+R356+T356</f>
        <v>2116.8000000000002</v>
      </c>
      <c r="V356" s="53">
        <f>M356*200</f>
        <v>600</v>
      </c>
      <c r="W356" s="53">
        <v>0</v>
      </c>
      <c r="X356" s="53">
        <v>0</v>
      </c>
      <c r="Y356" s="52">
        <f t="shared" si="38"/>
        <v>0</v>
      </c>
      <c r="Z356" s="46">
        <v>0</v>
      </c>
      <c r="AA356" s="46"/>
      <c r="AB356" s="34">
        <f>V356+Y356+Z356</f>
        <v>600</v>
      </c>
      <c r="AC356" s="34">
        <f>AB356+U356</f>
        <v>2716.8</v>
      </c>
      <c r="AD356" s="57"/>
      <c r="AE356" s="74"/>
    </row>
    <row r="357" spans="1:31" s="31" customFormat="1" ht="37.5" customHeight="1" x14ac:dyDescent="0.2">
      <c r="A357" s="186" t="s">
        <v>570</v>
      </c>
      <c r="B357" s="186" t="s">
        <v>689</v>
      </c>
      <c r="C357" s="179" t="s">
        <v>77</v>
      </c>
      <c r="D357" s="179" t="s">
        <v>108</v>
      </c>
      <c r="E357" s="180" t="s">
        <v>211</v>
      </c>
      <c r="F357" s="179" t="s">
        <v>690</v>
      </c>
      <c r="G357" s="193" t="s">
        <v>691</v>
      </c>
      <c r="H357" s="248">
        <v>42</v>
      </c>
      <c r="I357" s="74" t="s">
        <v>37</v>
      </c>
      <c r="J357" s="100">
        <v>1200</v>
      </c>
      <c r="K357" s="100">
        <v>0</v>
      </c>
      <c r="L357" s="100">
        <v>3</v>
      </c>
      <c r="M357" s="52">
        <f>K357+L357</f>
        <v>3</v>
      </c>
      <c r="N357" s="34">
        <f t="shared" si="37"/>
        <v>3600</v>
      </c>
      <c r="O357" s="53">
        <f>SUM(36*M357)</f>
        <v>108</v>
      </c>
      <c r="P357" s="53">
        <v>3.35</v>
      </c>
      <c r="Q357" s="71">
        <v>0</v>
      </c>
      <c r="R357" s="71">
        <f>SUM(O357*P357)</f>
        <v>361.8</v>
      </c>
      <c r="S357" s="53">
        <v>0</v>
      </c>
      <c r="T357" s="34">
        <f>(M357*S357)</f>
        <v>0</v>
      </c>
      <c r="U357" s="34">
        <f>N357+R357+T357</f>
        <v>3961.8</v>
      </c>
      <c r="V357" s="53">
        <f>M357*200</f>
        <v>600</v>
      </c>
      <c r="W357" s="53">
        <v>0</v>
      </c>
      <c r="X357" s="53">
        <v>0</v>
      </c>
      <c r="Y357" s="52">
        <f t="shared" si="38"/>
        <v>0</v>
      </c>
      <c r="Z357" s="46">
        <v>0</v>
      </c>
      <c r="AA357" s="46"/>
      <c r="AB357" s="34">
        <f>V357+Y357+Z357</f>
        <v>600</v>
      </c>
      <c r="AC357" s="34">
        <f>AB357+U357</f>
        <v>4561.8</v>
      </c>
      <c r="AD357" s="57" t="s">
        <v>570</v>
      </c>
      <c r="AE357" s="74"/>
    </row>
    <row r="358" spans="1:31" s="31" customFormat="1" ht="35.25" customHeight="1" x14ac:dyDescent="0.2">
      <c r="A358" s="186" t="s">
        <v>570</v>
      </c>
      <c r="B358" s="186" t="s">
        <v>682</v>
      </c>
      <c r="C358" s="179" t="s">
        <v>77</v>
      </c>
      <c r="D358" s="179" t="s">
        <v>108</v>
      </c>
      <c r="E358" s="180" t="s">
        <v>211</v>
      </c>
      <c r="F358" s="180" t="s">
        <v>572</v>
      </c>
      <c r="G358" s="180" t="s">
        <v>688</v>
      </c>
      <c r="H358" s="248">
        <v>42</v>
      </c>
      <c r="I358" s="74" t="s">
        <v>37</v>
      </c>
      <c r="J358" s="100">
        <v>753</v>
      </c>
      <c r="K358" s="236">
        <v>0</v>
      </c>
      <c r="L358" s="236">
        <v>2</v>
      </c>
      <c r="M358" s="52">
        <f>K358+L358</f>
        <v>2</v>
      </c>
      <c r="N358" s="34">
        <f t="shared" si="37"/>
        <v>1506</v>
      </c>
      <c r="O358" s="53">
        <f>SUM(36*M358)</f>
        <v>72</v>
      </c>
      <c r="P358" s="53">
        <v>3.35</v>
      </c>
      <c r="Q358" s="71">
        <v>0</v>
      </c>
      <c r="R358" s="71">
        <f>SUM(O358*P358)</f>
        <v>241.20000000000002</v>
      </c>
      <c r="S358" s="53">
        <v>0</v>
      </c>
      <c r="T358" s="34">
        <f>(M358*S358)</f>
        <v>0</v>
      </c>
      <c r="U358" s="34">
        <f>N358+R358+T358</f>
        <v>1747.2</v>
      </c>
      <c r="V358" s="53">
        <f>M358*200</f>
        <v>400</v>
      </c>
      <c r="W358" s="53">
        <v>0</v>
      </c>
      <c r="X358" s="53">
        <v>0</v>
      </c>
      <c r="Y358" s="52">
        <f t="shared" si="38"/>
        <v>0</v>
      </c>
      <c r="Z358" s="46">
        <v>0</v>
      </c>
      <c r="AA358" s="46"/>
      <c r="AB358" s="34">
        <f>V358+Y358+Z358</f>
        <v>400</v>
      </c>
      <c r="AC358" s="34">
        <f>AB358+U358</f>
        <v>2147.1999999999998</v>
      </c>
      <c r="AD358" s="57" t="s">
        <v>570</v>
      </c>
      <c r="AE358" s="74"/>
    </row>
    <row r="359" spans="1:31" s="31" customFormat="1" ht="30.75" customHeight="1" x14ac:dyDescent="0.2">
      <c r="A359" s="74" t="s">
        <v>570</v>
      </c>
      <c r="B359" s="74" t="s">
        <v>573</v>
      </c>
      <c r="C359" s="28" t="s">
        <v>77</v>
      </c>
      <c r="D359" s="28" t="s">
        <v>112</v>
      </c>
      <c r="E359" s="35" t="s">
        <v>112</v>
      </c>
      <c r="F359" s="35" t="s">
        <v>112</v>
      </c>
      <c r="G359" s="35" t="s">
        <v>114</v>
      </c>
      <c r="H359" s="248" t="s">
        <v>112</v>
      </c>
      <c r="I359" s="74" t="s">
        <v>112</v>
      </c>
      <c r="J359" s="100">
        <v>0</v>
      </c>
      <c r="K359" s="100">
        <v>0</v>
      </c>
      <c r="L359" s="100">
        <v>0</v>
      </c>
      <c r="M359" s="52">
        <v>0</v>
      </c>
      <c r="N359" s="34">
        <f t="shared" si="37"/>
        <v>0</v>
      </c>
      <c r="O359" s="53">
        <v>0</v>
      </c>
      <c r="P359" s="53">
        <v>0</v>
      </c>
      <c r="Q359" s="71">
        <v>0</v>
      </c>
      <c r="R359" s="71">
        <v>0</v>
      </c>
      <c r="S359" s="53">
        <v>0</v>
      </c>
      <c r="T359" s="34">
        <v>0</v>
      </c>
      <c r="U359" s="34">
        <f>N359+R359+T359</f>
        <v>0</v>
      </c>
      <c r="V359" s="53">
        <f>M359*200</f>
        <v>0</v>
      </c>
      <c r="W359" s="53">
        <v>0</v>
      </c>
      <c r="X359" s="53">
        <v>0</v>
      </c>
      <c r="Y359" s="52">
        <f t="shared" si="38"/>
        <v>0</v>
      </c>
      <c r="Z359" s="46">
        <v>0</v>
      </c>
      <c r="AA359" s="46"/>
      <c r="AB359" s="34">
        <v>0</v>
      </c>
      <c r="AC359" s="34">
        <f>AB359+U359</f>
        <v>0</v>
      </c>
      <c r="AD359" s="57" t="s">
        <v>570</v>
      </c>
      <c r="AE359" s="74"/>
    </row>
    <row r="360" spans="1:31" s="31" customFormat="1" ht="36" customHeight="1" x14ac:dyDescent="0.2">
      <c r="A360" s="74" t="s">
        <v>570</v>
      </c>
      <c r="B360" s="74" t="s">
        <v>573</v>
      </c>
      <c r="C360" s="28" t="s">
        <v>77</v>
      </c>
      <c r="D360" s="28" t="s">
        <v>112</v>
      </c>
      <c r="E360" s="35" t="s">
        <v>112</v>
      </c>
      <c r="F360" s="35" t="s">
        <v>112</v>
      </c>
      <c r="G360" s="35" t="s">
        <v>116</v>
      </c>
      <c r="H360" s="248" t="s">
        <v>112</v>
      </c>
      <c r="I360" s="74" t="s">
        <v>112</v>
      </c>
      <c r="J360" s="100">
        <v>0</v>
      </c>
      <c r="K360" s="100">
        <v>0</v>
      </c>
      <c r="L360" s="100">
        <v>0</v>
      </c>
      <c r="M360" s="52">
        <v>0</v>
      </c>
      <c r="N360" s="34">
        <f t="shared" si="37"/>
        <v>0</v>
      </c>
      <c r="O360" s="53">
        <v>0</v>
      </c>
      <c r="P360" s="53">
        <v>0</v>
      </c>
      <c r="Q360" s="71">
        <v>0</v>
      </c>
      <c r="R360" s="71">
        <v>0</v>
      </c>
      <c r="S360" s="53">
        <v>0</v>
      </c>
      <c r="T360" s="34">
        <v>0</v>
      </c>
      <c r="U360" s="34">
        <f>N360+R360+T360</f>
        <v>0</v>
      </c>
      <c r="V360" s="53">
        <f>M360*200</f>
        <v>0</v>
      </c>
      <c r="W360" s="53">
        <v>0</v>
      </c>
      <c r="X360" s="53">
        <v>0</v>
      </c>
      <c r="Y360" s="52">
        <f t="shared" si="38"/>
        <v>0</v>
      </c>
      <c r="Z360" s="46">
        <v>0</v>
      </c>
      <c r="AA360" s="46"/>
      <c r="AB360" s="34">
        <v>0</v>
      </c>
      <c r="AC360" s="34">
        <f>AB360+U360</f>
        <v>0</v>
      </c>
      <c r="AD360" s="57" t="s">
        <v>570</v>
      </c>
      <c r="AE360" s="74"/>
    </row>
    <row r="361" spans="1:31" s="31" customFormat="1" ht="45" customHeight="1" x14ac:dyDescent="0.2">
      <c r="A361" s="186" t="s">
        <v>574</v>
      </c>
      <c r="B361" s="186" t="s">
        <v>682</v>
      </c>
      <c r="C361" s="179" t="s">
        <v>77</v>
      </c>
      <c r="D361" s="179" t="s">
        <v>108</v>
      </c>
      <c r="E361" s="180" t="s">
        <v>104</v>
      </c>
      <c r="F361" s="180" t="s">
        <v>572</v>
      </c>
      <c r="G361" s="180" t="s">
        <v>688</v>
      </c>
      <c r="H361" s="248">
        <v>42</v>
      </c>
      <c r="I361" s="74" t="s">
        <v>37</v>
      </c>
      <c r="J361" s="100">
        <v>753</v>
      </c>
      <c r="K361" s="236">
        <v>0</v>
      </c>
      <c r="L361" s="236">
        <v>16</v>
      </c>
      <c r="M361" s="52">
        <f>K361+L361</f>
        <v>16</v>
      </c>
      <c r="N361" s="81">
        <f t="shared" si="37"/>
        <v>12048</v>
      </c>
      <c r="O361" s="53">
        <v>576</v>
      </c>
      <c r="P361" s="53">
        <v>3.35</v>
      </c>
      <c r="Q361" s="71">
        <v>0</v>
      </c>
      <c r="R361" s="71">
        <f>SUM(O361*P361)</f>
        <v>1929.6000000000001</v>
      </c>
      <c r="S361" s="53">
        <v>0</v>
      </c>
      <c r="T361" s="34">
        <v>0</v>
      </c>
      <c r="U361" s="34">
        <f>N361+R361+T361</f>
        <v>13977.6</v>
      </c>
      <c r="V361" s="53">
        <f>M361*200</f>
        <v>3200</v>
      </c>
      <c r="W361" s="53">
        <v>0</v>
      </c>
      <c r="X361" s="53">
        <v>0</v>
      </c>
      <c r="Y361" s="52">
        <f t="shared" si="38"/>
        <v>0</v>
      </c>
      <c r="Z361" s="46">
        <v>6160</v>
      </c>
      <c r="AA361" s="46" t="s">
        <v>576</v>
      </c>
      <c r="AB361" s="34">
        <f>V361+Y361+Z361</f>
        <v>9360</v>
      </c>
      <c r="AC361" s="34">
        <f>AB361+U361</f>
        <v>23337.599999999999</v>
      </c>
      <c r="AD361" s="57" t="s">
        <v>577</v>
      </c>
      <c r="AE361" s="74"/>
    </row>
    <row r="362" spans="1:31" s="31" customFormat="1" ht="36" customHeight="1" x14ac:dyDescent="0.2">
      <c r="A362" s="74" t="s">
        <v>574</v>
      </c>
      <c r="B362" s="74"/>
      <c r="C362" s="28" t="s">
        <v>77</v>
      </c>
      <c r="D362" s="28" t="s">
        <v>108</v>
      </c>
      <c r="E362" s="35" t="s">
        <v>104</v>
      </c>
      <c r="F362" s="35" t="s">
        <v>102</v>
      </c>
      <c r="G362" s="99" t="s">
        <v>89</v>
      </c>
      <c r="H362" s="248">
        <v>42</v>
      </c>
      <c r="I362" s="74" t="s">
        <v>37</v>
      </c>
      <c r="J362" s="100">
        <v>1200</v>
      </c>
      <c r="K362" s="100">
        <v>0</v>
      </c>
      <c r="L362" s="100">
        <v>18</v>
      </c>
      <c r="M362" s="52">
        <f>K362+L362</f>
        <v>18</v>
      </c>
      <c r="N362" s="34">
        <f t="shared" si="37"/>
        <v>21600</v>
      </c>
      <c r="O362" s="53">
        <f>SUM(36*M362)</f>
        <v>648</v>
      </c>
      <c r="P362" s="53">
        <v>3.35</v>
      </c>
      <c r="Q362" s="71">
        <v>0</v>
      </c>
      <c r="R362" s="71">
        <f>SUM(O362*P362)</f>
        <v>2170.8000000000002</v>
      </c>
      <c r="S362" s="53">
        <v>0</v>
      </c>
      <c r="T362" s="34">
        <v>0</v>
      </c>
      <c r="U362" s="34">
        <f>N362+R362+T362</f>
        <v>23770.799999999999</v>
      </c>
      <c r="V362" s="53">
        <f>M362*200</f>
        <v>3600</v>
      </c>
      <c r="W362" s="53">
        <v>0</v>
      </c>
      <c r="X362" s="53">
        <v>0</v>
      </c>
      <c r="Y362" s="52">
        <f t="shared" si="38"/>
        <v>0</v>
      </c>
      <c r="Z362" s="46">
        <v>6160</v>
      </c>
      <c r="AA362" s="46" t="s">
        <v>576</v>
      </c>
      <c r="AB362" s="34">
        <f>V362+Y362+Z362</f>
        <v>9760</v>
      </c>
      <c r="AC362" s="34">
        <f>AB362+U362</f>
        <v>33530.800000000003</v>
      </c>
      <c r="AD362" s="57" t="s">
        <v>577</v>
      </c>
      <c r="AE362" s="74"/>
    </row>
    <row r="363" spans="1:31" s="31" customFormat="1" ht="36" customHeight="1" x14ac:dyDescent="0.2">
      <c r="A363" s="74" t="s">
        <v>574</v>
      </c>
      <c r="B363" s="74"/>
      <c r="C363" s="28" t="s">
        <v>77</v>
      </c>
      <c r="D363" s="28" t="s">
        <v>108</v>
      </c>
      <c r="E363" s="35" t="s">
        <v>104</v>
      </c>
      <c r="F363" s="35" t="s">
        <v>578</v>
      </c>
      <c r="G363" s="35" t="s">
        <v>491</v>
      </c>
      <c r="H363" s="248">
        <v>56</v>
      </c>
      <c r="I363" s="74" t="s">
        <v>37</v>
      </c>
      <c r="J363" s="100">
        <v>1200</v>
      </c>
      <c r="K363" s="100">
        <v>0</v>
      </c>
      <c r="L363" s="100">
        <v>18</v>
      </c>
      <c r="M363" s="52">
        <f>K363+L363</f>
        <v>18</v>
      </c>
      <c r="N363" s="34">
        <f t="shared" si="37"/>
        <v>21600</v>
      </c>
      <c r="O363" s="53">
        <f>SUM(36*M363)</f>
        <v>648</v>
      </c>
      <c r="P363" s="53">
        <v>3.35</v>
      </c>
      <c r="Q363" s="71">
        <v>0</v>
      </c>
      <c r="R363" s="71">
        <f>SUM(O363*P363)</f>
        <v>2170.8000000000002</v>
      </c>
      <c r="S363" s="53">
        <v>0</v>
      </c>
      <c r="T363" s="34">
        <v>0</v>
      </c>
      <c r="U363" s="34">
        <f>N363+R363+T363</f>
        <v>23770.799999999999</v>
      </c>
      <c r="V363" s="53">
        <f>M363*200</f>
        <v>3600</v>
      </c>
      <c r="W363" s="53">
        <v>0</v>
      </c>
      <c r="X363" s="53">
        <v>0</v>
      </c>
      <c r="Y363" s="52">
        <f t="shared" si="38"/>
        <v>0</v>
      </c>
      <c r="Z363" s="46">
        <v>0</v>
      </c>
      <c r="AA363" s="46" t="s">
        <v>579</v>
      </c>
      <c r="AB363" s="34">
        <f>V363+Y363+Z363</f>
        <v>3600</v>
      </c>
      <c r="AC363" s="34">
        <f>AB363+U363</f>
        <v>27370.799999999999</v>
      </c>
      <c r="AD363" s="57" t="s">
        <v>577</v>
      </c>
      <c r="AE363" s="74"/>
    </row>
    <row r="364" spans="1:31" s="31" customFormat="1" ht="29.25" customHeight="1" x14ac:dyDescent="0.2">
      <c r="A364" s="74" t="s">
        <v>574</v>
      </c>
      <c r="B364" s="74" t="s">
        <v>569</v>
      </c>
      <c r="C364" s="28" t="s">
        <v>77</v>
      </c>
      <c r="D364" s="28" t="s">
        <v>112</v>
      </c>
      <c r="E364" s="35" t="s">
        <v>112</v>
      </c>
      <c r="F364" s="35" t="s">
        <v>112</v>
      </c>
      <c r="G364" s="35" t="s">
        <v>114</v>
      </c>
      <c r="H364" s="248" t="s">
        <v>112</v>
      </c>
      <c r="I364" s="74" t="s">
        <v>112</v>
      </c>
      <c r="J364" s="100">
        <v>0</v>
      </c>
      <c r="K364" s="100">
        <v>0</v>
      </c>
      <c r="L364" s="100">
        <v>0</v>
      </c>
      <c r="M364" s="52">
        <v>0</v>
      </c>
      <c r="N364" s="81">
        <f t="shared" si="37"/>
        <v>0</v>
      </c>
      <c r="O364" s="82">
        <v>0</v>
      </c>
      <c r="P364" s="82">
        <v>0</v>
      </c>
      <c r="Q364" s="71">
        <v>0</v>
      </c>
      <c r="R364" s="83">
        <v>0</v>
      </c>
      <c r="S364" s="53">
        <v>0</v>
      </c>
      <c r="T364" s="34">
        <v>0</v>
      </c>
      <c r="U364" s="34">
        <f>N364+R364+T364</f>
        <v>0</v>
      </c>
      <c r="V364" s="53">
        <f>M364*200</f>
        <v>0</v>
      </c>
      <c r="W364" s="53">
        <v>0</v>
      </c>
      <c r="X364" s="53">
        <v>0</v>
      </c>
      <c r="Y364" s="52">
        <f t="shared" si="38"/>
        <v>0</v>
      </c>
      <c r="Z364" s="46">
        <v>0</v>
      </c>
      <c r="AA364" s="46"/>
      <c r="AB364" s="34">
        <v>0</v>
      </c>
      <c r="AC364" s="34">
        <f>AB364+U364</f>
        <v>0</v>
      </c>
      <c r="AD364" s="57" t="s">
        <v>577</v>
      </c>
      <c r="AE364" s="74"/>
    </row>
    <row r="365" spans="1:31" s="31" customFormat="1" ht="25" x14ac:dyDescent="0.2">
      <c r="A365" s="74" t="s">
        <v>574</v>
      </c>
      <c r="B365" s="74" t="s">
        <v>569</v>
      </c>
      <c r="C365" s="28" t="s">
        <v>77</v>
      </c>
      <c r="D365" s="28" t="s">
        <v>112</v>
      </c>
      <c r="E365" s="35" t="s">
        <v>112</v>
      </c>
      <c r="F365" s="35" t="s">
        <v>112</v>
      </c>
      <c r="G365" s="35" t="s">
        <v>116</v>
      </c>
      <c r="H365" s="248" t="s">
        <v>112</v>
      </c>
      <c r="I365" s="74" t="s">
        <v>112</v>
      </c>
      <c r="J365" s="100">
        <v>0</v>
      </c>
      <c r="K365" s="100">
        <v>0</v>
      </c>
      <c r="L365" s="100">
        <v>0</v>
      </c>
      <c r="M365" s="52">
        <v>0</v>
      </c>
      <c r="N365" s="81">
        <f t="shared" si="37"/>
        <v>0</v>
      </c>
      <c r="O365" s="82">
        <v>0</v>
      </c>
      <c r="P365" s="82">
        <v>0</v>
      </c>
      <c r="Q365" s="71">
        <v>0</v>
      </c>
      <c r="R365" s="83">
        <v>0</v>
      </c>
      <c r="S365" s="53">
        <v>0</v>
      </c>
      <c r="T365" s="34">
        <v>0</v>
      </c>
      <c r="U365" s="34">
        <f>N365+R365+T365</f>
        <v>0</v>
      </c>
      <c r="V365" s="53">
        <f>M365*200</f>
        <v>0</v>
      </c>
      <c r="W365" s="53">
        <v>0</v>
      </c>
      <c r="X365" s="53">
        <v>0</v>
      </c>
      <c r="Y365" s="52">
        <f t="shared" si="38"/>
        <v>0</v>
      </c>
      <c r="Z365" s="46">
        <v>0</v>
      </c>
      <c r="AA365" s="46"/>
      <c r="AB365" s="34">
        <v>0</v>
      </c>
      <c r="AC365" s="34">
        <f>AB365+U365</f>
        <v>0</v>
      </c>
      <c r="AD365" s="57" t="s">
        <v>577</v>
      </c>
      <c r="AE365" s="74"/>
    </row>
    <row r="366" spans="1:31" s="31" customFormat="1" ht="43" customHeight="1" x14ac:dyDescent="0.2">
      <c r="A366" s="74" t="s">
        <v>580</v>
      </c>
      <c r="B366" s="74"/>
      <c r="C366" s="28" t="s">
        <v>77</v>
      </c>
      <c r="D366" s="28" t="s">
        <v>103</v>
      </c>
      <c r="E366" s="35" t="s">
        <v>565</v>
      </c>
      <c r="F366" s="35" t="s">
        <v>581</v>
      </c>
      <c r="G366" s="99" t="s">
        <v>474</v>
      </c>
      <c r="H366" s="248">
        <v>42</v>
      </c>
      <c r="I366" s="74" t="s">
        <v>37</v>
      </c>
      <c r="J366" s="100">
        <v>1200</v>
      </c>
      <c r="K366" s="100">
        <v>0</v>
      </c>
      <c r="L366" s="100">
        <v>18</v>
      </c>
      <c r="M366" s="52">
        <f>K366+L366</f>
        <v>18</v>
      </c>
      <c r="N366" s="81">
        <f t="shared" si="37"/>
        <v>21600</v>
      </c>
      <c r="O366" s="53">
        <f>SUM(36*M366)</f>
        <v>648</v>
      </c>
      <c r="P366" s="53">
        <v>3.35</v>
      </c>
      <c r="Q366" s="71">
        <v>0</v>
      </c>
      <c r="R366" s="71">
        <f>SUM(O366*P366)</f>
        <v>2170.8000000000002</v>
      </c>
      <c r="S366" s="53">
        <v>0</v>
      </c>
      <c r="T366" s="34">
        <f>(M366*S366)</f>
        <v>0</v>
      </c>
      <c r="U366" s="34">
        <f>N366+R366+T366</f>
        <v>23770.799999999999</v>
      </c>
      <c r="V366" s="53">
        <f>M366*200</f>
        <v>3600</v>
      </c>
      <c r="W366" s="53">
        <v>0</v>
      </c>
      <c r="X366" s="53">
        <v>0</v>
      </c>
      <c r="Y366" s="52">
        <f t="shared" si="38"/>
        <v>0</v>
      </c>
      <c r="Z366" s="46">
        <v>6160</v>
      </c>
      <c r="AA366" s="46"/>
      <c r="AB366" s="34">
        <f>V366+Y366+Z366</f>
        <v>9760</v>
      </c>
      <c r="AC366" s="34">
        <f>AB366+U366</f>
        <v>33530.800000000003</v>
      </c>
      <c r="AD366" s="57" t="s">
        <v>582</v>
      </c>
      <c r="AE366" s="74" t="s">
        <v>583</v>
      </c>
    </row>
    <row r="367" spans="1:31" s="31" customFormat="1" ht="35.25" customHeight="1" x14ac:dyDescent="0.2">
      <c r="A367" s="74" t="s">
        <v>580</v>
      </c>
      <c r="B367" s="74" t="s">
        <v>569</v>
      </c>
      <c r="C367" s="28" t="s">
        <v>77</v>
      </c>
      <c r="D367" s="28" t="s">
        <v>112</v>
      </c>
      <c r="E367" s="35" t="s">
        <v>112</v>
      </c>
      <c r="F367" s="35" t="s">
        <v>112</v>
      </c>
      <c r="G367" s="35" t="s">
        <v>114</v>
      </c>
      <c r="H367" s="248" t="s">
        <v>112</v>
      </c>
      <c r="I367" s="74" t="s">
        <v>112</v>
      </c>
      <c r="J367" s="100">
        <v>0</v>
      </c>
      <c r="K367" s="100">
        <v>0</v>
      </c>
      <c r="L367" s="100">
        <v>0</v>
      </c>
      <c r="M367" s="52">
        <v>0</v>
      </c>
      <c r="N367" s="81">
        <v>0</v>
      </c>
      <c r="O367" s="82">
        <v>0</v>
      </c>
      <c r="P367" s="53">
        <v>0</v>
      </c>
      <c r="Q367" s="71">
        <v>0</v>
      </c>
      <c r="R367" s="71">
        <v>0</v>
      </c>
      <c r="S367" s="34">
        <v>0</v>
      </c>
      <c r="T367" s="34">
        <v>0</v>
      </c>
      <c r="U367" s="34">
        <f>N367+R367+T367</f>
        <v>0</v>
      </c>
      <c r="V367" s="53">
        <v>0</v>
      </c>
      <c r="W367" s="53">
        <v>0</v>
      </c>
      <c r="X367" s="52">
        <v>0</v>
      </c>
      <c r="Y367" s="46">
        <v>0</v>
      </c>
      <c r="Z367" s="34">
        <v>0</v>
      </c>
      <c r="AA367" s="34"/>
      <c r="AB367" s="34">
        <f>V367+Y367+Z367</f>
        <v>0</v>
      </c>
      <c r="AC367" s="34">
        <f>AB367+U367</f>
        <v>0</v>
      </c>
      <c r="AD367" s="57" t="s">
        <v>582</v>
      </c>
      <c r="AE367" s="74"/>
    </row>
    <row r="368" spans="1:31" s="31" customFormat="1" ht="36" customHeight="1" x14ac:dyDescent="0.2">
      <c r="A368" s="74" t="s">
        <v>580</v>
      </c>
      <c r="B368" s="74" t="s">
        <v>569</v>
      </c>
      <c r="C368" s="28" t="s">
        <v>77</v>
      </c>
      <c r="D368" s="28" t="s">
        <v>112</v>
      </c>
      <c r="E368" s="35" t="s">
        <v>112</v>
      </c>
      <c r="F368" s="35" t="s">
        <v>112</v>
      </c>
      <c r="G368" s="35" t="s">
        <v>116</v>
      </c>
      <c r="H368" s="248" t="s">
        <v>112</v>
      </c>
      <c r="I368" s="74" t="s">
        <v>112</v>
      </c>
      <c r="J368" s="100">
        <v>0</v>
      </c>
      <c r="K368" s="100">
        <v>0</v>
      </c>
      <c r="L368" s="100">
        <v>0</v>
      </c>
      <c r="M368" s="52">
        <v>0</v>
      </c>
      <c r="N368" s="34">
        <v>0</v>
      </c>
      <c r="O368" s="53">
        <v>0</v>
      </c>
      <c r="P368" s="53">
        <v>0</v>
      </c>
      <c r="Q368" s="71">
        <v>0</v>
      </c>
      <c r="R368" s="71">
        <v>0</v>
      </c>
      <c r="S368" s="53">
        <v>0</v>
      </c>
      <c r="T368" s="34">
        <v>0</v>
      </c>
      <c r="U368" s="34">
        <f>N368+R368+T368</f>
        <v>0</v>
      </c>
      <c r="V368" s="53">
        <v>0</v>
      </c>
      <c r="W368" s="53">
        <v>0</v>
      </c>
      <c r="X368" s="53">
        <v>0</v>
      </c>
      <c r="Y368" s="52">
        <v>0</v>
      </c>
      <c r="Z368" s="46">
        <v>0</v>
      </c>
      <c r="AA368" s="46"/>
      <c r="AB368" s="34">
        <v>0</v>
      </c>
      <c r="AC368" s="34">
        <f>AB368+U368</f>
        <v>0</v>
      </c>
      <c r="AD368" s="57" t="s">
        <v>582</v>
      </c>
      <c r="AE368" s="74"/>
    </row>
    <row r="369" spans="1:33" s="31" customFormat="1" ht="34" customHeight="1" x14ac:dyDescent="0.2">
      <c r="A369" s="74" t="s">
        <v>584</v>
      </c>
      <c r="B369" s="74"/>
      <c r="C369" s="28" t="s">
        <v>77</v>
      </c>
      <c r="D369" s="28" t="s">
        <v>103</v>
      </c>
      <c r="E369" s="35" t="s">
        <v>565</v>
      </c>
      <c r="F369" s="35" t="s">
        <v>581</v>
      </c>
      <c r="G369" s="99" t="s">
        <v>474</v>
      </c>
      <c r="H369" s="248">
        <v>42</v>
      </c>
      <c r="I369" s="74" t="s">
        <v>37</v>
      </c>
      <c r="J369" s="100">
        <v>1200</v>
      </c>
      <c r="K369" s="100">
        <v>0</v>
      </c>
      <c r="L369" s="100">
        <v>4</v>
      </c>
      <c r="M369" s="52">
        <f>K369+L369</f>
        <v>4</v>
      </c>
      <c r="N369" s="81">
        <f>(J369*M369)</f>
        <v>4800</v>
      </c>
      <c r="O369" s="53">
        <f>SUM(36*M369)</f>
        <v>144</v>
      </c>
      <c r="P369" s="53">
        <v>3.35</v>
      </c>
      <c r="Q369" s="71">
        <v>0</v>
      </c>
      <c r="R369" s="71">
        <f>SUM(O369*P369)</f>
        <v>482.40000000000003</v>
      </c>
      <c r="S369" s="53">
        <v>0</v>
      </c>
      <c r="T369" s="34">
        <v>0</v>
      </c>
      <c r="U369" s="34">
        <f>N369+R369+T369</f>
        <v>5282.4</v>
      </c>
      <c r="V369" s="53">
        <f>M369*200</f>
        <v>800</v>
      </c>
      <c r="W369" s="53">
        <v>0</v>
      </c>
      <c r="X369" s="53">
        <v>0</v>
      </c>
      <c r="Y369" s="52">
        <f>SUM(X369*W369)</f>
        <v>0</v>
      </c>
      <c r="Z369" s="46">
        <v>0</v>
      </c>
      <c r="AA369" s="46"/>
      <c r="AB369" s="34">
        <f>V369+Y369+Z369</f>
        <v>800</v>
      </c>
      <c r="AC369" s="34">
        <f>AB369+U369</f>
        <v>6082.4</v>
      </c>
      <c r="AD369" s="57" t="s">
        <v>584</v>
      </c>
      <c r="AE369" s="74"/>
    </row>
    <row r="370" spans="1:33" ht="32.25" hidden="1" customHeight="1" x14ac:dyDescent="0.25">
      <c r="A370" s="136"/>
      <c r="B370" s="136"/>
      <c r="C370" s="137"/>
      <c r="D370" s="137"/>
      <c r="E370" s="138"/>
      <c r="F370" s="139"/>
      <c r="G370" s="138" t="s">
        <v>585</v>
      </c>
      <c r="H370" s="250"/>
      <c r="I370" s="137"/>
      <c r="J370" s="140"/>
      <c r="K370" s="140">
        <f t="shared" ref="K370:AC370" si="39">SUM(K2:K369)</f>
        <v>1627</v>
      </c>
      <c r="L370" s="140">
        <f t="shared" si="39"/>
        <v>2987</v>
      </c>
      <c r="M370" s="141">
        <f t="shared" si="39"/>
        <v>4614</v>
      </c>
      <c r="N370" s="140">
        <f t="shared" si="39"/>
        <v>3382884</v>
      </c>
      <c r="O370" s="140">
        <f t="shared" si="39"/>
        <v>8596</v>
      </c>
      <c r="P370" s="140">
        <f t="shared" si="39"/>
        <v>13626.850000000004</v>
      </c>
      <c r="Q370" s="140">
        <f t="shared" si="39"/>
        <v>102.80000000000038</v>
      </c>
      <c r="R370" s="140">
        <f t="shared" si="39"/>
        <v>154510.59999999995</v>
      </c>
      <c r="S370" s="140">
        <f t="shared" si="39"/>
        <v>22779</v>
      </c>
      <c r="T370" s="140">
        <f t="shared" si="39"/>
        <v>751642</v>
      </c>
      <c r="U370" s="142">
        <f t="shared" si="39"/>
        <v>4289036.6000000015</v>
      </c>
      <c r="V370" s="140">
        <f t="shared" si="39"/>
        <v>967400</v>
      </c>
      <c r="W370" s="140">
        <f t="shared" si="39"/>
        <v>1655</v>
      </c>
      <c r="X370" s="140">
        <f t="shared" si="39"/>
        <v>88110.010000000009</v>
      </c>
      <c r="Y370" s="140">
        <f t="shared" si="39"/>
        <v>757224.52</v>
      </c>
      <c r="Z370" s="140">
        <f t="shared" si="39"/>
        <v>97459</v>
      </c>
      <c r="AA370" s="140">
        <f t="shared" si="39"/>
        <v>40738</v>
      </c>
      <c r="AB370" s="142">
        <f t="shared" si="39"/>
        <v>1822083.52</v>
      </c>
      <c r="AC370" s="140">
        <f t="shared" si="39"/>
        <v>6111120.120000002</v>
      </c>
      <c r="AD370" s="144"/>
      <c r="AE370" s="74"/>
      <c r="AG370" s="145" t="s">
        <v>32</v>
      </c>
    </row>
    <row r="371" spans="1:33" s="31" customFormat="1" ht="52.5" hidden="1" customHeight="1" x14ac:dyDescent="0.2">
      <c r="A371" s="146"/>
      <c r="B371" s="146"/>
      <c r="C371" s="147"/>
      <c r="D371" s="147"/>
      <c r="E371" s="148"/>
      <c r="F371" s="149"/>
      <c r="G371" s="148"/>
      <c r="H371" s="251"/>
      <c r="I371" s="147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1"/>
      <c r="W371" s="151"/>
      <c r="X371" s="151"/>
      <c r="Y371" s="151"/>
      <c r="Z371" s="151"/>
      <c r="AA371" s="151"/>
      <c r="AB371" s="151"/>
      <c r="AC371" s="151"/>
      <c r="AD371" s="144"/>
      <c r="AE371" s="152"/>
    </row>
    <row r="372" spans="1:33" s="31" customFormat="1" ht="24" hidden="1" customHeight="1" x14ac:dyDescent="0.2">
      <c r="A372" s="146"/>
      <c r="B372" s="146"/>
      <c r="C372" s="147"/>
      <c r="D372" s="147"/>
      <c r="E372" s="148"/>
      <c r="F372" s="149"/>
      <c r="G372" s="148"/>
      <c r="H372" s="251"/>
      <c r="I372" s="147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257" t="s">
        <v>586</v>
      </c>
      <c r="W372" s="257"/>
      <c r="X372" s="257"/>
      <c r="Y372" s="257"/>
      <c r="Z372" s="257"/>
      <c r="AA372" s="257"/>
      <c r="AB372" s="257"/>
      <c r="AC372" s="258"/>
      <c r="AD372" s="144"/>
      <c r="AE372" s="152"/>
    </row>
    <row r="373" spans="1:33" ht="21" hidden="1" customHeight="1" x14ac:dyDescent="0.2">
      <c r="A373" s="152"/>
      <c r="B373" s="152"/>
      <c r="C373" s="108"/>
      <c r="D373" s="108"/>
      <c r="E373" s="108"/>
      <c r="F373" s="153"/>
      <c r="G373" s="108"/>
      <c r="H373" s="252"/>
      <c r="I373" s="108"/>
      <c r="J373" s="108"/>
      <c r="K373" s="108"/>
      <c r="L373" s="108"/>
      <c r="M373" s="98"/>
      <c r="N373" s="61"/>
      <c r="O373" s="108"/>
      <c r="P373" s="109"/>
      <c r="Q373" s="154"/>
      <c r="R373" s="155"/>
      <c r="S373" s="108"/>
      <c r="T373" s="108"/>
      <c r="U373" s="157"/>
      <c r="V373" s="255" t="s">
        <v>587</v>
      </c>
      <c r="W373" s="256"/>
      <c r="X373" s="256"/>
      <c r="Y373" s="256"/>
      <c r="Z373" s="256"/>
      <c r="AA373" s="256"/>
      <c r="AB373" s="256"/>
      <c r="AC373" s="256"/>
      <c r="AD373" s="158"/>
      <c r="AE373" s="159"/>
    </row>
    <row r="374" spans="1:33" ht="21.75" hidden="1" customHeight="1" x14ac:dyDescent="0.2">
      <c r="A374" s="152"/>
      <c r="B374" s="152"/>
      <c r="C374" s="108"/>
      <c r="D374" s="108"/>
      <c r="E374" s="108"/>
      <c r="F374" s="153"/>
      <c r="G374" s="108"/>
      <c r="H374" s="252"/>
      <c r="I374" s="108"/>
      <c r="J374" s="108"/>
      <c r="K374" s="108"/>
      <c r="L374" s="108"/>
      <c r="M374" s="98"/>
      <c r="N374" s="112"/>
      <c r="O374" s="108"/>
      <c r="P374" s="109"/>
      <c r="Q374" s="154"/>
      <c r="R374" s="58"/>
      <c r="S374" s="108"/>
      <c r="T374" s="157"/>
      <c r="U374" s="157"/>
      <c r="V374" s="255" t="s">
        <v>588</v>
      </c>
      <c r="W374" s="256"/>
      <c r="X374" s="256"/>
      <c r="Y374" s="256"/>
      <c r="Z374" s="256"/>
      <c r="AA374" s="256"/>
      <c r="AB374" s="256"/>
      <c r="AC374" s="256"/>
      <c r="AD374" s="158"/>
      <c r="AE374" s="159"/>
    </row>
    <row r="375" spans="1:33" ht="21" hidden="1" customHeight="1" x14ac:dyDescent="0.2">
      <c r="A375" s="152"/>
      <c r="B375" s="152"/>
      <c r="C375" s="108"/>
      <c r="D375" s="108"/>
      <c r="E375" s="108"/>
      <c r="F375" s="153"/>
      <c r="G375" s="108"/>
      <c r="H375" s="252"/>
      <c r="I375" s="108"/>
      <c r="J375" s="108"/>
      <c r="K375" s="108"/>
      <c r="L375" s="108"/>
      <c r="M375" s="98"/>
      <c r="N375" s="61"/>
      <c r="O375" s="108"/>
      <c r="P375" s="109"/>
      <c r="Q375" s="154"/>
      <c r="R375" s="160"/>
      <c r="S375" s="108"/>
      <c r="T375" s="157"/>
      <c r="U375" s="157"/>
      <c r="V375" s="255" t="s">
        <v>589</v>
      </c>
      <c r="W375" s="256"/>
      <c r="X375" s="256"/>
      <c r="Y375" s="256"/>
      <c r="Z375" s="256"/>
      <c r="AA375" s="256"/>
      <c r="AB375" s="256"/>
      <c r="AC375" s="256"/>
      <c r="AD375" s="158"/>
      <c r="AE375" s="159"/>
    </row>
    <row r="376" spans="1:33" ht="22.5" hidden="1" customHeight="1" x14ac:dyDescent="0.2">
      <c r="A376" s="152"/>
      <c r="B376" s="152"/>
      <c r="C376" s="108"/>
      <c r="D376" s="108"/>
      <c r="E376" s="108"/>
      <c r="F376" s="153"/>
      <c r="G376" s="108"/>
      <c r="H376" s="252"/>
      <c r="I376" s="108"/>
      <c r="J376" s="108"/>
      <c r="K376" s="108"/>
      <c r="L376" s="108"/>
      <c r="M376" s="32"/>
      <c r="N376" s="108"/>
      <c r="O376" s="108"/>
      <c r="P376" s="109"/>
      <c r="Q376" s="154"/>
      <c r="R376" s="154"/>
      <c r="S376" s="108"/>
      <c r="T376" s="157"/>
      <c r="U376" s="157"/>
      <c r="V376" s="255" t="s">
        <v>590</v>
      </c>
      <c r="W376" s="256"/>
      <c r="X376" s="256"/>
      <c r="Y376" s="256"/>
      <c r="Z376" s="256"/>
      <c r="AA376" s="256"/>
      <c r="AB376" s="256"/>
      <c r="AC376" s="256"/>
      <c r="AD376" s="158"/>
      <c r="AE376" s="161" t="s">
        <v>32</v>
      </c>
    </row>
    <row r="377" spans="1:33" ht="21.75" hidden="1" customHeight="1" x14ac:dyDescent="0.2">
      <c r="A377" s="152"/>
      <c r="B377" s="152"/>
      <c r="C377" s="108"/>
      <c r="D377" s="108"/>
      <c r="E377" s="108"/>
      <c r="F377" s="153"/>
      <c r="G377" s="108"/>
      <c r="H377" s="252"/>
      <c r="I377" s="108"/>
      <c r="J377" s="108"/>
      <c r="K377" s="108"/>
      <c r="L377" s="108"/>
      <c r="M377" s="32"/>
      <c r="N377" s="108"/>
      <c r="O377" s="108"/>
      <c r="P377" s="109"/>
      <c r="Q377" s="154"/>
      <c r="R377" s="154"/>
      <c r="S377" s="108"/>
      <c r="T377" s="157"/>
      <c r="U377" s="157"/>
      <c r="V377" s="255" t="s">
        <v>591</v>
      </c>
      <c r="W377" s="256"/>
      <c r="X377" s="256"/>
      <c r="Y377" s="256"/>
      <c r="Z377" s="256"/>
      <c r="AA377" s="256"/>
      <c r="AB377" s="256"/>
      <c r="AC377" s="256"/>
      <c r="AD377" s="162" t="s">
        <v>32</v>
      </c>
      <c r="AE377" s="159"/>
    </row>
    <row r="378" spans="1:33" ht="20.25" hidden="1" customHeight="1" x14ac:dyDescent="0.2">
      <c r="A378" s="152"/>
      <c r="B378" s="152"/>
      <c r="C378" s="108"/>
      <c r="D378" s="108"/>
      <c r="E378" s="108"/>
      <c r="F378" s="153"/>
      <c r="G378" s="108"/>
      <c r="H378" s="252"/>
      <c r="I378" s="108"/>
      <c r="J378" s="108"/>
      <c r="K378" s="108"/>
      <c r="L378" s="108"/>
      <c r="M378" s="32"/>
      <c r="N378" s="108"/>
      <c r="O378" s="108"/>
      <c r="P378" s="109"/>
      <c r="Q378" s="154"/>
      <c r="R378" s="154"/>
      <c r="S378" s="108"/>
      <c r="T378" s="157"/>
      <c r="U378" s="157"/>
      <c r="V378" s="255" t="s">
        <v>592</v>
      </c>
      <c r="W378" s="256"/>
      <c r="X378" s="256"/>
      <c r="Y378" s="256"/>
      <c r="Z378" s="256"/>
      <c r="AA378" s="256"/>
      <c r="AB378" s="256"/>
      <c r="AC378" s="256"/>
      <c r="AD378" s="158"/>
      <c r="AE378" s="159"/>
    </row>
    <row r="379" spans="1:33" ht="24.75" hidden="1" customHeight="1" x14ac:dyDescent="0.2">
      <c r="A379" s="152"/>
      <c r="B379" s="152"/>
      <c r="C379" s="108"/>
      <c r="D379" s="108"/>
      <c r="E379" s="108"/>
      <c r="F379" s="153"/>
      <c r="G379" s="108"/>
      <c r="H379" s="252"/>
      <c r="I379" s="108"/>
      <c r="J379" s="108"/>
      <c r="K379" s="108"/>
      <c r="L379" s="108"/>
      <c r="M379" s="32"/>
      <c r="N379" s="108"/>
      <c r="O379" s="108"/>
      <c r="P379" s="109"/>
      <c r="Q379" s="154"/>
      <c r="R379" s="154"/>
      <c r="S379" s="108"/>
      <c r="T379" s="157"/>
      <c r="U379" s="157"/>
      <c r="V379" s="255" t="s">
        <v>593</v>
      </c>
      <c r="W379" s="256"/>
      <c r="X379" s="256"/>
      <c r="Y379" s="256"/>
      <c r="Z379" s="256"/>
      <c r="AA379" s="256"/>
      <c r="AB379" s="256"/>
      <c r="AC379" s="256"/>
      <c r="AD379" s="158"/>
      <c r="AE379" s="159"/>
    </row>
    <row r="380" spans="1:33" ht="17" hidden="1" customHeight="1" x14ac:dyDescent="0.2">
      <c r="A380" s="152"/>
      <c r="B380" s="152"/>
      <c r="C380" s="108"/>
      <c r="D380" s="108"/>
      <c r="E380" s="108"/>
      <c r="F380" s="153"/>
      <c r="G380" s="108"/>
      <c r="H380" s="252"/>
      <c r="I380" s="108"/>
      <c r="J380" s="108"/>
      <c r="K380" s="108"/>
      <c r="L380" s="108"/>
      <c r="M380" s="32"/>
      <c r="N380" s="108"/>
      <c r="O380" s="108"/>
      <c r="P380" s="109"/>
      <c r="Q380" s="154"/>
      <c r="R380" s="154"/>
      <c r="S380" s="108"/>
      <c r="T380" s="157"/>
      <c r="U380" s="157"/>
      <c r="V380" s="255" t="s">
        <v>594</v>
      </c>
      <c r="W380" s="256"/>
      <c r="X380" s="256"/>
      <c r="Y380" s="256"/>
      <c r="Z380" s="256"/>
      <c r="AA380" s="256"/>
      <c r="AB380" s="256"/>
      <c r="AC380" s="256"/>
      <c r="AD380" s="158"/>
      <c r="AE380" s="159"/>
    </row>
    <row r="381" spans="1:33" ht="17" x14ac:dyDescent="0.2">
      <c r="A381" s="264" t="s">
        <v>768</v>
      </c>
      <c r="B381" s="264"/>
      <c r="C381" s="265"/>
      <c r="D381" s="265"/>
      <c r="E381" s="265"/>
      <c r="F381" s="266"/>
      <c r="G381" s="265"/>
      <c r="H381" s="267"/>
      <c r="I381" s="265"/>
      <c r="J381" s="265"/>
      <c r="K381" s="265"/>
      <c r="L381" s="265"/>
      <c r="M381" s="265"/>
      <c r="N381" s="265"/>
      <c r="O381" s="265"/>
      <c r="P381" s="268"/>
      <c r="Q381" s="269"/>
      <c r="R381" s="269"/>
      <c r="S381" s="265"/>
      <c r="T381" s="265"/>
      <c r="U381" s="270">
        <v>2217348</v>
      </c>
      <c r="V381" s="108"/>
      <c r="W381" s="108"/>
      <c r="X381" s="32"/>
      <c r="Y381" s="108"/>
      <c r="Z381" s="108"/>
      <c r="AB381" s="108"/>
      <c r="AC381" s="108"/>
      <c r="AD381" s="158"/>
      <c r="AE381" s="159"/>
      <c r="AF381" s="108"/>
      <c r="AG381" s="108"/>
    </row>
    <row r="382" spans="1:33" x14ac:dyDescent="0.2">
      <c r="A382" s="152"/>
      <c r="B382" s="152"/>
      <c r="C382" s="108"/>
      <c r="D382" s="108"/>
      <c r="E382" s="108"/>
      <c r="F382" s="153"/>
      <c r="G382" s="108"/>
      <c r="H382" s="252"/>
      <c r="I382" s="108"/>
      <c r="J382" s="108"/>
      <c r="K382" s="108"/>
      <c r="L382" s="108"/>
      <c r="M382" s="32"/>
      <c r="N382" s="108"/>
      <c r="O382" s="108"/>
      <c r="P382" s="109"/>
      <c r="Q382" s="154"/>
      <c r="R382" s="154"/>
      <c r="S382" s="108"/>
      <c r="T382" s="108"/>
      <c r="U382" s="271"/>
      <c r="V382" s="108"/>
      <c r="W382" s="108"/>
      <c r="X382" s="32"/>
      <c r="Y382" s="108"/>
      <c r="Z382" s="108"/>
      <c r="AB382" s="108"/>
      <c r="AC382" s="108"/>
      <c r="AD382" s="158"/>
      <c r="AE382" s="159"/>
      <c r="AF382" s="108"/>
      <c r="AG382" s="108"/>
    </row>
    <row r="383" spans="1:33" x14ac:dyDescent="0.2">
      <c r="A383" s="152"/>
      <c r="B383" s="152"/>
      <c r="C383" s="108"/>
      <c r="D383" s="108"/>
      <c r="E383" s="108"/>
      <c r="F383" s="153"/>
      <c r="G383" s="108"/>
      <c r="H383" s="252"/>
      <c r="I383" s="108"/>
      <c r="J383" s="108"/>
      <c r="K383" s="108"/>
      <c r="L383" s="108"/>
      <c r="M383" s="32"/>
      <c r="N383" s="108"/>
      <c r="O383" s="108"/>
      <c r="P383" s="109"/>
      <c r="Q383" s="154"/>
      <c r="R383" s="154"/>
      <c r="S383" s="108"/>
      <c r="T383" s="108"/>
      <c r="U383" s="108"/>
      <c r="V383" s="108"/>
      <c r="W383" s="108"/>
      <c r="X383" s="32"/>
      <c r="Y383" s="108"/>
      <c r="Z383" s="108"/>
      <c r="AB383" s="108"/>
      <c r="AC383" s="108"/>
      <c r="AD383" s="158"/>
      <c r="AE383" s="159"/>
      <c r="AF383" s="108"/>
      <c r="AG383" s="108"/>
    </row>
    <row r="384" spans="1:33" x14ac:dyDescent="0.2">
      <c r="A384" s="152"/>
      <c r="B384" s="152"/>
      <c r="C384" s="108"/>
      <c r="D384" s="108"/>
      <c r="E384" s="108"/>
      <c r="F384" s="153"/>
      <c r="G384" s="108"/>
      <c r="H384" s="252"/>
      <c r="I384" s="108"/>
      <c r="J384" s="108"/>
      <c r="K384" s="108"/>
      <c r="L384" s="108"/>
      <c r="M384" s="32"/>
      <c r="N384" s="108"/>
      <c r="O384" s="108"/>
      <c r="P384" s="109"/>
      <c r="Q384" s="154"/>
      <c r="R384" s="154"/>
      <c r="S384" s="108"/>
      <c r="T384" s="108"/>
      <c r="U384" s="108"/>
      <c r="V384" s="108"/>
      <c r="W384" s="108"/>
      <c r="X384" s="32"/>
      <c r="Y384" s="108"/>
      <c r="Z384" s="108"/>
      <c r="AB384" s="108"/>
      <c r="AC384" s="108"/>
      <c r="AD384" s="158"/>
      <c r="AE384" s="159"/>
      <c r="AF384" s="108"/>
      <c r="AG384" s="108"/>
    </row>
    <row r="385" spans="1:33" x14ac:dyDescent="0.2">
      <c r="A385" s="152"/>
      <c r="B385" s="152"/>
      <c r="C385" s="108"/>
      <c r="D385" s="108"/>
      <c r="E385" s="108"/>
      <c r="F385" s="153"/>
      <c r="G385" s="108"/>
      <c r="H385" s="252"/>
      <c r="I385" s="108"/>
      <c r="J385" s="108"/>
      <c r="K385" s="108"/>
      <c r="L385" s="108"/>
      <c r="M385" s="32"/>
      <c r="N385" s="108"/>
      <c r="O385" s="108"/>
      <c r="P385" s="109"/>
      <c r="Q385" s="154"/>
      <c r="R385" s="154"/>
      <c r="S385" s="108"/>
      <c r="T385" s="108"/>
      <c r="U385" s="108"/>
      <c r="V385" s="108"/>
      <c r="W385" s="108"/>
      <c r="X385" s="32"/>
      <c r="Y385" s="108"/>
      <c r="Z385" s="108"/>
      <c r="AB385" s="108"/>
      <c r="AC385" s="108"/>
      <c r="AD385" s="158"/>
      <c r="AE385" s="159"/>
      <c r="AF385" s="108"/>
      <c r="AG385" s="108"/>
    </row>
    <row r="386" spans="1:33" x14ac:dyDescent="0.2">
      <c r="A386" s="152"/>
      <c r="B386" s="152"/>
      <c r="C386" s="108"/>
      <c r="D386" s="108"/>
      <c r="E386" s="108"/>
      <c r="F386" s="153"/>
      <c r="G386" s="108"/>
      <c r="H386" s="252"/>
      <c r="I386" s="108"/>
      <c r="J386" s="108"/>
      <c r="K386" s="108"/>
      <c r="L386" s="108"/>
      <c r="M386" s="32"/>
      <c r="N386" s="108"/>
      <c r="O386" s="108"/>
      <c r="P386" s="109"/>
      <c r="Q386" s="154"/>
      <c r="R386" s="154"/>
      <c r="S386" s="108"/>
      <c r="T386" s="108"/>
      <c r="U386" s="108"/>
      <c r="V386" s="108"/>
      <c r="W386" s="108"/>
      <c r="X386" s="32"/>
      <c r="Y386" s="108"/>
      <c r="Z386" s="108"/>
      <c r="AB386" s="108"/>
      <c r="AC386" s="108"/>
      <c r="AD386" s="158"/>
      <c r="AE386" s="159"/>
      <c r="AF386" s="108"/>
      <c r="AG386" s="108"/>
    </row>
    <row r="387" spans="1:33" x14ac:dyDescent="0.2">
      <c r="A387" s="152"/>
      <c r="B387" s="152"/>
      <c r="C387" s="108"/>
      <c r="D387" s="108"/>
      <c r="E387" s="108"/>
      <c r="F387" s="153"/>
      <c r="G387" s="108"/>
      <c r="H387" s="252"/>
      <c r="I387" s="108"/>
      <c r="J387" s="108"/>
      <c r="K387" s="108"/>
      <c r="L387" s="108"/>
      <c r="M387" s="32"/>
      <c r="N387" s="108"/>
      <c r="O387" s="108"/>
      <c r="P387" s="109"/>
      <c r="Q387" s="154"/>
      <c r="R387" s="154"/>
      <c r="S387" s="108"/>
      <c r="T387" s="108"/>
      <c r="U387" s="108"/>
      <c r="V387" s="108"/>
      <c r="W387" s="108"/>
      <c r="X387" s="32"/>
      <c r="Y387" s="108"/>
      <c r="Z387" s="108"/>
      <c r="AB387" s="108"/>
      <c r="AC387" s="108"/>
      <c r="AD387" s="158"/>
      <c r="AE387" s="159"/>
      <c r="AF387" s="108"/>
      <c r="AG387" s="108"/>
    </row>
    <row r="388" spans="1:33" x14ac:dyDescent="0.2">
      <c r="A388" s="152"/>
      <c r="B388" s="152"/>
      <c r="C388" s="108"/>
      <c r="D388" s="108"/>
      <c r="E388" s="108"/>
      <c r="F388" s="153"/>
      <c r="G388" s="108"/>
      <c r="H388" s="252"/>
      <c r="I388" s="108"/>
      <c r="J388" s="108"/>
      <c r="K388" s="108"/>
      <c r="L388" s="108"/>
      <c r="M388" s="32"/>
      <c r="N388" s="108"/>
      <c r="O388" s="108"/>
      <c r="P388" s="109"/>
      <c r="Q388" s="154"/>
      <c r="R388" s="154"/>
      <c r="S388" s="108"/>
      <c r="T388" s="108"/>
      <c r="U388" s="108"/>
      <c r="V388" s="108"/>
      <c r="W388" s="108"/>
      <c r="X388" s="32"/>
      <c r="Y388" s="108"/>
      <c r="Z388" s="108"/>
      <c r="AB388" s="108"/>
      <c r="AC388" s="108"/>
      <c r="AD388" s="158"/>
      <c r="AE388" s="159"/>
      <c r="AF388" s="108"/>
      <c r="AG388" s="108"/>
    </row>
    <row r="389" spans="1:33" x14ac:dyDescent="0.2">
      <c r="A389" s="152"/>
      <c r="B389" s="152"/>
      <c r="C389" s="108"/>
      <c r="D389" s="108"/>
      <c r="E389" s="108"/>
      <c r="F389" s="153"/>
      <c r="G389" s="108"/>
      <c r="H389" s="252"/>
      <c r="I389" s="108"/>
      <c r="J389" s="108"/>
      <c r="K389" s="108"/>
      <c r="L389" s="108"/>
      <c r="M389" s="32"/>
      <c r="N389" s="108"/>
      <c r="O389" s="108"/>
      <c r="P389" s="109"/>
      <c r="Q389" s="154"/>
      <c r="R389" s="154"/>
      <c r="S389" s="108"/>
      <c r="T389" s="108"/>
      <c r="U389" s="108"/>
      <c r="V389" s="108"/>
      <c r="W389" s="108"/>
      <c r="X389" s="32"/>
      <c r="Y389" s="108"/>
      <c r="Z389" s="108"/>
      <c r="AB389" s="108"/>
      <c r="AC389" s="108"/>
      <c r="AD389" s="158"/>
      <c r="AE389" s="159"/>
      <c r="AF389" s="108"/>
      <c r="AG389" s="108"/>
    </row>
    <row r="390" spans="1:33" x14ac:dyDescent="0.2">
      <c r="A390" s="152"/>
      <c r="B390" s="152"/>
      <c r="C390" s="108"/>
      <c r="D390" s="108"/>
      <c r="E390" s="108"/>
      <c r="F390" s="153"/>
      <c r="G390" s="108"/>
      <c r="H390" s="252"/>
      <c r="I390" s="108"/>
      <c r="J390" s="108"/>
      <c r="K390" s="108"/>
      <c r="L390" s="108"/>
      <c r="M390" s="32"/>
      <c r="N390" s="108"/>
      <c r="O390" s="108"/>
      <c r="P390" s="109"/>
      <c r="Q390" s="154"/>
      <c r="R390" s="154"/>
      <c r="S390" s="108"/>
      <c r="T390" s="108"/>
      <c r="U390" s="108"/>
      <c r="V390" s="108"/>
      <c r="W390" s="108"/>
      <c r="X390" s="32"/>
      <c r="Y390" s="108"/>
      <c r="Z390" s="108"/>
      <c r="AB390" s="108"/>
      <c r="AC390" s="108"/>
      <c r="AD390" s="158"/>
      <c r="AE390" s="159"/>
      <c r="AF390" s="108"/>
      <c r="AG390" s="108"/>
    </row>
    <row r="391" spans="1:33" x14ac:dyDescent="0.2">
      <c r="A391" s="152"/>
      <c r="B391" s="152"/>
      <c r="C391" s="108"/>
      <c r="D391" s="108"/>
      <c r="E391" s="108"/>
      <c r="F391" s="153"/>
      <c r="G391" s="108"/>
      <c r="H391" s="252"/>
      <c r="I391" s="108"/>
      <c r="J391" s="108"/>
      <c r="K391" s="108"/>
      <c r="L391" s="108"/>
      <c r="M391" s="32"/>
      <c r="N391" s="108"/>
      <c r="O391" s="108"/>
      <c r="P391" s="109"/>
      <c r="Q391" s="154"/>
      <c r="R391" s="154"/>
      <c r="S391" s="108"/>
      <c r="T391" s="108"/>
      <c r="U391" s="108"/>
      <c r="V391" s="108"/>
      <c r="W391" s="108"/>
      <c r="X391" s="32"/>
      <c r="Y391" s="108"/>
      <c r="Z391" s="108"/>
      <c r="AB391" s="108"/>
      <c r="AC391" s="108"/>
      <c r="AD391" s="158"/>
      <c r="AE391" s="159"/>
      <c r="AF391" s="108"/>
      <c r="AG391" s="108"/>
    </row>
    <row r="392" spans="1:33" x14ac:dyDescent="0.2">
      <c r="A392" s="152"/>
      <c r="B392" s="152"/>
      <c r="C392" s="108"/>
      <c r="D392" s="108"/>
      <c r="E392" s="108"/>
      <c r="F392" s="153"/>
      <c r="G392" s="108"/>
      <c r="H392" s="252"/>
      <c r="I392" s="108"/>
      <c r="J392" s="108"/>
      <c r="K392" s="108"/>
      <c r="L392" s="108"/>
      <c r="M392" s="32"/>
      <c r="N392" s="108"/>
      <c r="O392" s="108"/>
      <c r="P392" s="109"/>
      <c r="Q392" s="154"/>
      <c r="R392" s="154"/>
      <c r="S392" s="108"/>
      <c r="T392" s="108"/>
      <c r="U392" s="108"/>
      <c r="V392" s="108"/>
      <c r="W392" s="108"/>
      <c r="X392" s="32"/>
      <c r="Y392" s="108"/>
      <c r="Z392" s="108"/>
      <c r="AB392" s="108"/>
      <c r="AC392" s="108"/>
      <c r="AD392" s="158"/>
      <c r="AE392" s="159"/>
      <c r="AF392" s="108"/>
      <c r="AG392" s="108"/>
    </row>
    <row r="393" spans="1:33" x14ac:dyDescent="0.2">
      <c r="A393" s="152"/>
      <c r="B393" s="152"/>
      <c r="C393" s="108"/>
      <c r="D393" s="108"/>
      <c r="E393" s="108"/>
      <c r="F393" s="153"/>
      <c r="G393" s="108"/>
      <c r="H393" s="252"/>
      <c r="I393" s="108"/>
      <c r="J393" s="108"/>
      <c r="K393" s="108"/>
      <c r="L393" s="108"/>
      <c r="M393" s="32"/>
      <c r="N393" s="108"/>
      <c r="O393" s="108"/>
      <c r="P393" s="109"/>
      <c r="Q393" s="154"/>
      <c r="R393" s="154"/>
      <c r="S393" s="108"/>
      <c r="T393" s="108"/>
      <c r="U393" s="108"/>
      <c r="V393" s="108"/>
      <c r="W393" s="108"/>
      <c r="X393" s="32"/>
      <c r="Y393" s="108"/>
      <c r="Z393" s="108"/>
      <c r="AB393" s="108"/>
      <c r="AC393" s="108"/>
      <c r="AD393" s="158"/>
      <c r="AE393" s="159"/>
      <c r="AF393" s="108"/>
      <c r="AG393" s="108"/>
    </row>
    <row r="394" spans="1:33" x14ac:dyDescent="0.2">
      <c r="A394" s="152"/>
      <c r="B394" s="152"/>
      <c r="C394" s="108"/>
      <c r="D394" s="108"/>
      <c r="E394" s="108"/>
      <c r="F394" s="153"/>
      <c r="G394" s="108"/>
      <c r="H394" s="252"/>
      <c r="I394" s="108"/>
      <c r="J394" s="108"/>
      <c r="K394" s="108"/>
      <c r="L394" s="108"/>
      <c r="M394" s="32"/>
      <c r="N394" s="108"/>
      <c r="O394" s="108"/>
      <c r="P394" s="109"/>
      <c r="Q394" s="154"/>
      <c r="R394" s="154"/>
      <c r="S394" s="108"/>
      <c r="T394" s="108"/>
      <c r="U394" s="108"/>
      <c r="V394" s="108"/>
      <c r="W394" s="108"/>
      <c r="X394" s="32"/>
      <c r="Y394" s="108"/>
      <c r="Z394" s="108"/>
      <c r="AB394" s="108"/>
      <c r="AC394" s="108"/>
      <c r="AD394" s="158"/>
      <c r="AE394" s="159"/>
      <c r="AF394" s="108"/>
      <c r="AG394" s="108"/>
    </row>
    <row r="395" spans="1:33" x14ac:dyDescent="0.2">
      <c r="A395" s="152"/>
      <c r="B395" s="152"/>
      <c r="C395" s="108"/>
      <c r="D395" s="108"/>
      <c r="E395" s="108"/>
      <c r="F395" s="153"/>
      <c r="G395" s="108"/>
      <c r="H395" s="252"/>
      <c r="I395" s="108"/>
      <c r="J395" s="108"/>
      <c r="K395" s="108"/>
      <c r="L395" s="108"/>
      <c r="M395" s="32"/>
      <c r="N395" s="108"/>
      <c r="O395" s="108"/>
      <c r="P395" s="109"/>
      <c r="Q395" s="154"/>
      <c r="R395" s="154"/>
      <c r="S395" s="108"/>
      <c r="T395" s="108"/>
      <c r="U395" s="108"/>
      <c r="V395" s="108"/>
      <c r="W395" s="108"/>
      <c r="X395" s="32"/>
      <c r="Y395" s="108"/>
      <c r="Z395" s="108"/>
      <c r="AB395" s="108"/>
      <c r="AC395" s="108"/>
      <c r="AD395" s="158"/>
      <c r="AE395" s="159"/>
      <c r="AF395" s="108"/>
      <c r="AG395" s="108"/>
    </row>
    <row r="396" spans="1:33" x14ac:dyDescent="0.2">
      <c r="A396" s="152"/>
      <c r="B396" s="152"/>
      <c r="C396" s="108"/>
      <c r="D396" s="108"/>
      <c r="E396" s="108"/>
      <c r="F396" s="153"/>
      <c r="G396" s="108"/>
      <c r="H396" s="252"/>
      <c r="I396" s="108"/>
      <c r="J396" s="108"/>
      <c r="K396" s="108"/>
      <c r="L396" s="108"/>
      <c r="M396" s="32"/>
      <c r="N396" s="108"/>
      <c r="O396" s="108"/>
      <c r="P396" s="109"/>
      <c r="Q396" s="154"/>
      <c r="R396" s="154"/>
      <c r="S396" s="108"/>
      <c r="T396" s="108"/>
      <c r="U396" s="108"/>
      <c r="V396" s="108"/>
      <c r="W396" s="108"/>
      <c r="X396" s="32"/>
      <c r="Y396" s="108"/>
      <c r="Z396" s="108"/>
      <c r="AB396" s="108"/>
      <c r="AC396" s="108"/>
      <c r="AD396" s="158"/>
      <c r="AE396" s="159"/>
      <c r="AF396" s="108"/>
      <c r="AG396" s="108"/>
    </row>
    <row r="397" spans="1:33" x14ac:dyDescent="0.2">
      <c r="A397" s="152"/>
      <c r="B397" s="152"/>
      <c r="C397" s="108"/>
      <c r="D397" s="108"/>
      <c r="E397" s="108"/>
      <c r="F397" s="153"/>
      <c r="G397" s="108"/>
      <c r="H397" s="252"/>
      <c r="I397" s="108"/>
      <c r="J397" s="108"/>
      <c r="K397" s="108"/>
      <c r="L397" s="108"/>
      <c r="M397" s="32"/>
      <c r="N397" s="108"/>
      <c r="O397" s="108"/>
      <c r="P397" s="109"/>
      <c r="Q397" s="154"/>
      <c r="R397" s="154"/>
      <c r="S397" s="108"/>
      <c r="T397" s="108"/>
      <c r="U397" s="108"/>
      <c r="V397" s="108"/>
      <c r="W397" s="108"/>
      <c r="X397" s="32"/>
      <c r="Y397" s="108"/>
      <c r="Z397" s="108"/>
      <c r="AB397" s="108"/>
      <c r="AC397" s="108"/>
      <c r="AD397" s="158"/>
      <c r="AE397" s="159"/>
      <c r="AF397" s="108"/>
      <c r="AG397" s="108"/>
    </row>
    <row r="398" spans="1:33" x14ac:dyDescent="0.2">
      <c r="A398" s="152"/>
      <c r="B398" s="152"/>
      <c r="C398" s="108"/>
      <c r="D398" s="108"/>
      <c r="E398" s="108"/>
      <c r="F398" s="153"/>
      <c r="G398" s="108"/>
      <c r="H398" s="252"/>
      <c r="I398" s="108"/>
      <c r="J398" s="108"/>
      <c r="K398" s="108"/>
      <c r="L398" s="108"/>
      <c r="M398" s="32"/>
      <c r="N398" s="108"/>
      <c r="O398" s="108"/>
      <c r="P398" s="109"/>
      <c r="Q398" s="154"/>
      <c r="R398" s="154"/>
      <c r="S398" s="108"/>
      <c r="T398" s="108"/>
      <c r="U398" s="108"/>
      <c r="V398" s="108"/>
      <c r="W398" s="108"/>
      <c r="X398" s="32"/>
      <c r="Y398" s="108"/>
      <c r="Z398" s="108"/>
      <c r="AB398" s="108"/>
      <c r="AC398" s="108"/>
      <c r="AD398" s="158"/>
      <c r="AE398" s="159"/>
      <c r="AF398" s="108"/>
      <c r="AG398" s="108"/>
    </row>
    <row r="399" spans="1:33" x14ac:dyDescent="0.2">
      <c r="A399" s="152"/>
      <c r="B399" s="152"/>
      <c r="C399" s="108"/>
      <c r="D399" s="108"/>
      <c r="E399" s="108"/>
      <c r="F399" s="153"/>
      <c r="G399" s="108"/>
      <c r="H399" s="252"/>
      <c r="I399" s="108"/>
      <c r="J399" s="108"/>
      <c r="K399" s="108"/>
      <c r="L399" s="108"/>
      <c r="M399" s="32"/>
      <c r="N399" s="108"/>
      <c r="O399" s="108"/>
      <c r="P399" s="109"/>
      <c r="Q399" s="154"/>
      <c r="R399" s="154"/>
      <c r="S399" s="108"/>
      <c r="T399" s="108"/>
      <c r="U399" s="108"/>
      <c r="V399" s="108"/>
      <c r="W399" s="108"/>
      <c r="X399" s="32"/>
      <c r="Y399" s="108"/>
      <c r="Z399" s="108"/>
      <c r="AB399" s="108"/>
      <c r="AC399" s="108"/>
      <c r="AD399" s="158"/>
      <c r="AE399" s="159"/>
      <c r="AF399" s="108"/>
      <c r="AG399" s="108"/>
    </row>
    <row r="400" spans="1:33" x14ac:dyDescent="0.2">
      <c r="A400" s="152"/>
      <c r="B400" s="152"/>
      <c r="C400" s="108"/>
      <c r="D400" s="108"/>
      <c r="E400" s="108"/>
      <c r="F400" s="153"/>
      <c r="G400" s="108"/>
      <c r="H400" s="252"/>
      <c r="I400" s="108"/>
      <c r="J400" s="108"/>
      <c r="K400" s="108"/>
      <c r="L400" s="108"/>
      <c r="M400" s="32"/>
      <c r="N400" s="108"/>
      <c r="O400" s="108"/>
      <c r="P400" s="109"/>
      <c r="Q400" s="154"/>
      <c r="R400" s="154"/>
      <c r="S400" s="108"/>
      <c r="T400" s="108"/>
      <c r="U400" s="108"/>
      <c r="V400" s="108"/>
      <c r="W400" s="108"/>
      <c r="X400" s="32"/>
      <c r="Y400" s="108"/>
      <c r="Z400" s="108"/>
      <c r="AB400" s="108"/>
      <c r="AC400" s="108"/>
      <c r="AD400" s="158"/>
      <c r="AE400" s="159"/>
      <c r="AF400" s="108"/>
      <c r="AG400" s="108"/>
    </row>
    <row r="401" spans="1:33" x14ac:dyDescent="0.2">
      <c r="A401" s="152"/>
      <c r="B401" s="152"/>
      <c r="C401" s="108"/>
      <c r="D401" s="108"/>
      <c r="E401" s="108"/>
      <c r="F401" s="153"/>
      <c r="G401" s="108"/>
      <c r="H401" s="252"/>
      <c r="I401" s="108"/>
      <c r="J401" s="108"/>
      <c r="K401" s="108"/>
      <c r="L401" s="108"/>
      <c r="M401" s="32"/>
      <c r="N401" s="108"/>
      <c r="O401" s="108"/>
      <c r="P401" s="109"/>
      <c r="Q401" s="154"/>
      <c r="R401" s="154"/>
      <c r="S401" s="108"/>
      <c r="T401" s="108"/>
      <c r="U401" s="108"/>
      <c r="V401" s="108"/>
      <c r="W401" s="108"/>
      <c r="X401" s="32"/>
      <c r="Y401" s="108"/>
      <c r="Z401" s="108"/>
      <c r="AB401" s="108"/>
      <c r="AC401" s="108"/>
      <c r="AD401" s="158"/>
      <c r="AE401" s="159"/>
      <c r="AF401" s="108"/>
      <c r="AG401" s="108"/>
    </row>
    <row r="402" spans="1:33" x14ac:dyDescent="0.2">
      <c r="A402" s="152"/>
      <c r="B402" s="152"/>
      <c r="C402" s="108"/>
      <c r="D402" s="108"/>
      <c r="E402" s="108"/>
      <c r="F402" s="153"/>
      <c r="G402" s="108"/>
      <c r="H402" s="252"/>
      <c r="I402" s="108"/>
      <c r="J402" s="108"/>
      <c r="K402" s="108"/>
      <c r="L402" s="108"/>
      <c r="M402" s="32"/>
      <c r="N402" s="108"/>
      <c r="O402" s="108"/>
      <c r="P402" s="109"/>
      <c r="Q402" s="154"/>
      <c r="R402" s="154"/>
      <c r="S402" s="108"/>
      <c r="T402" s="108"/>
      <c r="U402" s="108"/>
      <c r="V402" s="108"/>
      <c r="W402" s="108"/>
      <c r="X402" s="32"/>
      <c r="Y402" s="108"/>
      <c r="Z402" s="108"/>
      <c r="AB402" s="108"/>
      <c r="AC402" s="108"/>
      <c r="AD402" s="158"/>
      <c r="AE402" s="159"/>
      <c r="AF402" s="108"/>
      <c r="AG402" s="108"/>
    </row>
    <row r="403" spans="1:33" x14ac:dyDescent="0.2">
      <c r="A403" s="152"/>
      <c r="B403" s="152"/>
      <c r="C403" s="108"/>
      <c r="D403" s="108"/>
      <c r="E403" s="108"/>
      <c r="F403" s="153"/>
      <c r="G403" s="108"/>
      <c r="H403" s="252"/>
      <c r="I403" s="108"/>
      <c r="J403" s="108"/>
      <c r="K403" s="108"/>
      <c r="L403" s="108"/>
      <c r="M403" s="32"/>
      <c r="N403" s="108"/>
      <c r="O403" s="108"/>
      <c r="P403" s="109"/>
      <c r="Q403" s="154"/>
      <c r="R403" s="154"/>
      <c r="S403" s="108"/>
      <c r="T403" s="108"/>
      <c r="U403" s="108"/>
      <c r="V403" s="108"/>
      <c r="W403" s="108"/>
      <c r="X403" s="32"/>
      <c r="Y403" s="108"/>
      <c r="Z403" s="108"/>
      <c r="AB403" s="108"/>
      <c r="AC403" s="108"/>
      <c r="AD403" s="158"/>
      <c r="AE403" s="159"/>
      <c r="AF403" s="108"/>
      <c r="AG403" s="108"/>
    </row>
    <row r="404" spans="1:33" x14ac:dyDescent="0.2">
      <c r="A404" s="152"/>
      <c r="B404" s="152"/>
      <c r="C404" s="108"/>
      <c r="D404" s="108"/>
      <c r="E404" s="108"/>
      <c r="F404" s="153"/>
      <c r="G404" s="108"/>
      <c r="H404" s="252"/>
      <c r="I404" s="108"/>
      <c r="J404" s="108"/>
      <c r="K404" s="108"/>
      <c r="L404" s="108"/>
      <c r="M404" s="32"/>
      <c r="N404" s="108"/>
      <c r="O404" s="108"/>
      <c r="P404" s="109"/>
      <c r="Q404" s="154"/>
      <c r="R404" s="154"/>
      <c r="S404" s="108"/>
      <c r="T404" s="108"/>
      <c r="U404" s="108"/>
      <c r="V404" s="108"/>
      <c r="W404" s="108"/>
      <c r="X404" s="32"/>
      <c r="Y404" s="108"/>
      <c r="Z404" s="108"/>
      <c r="AB404" s="108"/>
      <c r="AC404" s="108"/>
      <c r="AD404" s="158"/>
      <c r="AE404" s="159"/>
      <c r="AF404" s="108"/>
      <c r="AG404" s="108"/>
    </row>
    <row r="405" spans="1:33" x14ac:dyDescent="0.2">
      <c r="A405" s="152"/>
      <c r="B405" s="152"/>
      <c r="C405" s="108"/>
      <c r="D405" s="108"/>
      <c r="E405" s="108"/>
      <c r="F405" s="153"/>
      <c r="G405" s="108"/>
      <c r="H405" s="252"/>
      <c r="I405" s="108"/>
      <c r="J405" s="108"/>
      <c r="K405" s="108"/>
      <c r="L405" s="108"/>
      <c r="M405" s="32"/>
      <c r="N405" s="108"/>
      <c r="O405" s="108"/>
      <c r="P405" s="109"/>
      <c r="Q405" s="154"/>
      <c r="R405" s="154"/>
      <c r="S405" s="108"/>
      <c r="T405" s="108"/>
      <c r="U405" s="108"/>
      <c r="V405" s="108"/>
      <c r="W405" s="108"/>
      <c r="X405" s="32"/>
      <c r="Y405" s="108"/>
      <c r="Z405" s="108"/>
      <c r="AB405" s="108"/>
      <c r="AC405" s="108"/>
      <c r="AD405" s="158"/>
      <c r="AE405" s="159"/>
      <c r="AF405" s="108"/>
      <c r="AG405" s="108"/>
    </row>
    <row r="406" spans="1:33" x14ac:dyDescent="0.2">
      <c r="A406" s="152"/>
      <c r="B406" s="152"/>
      <c r="C406" s="108"/>
      <c r="D406" s="108"/>
      <c r="E406" s="108"/>
      <c r="F406" s="153"/>
      <c r="G406" s="108"/>
      <c r="H406" s="252"/>
      <c r="I406" s="108"/>
      <c r="J406" s="108"/>
      <c r="K406" s="108"/>
      <c r="L406" s="108"/>
      <c r="M406" s="32"/>
      <c r="N406" s="108"/>
      <c r="O406" s="108"/>
      <c r="P406" s="109"/>
      <c r="Q406" s="154"/>
      <c r="R406" s="154"/>
      <c r="S406" s="108"/>
      <c r="T406" s="108"/>
      <c r="U406" s="108"/>
      <c r="V406" s="108"/>
      <c r="W406" s="108"/>
      <c r="X406" s="32"/>
      <c r="Y406" s="108"/>
      <c r="Z406" s="108"/>
      <c r="AB406" s="108"/>
      <c r="AC406" s="108"/>
      <c r="AD406" s="158"/>
      <c r="AE406" s="159"/>
      <c r="AF406" s="108"/>
      <c r="AG406" s="108"/>
    </row>
    <row r="407" spans="1:33" x14ac:dyDescent="0.2">
      <c r="A407" s="152"/>
      <c r="B407" s="152"/>
      <c r="C407" s="108"/>
      <c r="D407" s="108"/>
      <c r="E407" s="108"/>
      <c r="F407" s="153"/>
      <c r="G407" s="108"/>
      <c r="H407" s="252"/>
      <c r="I407" s="108"/>
      <c r="J407" s="108"/>
      <c r="K407" s="108"/>
      <c r="L407" s="108"/>
      <c r="M407" s="32"/>
      <c r="N407" s="108"/>
      <c r="O407" s="108"/>
      <c r="P407" s="109"/>
      <c r="Q407" s="154"/>
      <c r="R407" s="154"/>
      <c r="S407" s="108"/>
      <c r="T407" s="108"/>
      <c r="U407" s="108"/>
      <c r="V407" s="108"/>
      <c r="W407" s="108"/>
      <c r="X407" s="32"/>
      <c r="Y407" s="108"/>
      <c r="Z407" s="108"/>
      <c r="AB407" s="108"/>
      <c r="AC407" s="108"/>
      <c r="AD407" s="158"/>
      <c r="AE407" s="159"/>
      <c r="AF407" s="108"/>
      <c r="AG407" s="108"/>
    </row>
    <row r="408" spans="1:33" x14ac:dyDescent="0.2">
      <c r="A408" s="152"/>
      <c r="B408" s="152"/>
      <c r="C408" s="108"/>
      <c r="D408" s="108"/>
      <c r="E408" s="108"/>
      <c r="F408" s="153"/>
      <c r="G408" s="108"/>
      <c r="H408" s="252"/>
      <c r="I408" s="108"/>
      <c r="J408" s="108"/>
      <c r="K408" s="108"/>
      <c r="L408" s="108"/>
      <c r="M408" s="32"/>
      <c r="N408" s="108"/>
      <c r="O408" s="108"/>
      <c r="P408" s="109"/>
      <c r="Q408" s="154"/>
      <c r="R408" s="154"/>
      <c r="S408" s="108"/>
      <c r="T408" s="108"/>
      <c r="U408" s="108"/>
      <c r="V408" s="108"/>
      <c r="W408" s="108"/>
      <c r="X408" s="32"/>
      <c r="Y408" s="108"/>
      <c r="Z408" s="108"/>
      <c r="AB408" s="108"/>
      <c r="AC408" s="108"/>
      <c r="AD408" s="158"/>
      <c r="AE408" s="159"/>
      <c r="AF408" s="108"/>
      <c r="AG408" s="108"/>
    </row>
    <row r="409" spans="1:33" x14ac:dyDescent="0.2">
      <c r="A409" s="152"/>
      <c r="B409" s="152"/>
      <c r="C409" s="108"/>
      <c r="D409" s="108"/>
      <c r="E409" s="108"/>
      <c r="F409" s="153"/>
      <c r="G409" s="108"/>
      <c r="H409" s="252"/>
      <c r="I409" s="108"/>
      <c r="J409" s="108"/>
      <c r="K409" s="108"/>
      <c r="L409" s="108"/>
      <c r="M409" s="32"/>
      <c r="N409" s="108"/>
      <c r="O409" s="108"/>
      <c r="P409" s="109"/>
      <c r="Q409" s="154"/>
      <c r="R409" s="154"/>
      <c r="S409" s="108"/>
      <c r="T409" s="108"/>
      <c r="U409" s="108"/>
      <c r="V409" s="108"/>
      <c r="W409" s="108"/>
      <c r="X409" s="32"/>
      <c r="Y409" s="108"/>
      <c r="Z409" s="108"/>
      <c r="AB409" s="108"/>
      <c r="AC409" s="108"/>
      <c r="AD409" s="158"/>
      <c r="AE409" s="159"/>
      <c r="AF409" s="108"/>
      <c r="AG409" s="108"/>
    </row>
    <row r="410" spans="1:33" x14ac:dyDescent="0.2">
      <c r="A410" s="152"/>
      <c r="B410" s="152"/>
      <c r="C410" s="108"/>
      <c r="D410" s="108"/>
      <c r="E410" s="108"/>
      <c r="F410" s="153"/>
      <c r="G410" s="108"/>
      <c r="H410" s="252"/>
      <c r="I410" s="108"/>
      <c r="J410" s="108"/>
      <c r="K410" s="108"/>
      <c r="L410" s="108"/>
      <c r="M410" s="32"/>
      <c r="N410" s="108"/>
      <c r="O410" s="108"/>
      <c r="P410" s="109"/>
      <c r="Q410" s="154"/>
      <c r="R410" s="154"/>
      <c r="S410" s="108"/>
      <c r="T410" s="108"/>
      <c r="U410" s="108"/>
      <c r="V410" s="108"/>
      <c r="W410" s="108"/>
      <c r="X410" s="32"/>
      <c r="Y410" s="108"/>
      <c r="Z410" s="108"/>
      <c r="AB410" s="108"/>
      <c r="AC410" s="108"/>
      <c r="AD410" s="158"/>
      <c r="AE410" s="159"/>
      <c r="AF410" s="108"/>
      <c r="AG410" s="108"/>
    </row>
    <row r="411" spans="1:33" x14ac:dyDescent="0.2">
      <c r="A411" s="152"/>
      <c r="B411" s="152"/>
      <c r="C411" s="108"/>
      <c r="D411" s="108"/>
      <c r="E411" s="108"/>
      <c r="F411" s="153"/>
      <c r="G411" s="108"/>
      <c r="H411" s="252"/>
      <c r="I411" s="108"/>
      <c r="J411" s="108"/>
      <c r="K411" s="108"/>
      <c r="L411" s="108"/>
      <c r="M411" s="32"/>
      <c r="N411" s="108"/>
      <c r="O411" s="108"/>
      <c r="P411" s="109"/>
      <c r="Q411" s="154"/>
      <c r="R411" s="154"/>
      <c r="S411" s="108"/>
      <c r="T411" s="108"/>
      <c r="U411" s="108"/>
      <c r="V411" s="108"/>
      <c r="W411" s="108"/>
      <c r="X411" s="32"/>
      <c r="Y411" s="108"/>
      <c r="Z411" s="108"/>
      <c r="AB411" s="108"/>
      <c r="AC411" s="108"/>
      <c r="AD411" s="158"/>
      <c r="AE411" s="159"/>
      <c r="AF411" s="108"/>
      <c r="AG411" s="108"/>
    </row>
    <row r="412" spans="1:33" x14ac:dyDescent="0.2">
      <c r="A412" s="152"/>
      <c r="B412" s="152"/>
      <c r="C412" s="108"/>
      <c r="D412" s="108"/>
      <c r="E412" s="108"/>
      <c r="F412" s="153"/>
      <c r="G412" s="108"/>
      <c r="H412" s="252"/>
      <c r="I412" s="108"/>
      <c r="J412" s="108"/>
      <c r="K412" s="108"/>
      <c r="L412" s="108"/>
      <c r="M412" s="32"/>
      <c r="N412" s="108"/>
      <c r="O412" s="108"/>
      <c r="P412" s="109"/>
      <c r="Q412" s="154"/>
      <c r="R412" s="154"/>
      <c r="S412" s="108"/>
      <c r="T412" s="108"/>
      <c r="U412" s="108"/>
      <c r="V412" s="108"/>
      <c r="W412" s="108"/>
      <c r="X412" s="32"/>
      <c r="Y412" s="108"/>
      <c r="Z412" s="108"/>
      <c r="AB412" s="108"/>
      <c r="AC412" s="108"/>
      <c r="AD412" s="158"/>
      <c r="AE412" s="159"/>
      <c r="AF412" s="108"/>
      <c r="AG412" s="108"/>
    </row>
    <row r="413" spans="1:33" x14ac:dyDescent="0.2">
      <c r="A413" s="152"/>
      <c r="B413" s="152"/>
      <c r="C413" s="108"/>
      <c r="D413" s="108"/>
      <c r="E413" s="108"/>
      <c r="F413" s="153"/>
      <c r="G413" s="108"/>
      <c r="H413" s="252"/>
      <c r="I413" s="108"/>
      <c r="J413" s="108"/>
      <c r="K413" s="108"/>
      <c r="L413" s="108"/>
      <c r="M413" s="32"/>
      <c r="N413" s="108"/>
      <c r="O413" s="108"/>
      <c r="P413" s="109"/>
      <c r="Q413" s="154"/>
      <c r="R413" s="154"/>
      <c r="S413" s="108"/>
      <c r="T413" s="108"/>
      <c r="U413" s="108"/>
      <c r="V413" s="108"/>
      <c r="W413" s="108"/>
      <c r="X413" s="32"/>
      <c r="Y413" s="108"/>
      <c r="Z413" s="108"/>
      <c r="AB413" s="108"/>
      <c r="AC413" s="108"/>
      <c r="AD413" s="158"/>
      <c r="AE413" s="159"/>
      <c r="AF413" s="108"/>
      <c r="AG413" s="108"/>
    </row>
    <row r="414" spans="1:33" x14ac:dyDescent="0.2">
      <c r="A414" s="152"/>
      <c r="B414" s="152"/>
      <c r="C414" s="108"/>
      <c r="D414" s="108"/>
      <c r="E414" s="108"/>
      <c r="F414" s="153"/>
      <c r="G414" s="108"/>
      <c r="H414" s="252"/>
      <c r="I414" s="108"/>
      <c r="J414" s="108"/>
      <c r="K414" s="108"/>
      <c r="L414" s="108"/>
      <c r="M414" s="32"/>
      <c r="N414" s="108"/>
      <c r="O414" s="108"/>
      <c r="P414" s="109"/>
      <c r="Q414" s="154"/>
      <c r="R414" s="154"/>
      <c r="S414" s="108"/>
      <c r="T414" s="108"/>
      <c r="U414" s="108"/>
      <c r="V414" s="108"/>
      <c r="W414" s="108"/>
      <c r="X414" s="32"/>
      <c r="Y414" s="108"/>
      <c r="Z414" s="108"/>
      <c r="AB414" s="108"/>
      <c r="AC414" s="108"/>
      <c r="AD414" s="158"/>
      <c r="AE414" s="159"/>
      <c r="AF414" s="108"/>
      <c r="AG414" s="108"/>
    </row>
    <row r="415" spans="1:33" x14ac:dyDescent="0.2">
      <c r="A415" s="152"/>
      <c r="B415" s="152"/>
      <c r="C415" s="108"/>
      <c r="D415" s="108"/>
      <c r="E415" s="108"/>
      <c r="F415" s="153"/>
      <c r="G415" s="108"/>
      <c r="H415" s="252"/>
      <c r="I415" s="108"/>
      <c r="J415" s="108"/>
      <c r="K415" s="108"/>
      <c r="L415" s="108"/>
      <c r="M415" s="32"/>
      <c r="N415" s="108"/>
      <c r="O415" s="108"/>
      <c r="P415" s="109"/>
      <c r="Q415" s="154"/>
      <c r="R415" s="154"/>
      <c r="S415" s="108"/>
      <c r="T415" s="108"/>
      <c r="U415" s="108"/>
      <c r="V415" s="108"/>
      <c r="W415" s="108"/>
      <c r="X415" s="32"/>
      <c r="Y415" s="108"/>
      <c r="Z415" s="108"/>
      <c r="AB415" s="108"/>
      <c r="AC415" s="108"/>
      <c r="AD415" s="158"/>
      <c r="AE415" s="159"/>
      <c r="AF415" s="108"/>
      <c r="AG415" s="108"/>
    </row>
    <row r="416" spans="1:33" x14ac:dyDescent="0.2">
      <c r="A416" s="152"/>
      <c r="B416" s="152"/>
      <c r="C416" s="108"/>
      <c r="D416" s="108"/>
      <c r="E416" s="108"/>
      <c r="F416" s="153"/>
      <c r="G416" s="108"/>
      <c r="H416" s="252"/>
      <c r="I416" s="108"/>
      <c r="J416" s="108"/>
      <c r="K416" s="108"/>
      <c r="L416" s="108"/>
      <c r="M416" s="32"/>
      <c r="N416" s="108"/>
      <c r="O416" s="108"/>
      <c r="P416" s="109"/>
      <c r="Q416" s="154"/>
      <c r="R416" s="154"/>
      <c r="S416" s="108"/>
      <c r="T416" s="108"/>
      <c r="U416" s="108"/>
      <c r="V416" s="108"/>
      <c r="W416" s="108"/>
      <c r="X416" s="32"/>
      <c r="Y416" s="108"/>
      <c r="Z416" s="108"/>
      <c r="AB416" s="108"/>
      <c r="AC416" s="108"/>
      <c r="AD416" s="158"/>
      <c r="AE416" s="159"/>
      <c r="AF416" s="108"/>
      <c r="AG416" s="108"/>
    </row>
    <row r="417" spans="1:33" x14ac:dyDescent="0.2">
      <c r="A417" s="152"/>
      <c r="B417" s="152"/>
      <c r="C417" s="108"/>
      <c r="D417" s="108"/>
      <c r="E417" s="108"/>
      <c r="F417" s="153"/>
      <c r="G417" s="108"/>
      <c r="H417" s="252"/>
      <c r="I417" s="108"/>
      <c r="J417" s="108"/>
      <c r="K417" s="108"/>
      <c r="L417" s="108"/>
      <c r="M417" s="32"/>
      <c r="N417" s="108"/>
      <c r="O417" s="108"/>
      <c r="P417" s="109"/>
      <c r="Q417" s="154"/>
      <c r="R417" s="154"/>
      <c r="S417" s="108"/>
      <c r="T417" s="108"/>
      <c r="U417" s="108"/>
      <c r="V417" s="108"/>
      <c r="W417" s="108"/>
      <c r="X417" s="32"/>
      <c r="Y417" s="108"/>
      <c r="Z417" s="108"/>
      <c r="AB417" s="108"/>
      <c r="AC417" s="108"/>
      <c r="AD417" s="158"/>
      <c r="AE417" s="159"/>
      <c r="AF417" s="108"/>
      <c r="AG417" s="108"/>
    </row>
    <row r="418" spans="1:33" x14ac:dyDescent="0.2">
      <c r="A418" s="152"/>
      <c r="B418" s="152"/>
      <c r="C418" s="108"/>
      <c r="D418" s="108"/>
      <c r="E418" s="108"/>
      <c r="F418" s="153"/>
      <c r="G418" s="108"/>
      <c r="H418" s="252"/>
      <c r="I418" s="108"/>
      <c r="J418" s="108"/>
      <c r="K418" s="108"/>
      <c r="L418" s="108"/>
      <c r="M418" s="32"/>
      <c r="N418" s="108"/>
      <c r="O418" s="108"/>
      <c r="P418" s="109"/>
      <c r="Q418" s="154"/>
      <c r="R418" s="154"/>
      <c r="S418" s="108"/>
      <c r="T418" s="108"/>
      <c r="U418" s="108"/>
      <c r="V418" s="108"/>
      <c r="W418" s="108"/>
      <c r="X418" s="32"/>
      <c r="Y418" s="108"/>
      <c r="Z418" s="108"/>
      <c r="AB418" s="108"/>
      <c r="AC418" s="108"/>
      <c r="AD418" s="158"/>
      <c r="AE418" s="159"/>
      <c r="AF418" s="108"/>
      <c r="AG418" s="108"/>
    </row>
    <row r="419" spans="1:33" x14ac:dyDescent="0.2">
      <c r="A419" s="152"/>
      <c r="B419" s="152"/>
      <c r="C419" s="108"/>
      <c r="D419" s="108"/>
      <c r="E419" s="108"/>
      <c r="F419" s="153"/>
      <c r="G419" s="108"/>
      <c r="H419" s="252"/>
      <c r="I419" s="108"/>
      <c r="J419" s="108"/>
      <c r="K419" s="108"/>
      <c r="L419" s="108"/>
      <c r="M419" s="32"/>
      <c r="N419" s="108"/>
      <c r="O419" s="108"/>
      <c r="P419" s="109"/>
      <c r="Q419" s="154"/>
      <c r="R419" s="154"/>
      <c r="S419" s="108"/>
      <c r="T419" s="108"/>
      <c r="U419" s="108"/>
      <c r="V419" s="108"/>
      <c r="W419" s="108"/>
      <c r="X419" s="32"/>
      <c r="Y419" s="108"/>
      <c r="Z419" s="108"/>
      <c r="AB419" s="108"/>
      <c r="AC419" s="108"/>
      <c r="AD419" s="158"/>
      <c r="AE419" s="159"/>
      <c r="AF419" s="108"/>
      <c r="AG419" s="108"/>
    </row>
    <row r="420" spans="1:33" x14ac:dyDescent="0.2">
      <c r="A420" s="152"/>
      <c r="B420" s="152"/>
      <c r="C420" s="108"/>
      <c r="D420" s="108"/>
      <c r="E420" s="108"/>
      <c r="F420" s="153"/>
      <c r="G420" s="108"/>
      <c r="H420" s="252"/>
      <c r="I420" s="108"/>
      <c r="J420" s="108"/>
      <c r="K420" s="108"/>
      <c r="L420" s="108"/>
      <c r="M420" s="32"/>
      <c r="N420" s="108"/>
      <c r="O420" s="108"/>
      <c r="P420" s="109"/>
      <c r="Q420" s="154"/>
      <c r="R420" s="154"/>
      <c r="S420" s="108"/>
      <c r="T420" s="108"/>
      <c r="U420" s="108"/>
      <c r="V420" s="108"/>
      <c r="W420" s="108"/>
      <c r="X420" s="32"/>
      <c r="Y420" s="108"/>
      <c r="Z420" s="108"/>
      <c r="AB420" s="108"/>
      <c r="AC420" s="108"/>
      <c r="AD420" s="158"/>
      <c r="AE420" s="159"/>
      <c r="AF420" s="108"/>
      <c r="AG420" s="108"/>
    </row>
    <row r="421" spans="1:33" x14ac:dyDescent="0.2">
      <c r="A421" s="152"/>
      <c r="B421" s="152"/>
      <c r="C421" s="108"/>
      <c r="D421" s="108"/>
      <c r="E421" s="108"/>
      <c r="F421" s="153"/>
      <c r="G421" s="108"/>
      <c r="H421" s="252"/>
      <c r="I421" s="108"/>
      <c r="J421" s="108"/>
      <c r="K421" s="108"/>
      <c r="L421" s="108"/>
      <c r="M421" s="32"/>
      <c r="N421" s="108"/>
      <c r="O421" s="108"/>
      <c r="P421" s="109"/>
      <c r="Q421" s="154"/>
      <c r="R421" s="154"/>
      <c r="S421" s="108"/>
      <c r="T421" s="108"/>
      <c r="U421" s="108"/>
      <c r="V421" s="108"/>
      <c r="W421" s="108"/>
      <c r="X421" s="32"/>
      <c r="Y421" s="108"/>
      <c r="Z421" s="108"/>
      <c r="AB421" s="108"/>
      <c r="AC421" s="108"/>
      <c r="AD421" s="158"/>
      <c r="AE421" s="159"/>
      <c r="AF421" s="108"/>
      <c r="AG421" s="108"/>
    </row>
    <row r="422" spans="1:33" x14ac:dyDescent="0.2">
      <c r="A422" s="152"/>
      <c r="B422" s="152"/>
      <c r="C422" s="108"/>
      <c r="D422" s="108"/>
      <c r="E422" s="108"/>
      <c r="F422" s="153"/>
      <c r="G422" s="108"/>
      <c r="H422" s="252"/>
      <c r="I422" s="108"/>
      <c r="J422" s="108"/>
      <c r="K422" s="108"/>
      <c r="L422" s="108"/>
      <c r="M422" s="32"/>
      <c r="N422" s="108"/>
      <c r="O422" s="108"/>
      <c r="P422" s="109"/>
      <c r="Q422" s="154"/>
      <c r="R422" s="154"/>
      <c r="S422" s="108"/>
      <c r="T422" s="108"/>
      <c r="U422" s="108"/>
      <c r="V422" s="108"/>
      <c r="W422" s="108"/>
      <c r="X422" s="32"/>
      <c r="Y422" s="108"/>
      <c r="Z422" s="108"/>
      <c r="AB422" s="108"/>
      <c r="AC422" s="108"/>
      <c r="AD422" s="158"/>
      <c r="AE422" s="159"/>
      <c r="AF422" s="108"/>
      <c r="AG422" s="108"/>
    </row>
    <row r="423" spans="1:33" x14ac:dyDescent="0.2">
      <c r="A423" s="152"/>
      <c r="B423" s="152"/>
      <c r="C423" s="108"/>
      <c r="D423" s="108"/>
      <c r="E423" s="108"/>
      <c r="F423" s="153"/>
      <c r="G423" s="108"/>
      <c r="H423" s="252"/>
      <c r="I423" s="108"/>
      <c r="J423" s="108"/>
      <c r="K423" s="108"/>
      <c r="L423" s="108"/>
      <c r="M423" s="32"/>
      <c r="N423" s="108"/>
      <c r="O423" s="108"/>
      <c r="P423" s="109"/>
      <c r="Q423" s="154"/>
      <c r="R423" s="154"/>
      <c r="S423" s="108"/>
      <c r="T423" s="108"/>
      <c r="U423" s="108"/>
      <c r="V423" s="108"/>
      <c r="W423" s="108"/>
      <c r="X423" s="32"/>
      <c r="Y423" s="108"/>
      <c r="Z423" s="108"/>
      <c r="AB423" s="108"/>
      <c r="AC423" s="108"/>
      <c r="AD423" s="158"/>
      <c r="AE423" s="159"/>
      <c r="AF423" s="108"/>
      <c r="AG423" s="108"/>
    </row>
    <row r="424" spans="1:33" x14ac:dyDescent="0.2">
      <c r="A424" s="152"/>
      <c r="B424" s="152"/>
      <c r="C424" s="108"/>
      <c r="D424" s="108"/>
      <c r="E424" s="108"/>
      <c r="F424" s="153"/>
      <c r="G424" s="108"/>
      <c r="H424" s="252"/>
      <c r="I424" s="108"/>
      <c r="J424" s="108"/>
      <c r="K424" s="108"/>
      <c r="L424" s="108"/>
      <c r="M424" s="32"/>
      <c r="N424" s="108"/>
      <c r="O424" s="108"/>
      <c r="P424" s="109"/>
      <c r="Q424" s="154"/>
      <c r="R424" s="154"/>
      <c r="S424" s="108"/>
      <c r="T424" s="108"/>
      <c r="U424" s="108"/>
      <c r="V424" s="108"/>
      <c r="W424" s="108"/>
      <c r="X424" s="32"/>
      <c r="Y424" s="108"/>
      <c r="Z424" s="108"/>
      <c r="AB424" s="108"/>
      <c r="AC424" s="108"/>
      <c r="AD424" s="158"/>
      <c r="AE424" s="159"/>
      <c r="AF424" s="108"/>
      <c r="AG424" s="108"/>
    </row>
    <row r="425" spans="1:33" x14ac:dyDescent="0.2">
      <c r="A425" s="152"/>
      <c r="B425" s="152"/>
      <c r="C425" s="108"/>
      <c r="D425" s="108"/>
      <c r="E425" s="108"/>
      <c r="F425" s="153"/>
      <c r="G425" s="108"/>
      <c r="H425" s="252"/>
      <c r="I425" s="108"/>
      <c r="J425" s="108"/>
      <c r="K425" s="108"/>
      <c r="L425" s="108"/>
      <c r="M425" s="32"/>
      <c r="N425" s="108"/>
      <c r="O425" s="108"/>
      <c r="P425" s="109"/>
      <c r="Q425" s="154"/>
      <c r="R425" s="154"/>
      <c r="S425" s="108"/>
      <c r="T425" s="108"/>
      <c r="U425" s="108"/>
      <c r="V425" s="108"/>
      <c r="W425" s="108"/>
      <c r="X425" s="32"/>
      <c r="Y425" s="108"/>
      <c r="Z425" s="108"/>
      <c r="AB425" s="108"/>
      <c r="AC425" s="108"/>
      <c r="AD425" s="158"/>
      <c r="AE425" s="159"/>
      <c r="AF425" s="108"/>
      <c r="AG425" s="108"/>
    </row>
    <row r="426" spans="1:33" x14ac:dyDescent="0.2">
      <c r="A426" s="152"/>
      <c r="B426" s="152"/>
      <c r="C426" s="108"/>
      <c r="D426" s="108"/>
      <c r="E426" s="108"/>
      <c r="F426" s="153"/>
      <c r="G426" s="108"/>
      <c r="H426" s="252"/>
      <c r="I426" s="108"/>
      <c r="J426" s="108"/>
      <c r="K426" s="108"/>
      <c r="L426" s="108"/>
      <c r="M426" s="32"/>
      <c r="N426" s="108"/>
      <c r="O426" s="108"/>
      <c r="P426" s="109"/>
      <c r="Q426" s="154"/>
      <c r="R426" s="154"/>
      <c r="S426" s="108"/>
      <c r="T426" s="108"/>
      <c r="U426" s="108"/>
      <c r="V426" s="108"/>
      <c r="W426" s="108"/>
      <c r="X426" s="32"/>
      <c r="Y426" s="108"/>
      <c r="Z426" s="108"/>
      <c r="AB426" s="108"/>
      <c r="AC426" s="108"/>
      <c r="AD426" s="158"/>
      <c r="AE426" s="159"/>
      <c r="AF426" s="108"/>
      <c r="AG426" s="108"/>
    </row>
    <row r="427" spans="1:33" x14ac:dyDescent="0.2">
      <c r="A427" s="152"/>
      <c r="B427" s="152"/>
      <c r="C427" s="108"/>
      <c r="D427" s="108"/>
      <c r="E427" s="108"/>
      <c r="F427" s="153"/>
      <c r="G427" s="108"/>
      <c r="H427" s="252"/>
      <c r="I427" s="108"/>
      <c r="J427" s="108"/>
      <c r="K427" s="108"/>
      <c r="L427" s="108"/>
      <c r="M427" s="32"/>
      <c r="N427" s="108"/>
      <c r="O427" s="108"/>
      <c r="P427" s="109"/>
      <c r="Q427" s="154"/>
      <c r="R427" s="154"/>
      <c r="S427" s="108"/>
      <c r="T427" s="108"/>
      <c r="U427" s="108"/>
      <c r="V427" s="108"/>
      <c r="W427" s="108"/>
      <c r="X427" s="32"/>
      <c r="Y427" s="108"/>
      <c r="Z427" s="108"/>
      <c r="AB427" s="108"/>
      <c r="AC427" s="108"/>
      <c r="AD427" s="158"/>
      <c r="AE427" s="159"/>
      <c r="AF427" s="108"/>
      <c r="AG427" s="108"/>
    </row>
    <row r="428" spans="1:33" x14ac:dyDescent="0.2">
      <c r="A428" s="152"/>
      <c r="B428" s="152"/>
      <c r="C428" s="108"/>
      <c r="D428" s="108"/>
      <c r="E428" s="108"/>
      <c r="F428" s="153"/>
      <c r="G428" s="108"/>
      <c r="H428" s="252"/>
      <c r="I428" s="108"/>
      <c r="J428" s="108"/>
      <c r="K428" s="108"/>
      <c r="L428" s="108"/>
      <c r="M428" s="32"/>
      <c r="N428" s="108"/>
      <c r="O428" s="108"/>
      <c r="P428" s="109"/>
      <c r="Q428" s="154"/>
      <c r="R428" s="154"/>
      <c r="S428" s="108"/>
      <c r="T428" s="108"/>
      <c r="U428" s="108"/>
      <c r="V428" s="108"/>
      <c r="W428" s="108"/>
      <c r="X428" s="32"/>
      <c r="Y428" s="108"/>
      <c r="Z428" s="108"/>
      <c r="AB428" s="108"/>
      <c r="AC428" s="108"/>
      <c r="AD428" s="158"/>
      <c r="AE428" s="159"/>
      <c r="AF428" s="108"/>
      <c r="AG428" s="108"/>
    </row>
    <row r="429" spans="1:33" x14ac:dyDescent="0.2">
      <c r="A429" s="152"/>
      <c r="B429" s="152"/>
      <c r="C429" s="108"/>
      <c r="D429" s="108"/>
      <c r="E429" s="108"/>
      <c r="F429" s="153"/>
      <c r="G429" s="108"/>
      <c r="H429" s="252"/>
      <c r="I429" s="108"/>
      <c r="J429" s="108"/>
      <c r="K429" s="108"/>
      <c r="L429" s="108"/>
      <c r="M429" s="32"/>
      <c r="N429" s="108"/>
      <c r="O429" s="108"/>
      <c r="P429" s="109"/>
      <c r="Q429" s="154"/>
      <c r="R429" s="154"/>
      <c r="S429" s="108"/>
      <c r="T429" s="108"/>
      <c r="U429" s="108"/>
      <c r="V429" s="108"/>
      <c r="W429" s="108"/>
      <c r="X429" s="32"/>
      <c r="Y429" s="108"/>
      <c r="Z429" s="108"/>
      <c r="AB429" s="108"/>
      <c r="AC429" s="108"/>
      <c r="AD429" s="158"/>
      <c r="AE429" s="159"/>
      <c r="AF429" s="108"/>
      <c r="AG429" s="108"/>
    </row>
    <row r="430" spans="1:33" x14ac:dyDescent="0.2">
      <c r="A430" s="152"/>
      <c r="B430" s="152"/>
      <c r="C430" s="108"/>
      <c r="D430" s="108"/>
      <c r="E430" s="108"/>
      <c r="F430" s="153"/>
      <c r="G430" s="108"/>
      <c r="H430" s="252"/>
      <c r="I430" s="108"/>
      <c r="J430" s="108"/>
      <c r="K430" s="108"/>
      <c r="L430" s="108"/>
      <c r="M430" s="32"/>
      <c r="N430" s="108"/>
      <c r="O430" s="108"/>
      <c r="P430" s="109"/>
      <c r="Q430" s="154"/>
      <c r="R430" s="154"/>
      <c r="S430" s="108"/>
      <c r="T430" s="108"/>
      <c r="U430" s="108"/>
      <c r="V430" s="108"/>
      <c r="W430" s="108"/>
      <c r="X430" s="32"/>
      <c r="Y430" s="108"/>
      <c r="Z430" s="108"/>
      <c r="AB430" s="108"/>
      <c r="AC430" s="108"/>
      <c r="AD430" s="158"/>
      <c r="AG430" s="108"/>
    </row>
    <row r="431" spans="1:33" x14ac:dyDescent="0.2">
      <c r="A431" s="152"/>
      <c r="B431" s="152"/>
      <c r="C431" s="108"/>
      <c r="D431" s="108"/>
      <c r="E431" s="108"/>
      <c r="F431" s="153"/>
      <c r="G431" s="108"/>
      <c r="H431" s="252"/>
      <c r="I431" s="108"/>
      <c r="J431" s="108"/>
      <c r="K431" s="108"/>
      <c r="L431" s="108"/>
      <c r="M431" s="32"/>
      <c r="N431" s="108"/>
      <c r="O431" s="108"/>
      <c r="P431" s="109"/>
      <c r="Q431" s="154"/>
      <c r="R431" s="154"/>
      <c r="S431" s="108"/>
      <c r="T431" s="108"/>
      <c r="U431" s="108"/>
      <c r="V431" s="108"/>
      <c r="W431" s="108"/>
      <c r="X431" s="32"/>
      <c r="Y431" s="108"/>
      <c r="Z431" s="108"/>
      <c r="AB431" s="108"/>
      <c r="AC431" s="108"/>
      <c r="AD431" s="158"/>
      <c r="AG431" s="108"/>
    </row>
    <row r="432" spans="1:33" x14ac:dyDescent="0.2">
      <c r="A432" s="152"/>
      <c r="B432" s="152"/>
      <c r="C432" s="108"/>
      <c r="D432" s="108"/>
      <c r="E432" s="108"/>
      <c r="F432" s="153"/>
      <c r="G432" s="108"/>
      <c r="H432" s="252"/>
      <c r="I432" s="108"/>
      <c r="J432" s="108"/>
      <c r="K432" s="108"/>
      <c r="L432" s="108"/>
      <c r="M432" s="32"/>
      <c r="N432" s="108"/>
      <c r="O432" s="108"/>
      <c r="P432" s="109"/>
      <c r="Q432" s="154"/>
      <c r="R432" s="154"/>
      <c r="S432" s="108"/>
      <c r="T432" s="108"/>
      <c r="U432" s="108"/>
      <c r="V432" s="108"/>
      <c r="W432" s="108"/>
      <c r="X432" s="32"/>
      <c r="Y432" s="108"/>
      <c r="Z432" s="108"/>
      <c r="AB432" s="108"/>
      <c r="AC432" s="108"/>
      <c r="AD432" s="158"/>
      <c r="AG432" s="108"/>
    </row>
    <row r="433" spans="1:33" x14ac:dyDescent="0.2">
      <c r="A433" s="152"/>
      <c r="B433" s="152"/>
      <c r="C433" s="108"/>
      <c r="D433" s="108"/>
      <c r="E433" s="108"/>
      <c r="F433" s="153"/>
      <c r="G433" s="108"/>
      <c r="H433" s="252"/>
      <c r="I433" s="108"/>
      <c r="J433" s="108"/>
      <c r="K433" s="108"/>
      <c r="L433" s="108"/>
      <c r="M433" s="32"/>
      <c r="N433" s="108"/>
      <c r="O433" s="108"/>
      <c r="P433" s="109"/>
      <c r="Q433" s="154"/>
      <c r="R433" s="154"/>
      <c r="S433" s="108"/>
      <c r="T433" s="108"/>
      <c r="U433" s="108"/>
      <c r="V433" s="108"/>
      <c r="W433" s="108"/>
      <c r="X433" s="32"/>
      <c r="Y433" s="108"/>
      <c r="Z433" s="108"/>
      <c r="AB433" s="108"/>
      <c r="AC433" s="108"/>
      <c r="AD433" s="158"/>
      <c r="AG433" s="108"/>
    </row>
    <row r="434" spans="1:33" x14ac:dyDescent="0.2">
      <c r="A434" s="152"/>
      <c r="B434" s="152"/>
      <c r="C434" s="108"/>
      <c r="D434" s="108"/>
      <c r="E434" s="108"/>
      <c r="F434" s="153"/>
      <c r="G434" s="108"/>
      <c r="H434" s="252"/>
      <c r="I434" s="108"/>
      <c r="J434" s="108"/>
      <c r="K434" s="108"/>
      <c r="L434" s="108"/>
      <c r="M434" s="32"/>
      <c r="N434" s="108"/>
      <c r="O434" s="108"/>
      <c r="P434" s="109"/>
      <c r="Q434" s="154"/>
      <c r="R434" s="154"/>
      <c r="S434" s="108"/>
      <c r="T434" s="108"/>
      <c r="U434" s="108"/>
      <c r="V434" s="108"/>
      <c r="W434" s="108"/>
      <c r="X434" s="32"/>
      <c r="Y434" s="108"/>
      <c r="Z434" s="108"/>
      <c r="AB434" s="108"/>
      <c r="AC434" s="108"/>
      <c r="AD434" s="158"/>
      <c r="AG434" s="108"/>
    </row>
    <row r="435" spans="1:33" x14ac:dyDescent="0.2">
      <c r="A435" s="152"/>
      <c r="B435" s="152"/>
      <c r="C435" s="108"/>
      <c r="D435" s="108"/>
      <c r="E435" s="108"/>
      <c r="F435" s="153"/>
      <c r="G435" s="108"/>
      <c r="H435" s="252"/>
      <c r="I435" s="108"/>
      <c r="J435" s="108"/>
      <c r="K435" s="108"/>
      <c r="L435" s="108"/>
      <c r="M435" s="32"/>
      <c r="N435" s="108"/>
      <c r="O435" s="108"/>
      <c r="P435" s="109"/>
      <c r="Q435" s="154"/>
      <c r="R435" s="154"/>
      <c r="S435" s="108"/>
      <c r="T435" s="108"/>
      <c r="U435" s="108"/>
      <c r="V435" s="108"/>
      <c r="W435" s="108"/>
      <c r="X435" s="32"/>
      <c r="Y435" s="108"/>
      <c r="Z435" s="108"/>
      <c r="AB435" s="108"/>
      <c r="AC435" s="108"/>
      <c r="AD435" s="158"/>
      <c r="AG435" s="108"/>
    </row>
    <row r="436" spans="1:33" x14ac:dyDescent="0.2">
      <c r="A436" s="152"/>
      <c r="B436" s="152"/>
      <c r="C436" s="108"/>
      <c r="D436" s="108"/>
      <c r="E436" s="108"/>
      <c r="F436" s="153"/>
      <c r="G436" s="108"/>
      <c r="H436" s="252"/>
      <c r="I436" s="108"/>
      <c r="J436" s="108"/>
      <c r="K436" s="108"/>
      <c r="L436" s="108"/>
      <c r="M436" s="32"/>
      <c r="N436" s="108"/>
      <c r="O436" s="108"/>
      <c r="P436" s="109"/>
      <c r="Q436" s="154"/>
      <c r="R436" s="154"/>
      <c r="S436" s="108"/>
      <c r="T436" s="108"/>
      <c r="U436" s="108"/>
      <c r="V436" s="108"/>
      <c r="W436" s="108"/>
      <c r="X436" s="32"/>
      <c r="Y436" s="108"/>
      <c r="Z436" s="108"/>
      <c r="AB436" s="108"/>
      <c r="AC436" s="108"/>
      <c r="AD436" s="158"/>
      <c r="AG436" s="108"/>
    </row>
    <row r="437" spans="1:33" x14ac:dyDescent="0.2">
      <c r="A437" s="152"/>
      <c r="B437" s="152"/>
      <c r="C437" s="108"/>
      <c r="D437" s="108"/>
      <c r="E437" s="108"/>
      <c r="F437" s="153"/>
      <c r="G437" s="108"/>
      <c r="H437" s="252"/>
      <c r="I437" s="108"/>
      <c r="J437" s="108"/>
      <c r="K437" s="108"/>
      <c r="L437" s="108"/>
      <c r="M437" s="32"/>
      <c r="N437" s="108"/>
      <c r="O437" s="108"/>
      <c r="P437" s="109"/>
      <c r="Q437" s="154"/>
      <c r="R437" s="154"/>
      <c r="S437" s="108"/>
      <c r="T437" s="108"/>
      <c r="U437" s="108"/>
      <c r="V437" s="108"/>
      <c r="W437" s="108"/>
      <c r="X437" s="32"/>
      <c r="Y437" s="108"/>
      <c r="Z437" s="108"/>
      <c r="AB437" s="108"/>
      <c r="AC437" s="108"/>
      <c r="AD437" s="158"/>
      <c r="AG437" s="108"/>
    </row>
    <row r="438" spans="1:33" x14ac:dyDescent="0.2">
      <c r="A438" s="152"/>
      <c r="B438" s="152"/>
      <c r="C438" s="108"/>
      <c r="D438" s="108"/>
      <c r="E438" s="108"/>
      <c r="F438" s="153"/>
      <c r="G438" s="108"/>
      <c r="H438" s="252"/>
      <c r="I438" s="108"/>
      <c r="J438" s="108"/>
      <c r="K438" s="108"/>
      <c r="L438" s="108"/>
      <c r="M438" s="32"/>
      <c r="N438" s="108"/>
      <c r="O438" s="108"/>
      <c r="P438" s="109"/>
      <c r="Q438" s="154"/>
      <c r="R438" s="154"/>
      <c r="S438" s="108"/>
      <c r="T438" s="108"/>
      <c r="U438" s="108"/>
      <c r="V438" s="108"/>
      <c r="W438" s="108"/>
      <c r="X438" s="32"/>
      <c r="Y438" s="108"/>
      <c r="Z438" s="108"/>
      <c r="AB438" s="108"/>
      <c r="AC438" s="108"/>
      <c r="AD438" s="158"/>
      <c r="AG438" s="108"/>
    </row>
    <row r="439" spans="1:33" x14ac:dyDescent="0.2">
      <c r="A439" s="163"/>
      <c r="B439" s="163"/>
      <c r="AG439" s="108"/>
    </row>
  </sheetData>
  <autoFilter ref="A1:AG380" xr:uid="{424857E9-74D1-8442-98FC-47422B5DCD2D}">
    <filterColumn colId="2">
      <filters>
        <filter val="DUR"/>
      </filters>
    </filterColumn>
  </autoFilter>
  <mergeCells count="9">
    <mergeCell ref="V378:AC378"/>
    <mergeCell ref="V379:AC379"/>
    <mergeCell ref="V380:AC380"/>
    <mergeCell ref="V372:AC372"/>
    <mergeCell ref="V373:AC373"/>
    <mergeCell ref="V374:AC374"/>
    <mergeCell ref="V375:AC375"/>
    <mergeCell ref="V376:AC376"/>
    <mergeCell ref="V377:AC377"/>
  </mergeCells>
  <conditionalFormatting sqref="A7 A56 A149 A174 A178 A191 A320:B372 C372:V372 A57:AD148 AD372 A1:AD6 C7:AD7 A8:AD55 C56:AD56 C149:AD149 A150:AD173 C174:AD174 A175:AD177 C178:AD178 A179:AD190 C191:AD191 A192:AD319 C320:AD371 A373:AD1048576">
    <cfRule type="cellIs" dxfId="76" priority="3" operator="equal">
      <formula>3495</formula>
    </cfRule>
  </conditionalFormatting>
  <conditionalFormatting sqref="F1 F15 F48:F49">
    <cfRule type="containsText" dxfId="75" priority="11" operator="containsText" text="3">
      <formula>NOT(ISERROR(SEARCH("3",#REF!)))</formula>
    </cfRule>
  </conditionalFormatting>
  <conditionalFormatting sqref="F1:F12 F14:F182 F184:F1048576">
    <cfRule type="cellIs" dxfId="74" priority="9" operator="equal">
      <formula>3</formula>
    </cfRule>
  </conditionalFormatting>
  <conditionalFormatting sqref="F1:F12 F184:F361">
    <cfRule type="containsText" dxfId="73" priority="10" operator="containsText" text="3&#10;COURSE&#10;CODE">
      <formula>NOT(ISERROR(SEARCH("3
COURSE
CODE",#REF!)))</formula>
    </cfRule>
  </conditionalFormatting>
  <conditionalFormatting sqref="F14:F72">
    <cfRule type="containsText" dxfId="72" priority="8" operator="containsText" text="3&#10;COURSE&#10;CODE">
      <formula>NOT(ISERROR(SEARCH("3
COURSE
CODE",#REF!)))</formula>
    </cfRule>
  </conditionalFormatting>
  <conditionalFormatting sqref="F74:F182">
    <cfRule type="containsText" dxfId="71" priority="7" operator="containsText" text="3&#10;COURSE&#10;CODE">
      <formula>NOT(ISERROR(SEARCH("3
COURSE
CODE",#REF!)))</formula>
    </cfRule>
  </conditionalFormatting>
  <conditionalFormatting sqref="F363:F1048576">
    <cfRule type="containsText" dxfId="70" priority="2" operator="containsText" text="3&#10;COURSE&#10;CODE">
      <formula>NOT(ISERROR(SEARCH("3
COURSE
CODE",#REF!)))</formula>
    </cfRule>
  </conditionalFormatting>
  <conditionalFormatting sqref="G178:G182 F183:G183 G185">
    <cfRule type="cellIs" dxfId="69" priority="5" operator="equal">
      <formula>3</formula>
    </cfRule>
  </conditionalFormatting>
  <conditionalFormatting sqref="G178:G182 F183:G183">
    <cfRule type="containsText" dxfId="68" priority="4" operator="containsText" text="3&#10;COURSE&#10;CODE">
      <formula>NOT(ISERROR(SEARCH("3
COURSE
CODE",#REF!)))</formula>
    </cfRule>
  </conditionalFormatting>
  <conditionalFormatting sqref="G185">
    <cfRule type="containsText" dxfId="67" priority="6" operator="containsText" text="3&#10;COURSE&#10;CODE">
      <formula>NOT(ISERROR(SEARCH("3
COURSE
CODE",#REF!)))</formula>
    </cfRule>
  </conditionalFormatting>
  <conditionalFormatting sqref="AG370">
    <cfRule type="cellIs" dxfId="66" priority="1" operator="equal">
      <formula>3495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CB276-3C3C-9741-B02D-48EDBB4B6667}">
  <sheetPr filterMode="1"/>
  <dimension ref="A1:AG439"/>
  <sheetViews>
    <sheetView zoomScale="140" zoomScaleNormal="140" workbookViewId="0">
      <pane ySplit="1" topLeftCell="A350" activePane="bottomLeft" state="frozen"/>
      <selection pane="bottomLeft" activeCell="AB381" sqref="A381:AB381"/>
    </sheetView>
  </sheetViews>
  <sheetFormatPr baseColWidth="10" defaultColWidth="9.1640625" defaultRowHeight="16" x14ac:dyDescent="0.2"/>
  <cols>
    <col min="1" max="1" width="7.1640625" style="177" customWidth="1"/>
    <col min="2" max="2" width="25" style="177" customWidth="1"/>
    <col min="3" max="3" width="3.5" customWidth="1"/>
    <col min="4" max="4" width="5" customWidth="1"/>
    <col min="5" max="5" width="6.6640625" customWidth="1"/>
    <col min="6" max="6" width="6.1640625" style="171" customWidth="1"/>
    <col min="7" max="7" width="12.33203125" customWidth="1"/>
    <col min="8" max="8" width="5.33203125" style="254" customWidth="1"/>
    <col min="9" max="9" width="4.83203125" customWidth="1"/>
    <col min="10" max="10" width="5.33203125" customWidth="1"/>
    <col min="11" max="11" width="5.83203125" customWidth="1"/>
    <col min="12" max="12" width="4.6640625" customWidth="1"/>
    <col min="13" max="13" width="7.1640625" style="31" customWidth="1"/>
    <col min="14" max="14" width="8.1640625" customWidth="1"/>
    <col min="15" max="15" width="4.83203125" customWidth="1"/>
    <col min="16" max="16" width="6.1640625" style="172" customWidth="1"/>
    <col min="17" max="17" width="5.83203125" style="173" customWidth="1"/>
    <col min="18" max="18" width="8.1640625" style="173" customWidth="1"/>
    <col min="19" max="19" width="5.5" customWidth="1"/>
    <col min="20" max="20" width="7.33203125" customWidth="1"/>
    <col min="21" max="21" width="8.6640625" customWidth="1"/>
    <col min="22" max="22" width="6.83203125" customWidth="1"/>
    <col min="23" max="23" width="4.6640625" customWidth="1"/>
    <col min="24" max="24" width="9.33203125" style="31" customWidth="1"/>
    <col min="25" max="25" width="8.5" customWidth="1"/>
    <col min="26" max="26" width="6.83203125" customWidth="1"/>
    <col min="27" max="27" width="14" style="31" hidden="1" customWidth="1"/>
    <col min="28" max="28" width="13" customWidth="1"/>
    <col min="29" max="29" width="8.5" customWidth="1"/>
    <col min="30" max="30" width="7.6640625" style="176" customWidth="1"/>
    <col min="31" max="31" width="29" style="170" customWidth="1"/>
    <col min="32" max="32" width="9" customWidth="1"/>
    <col min="33" max="33" width="19.1640625" customWidth="1"/>
  </cols>
  <sheetData>
    <row r="1" spans="1:33" ht="72.75" customHeight="1" thickBot="1" x14ac:dyDescent="0.25">
      <c r="A1" s="1" t="s">
        <v>766</v>
      </c>
      <c r="B1" s="2" t="s">
        <v>661</v>
      </c>
      <c r="C1" s="3" t="s">
        <v>0</v>
      </c>
      <c r="D1" s="3" t="s">
        <v>1</v>
      </c>
      <c r="E1" s="4" t="s">
        <v>2</v>
      </c>
      <c r="F1" s="4" t="s">
        <v>3</v>
      </c>
      <c r="G1" s="4" t="s">
        <v>4</v>
      </c>
      <c r="H1" s="259" t="s">
        <v>767</v>
      </c>
      <c r="I1" s="5" t="s">
        <v>5</v>
      </c>
      <c r="J1" s="6" t="s">
        <v>6</v>
      </c>
      <c r="K1" s="7" t="s">
        <v>7</v>
      </c>
      <c r="L1" s="7" t="s">
        <v>8</v>
      </c>
      <c r="M1" s="8" t="s">
        <v>9</v>
      </c>
      <c r="N1" s="9" t="s">
        <v>10</v>
      </c>
      <c r="O1" s="10" t="s">
        <v>11</v>
      </c>
      <c r="P1" s="11" t="s">
        <v>12</v>
      </c>
      <c r="Q1" s="12" t="s">
        <v>13</v>
      </c>
      <c r="R1" s="13" t="s">
        <v>14</v>
      </c>
      <c r="S1" s="14" t="s">
        <v>16</v>
      </c>
      <c r="T1" s="15" t="s">
        <v>17</v>
      </c>
      <c r="U1" s="16" t="s">
        <v>18</v>
      </c>
      <c r="V1" s="17" t="s">
        <v>19</v>
      </c>
      <c r="W1" s="10" t="s">
        <v>20</v>
      </c>
      <c r="X1" s="10" t="s">
        <v>21</v>
      </c>
      <c r="Y1" s="18" t="s">
        <v>22</v>
      </c>
      <c r="Z1" s="19" t="s">
        <v>23</v>
      </c>
      <c r="AA1" s="20" t="s">
        <v>24</v>
      </c>
      <c r="AB1" s="21" t="s">
        <v>25</v>
      </c>
      <c r="AC1" s="22" t="s">
        <v>26</v>
      </c>
      <c r="AD1" s="24" t="s">
        <v>29</v>
      </c>
      <c r="AE1" s="25" t="s">
        <v>30</v>
      </c>
      <c r="AF1" s="26"/>
      <c r="AG1" s="27"/>
    </row>
    <row r="2" spans="1:33" s="31" customFormat="1" ht="81" hidden="1" customHeight="1" x14ac:dyDescent="0.2">
      <c r="A2" s="179" t="s">
        <v>31</v>
      </c>
      <c r="B2" s="179" t="s">
        <v>709</v>
      </c>
      <c r="C2" s="179" t="s">
        <v>33</v>
      </c>
      <c r="D2" s="179" t="s">
        <v>34</v>
      </c>
      <c r="E2" s="179" t="s">
        <v>35</v>
      </c>
      <c r="F2" s="179" t="s">
        <v>692</v>
      </c>
      <c r="G2" s="179" t="s">
        <v>36</v>
      </c>
      <c r="H2" s="220">
        <v>45</v>
      </c>
      <c r="I2" s="28" t="s">
        <v>37</v>
      </c>
      <c r="J2" s="30">
        <v>753</v>
      </c>
      <c r="K2" s="29">
        <v>18</v>
      </c>
      <c r="L2" s="29">
        <v>0</v>
      </c>
      <c r="M2" s="29">
        <f>K2+L2</f>
        <v>18</v>
      </c>
      <c r="N2" s="30">
        <f>(J2*M2)</f>
        <v>13554</v>
      </c>
      <c r="O2" s="30">
        <v>0</v>
      </c>
      <c r="P2" s="30">
        <v>0</v>
      </c>
      <c r="Q2" s="28">
        <v>0.4</v>
      </c>
      <c r="R2" s="28">
        <f>SUM(P2*Q2*O2)</f>
        <v>0</v>
      </c>
      <c r="S2" s="30">
        <v>0</v>
      </c>
      <c r="T2" s="30">
        <f>(M2*S2)</f>
        <v>0</v>
      </c>
      <c r="U2" s="30">
        <f>N2+R2+T2</f>
        <v>13554</v>
      </c>
      <c r="V2" s="30">
        <f>M2*200</f>
        <v>3600</v>
      </c>
      <c r="W2" s="30">
        <v>1</v>
      </c>
      <c r="X2" s="30">
        <v>4980</v>
      </c>
      <c r="Y2" s="29">
        <f>SUM(X2*W2)</f>
        <v>4980</v>
      </c>
      <c r="Z2" s="29">
        <v>0</v>
      </c>
      <c r="AA2" s="195"/>
      <c r="AB2" s="30">
        <f>V2+Y2+Z2</f>
        <v>8580</v>
      </c>
      <c r="AC2" s="56">
        <f>AB2+U2</f>
        <v>22134</v>
      </c>
      <c r="AD2" s="197" t="str">
        <f>A2</f>
        <v>601-P</v>
      </c>
      <c r="AE2" s="74" t="s">
        <v>39</v>
      </c>
    </row>
    <row r="3" spans="1:33" s="31" customFormat="1" ht="83" hidden="1" customHeight="1" x14ac:dyDescent="0.2">
      <c r="A3" s="28" t="s">
        <v>31</v>
      </c>
      <c r="B3" s="28" t="s">
        <v>40</v>
      </c>
      <c r="C3" s="28" t="s">
        <v>33</v>
      </c>
      <c r="D3" s="28" t="s">
        <v>34</v>
      </c>
      <c r="E3" s="28" t="s">
        <v>35</v>
      </c>
      <c r="F3" s="28" t="s">
        <v>38</v>
      </c>
      <c r="G3" s="28" t="s">
        <v>41</v>
      </c>
      <c r="H3" s="220">
        <v>0</v>
      </c>
      <c r="I3" s="28" t="s">
        <v>38</v>
      </c>
      <c r="J3" s="30">
        <v>0</v>
      </c>
      <c r="K3" s="29">
        <v>0</v>
      </c>
      <c r="L3" s="29">
        <v>0</v>
      </c>
      <c r="M3" s="29">
        <v>0</v>
      </c>
      <c r="N3" s="30">
        <v>0</v>
      </c>
      <c r="O3" s="30">
        <v>0</v>
      </c>
      <c r="P3" s="30">
        <v>0</v>
      </c>
      <c r="Q3" s="28">
        <v>0</v>
      </c>
      <c r="R3" s="28">
        <v>0</v>
      </c>
      <c r="S3" s="30"/>
      <c r="T3" s="30">
        <v>4095</v>
      </c>
      <c r="U3" s="30">
        <f>N3+R3+T3</f>
        <v>4095</v>
      </c>
      <c r="V3" s="30"/>
      <c r="W3" s="30"/>
      <c r="X3" s="30"/>
      <c r="Y3" s="29"/>
      <c r="Z3" s="29"/>
      <c r="AA3" s="195"/>
      <c r="AB3" s="30">
        <f>V3+Y3+Z3</f>
        <v>0</v>
      </c>
      <c r="AC3" s="56">
        <f>AB3+U3</f>
        <v>4095</v>
      </c>
      <c r="AD3" s="197" t="str">
        <f>A3</f>
        <v>601-P</v>
      </c>
      <c r="AE3" s="74"/>
    </row>
    <row r="4" spans="1:33" s="31" customFormat="1" ht="70" hidden="1" customHeight="1" x14ac:dyDescent="0.2">
      <c r="A4" s="33" t="s">
        <v>42</v>
      </c>
      <c r="B4" s="33" t="s">
        <v>632</v>
      </c>
      <c r="C4" s="28" t="s">
        <v>44</v>
      </c>
      <c r="D4" s="28" t="s">
        <v>45</v>
      </c>
      <c r="E4" s="35" t="s">
        <v>46</v>
      </c>
      <c r="F4" s="35" t="s">
        <v>47</v>
      </c>
      <c r="G4" s="35" t="s">
        <v>631</v>
      </c>
      <c r="H4" s="220">
        <v>42</v>
      </c>
      <c r="I4" s="33" t="s">
        <v>48</v>
      </c>
      <c r="J4" s="51">
        <v>585</v>
      </c>
      <c r="K4" s="52">
        <v>16</v>
      </c>
      <c r="L4" s="52">
        <v>0</v>
      </c>
      <c r="M4" s="52">
        <f t="shared" ref="M4:M15" si="0">K4+L4</f>
        <v>16</v>
      </c>
      <c r="N4" s="34">
        <f t="shared" ref="N4:N15" si="1">(J4*M4)</f>
        <v>9360</v>
      </c>
      <c r="O4" s="53">
        <v>28</v>
      </c>
      <c r="P4" s="53">
        <v>98</v>
      </c>
      <c r="Q4" s="54">
        <v>0.4</v>
      </c>
      <c r="R4" s="71">
        <f t="shared" ref="R4:R15" si="2">SUM(P4*Q4*O4)</f>
        <v>1097.6000000000001</v>
      </c>
      <c r="S4" s="53">
        <v>200</v>
      </c>
      <c r="T4" s="34">
        <f>(M4*S4)</f>
        <v>3200</v>
      </c>
      <c r="U4" s="34">
        <f>N4+R4+T4</f>
        <v>13657.6</v>
      </c>
      <c r="V4" s="34">
        <f>M4*200</f>
        <v>3200</v>
      </c>
      <c r="W4" s="34">
        <v>1</v>
      </c>
      <c r="X4" s="34">
        <v>450</v>
      </c>
      <c r="Y4" s="52">
        <f t="shared" ref="Y4:Y15" si="3">SUM(X4*W4)</f>
        <v>450</v>
      </c>
      <c r="Z4" s="46">
        <v>0</v>
      </c>
      <c r="AA4" s="46"/>
      <c r="AB4" s="34">
        <f>V4+Y4+Z4</f>
        <v>3650</v>
      </c>
      <c r="AC4" s="56">
        <f>AB4+U4</f>
        <v>17307.599999999999</v>
      </c>
      <c r="AD4" s="57" t="str">
        <f>A4</f>
        <v>603-A</v>
      </c>
      <c r="AE4" s="74"/>
    </row>
    <row r="5" spans="1:33" s="36" customFormat="1" ht="79" hidden="1" customHeight="1" x14ac:dyDescent="0.2">
      <c r="A5" s="178" t="s">
        <v>42</v>
      </c>
      <c r="B5" s="178" t="s">
        <v>708</v>
      </c>
      <c r="C5" s="179" t="s">
        <v>44</v>
      </c>
      <c r="D5" s="179" t="s">
        <v>50</v>
      </c>
      <c r="E5" s="180" t="s">
        <v>51</v>
      </c>
      <c r="F5" s="180" t="s">
        <v>52</v>
      </c>
      <c r="G5" s="180" t="s">
        <v>628</v>
      </c>
      <c r="H5" s="220">
        <v>42</v>
      </c>
      <c r="I5" s="33" t="s">
        <v>48</v>
      </c>
      <c r="J5" s="51">
        <v>585</v>
      </c>
      <c r="K5" s="52">
        <v>0</v>
      </c>
      <c r="L5" s="52">
        <v>20</v>
      </c>
      <c r="M5" s="52">
        <f t="shared" si="0"/>
        <v>20</v>
      </c>
      <c r="N5" s="34">
        <f t="shared" si="1"/>
        <v>11700</v>
      </c>
      <c r="O5" s="182">
        <v>33</v>
      </c>
      <c r="P5" s="53">
        <v>138</v>
      </c>
      <c r="Q5" s="54">
        <v>0.4</v>
      </c>
      <c r="R5" s="71">
        <f t="shared" si="2"/>
        <v>1821.6000000000001</v>
      </c>
      <c r="S5" s="53">
        <v>200</v>
      </c>
      <c r="T5" s="34">
        <f>(M5*S5)</f>
        <v>4000</v>
      </c>
      <c r="U5" s="34">
        <f>N5+R5+T5</f>
        <v>17521.599999999999</v>
      </c>
      <c r="V5" s="34">
        <f>M5*200</f>
        <v>4000</v>
      </c>
      <c r="W5" s="34">
        <v>1</v>
      </c>
      <c r="X5" s="34">
        <v>500</v>
      </c>
      <c r="Y5" s="52">
        <f t="shared" si="3"/>
        <v>500</v>
      </c>
      <c r="Z5" s="46">
        <v>0</v>
      </c>
      <c r="AA5" s="46"/>
      <c r="AB5" s="34">
        <f>V5+Y5+Z5</f>
        <v>4500</v>
      </c>
      <c r="AC5" s="56">
        <f>AB5+U5</f>
        <v>22021.599999999999</v>
      </c>
      <c r="AD5" s="57" t="str">
        <f>A5</f>
        <v>603-A</v>
      </c>
      <c r="AE5" s="74"/>
    </row>
    <row r="6" spans="1:33" s="36" customFormat="1" ht="58" hidden="1" customHeight="1" x14ac:dyDescent="0.2">
      <c r="A6" s="62" t="s">
        <v>54</v>
      </c>
      <c r="B6" s="33" t="s">
        <v>32</v>
      </c>
      <c r="C6" s="37" t="s">
        <v>44</v>
      </c>
      <c r="D6" s="37" t="s">
        <v>45</v>
      </c>
      <c r="E6" s="37" t="s">
        <v>46</v>
      </c>
      <c r="F6" s="37" t="s">
        <v>55</v>
      </c>
      <c r="G6" s="37" t="s">
        <v>56</v>
      </c>
      <c r="H6" s="245">
        <v>45</v>
      </c>
      <c r="I6" s="38" t="s">
        <v>48</v>
      </c>
      <c r="J6" s="39">
        <v>585</v>
      </c>
      <c r="K6" s="40">
        <v>0</v>
      </c>
      <c r="L6" s="40">
        <v>0</v>
      </c>
      <c r="M6" s="40">
        <f t="shared" si="0"/>
        <v>0</v>
      </c>
      <c r="N6" s="41">
        <f t="shared" si="1"/>
        <v>0</v>
      </c>
      <c r="O6" s="42">
        <v>0</v>
      </c>
      <c r="P6" s="42">
        <v>98</v>
      </c>
      <c r="Q6" s="43">
        <v>0.4</v>
      </c>
      <c r="R6" s="43">
        <f t="shared" si="2"/>
        <v>0</v>
      </c>
      <c r="S6" s="41">
        <v>200</v>
      </c>
      <c r="T6" s="41">
        <f>(M6*S6)</f>
        <v>0</v>
      </c>
      <c r="U6" s="41">
        <f>N6+R6+T6</f>
        <v>0</v>
      </c>
      <c r="V6" s="41">
        <f>M6*200</f>
        <v>0</v>
      </c>
      <c r="W6" s="41">
        <v>0</v>
      </c>
      <c r="X6" s="41">
        <v>550</v>
      </c>
      <c r="Y6" s="40">
        <f t="shared" si="3"/>
        <v>0</v>
      </c>
      <c r="Z6" s="45">
        <v>0</v>
      </c>
      <c r="AA6" s="46"/>
      <c r="AB6" s="41">
        <f>V6+Y6+Z6</f>
        <v>0</v>
      </c>
      <c r="AC6" s="47">
        <f>AB6+U6</f>
        <v>0</v>
      </c>
      <c r="AD6" s="49" t="str">
        <f>A6</f>
        <v>603-PR</v>
      </c>
      <c r="AE6" s="74" t="s">
        <v>58</v>
      </c>
    </row>
    <row r="7" spans="1:33" s="36" customFormat="1" ht="103" hidden="1" customHeight="1" x14ac:dyDescent="0.2">
      <c r="A7" s="33" t="s">
        <v>54</v>
      </c>
      <c r="B7" s="74" t="s">
        <v>625</v>
      </c>
      <c r="C7" s="37" t="s">
        <v>44</v>
      </c>
      <c r="D7" s="37" t="s">
        <v>45</v>
      </c>
      <c r="E7" s="37" t="s">
        <v>46</v>
      </c>
      <c r="F7" s="37" t="s">
        <v>55</v>
      </c>
      <c r="G7" s="37" t="s">
        <v>60</v>
      </c>
      <c r="H7" s="245">
        <v>45</v>
      </c>
      <c r="I7" s="38" t="s">
        <v>48</v>
      </c>
      <c r="J7" s="39">
        <v>585</v>
      </c>
      <c r="K7" s="40">
        <v>0</v>
      </c>
      <c r="L7" s="40">
        <v>0</v>
      </c>
      <c r="M7" s="40">
        <f t="shared" si="0"/>
        <v>0</v>
      </c>
      <c r="N7" s="41">
        <f t="shared" si="1"/>
        <v>0</v>
      </c>
      <c r="O7" s="42">
        <v>0</v>
      </c>
      <c r="P7" s="42">
        <v>98</v>
      </c>
      <c r="Q7" s="43">
        <v>0.4</v>
      </c>
      <c r="R7" s="43">
        <f t="shared" si="2"/>
        <v>0</v>
      </c>
      <c r="S7" s="41">
        <v>0</v>
      </c>
      <c r="T7" s="41">
        <f>(M7*S7)</f>
        <v>0</v>
      </c>
      <c r="U7" s="41">
        <f>N7+R7+T7</f>
        <v>0</v>
      </c>
      <c r="V7" s="41">
        <f>M7*200</f>
        <v>0</v>
      </c>
      <c r="W7" s="41">
        <v>0</v>
      </c>
      <c r="X7" s="41">
        <v>450</v>
      </c>
      <c r="Y7" s="40">
        <f>SUM(X8*W7)</f>
        <v>0</v>
      </c>
      <c r="Z7" s="45">
        <v>0</v>
      </c>
      <c r="AA7" s="46"/>
      <c r="AB7" s="41">
        <f>V7+Y7+Z7</f>
        <v>0</v>
      </c>
      <c r="AC7" s="47">
        <f>AB7+U7</f>
        <v>0</v>
      </c>
      <c r="AD7" s="49" t="str">
        <f>A7</f>
        <v>603-PR</v>
      </c>
      <c r="AE7" s="74" t="s">
        <v>59</v>
      </c>
    </row>
    <row r="8" spans="1:33" s="31" customFormat="1" ht="54" hidden="1" customHeight="1" x14ac:dyDescent="0.2">
      <c r="A8" s="178" t="s">
        <v>54</v>
      </c>
      <c r="B8" s="178" t="s">
        <v>702</v>
      </c>
      <c r="C8" s="180" t="s">
        <v>44</v>
      </c>
      <c r="D8" s="180" t="s">
        <v>45</v>
      </c>
      <c r="E8" s="180" t="s">
        <v>46</v>
      </c>
      <c r="F8" s="180" t="s">
        <v>61</v>
      </c>
      <c r="G8" s="180" t="s">
        <v>624</v>
      </c>
      <c r="H8" s="220">
        <v>45</v>
      </c>
      <c r="I8" s="200" t="s">
        <v>48</v>
      </c>
      <c r="J8" s="51">
        <v>585</v>
      </c>
      <c r="K8" s="181">
        <v>17</v>
      </c>
      <c r="L8" s="52">
        <v>0</v>
      </c>
      <c r="M8" s="52">
        <f t="shared" si="0"/>
        <v>17</v>
      </c>
      <c r="N8" s="34">
        <f t="shared" si="1"/>
        <v>9945</v>
      </c>
      <c r="O8" s="182">
        <v>33</v>
      </c>
      <c r="P8" s="182">
        <v>78</v>
      </c>
      <c r="Q8" s="54">
        <v>0.4</v>
      </c>
      <c r="R8" s="54">
        <f t="shared" si="2"/>
        <v>1029.6000000000001</v>
      </c>
      <c r="S8" s="34">
        <v>200</v>
      </c>
      <c r="T8" s="34">
        <f>(M8*S8)</f>
        <v>3400</v>
      </c>
      <c r="U8" s="34">
        <f>N8+R8+T8</f>
        <v>14374.6</v>
      </c>
      <c r="V8" s="34">
        <f>M8*200</f>
        <v>3400</v>
      </c>
      <c r="W8" s="34">
        <v>1</v>
      </c>
      <c r="X8" s="34">
        <v>450</v>
      </c>
      <c r="Y8" s="52">
        <f>SUM(X9*W8)</f>
        <v>450</v>
      </c>
      <c r="Z8" s="46">
        <v>0</v>
      </c>
      <c r="AA8" s="46"/>
      <c r="AB8" s="34">
        <f>V8+Y8+Z8</f>
        <v>3850</v>
      </c>
      <c r="AC8" s="56">
        <f>AB8+U8</f>
        <v>18224.599999999999</v>
      </c>
      <c r="AD8" s="57" t="str">
        <f>A8</f>
        <v>603-PR</v>
      </c>
      <c r="AE8" s="74"/>
    </row>
    <row r="9" spans="1:33" s="31" customFormat="1" ht="44.25" hidden="1" customHeight="1" x14ac:dyDescent="0.2">
      <c r="A9" s="178" t="s">
        <v>54</v>
      </c>
      <c r="B9" s="178" t="s">
        <v>629</v>
      </c>
      <c r="C9" s="180" t="s">
        <v>44</v>
      </c>
      <c r="D9" s="180" t="s">
        <v>45</v>
      </c>
      <c r="E9" s="180" t="s">
        <v>46</v>
      </c>
      <c r="F9" s="180" t="s">
        <v>62</v>
      </c>
      <c r="G9" s="180" t="s">
        <v>628</v>
      </c>
      <c r="H9" s="220">
        <v>45</v>
      </c>
      <c r="I9" s="200" t="s">
        <v>48</v>
      </c>
      <c r="J9" s="51">
        <v>585</v>
      </c>
      <c r="K9" s="52">
        <v>0</v>
      </c>
      <c r="L9" s="52">
        <v>21</v>
      </c>
      <c r="M9" s="52">
        <f t="shared" si="0"/>
        <v>21</v>
      </c>
      <c r="N9" s="34">
        <f t="shared" si="1"/>
        <v>12285</v>
      </c>
      <c r="O9" s="182">
        <v>33</v>
      </c>
      <c r="P9" s="182">
        <v>138</v>
      </c>
      <c r="Q9" s="54">
        <v>0.4</v>
      </c>
      <c r="R9" s="54">
        <f t="shared" si="2"/>
        <v>1821.6000000000001</v>
      </c>
      <c r="S9" s="34">
        <v>100</v>
      </c>
      <c r="T9" s="34">
        <f>(M9*S9)</f>
        <v>2100</v>
      </c>
      <c r="U9" s="34">
        <f>N9+R9+T9</f>
        <v>16206.6</v>
      </c>
      <c r="V9" s="34">
        <f>M9*200</f>
        <v>4200</v>
      </c>
      <c r="W9" s="34">
        <v>1</v>
      </c>
      <c r="X9" s="34">
        <v>450</v>
      </c>
      <c r="Y9" s="52">
        <f t="shared" si="3"/>
        <v>450</v>
      </c>
      <c r="Z9" s="46">
        <v>0</v>
      </c>
      <c r="AA9" s="46"/>
      <c r="AB9" s="34">
        <f>V9+Y9+Z9</f>
        <v>4650</v>
      </c>
      <c r="AC9" s="56">
        <f>AB9+U9</f>
        <v>20856.599999999999</v>
      </c>
      <c r="AD9" s="57" t="str">
        <f>A9</f>
        <v>603-PR</v>
      </c>
      <c r="AE9" s="74" t="s">
        <v>64</v>
      </c>
    </row>
    <row r="10" spans="1:33" s="31" customFormat="1" ht="75" hidden="1" customHeight="1" x14ac:dyDescent="0.2">
      <c r="A10" s="178" t="s">
        <v>54</v>
      </c>
      <c r="B10" s="178" t="s">
        <v>706</v>
      </c>
      <c r="C10" s="179" t="s">
        <v>44</v>
      </c>
      <c r="D10" s="179" t="s">
        <v>45</v>
      </c>
      <c r="E10" s="180" t="s">
        <v>65</v>
      </c>
      <c r="F10" s="180" t="s">
        <v>61</v>
      </c>
      <c r="G10" s="180" t="s">
        <v>624</v>
      </c>
      <c r="H10" s="220">
        <v>42</v>
      </c>
      <c r="I10" s="33" t="s">
        <v>48</v>
      </c>
      <c r="J10" s="51">
        <v>585</v>
      </c>
      <c r="K10" s="52">
        <v>22</v>
      </c>
      <c r="L10" s="52">
        <v>0</v>
      </c>
      <c r="M10" s="52">
        <f t="shared" si="0"/>
        <v>22</v>
      </c>
      <c r="N10" s="34">
        <f t="shared" si="1"/>
        <v>12870</v>
      </c>
      <c r="O10" s="53">
        <v>38</v>
      </c>
      <c r="P10" s="53">
        <v>140</v>
      </c>
      <c r="Q10" s="54">
        <v>0.4</v>
      </c>
      <c r="R10" s="71">
        <f t="shared" si="2"/>
        <v>2128</v>
      </c>
      <c r="S10" s="182">
        <v>200</v>
      </c>
      <c r="T10" s="55">
        <f>(M10*S10)</f>
        <v>4400</v>
      </c>
      <c r="U10" s="34">
        <f>N10+R10+T10</f>
        <v>19398</v>
      </c>
      <c r="V10" s="34">
        <f>M10*200</f>
        <v>4400</v>
      </c>
      <c r="W10" s="34">
        <v>1</v>
      </c>
      <c r="X10" s="34">
        <v>600</v>
      </c>
      <c r="Y10" s="52">
        <f t="shared" si="3"/>
        <v>600</v>
      </c>
      <c r="Z10" s="46">
        <v>0</v>
      </c>
      <c r="AA10" s="46"/>
      <c r="AB10" s="34">
        <f>V10+Y10+Z10</f>
        <v>5000</v>
      </c>
      <c r="AC10" s="56">
        <f>AB10+U10</f>
        <v>24398</v>
      </c>
      <c r="AD10" s="57" t="str">
        <f>A10</f>
        <v>603-PR</v>
      </c>
      <c r="AE10" s="74"/>
    </row>
    <row r="11" spans="1:33" s="31" customFormat="1" ht="75" hidden="1" customHeight="1" x14ac:dyDescent="0.2">
      <c r="A11" s="178" t="s">
        <v>54</v>
      </c>
      <c r="B11" s="178" t="s">
        <v>701</v>
      </c>
      <c r="C11" s="179" t="s">
        <v>44</v>
      </c>
      <c r="D11" s="179" t="s">
        <v>45</v>
      </c>
      <c r="E11" s="180" t="s">
        <v>65</v>
      </c>
      <c r="F11" s="180" t="s">
        <v>202</v>
      </c>
      <c r="G11" s="180" t="s">
        <v>626</v>
      </c>
      <c r="H11" s="220">
        <v>42</v>
      </c>
      <c r="I11" s="33" t="s">
        <v>48</v>
      </c>
      <c r="J11" s="51">
        <v>585</v>
      </c>
      <c r="K11" s="181">
        <v>25</v>
      </c>
      <c r="L11" s="52">
        <v>0</v>
      </c>
      <c r="M11" s="52">
        <f t="shared" si="0"/>
        <v>25</v>
      </c>
      <c r="N11" s="34">
        <f t="shared" si="1"/>
        <v>14625</v>
      </c>
      <c r="O11" s="53">
        <v>38</v>
      </c>
      <c r="P11" s="53">
        <v>140</v>
      </c>
      <c r="Q11" s="54">
        <v>0.4</v>
      </c>
      <c r="R11" s="71">
        <f t="shared" si="2"/>
        <v>2128</v>
      </c>
      <c r="S11" s="53">
        <v>0</v>
      </c>
      <c r="T11" s="34">
        <f>(M11*S11)</f>
        <v>0</v>
      </c>
      <c r="U11" s="34">
        <f>N11+R11+T11</f>
        <v>16753</v>
      </c>
      <c r="V11" s="34">
        <f>M11*200</f>
        <v>5000</v>
      </c>
      <c r="W11" s="34">
        <v>1</v>
      </c>
      <c r="X11" s="34">
        <v>600</v>
      </c>
      <c r="Y11" s="52">
        <f t="shared" si="3"/>
        <v>600</v>
      </c>
      <c r="Z11" s="46">
        <v>0</v>
      </c>
      <c r="AA11" s="46"/>
      <c r="AB11" s="34">
        <f>V11+Y11+Z11</f>
        <v>5600</v>
      </c>
      <c r="AC11" s="56">
        <f>AB11+U11</f>
        <v>22353</v>
      </c>
      <c r="AD11" s="57" t="str">
        <f>A11</f>
        <v>603-PR</v>
      </c>
      <c r="AE11" s="74"/>
    </row>
    <row r="12" spans="1:33" s="31" customFormat="1" ht="121" hidden="1" customHeight="1" x14ac:dyDescent="0.2">
      <c r="A12" s="178" t="s">
        <v>54</v>
      </c>
      <c r="B12" s="178" t="s">
        <v>705</v>
      </c>
      <c r="C12" s="179" t="s">
        <v>44</v>
      </c>
      <c r="D12" s="179" t="s">
        <v>45</v>
      </c>
      <c r="E12" s="180" t="s">
        <v>65</v>
      </c>
      <c r="F12" s="180" t="s">
        <v>67</v>
      </c>
      <c r="G12" s="180" t="s">
        <v>624</v>
      </c>
      <c r="H12" s="220">
        <v>42</v>
      </c>
      <c r="I12" s="33" t="s">
        <v>48</v>
      </c>
      <c r="J12" s="51">
        <v>585</v>
      </c>
      <c r="K12" s="52">
        <v>0</v>
      </c>
      <c r="L12" s="52">
        <v>20</v>
      </c>
      <c r="M12" s="52">
        <f t="shared" si="0"/>
        <v>20</v>
      </c>
      <c r="N12" s="34">
        <f t="shared" si="1"/>
        <v>11700</v>
      </c>
      <c r="O12" s="53">
        <v>46</v>
      </c>
      <c r="P12" s="53">
        <v>140</v>
      </c>
      <c r="Q12" s="54">
        <v>0.4</v>
      </c>
      <c r="R12" s="71">
        <f t="shared" si="2"/>
        <v>2576</v>
      </c>
      <c r="S12" s="182">
        <v>200</v>
      </c>
      <c r="T12" s="55">
        <f>(M12*S12)</f>
        <v>4000</v>
      </c>
      <c r="U12" s="34">
        <f>N12+R12+T12</f>
        <v>18276</v>
      </c>
      <c r="V12" s="34">
        <f>M12*200</f>
        <v>4000</v>
      </c>
      <c r="W12" s="34">
        <v>1</v>
      </c>
      <c r="X12" s="34">
        <v>600</v>
      </c>
      <c r="Y12" s="52">
        <f t="shared" si="3"/>
        <v>600</v>
      </c>
      <c r="Z12" s="46">
        <v>0</v>
      </c>
      <c r="AA12" s="46"/>
      <c r="AB12" s="34">
        <f>V12+Y12+Z12</f>
        <v>4600</v>
      </c>
      <c r="AC12" s="56">
        <f>AB12+U12</f>
        <v>22876</v>
      </c>
      <c r="AD12" s="57" t="str">
        <f>A12</f>
        <v>603-PR</v>
      </c>
      <c r="AE12" s="74"/>
    </row>
    <row r="13" spans="1:33" s="31" customFormat="1" ht="63" hidden="1" customHeight="1" x14ac:dyDescent="0.2">
      <c r="A13" s="178" t="s">
        <v>54</v>
      </c>
      <c r="B13" s="178" t="s">
        <v>707</v>
      </c>
      <c r="C13" s="179" t="s">
        <v>44</v>
      </c>
      <c r="D13" s="179" t="s">
        <v>45</v>
      </c>
      <c r="E13" s="180" t="s">
        <v>703</v>
      </c>
      <c r="F13" s="194" t="s">
        <v>214</v>
      </c>
      <c r="G13" s="180" t="s">
        <v>626</v>
      </c>
      <c r="H13" s="246">
        <v>42</v>
      </c>
      <c r="I13" s="178" t="s">
        <v>48</v>
      </c>
      <c r="J13" s="183">
        <v>585</v>
      </c>
      <c r="K13" s="181">
        <v>0</v>
      </c>
      <c r="L13" s="181">
        <v>28</v>
      </c>
      <c r="M13" s="181">
        <f t="shared" si="0"/>
        <v>28</v>
      </c>
      <c r="N13" s="55">
        <f t="shared" si="1"/>
        <v>16380</v>
      </c>
      <c r="O13" s="182">
        <v>33</v>
      </c>
      <c r="P13" s="182">
        <v>76</v>
      </c>
      <c r="Q13" s="184">
        <v>0.4</v>
      </c>
      <c r="R13" s="185">
        <f t="shared" si="2"/>
        <v>1003.2</v>
      </c>
      <c r="S13" s="182">
        <v>50</v>
      </c>
      <c r="T13" s="55">
        <f>(M13*S13)</f>
        <v>1400</v>
      </c>
      <c r="U13" s="55">
        <f>N13+R13+T13</f>
        <v>18783.2</v>
      </c>
      <c r="V13" s="55">
        <f>M13*200</f>
        <v>5600</v>
      </c>
      <c r="W13" s="55">
        <v>1</v>
      </c>
      <c r="X13" s="55">
        <v>550</v>
      </c>
      <c r="Y13" s="181">
        <f t="shared" si="3"/>
        <v>550</v>
      </c>
      <c r="Z13" s="189">
        <v>0</v>
      </c>
      <c r="AA13" s="189"/>
      <c r="AB13" s="55">
        <f>V13+Y13+Z13</f>
        <v>6150</v>
      </c>
      <c r="AC13" s="192">
        <f>AB13+U13</f>
        <v>24933.200000000001</v>
      </c>
      <c r="AD13" s="57" t="str">
        <f>A13</f>
        <v>603-PR</v>
      </c>
      <c r="AE13" s="74"/>
    </row>
    <row r="14" spans="1:33" s="31" customFormat="1" ht="116" hidden="1" customHeight="1" x14ac:dyDescent="0.2">
      <c r="A14" s="178" t="s">
        <v>54</v>
      </c>
      <c r="B14" s="178" t="s">
        <v>710</v>
      </c>
      <c r="C14" s="179" t="s">
        <v>44</v>
      </c>
      <c r="D14" s="179" t="s">
        <v>50</v>
      </c>
      <c r="E14" s="180" t="s">
        <v>51</v>
      </c>
      <c r="F14" s="180" t="s">
        <v>71</v>
      </c>
      <c r="G14" s="180" t="s">
        <v>633</v>
      </c>
      <c r="H14" s="220">
        <v>45</v>
      </c>
      <c r="I14" s="33" t="s">
        <v>48</v>
      </c>
      <c r="J14" s="51">
        <v>585</v>
      </c>
      <c r="K14" s="181">
        <v>0</v>
      </c>
      <c r="L14" s="181">
        <v>0</v>
      </c>
      <c r="M14" s="52">
        <f t="shared" si="0"/>
        <v>0</v>
      </c>
      <c r="N14" s="34">
        <f t="shared" si="1"/>
        <v>0</v>
      </c>
      <c r="O14" s="53">
        <v>0</v>
      </c>
      <c r="P14" s="53">
        <v>138</v>
      </c>
      <c r="Q14" s="54">
        <v>0.4</v>
      </c>
      <c r="R14" s="71">
        <f t="shared" si="2"/>
        <v>0</v>
      </c>
      <c r="S14" s="53">
        <v>75</v>
      </c>
      <c r="T14" s="34">
        <f>(M14*S14)</f>
        <v>0</v>
      </c>
      <c r="U14" s="34">
        <f>N14+R14+T14</f>
        <v>0</v>
      </c>
      <c r="V14" s="34">
        <f>M14*200</f>
        <v>0</v>
      </c>
      <c r="W14" s="34">
        <v>0</v>
      </c>
      <c r="X14" s="34">
        <v>500</v>
      </c>
      <c r="Y14" s="52">
        <f t="shared" si="3"/>
        <v>0</v>
      </c>
      <c r="Z14" s="46">
        <v>0</v>
      </c>
      <c r="AA14" s="46"/>
      <c r="AB14" s="34">
        <f>V14+Y14+Z14</f>
        <v>0</v>
      </c>
      <c r="AC14" s="56">
        <f>AB14+U14</f>
        <v>0</v>
      </c>
      <c r="AD14" s="57" t="str">
        <f>A14</f>
        <v>603-PR</v>
      </c>
      <c r="AE14" s="74"/>
    </row>
    <row r="15" spans="1:33" s="31" customFormat="1" ht="76" hidden="1" customHeight="1" x14ac:dyDescent="0.2">
      <c r="A15" s="178" t="s">
        <v>73</v>
      </c>
      <c r="B15" s="178" t="s">
        <v>704</v>
      </c>
      <c r="C15" s="179" t="s">
        <v>44</v>
      </c>
      <c r="D15" s="179" t="s">
        <v>50</v>
      </c>
      <c r="E15" s="180" t="s">
        <v>51</v>
      </c>
      <c r="F15" s="241" t="s">
        <v>52</v>
      </c>
      <c r="G15" s="180" t="s">
        <v>628</v>
      </c>
      <c r="H15" s="246">
        <v>42</v>
      </c>
      <c r="I15" s="178" t="s">
        <v>48</v>
      </c>
      <c r="J15" s="183">
        <v>585</v>
      </c>
      <c r="K15" s="181">
        <v>25</v>
      </c>
      <c r="L15" s="181">
        <v>0</v>
      </c>
      <c r="M15" s="181">
        <f t="shared" si="0"/>
        <v>25</v>
      </c>
      <c r="N15" s="55">
        <f t="shared" si="1"/>
        <v>14625</v>
      </c>
      <c r="O15" s="182">
        <v>33</v>
      </c>
      <c r="P15" s="182">
        <v>138</v>
      </c>
      <c r="Q15" s="185">
        <v>0.4</v>
      </c>
      <c r="R15" s="184">
        <f t="shared" si="2"/>
        <v>1821.6000000000001</v>
      </c>
      <c r="S15" s="182">
        <v>200</v>
      </c>
      <c r="T15" s="55">
        <f>(M15*S15)</f>
        <v>5000</v>
      </c>
      <c r="U15" s="55">
        <f>N15+R15+T15</f>
        <v>21446.6</v>
      </c>
      <c r="V15" s="55">
        <f>M15*200</f>
        <v>5000</v>
      </c>
      <c r="W15" s="55">
        <v>1</v>
      </c>
      <c r="X15" s="55">
        <v>500</v>
      </c>
      <c r="Y15" s="181">
        <f t="shared" si="3"/>
        <v>500</v>
      </c>
      <c r="Z15" s="189">
        <v>0</v>
      </c>
      <c r="AA15" s="189"/>
      <c r="AB15" s="55">
        <f>V15+Y15+Z15</f>
        <v>5500</v>
      </c>
      <c r="AC15" s="192">
        <f>AB15+U15</f>
        <v>26946.6</v>
      </c>
      <c r="AD15" s="57" t="str">
        <f>A15</f>
        <v>604-PR</v>
      </c>
      <c r="AE15" s="74" t="s">
        <v>75</v>
      </c>
    </row>
    <row r="16" spans="1:33" s="31" customFormat="1" ht="68" hidden="1" customHeight="1" x14ac:dyDescent="0.2">
      <c r="A16" s="178" t="s">
        <v>76</v>
      </c>
      <c r="B16" s="178" t="s">
        <v>665</v>
      </c>
      <c r="C16" s="233" t="s">
        <v>77</v>
      </c>
      <c r="D16" s="234">
        <v>0</v>
      </c>
      <c r="E16" s="234">
        <v>0</v>
      </c>
      <c r="F16" s="235" t="s">
        <v>78</v>
      </c>
      <c r="G16" s="235" t="s">
        <v>79</v>
      </c>
      <c r="H16" s="220">
        <v>42</v>
      </c>
      <c r="I16" s="33" t="s">
        <v>37</v>
      </c>
      <c r="J16" s="70">
        <v>753</v>
      </c>
      <c r="K16" s="52">
        <v>0</v>
      </c>
      <c r="L16" s="52">
        <v>0</v>
      </c>
      <c r="M16" s="52">
        <v>0</v>
      </c>
      <c r="N16" s="61">
        <f>SUM(D16+E16)*J16</f>
        <v>0</v>
      </c>
      <c r="O16" s="53">
        <v>0</v>
      </c>
      <c r="P16" s="53">
        <v>0</v>
      </c>
      <c r="Q16" s="71">
        <v>0</v>
      </c>
      <c r="R16" s="71">
        <f>SUM(M16*135)</f>
        <v>0</v>
      </c>
      <c r="S16" s="53">
        <v>0</v>
      </c>
      <c r="T16" s="34">
        <f>(M16*S16)</f>
        <v>0</v>
      </c>
      <c r="U16" s="34">
        <f>N16+R16+T16</f>
        <v>0</v>
      </c>
      <c r="V16" s="34">
        <v>0</v>
      </c>
      <c r="W16" s="34">
        <v>0</v>
      </c>
      <c r="X16" s="34">
        <v>0</v>
      </c>
      <c r="Y16" s="52">
        <v>0</v>
      </c>
      <c r="Z16" s="46">
        <v>0</v>
      </c>
      <c r="AA16" s="46"/>
      <c r="AB16" s="34">
        <v>0</v>
      </c>
      <c r="AC16" s="56">
        <f>AB16+U16</f>
        <v>0</v>
      </c>
      <c r="AD16" s="57" t="str">
        <f>A16</f>
        <v>605-PR</v>
      </c>
      <c r="AE16" s="74"/>
    </row>
    <row r="17" spans="1:31" s="31" customFormat="1" ht="68" hidden="1" customHeight="1" x14ac:dyDescent="0.2">
      <c r="A17" s="178" t="s">
        <v>76</v>
      </c>
      <c r="B17" s="178" t="s">
        <v>666</v>
      </c>
      <c r="C17" s="179" t="s">
        <v>77</v>
      </c>
      <c r="D17" s="232">
        <v>0</v>
      </c>
      <c r="E17" s="232">
        <v>15</v>
      </c>
      <c r="F17" s="180" t="s">
        <v>667</v>
      </c>
      <c r="G17" s="180" t="s">
        <v>668</v>
      </c>
      <c r="H17" s="220">
        <v>42</v>
      </c>
      <c r="I17" s="33" t="s">
        <v>37</v>
      </c>
      <c r="J17" s="70">
        <v>753</v>
      </c>
      <c r="K17" s="52">
        <v>0</v>
      </c>
      <c r="L17" s="52">
        <v>0</v>
      </c>
      <c r="M17" s="52">
        <v>0</v>
      </c>
      <c r="N17" s="61">
        <f>SUM(D17+E17)*J17</f>
        <v>11295</v>
      </c>
      <c r="O17" s="53">
        <v>0</v>
      </c>
      <c r="P17" s="53">
        <v>0</v>
      </c>
      <c r="Q17" s="71">
        <v>0</v>
      </c>
      <c r="R17" s="71">
        <f>SUM(M17*135)</f>
        <v>0</v>
      </c>
      <c r="S17" s="53">
        <v>0</v>
      </c>
      <c r="T17" s="34">
        <f>(M17*S17)</f>
        <v>0</v>
      </c>
      <c r="U17" s="34">
        <f>N17+R17+T17</f>
        <v>11295</v>
      </c>
      <c r="V17" s="34">
        <v>0</v>
      </c>
      <c r="W17" s="34">
        <v>0</v>
      </c>
      <c r="X17" s="34">
        <v>0</v>
      </c>
      <c r="Y17" s="52">
        <v>0</v>
      </c>
      <c r="Z17" s="46">
        <v>0</v>
      </c>
      <c r="AA17" s="46"/>
      <c r="AB17" s="34">
        <v>0</v>
      </c>
      <c r="AC17" s="56">
        <f>AB17+U17</f>
        <v>11295</v>
      </c>
      <c r="AD17" s="57" t="str">
        <f>A17</f>
        <v>605-PR</v>
      </c>
      <c r="AE17" s="74"/>
    </row>
    <row r="18" spans="1:31" s="31" customFormat="1" ht="44" hidden="1" customHeight="1" x14ac:dyDescent="0.2">
      <c r="A18" s="33" t="s">
        <v>76</v>
      </c>
      <c r="B18" s="33"/>
      <c r="C18" s="28" t="s">
        <v>77</v>
      </c>
      <c r="D18" s="60">
        <v>15</v>
      </c>
      <c r="E18" s="60">
        <v>14</v>
      </c>
      <c r="F18" s="35" t="s">
        <v>80</v>
      </c>
      <c r="G18" s="35" t="s">
        <v>81</v>
      </c>
      <c r="H18" s="220">
        <v>43</v>
      </c>
      <c r="I18" s="33" t="s">
        <v>37</v>
      </c>
      <c r="J18" s="70">
        <v>753</v>
      </c>
      <c r="K18" s="52">
        <v>0</v>
      </c>
      <c r="L18" s="52">
        <v>0</v>
      </c>
      <c r="M18" s="52">
        <v>0</v>
      </c>
      <c r="N18" s="61">
        <f t="shared" ref="N18:N34" si="4">SUM(D18+E18)*J18</f>
        <v>21837</v>
      </c>
      <c r="O18" s="53">
        <v>0</v>
      </c>
      <c r="P18" s="53">
        <v>0</v>
      </c>
      <c r="Q18" s="71">
        <v>0</v>
      </c>
      <c r="R18" s="71">
        <f t="shared" ref="R18:R34" si="5">SUM(M18*135)</f>
        <v>0</v>
      </c>
      <c r="S18" s="53">
        <v>0</v>
      </c>
      <c r="T18" s="34">
        <f>(M18*S18)</f>
        <v>0</v>
      </c>
      <c r="U18" s="34">
        <f>N18+R18+T18</f>
        <v>21837</v>
      </c>
      <c r="V18" s="34">
        <v>0</v>
      </c>
      <c r="W18" s="34">
        <v>0</v>
      </c>
      <c r="X18" s="34">
        <v>0</v>
      </c>
      <c r="Y18" s="52">
        <v>0</v>
      </c>
      <c r="Z18" s="46">
        <v>0</v>
      </c>
      <c r="AA18" s="46"/>
      <c r="AB18" s="34">
        <v>0</v>
      </c>
      <c r="AC18" s="56">
        <f>AB18+U18</f>
        <v>21837</v>
      </c>
      <c r="AD18" s="57" t="str">
        <f>A18</f>
        <v>605-PR</v>
      </c>
      <c r="AE18" s="74"/>
    </row>
    <row r="19" spans="1:31" s="31" customFormat="1" ht="58" hidden="1" customHeight="1" x14ac:dyDescent="0.2">
      <c r="A19" s="178" t="s">
        <v>76</v>
      </c>
      <c r="B19" s="178" t="s">
        <v>664</v>
      </c>
      <c r="C19" s="179" t="s">
        <v>77</v>
      </c>
      <c r="D19" s="232">
        <v>15</v>
      </c>
      <c r="E19" s="232">
        <v>15</v>
      </c>
      <c r="F19" s="180" t="s">
        <v>657</v>
      </c>
      <c r="G19" s="180" t="s">
        <v>658</v>
      </c>
      <c r="H19" s="220">
        <v>42</v>
      </c>
      <c r="I19" s="33" t="s">
        <v>37</v>
      </c>
      <c r="J19" s="70">
        <v>1200</v>
      </c>
      <c r="K19" s="52">
        <v>0</v>
      </c>
      <c r="L19" s="52">
        <v>0</v>
      </c>
      <c r="M19" s="52">
        <v>0</v>
      </c>
      <c r="N19" s="61">
        <f t="shared" si="4"/>
        <v>36000</v>
      </c>
      <c r="O19" s="53">
        <v>0</v>
      </c>
      <c r="P19" s="53">
        <v>0</v>
      </c>
      <c r="Q19" s="71">
        <v>0</v>
      </c>
      <c r="R19" s="71">
        <f t="shared" si="5"/>
        <v>0</v>
      </c>
      <c r="S19" s="53">
        <v>0</v>
      </c>
      <c r="T19" s="34">
        <f>(M19*S19)</f>
        <v>0</v>
      </c>
      <c r="U19" s="34">
        <f>N19+R19+T19</f>
        <v>36000</v>
      </c>
      <c r="V19" s="34">
        <v>0</v>
      </c>
      <c r="W19" s="34">
        <v>0</v>
      </c>
      <c r="X19" s="34">
        <v>0</v>
      </c>
      <c r="Y19" s="52">
        <v>0</v>
      </c>
      <c r="Z19" s="46">
        <v>0</v>
      </c>
      <c r="AA19" s="46"/>
      <c r="AB19" s="34">
        <v>0</v>
      </c>
      <c r="AC19" s="56">
        <f>AB19+U19</f>
        <v>36000</v>
      </c>
      <c r="AD19" s="57" t="str">
        <f>A19</f>
        <v>605-PR</v>
      </c>
      <c r="AE19" s="74"/>
    </row>
    <row r="20" spans="1:31" s="31" customFormat="1" ht="48" hidden="1" customHeight="1" x14ac:dyDescent="0.2">
      <c r="A20" s="33" t="s">
        <v>76</v>
      </c>
      <c r="B20" s="33"/>
      <c r="C20" s="28" t="s">
        <v>77</v>
      </c>
      <c r="D20" s="60">
        <v>0</v>
      </c>
      <c r="E20" s="60">
        <v>10</v>
      </c>
      <c r="F20" s="35" t="s">
        <v>83</v>
      </c>
      <c r="G20" s="35" t="s">
        <v>84</v>
      </c>
      <c r="H20" s="220">
        <v>42</v>
      </c>
      <c r="I20" s="33" t="s">
        <v>37</v>
      </c>
      <c r="J20" s="70">
        <v>753</v>
      </c>
      <c r="K20" s="52">
        <v>0</v>
      </c>
      <c r="L20" s="52">
        <v>0</v>
      </c>
      <c r="M20" s="52">
        <v>0</v>
      </c>
      <c r="N20" s="61">
        <f t="shared" si="4"/>
        <v>7530</v>
      </c>
      <c r="O20" s="53">
        <v>0</v>
      </c>
      <c r="P20" s="53">
        <v>0</v>
      </c>
      <c r="Q20" s="71">
        <v>0</v>
      </c>
      <c r="R20" s="71">
        <f t="shared" si="5"/>
        <v>0</v>
      </c>
      <c r="S20" s="53">
        <v>0</v>
      </c>
      <c r="T20" s="34">
        <f>(M20*S20)</f>
        <v>0</v>
      </c>
      <c r="U20" s="34">
        <f>N20+R20+T20</f>
        <v>7530</v>
      </c>
      <c r="V20" s="34">
        <v>0</v>
      </c>
      <c r="W20" s="34">
        <v>0</v>
      </c>
      <c r="X20" s="34">
        <v>0</v>
      </c>
      <c r="Y20" s="52">
        <v>0</v>
      </c>
      <c r="Z20" s="46">
        <v>0</v>
      </c>
      <c r="AA20" s="46"/>
      <c r="AB20" s="34">
        <v>0</v>
      </c>
      <c r="AC20" s="56">
        <f>AB20+U20</f>
        <v>7530</v>
      </c>
      <c r="AD20" s="57" t="str">
        <f>A20</f>
        <v>605-PR</v>
      </c>
      <c r="AE20" s="74"/>
    </row>
    <row r="21" spans="1:31" s="31" customFormat="1" ht="58" hidden="1" customHeight="1" x14ac:dyDescent="0.2">
      <c r="A21" s="62" t="s">
        <v>76</v>
      </c>
      <c r="B21" s="62"/>
      <c r="C21" s="63" t="s">
        <v>77</v>
      </c>
      <c r="D21" s="64">
        <v>0</v>
      </c>
      <c r="E21" s="64">
        <v>0</v>
      </c>
      <c r="F21" s="37" t="s">
        <v>85</v>
      </c>
      <c r="G21" s="37" t="s">
        <v>86</v>
      </c>
      <c r="H21" s="245">
        <v>42</v>
      </c>
      <c r="I21" s="62" t="s">
        <v>37</v>
      </c>
      <c r="J21" s="65">
        <v>1200</v>
      </c>
      <c r="K21" s="40">
        <v>0</v>
      </c>
      <c r="L21" s="40">
        <v>0</v>
      </c>
      <c r="M21" s="40">
        <v>0</v>
      </c>
      <c r="N21" s="66">
        <f t="shared" si="4"/>
        <v>0</v>
      </c>
      <c r="O21" s="42">
        <v>0</v>
      </c>
      <c r="P21" s="42">
        <v>0</v>
      </c>
      <c r="Q21" s="67">
        <v>0</v>
      </c>
      <c r="R21" s="67">
        <f t="shared" si="5"/>
        <v>0</v>
      </c>
      <c r="S21" s="42">
        <v>0</v>
      </c>
      <c r="T21" s="41">
        <f>(M21*S21)</f>
        <v>0</v>
      </c>
      <c r="U21" s="41">
        <f>N21+R21+T21</f>
        <v>0</v>
      </c>
      <c r="V21" s="41">
        <v>0</v>
      </c>
      <c r="W21" s="41">
        <v>0</v>
      </c>
      <c r="X21" s="41">
        <v>0</v>
      </c>
      <c r="Y21" s="40">
        <v>0</v>
      </c>
      <c r="Z21" s="45">
        <v>0</v>
      </c>
      <c r="AA21" s="45"/>
      <c r="AB21" s="41">
        <v>0</v>
      </c>
      <c r="AC21" s="47">
        <f>AB21+U21</f>
        <v>0</v>
      </c>
      <c r="AD21" s="49" t="str">
        <f>A21</f>
        <v>605-PR</v>
      </c>
      <c r="AE21" s="74"/>
    </row>
    <row r="22" spans="1:31" s="31" customFormat="1" ht="61" hidden="1" customHeight="1" x14ac:dyDescent="0.2">
      <c r="A22" s="178" t="s">
        <v>76</v>
      </c>
      <c r="B22" s="178" t="s">
        <v>663</v>
      </c>
      <c r="C22" s="233" t="s">
        <v>77</v>
      </c>
      <c r="D22" s="234">
        <v>0</v>
      </c>
      <c r="E22" s="234">
        <v>0</v>
      </c>
      <c r="F22" s="235" t="s">
        <v>78</v>
      </c>
      <c r="G22" s="235" t="s">
        <v>87</v>
      </c>
      <c r="H22" s="220">
        <v>42</v>
      </c>
      <c r="I22" s="33" t="s">
        <v>37</v>
      </c>
      <c r="J22" s="70">
        <v>1200</v>
      </c>
      <c r="K22" s="52">
        <v>0</v>
      </c>
      <c r="L22" s="52">
        <v>0</v>
      </c>
      <c r="M22" s="52">
        <v>0</v>
      </c>
      <c r="N22" s="61">
        <f t="shared" si="4"/>
        <v>0</v>
      </c>
      <c r="O22" s="53">
        <v>0</v>
      </c>
      <c r="P22" s="53">
        <v>0</v>
      </c>
      <c r="Q22" s="71">
        <v>0</v>
      </c>
      <c r="R22" s="71">
        <f t="shared" si="5"/>
        <v>0</v>
      </c>
      <c r="S22" s="53">
        <v>0</v>
      </c>
      <c r="T22" s="34">
        <f>(M22*S22)</f>
        <v>0</v>
      </c>
      <c r="U22" s="34">
        <f>N22+R22+T22</f>
        <v>0</v>
      </c>
      <c r="V22" s="34">
        <v>0</v>
      </c>
      <c r="W22" s="34">
        <v>0</v>
      </c>
      <c r="X22" s="34">
        <v>0</v>
      </c>
      <c r="Y22" s="52">
        <v>0</v>
      </c>
      <c r="Z22" s="46">
        <v>0</v>
      </c>
      <c r="AA22" s="46"/>
      <c r="AB22" s="34">
        <v>0</v>
      </c>
      <c r="AC22" s="56">
        <f>AB22+U22</f>
        <v>0</v>
      </c>
      <c r="AD22" s="57"/>
      <c r="AE22" s="74"/>
    </row>
    <row r="23" spans="1:31" s="31" customFormat="1" ht="39.75" hidden="1" customHeight="1" x14ac:dyDescent="0.2">
      <c r="A23" s="33" t="s">
        <v>76</v>
      </c>
      <c r="B23" s="33"/>
      <c r="C23" s="28" t="s">
        <v>77</v>
      </c>
      <c r="D23" s="60">
        <v>0</v>
      </c>
      <c r="E23" s="60">
        <v>20</v>
      </c>
      <c r="F23" s="35" t="s">
        <v>88</v>
      </c>
      <c r="G23" s="35" t="s">
        <v>89</v>
      </c>
      <c r="H23" s="220">
        <v>42</v>
      </c>
      <c r="I23" s="33" t="s">
        <v>37</v>
      </c>
      <c r="J23" s="70">
        <v>1200</v>
      </c>
      <c r="K23" s="52">
        <v>0</v>
      </c>
      <c r="L23" s="52">
        <v>0</v>
      </c>
      <c r="M23" s="52">
        <v>0</v>
      </c>
      <c r="N23" s="61">
        <f t="shared" si="4"/>
        <v>24000</v>
      </c>
      <c r="O23" s="53">
        <v>0</v>
      </c>
      <c r="P23" s="53">
        <v>0</v>
      </c>
      <c r="Q23" s="71">
        <v>0</v>
      </c>
      <c r="R23" s="71">
        <f t="shared" si="5"/>
        <v>0</v>
      </c>
      <c r="S23" s="53">
        <v>0</v>
      </c>
      <c r="T23" s="34">
        <f>(M23*S23)</f>
        <v>0</v>
      </c>
      <c r="U23" s="34">
        <f>N23+R23+T23</f>
        <v>24000</v>
      </c>
      <c r="V23" s="34">
        <v>0</v>
      </c>
      <c r="W23" s="34">
        <v>0</v>
      </c>
      <c r="X23" s="34">
        <v>0</v>
      </c>
      <c r="Y23" s="52">
        <v>0</v>
      </c>
      <c r="Z23" s="46">
        <v>0</v>
      </c>
      <c r="AA23" s="46"/>
      <c r="AB23" s="34">
        <v>0</v>
      </c>
      <c r="AC23" s="56">
        <f>AB23+U23</f>
        <v>24000</v>
      </c>
      <c r="AD23" s="57" t="str">
        <f>A23</f>
        <v>605-PR</v>
      </c>
      <c r="AE23" s="74"/>
    </row>
    <row r="24" spans="1:31" s="31" customFormat="1" ht="39.75" hidden="1" customHeight="1" x14ac:dyDescent="0.2">
      <c r="A24" s="33" t="s">
        <v>76</v>
      </c>
      <c r="B24" s="33"/>
      <c r="C24" s="28" t="s">
        <v>77</v>
      </c>
      <c r="D24" s="60">
        <v>0</v>
      </c>
      <c r="E24" s="60">
        <v>20</v>
      </c>
      <c r="F24" s="35" t="s">
        <v>90</v>
      </c>
      <c r="G24" s="35" t="s">
        <v>91</v>
      </c>
      <c r="H24" s="220">
        <v>42</v>
      </c>
      <c r="I24" s="33" t="s">
        <v>37</v>
      </c>
      <c r="J24" s="70">
        <v>1200</v>
      </c>
      <c r="K24" s="52">
        <v>0</v>
      </c>
      <c r="L24" s="52">
        <v>0</v>
      </c>
      <c r="M24" s="52">
        <v>0</v>
      </c>
      <c r="N24" s="61">
        <f t="shared" si="4"/>
        <v>24000</v>
      </c>
      <c r="O24" s="53">
        <v>0</v>
      </c>
      <c r="P24" s="53">
        <v>0</v>
      </c>
      <c r="Q24" s="71">
        <v>0</v>
      </c>
      <c r="R24" s="71">
        <f t="shared" si="5"/>
        <v>0</v>
      </c>
      <c r="S24" s="53">
        <v>0</v>
      </c>
      <c r="T24" s="34">
        <f>(M24*S24)</f>
        <v>0</v>
      </c>
      <c r="U24" s="34">
        <f>N24+R24+T24</f>
        <v>24000</v>
      </c>
      <c r="V24" s="34">
        <v>0</v>
      </c>
      <c r="W24" s="34">
        <v>0</v>
      </c>
      <c r="X24" s="34">
        <v>0</v>
      </c>
      <c r="Y24" s="52">
        <v>0</v>
      </c>
      <c r="Z24" s="46">
        <v>0</v>
      </c>
      <c r="AA24" s="46"/>
      <c r="AB24" s="34">
        <v>0</v>
      </c>
      <c r="AC24" s="56">
        <f>AB24+U24</f>
        <v>24000</v>
      </c>
      <c r="AD24" s="57" t="str">
        <f>A24</f>
        <v>605-PR</v>
      </c>
      <c r="AE24" s="74"/>
    </row>
    <row r="25" spans="1:31" s="31" customFormat="1" ht="39.75" hidden="1" customHeight="1" x14ac:dyDescent="0.2">
      <c r="A25" s="33" t="s">
        <v>76</v>
      </c>
      <c r="B25" s="33"/>
      <c r="C25" s="28" t="s">
        <v>77</v>
      </c>
      <c r="D25" s="60">
        <v>0</v>
      </c>
      <c r="E25" s="60">
        <v>34</v>
      </c>
      <c r="F25" s="35" t="s">
        <v>92</v>
      </c>
      <c r="G25" s="35" t="s">
        <v>93</v>
      </c>
      <c r="H25" s="220">
        <v>42</v>
      </c>
      <c r="I25" s="33" t="s">
        <v>37</v>
      </c>
      <c r="J25" s="70">
        <v>1200</v>
      </c>
      <c r="K25" s="52">
        <v>0</v>
      </c>
      <c r="L25" s="52">
        <v>0</v>
      </c>
      <c r="M25" s="52">
        <v>0</v>
      </c>
      <c r="N25" s="61">
        <f t="shared" si="4"/>
        <v>40800</v>
      </c>
      <c r="O25" s="53">
        <v>0</v>
      </c>
      <c r="P25" s="53">
        <v>0</v>
      </c>
      <c r="Q25" s="71">
        <v>0</v>
      </c>
      <c r="R25" s="71">
        <f t="shared" si="5"/>
        <v>0</v>
      </c>
      <c r="S25" s="53">
        <v>0</v>
      </c>
      <c r="T25" s="34">
        <f>(M25*S25)</f>
        <v>0</v>
      </c>
      <c r="U25" s="34">
        <f>N25+R25+T25</f>
        <v>40800</v>
      </c>
      <c r="V25" s="34">
        <v>0</v>
      </c>
      <c r="W25" s="34">
        <v>0</v>
      </c>
      <c r="X25" s="34">
        <v>0</v>
      </c>
      <c r="Y25" s="52">
        <v>0</v>
      </c>
      <c r="Z25" s="46">
        <v>0</v>
      </c>
      <c r="AA25" s="46"/>
      <c r="AB25" s="34">
        <v>0</v>
      </c>
      <c r="AC25" s="56">
        <f>AB25+U25</f>
        <v>40800</v>
      </c>
      <c r="AD25" s="57" t="str">
        <f>A25</f>
        <v>605-PR</v>
      </c>
      <c r="AE25" s="74"/>
    </row>
    <row r="26" spans="1:31" s="31" customFormat="1" ht="64" hidden="1" customHeight="1" x14ac:dyDescent="0.2">
      <c r="A26" s="33" t="s">
        <v>76</v>
      </c>
      <c r="B26" s="33"/>
      <c r="C26" s="28" t="s">
        <v>77</v>
      </c>
      <c r="D26" s="60">
        <v>0</v>
      </c>
      <c r="E26" s="60">
        <v>40</v>
      </c>
      <c r="F26" s="35" t="s">
        <v>94</v>
      </c>
      <c r="G26" s="35" t="s">
        <v>95</v>
      </c>
      <c r="H26" s="220">
        <v>42</v>
      </c>
      <c r="I26" s="33" t="s">
        <v>37</v>
      </c>
      <c r="J26" s="70">
        <v>753</v>
      </c>
      <c r="K26" s="52">
        <v>0</v>
      </c>
      <c r="L26" s="52">
        <v>0</v>
      </c>
      <c r="M26" s="52">
        <v>0</v>
      </c>
      <c r="N26" s="61">
        <f t="shared" si="4"/>
        <v>30120</v>
      </c>
      <c r="O26" s="53">
        <v>0</v>
      </c>
      <c r="P26" s="53">
        <v>0</v>
      </c>
      <c r="Q26" s="71">
        <v>0</v>
      </c>
      <c r="R26" s="71">
        <f t="shared" si="5"/>
        <v>0</v>
      </c>
      <c r="S26" s="53">
        <v>0</v>
      </c>
      <c r="T26" s="34">
        <f>(M26*S26)</f>
        <v>0</v>
      </c>
      <c r="U26" s="34">
        <f>N26+R26+T26</f>
        <v>30120</v>
      </c>
      <c r="V26" s="34">
        <v>0</v>
      </c>
      <c r="W26" s="34">
        <v>0</v>
      </c>
      <c r="X26" s="34">
        <v>0</v>
      </c>
      <c r="Y26" s="52">
        <v>0</v>
      </c>
      <c r="Z26" s="46">
        <v>0</v>
      </c>
      <c r="AA26" s="46"/>
      <c r="AB26" s="34">
        <v>0</v>
      </c>
      <c r="AC26" s="56">
        <f>AB26+U26</f>
        <v>30120</v>
      </c>
      <c r="AD26" s="57" t="str">
        <f>A26</f>
        <v>605-PR</v>
      </c>
      <c r="AE26" s="74"/>
    </row>
    <row r="27" spans="1:31" s="31" customFormat="1" ht="39.75" hidden="1" customHeight="1" x14ac:dyDescent="0.2">
      <c r="A27" s="33" t="s">
        <v>76</v>
      </c>
      <c r="B27" s="33"/>
      <c r="C27" s="28" t="s">
        <v>77</v>
      </c>
      <c r="D27" s="60">
        <v>0</v>
      </c>
      <c r="E27" s="60">
        <v>0</v>
      </c>
      <c r="F27" s="202" t="s">
        <v>96</v>
      </c>
      <c r="G27" s="35" t="s">
        <v>97</v>
      </c>
      <c r="H27" s="220">
        <v>42</v>
      </c>
      <c r="I27" s="33" t="s">
        <v>37</v>
      </c>
      <c r="J27" s="70">
        <v>753</v>
      </c>
      <c r="K27" s="52">
        <v>0</v>
      </c>
      <c r="L27" s="52">
        <v>0</v>
      </c>
      <c r="M27" s="52">
        <v>0</v>
      </c>
      <c r="N27" s="61">
        <f t="shared" si="4"/>
        <v>0</v>
      </c>
      <c r="O27" s="53">
        <v>0</v>
      </c>
      <c r="P27" s="53">
        <v>0</v>
      </c>
      <c r="Q27" s="71">
        <v>0</v>
      </c>
      <c r="R27" s="71">
        <f t="shared" si="5"/>
        <v>0</v>
      </c>
      <c r="S27" s="53">
        <v>0</v>
      </c>
      <c r="T27" s="34">
        <f>(M27*S27)</f>
        <v>0</v>
      </c>
      <c r="U27" s="34">
        <f>N27+R27+T27</f>
        <v>0</v>
      </c>
      <c r="V27" s="34">
        <v>0</v>
      </c>
      <c r="W27" s="34">
        <v>0</v>
      </c>
      <c r="X27" s="34">
        <v>0</v>
      </c>
      <c r="Y27" s="52">
        <v>0</v>
      </c>
      <c r="Z27" s="46">
        <v>0</v>
      </c>
      <c r="AA27" s="46"/>
      <c r="AB27" s="34">
        <v>0</v>
      </c>
      <c r="AC27" s="56">
        <f>AB27+U27</f>
        <v>0</v>
      </c>
      <c r="AD27" s="57" t="str">
        <f>A27</f>
        <v>605-PR</v>
      </c>
      <c r="AE27" s="74"/>
    </row>
    <row r="28" spans="1:31" s="31" customFormat="1" ht="42" hidden="1" customHeight="1" x14ac:dyDescent="0.2">
      <c r="A28" s="33" t="s">
        <v>76</v>
      </c>
      <c r="B28" s="33"/>
      <c r="C28" s="28" t="s">
        <v>77</v>
      </c>
      <c r="D28" s="60">
        <v>0</v>
      </c>
      <c r="E28" s="60">
        <v>0</v>
      </c>
      <c r="F28" s="28" t="s">
        <v>98</v>
      </c>
      <c r="G28" s="35" t="s">
        <v>99</v>
      </c>
      <c r="H28" s="220">
        <v>42</v>
      </c>
      <c r="I28" s="33" t="s">
        <v>37</v>
      </c>
      <c r="J28" s="70">
        <v>753</v>
      </c>
      <c r="K28" s="52">
        <v>0</v>
      </c>
      <c r="L28" s="52">
        <v>0</v>
      </c>
      <c r="M28" s="52">
        <v>0</v>
      </c>
      <c r="N28" s="61">
        <f t="shared" si="4"/>
        <v>0</v>
      </c>
      <c r="O28" s="53">
        <v>0</v>
      </c>
      <c r="P28" s="53">
        <v>0</v>
      </c>
      <c r="Q28" s="71">
        <v>0</v>
      </c>
      <c r="R28" s="71">
        <f t="shared" si="5"/>
        <v>0</v>
      </c>
      <c r="S28" s="53">
        <v>0</v>
      </c>
      <c r="T28" s="34">
        <f>(M28*S28)</f>
        <v>0</v>
      </c>
      <c r="U28" s="34">
        <f>N28+R28+T28</f>
        <v>0</v>
      </c>
      <c r="V28" s="34">
        <v>0</v>
      </c>
      <c r="W28" s="34">
        <v>0</v>
      </c>
      <c r="X28" s="34">
        <v>0</v>
      </c>
      <c r="Y28" s="52">
        <v>0</v>
      </c>
      <c r="Z28" s="46">
        <v>0</v>
      </c>
      <c r="AA28" s="46"/>
      <c r="AB28" s="34">
        <v>0</v>
      </c>
      <c r="AC28" s="56">
        <f>AB28+U28</f>
        <v>0</v>
      </c>
      <c r="AD28" s="57" t="str">
        <f>A28</f>
        <v>605-PR</v>
      </c>
      <c r="AE28" s="74"/>
    </row>
    <row r="29" spans="1:31" s="31" customFormat="1" ht="47" hidden="1" customHeight="1" x14ac:dyDescent="0.2">
      <c r="A29" s="33" t="s">
        <v>76</v>
      </c>
      <c r="B29" s="33"/>
      <c r="C29" s="28" t="s">
        <v>77</v>
      </c>
      <c r="D29" s="60">
        <v>0</v>
      </c>
      <c r="E29" s="60">
        <v>0</v>
      </c>
      <c r="F29" s="35" t="s">
        <v>85</v>
      </c>
      <c r="G29" s="35" t="s">
        <v>86</v>
      </c>
      <c r="H29" s="220">
        <v>42</v>
      </c>
      <c r="I29" s="33" t="s">
        <v>37</v>
      </c>
      <c r="J29" s="70">
        <v>1200</v>
      </c>
      <c r="K29" s="52">
        <v>0</v>
      </c>
      <c r="L29" s="52">
        <v>0</v>
      </c>
      <c r="M29" s="52">
        <v>0</v>
      </c>
      <c r="N29" s="61">
        <f t="shared" si="4"/>
        <v>0</v>
      </c>
      <c r="O29" s="53">
        <v>0</v>
      </c>
      <c r="P29" s="53">
        <v>0</v>
      </c>
      <c r="Q29" s="71">
        <v>0</v>
      </c>
      <c r="R29" s="71">
        <f t="shared" si="5"/>
        <v>0</v>
      </c>
      <c r="S29" s="53">
        <v>0</v>
      </c>
      <c r="T29" s="34">
        <f>(M29*S29)</f>
        <v>0</v>
      </c>
      <c r="U29" s="34">
        <f>N29+R29+T29</f>
        <v>0</v>
      </c>
      <c r="V29" s="34">
        <v>0</v>
      </c>
      <c r="W29" s="34">
        <v>0</v>
      </c>
      <c r="X29" s="34">
        <v>0</v>
      </c>
      <c r="Y29" s="52">
        <v>0</v>
      </c>
      <c r="Z29" s="46">
        <v>0</v>
      </c>
      <c r="AA29" s="46"/>
      <c r="AB29" s="34">
        <v>0</v>
      </c>
      <c r="AC29" s="56">
        <f>AB29+U29</f>
        <v>0</v>
      </c>
      <c r="AD29" s="57" t="str">
        <f>A29</f>
        <v>605-PR</v>
      </c>
      <c r="AE29" s="74"/>
    </row>
    <row r="30" spans="1:31" s="31" customFormat="1" ht="47" hidden="1" customHeight="1" x14ac:dyDescent="0.2">
      <c r="A30" s="33" t="s">
        <v>76</v>
      </c>
      <c r="B30" s="33"/>
      <c r="C30" s="28" t="s">
        <v>77</v>
      </c>
      <c r="D30" s="60">
        <v>15</v>
      </c>
      <c r="E30" s="60">
        <v>0</v>
      </c>
      <c r="F30" s="35" t="s">
        <v>100</v>
      </c>
      <c r="G30" s="35" t="s">
        <v>101</v>
      </c>
      <c r="H30" s="220">
        <v>42</v>
      </c>
      <c r="I30" s="33" t="s">
        <v>37</v>
      </c>
      <c r="J30" s="70">
        <v>753</v>
      </c>
      <c r="K30" s="52">
        <v>0</v>
      </c>
      <c r="L30" s="52">
        <v>0</v>
      </c>
      <c r="M30" s="52">
        <v>0</v>
      </c>
      <c r="N30" s="61">
        <f t="shared" si="4"/>
        <v>11295</v>
      </c>
      <c r="O30" s="53">
        <v>0</v>
      </c>
      <c r="P30" s="53">
        <v>0</v>
      </c>
      <c r="Q30" s="71">
        <v>0</v>
      </c>
      <c r="R30" s="71">
        <f t="shared" si="5"/>
        <v>0</v>
      </c>
      <c r="S30" s="53">
        <v>0</v>
      </c>
      <c r="T30" s="34">
        <f>(M30*S30)</f>
        <v>0</v>
      </c>
      <c r="U30" s="34">
        <f>N30+R30+T30</f>
        <v>11295</v>
      </c>
      <c r="V30" s="34">
        <v>0</v>
      </c>
      <c r="W30" s="34">
        <v>0</v>
      </c>
      <c r="X30" s="34">
        <v>0</v>
      </c>
      <c r="Y30" s="52">
        <v>0</v>
      </c>
      <c r="Z30" s="46">
        <v>0</v>
      </c>
      <c r="AA30" s="46"/>
      <c r="AB30" s="34">
        <v>0</v>
      </c>
      <c r="AC30" s="56">
        <f>AB30+U30</f>
        <v>11295</v>
      </c>
      <c r="AD30" s="57" t="str">
        <f>A30</f>
        <v>605-PR</v>
      </c>
      <c r="AE30" s="74"/>
    </row>
    <row r="31" spans="1:31" s="31" customFormat="1" ht="75" hidden="1" customHeight="1" x14ac:dyDescent="0.2">
      <c r="A31" s="33" t="s">
        <v>76</v>
      </c>
      <c r="B31" s="33" t="s">
        <v>32</v>
      </c>
      <c r="C31" s="28" t="s">
        <v>77</v>
      </c>
      <c r="D31" s="60">
        <v>40</v>
      </c>
      <c r="E31" s="60">
        <v>0</v>
      </c>
      <c r="F31" s="35" t="s">
        <v>94</v>
      </c>
      <c r="G31" s="35" t="s">
        <v>95</v>
      </c>
      <c r="H31" s="220">
        <v>42</v>
      </c>
      <c r="I31" s="33" t="s">
        <v>37</v>
      </c>
      <c r="J31" s="70">
        <v>753</v>
      </c>
      <c r="K31" s="52">
        <v>0</v>
      </c>
      <c r="L31" s="52">
        <v>0</v>
      </c>
      <c r="M31" s="52">
        <v>0</v>
      </c>
      <c r="N31" s="61">
        <f t="shared" si="4"/>
        <v>30120</v>
      </c>
      <c r="O31" s="53">
        <v>0</v>
      </c>
      <c r="P31" s="53">
        <v>0</v>
      </c>
      <c r="Q31" s="71">
        <v>0</v>
      </c>
      <c r="R31" s="71">
        <f t="shared" si="5"/>
        <v>0</v>
      </c>
      <c r="S31" s="53">
        <v>0</v>
      </c>
      <c r="T31" s="34">
        <f>(M31*S31)</f>
        <v>0</v>
      </c>
      <c r="U31" s="34">
        <f>N31+R31+T31</f>
        <v>30120</v>
      </c>
      <c r="V31" s="34">
        <v>0</v>
      </c>
      <c r="W31" s="34">
        <v>0</v>
      </c>
      <c r="X31" s="34">
        <v>0</v>
      </c>
      <c r="Y31" s="52">
        <v>0</v>
      </c>
      <c r="Z31" s="46">
        <v>0</v>
      </c>
      <c r="AA31" s="46"/>
      <c r="AB31" s="34">
        <v>0</v>
      </c>
      <c r="AC31" s="56">
        <f>AB31+U31</f>
        <v>30120</v>
      </c>
      <c r="AD31" s="57" t="str">
        <f>A31</f>
        <v>605-PR</v>
      </c>
      <c r="AE31" s="74"/>
    </row>
    <row r="32" spans="1:31" s="31" customFormat="1" ht="40" hidden="1" customHeight="1" x14ac:dyDescent="0.2">
      <c r="A32" s="33" t="s">
        <v>76</v>
      </c>
      <c r="B32" s="33"/>
      <c r="C32" s="28" t="s">
        <v>77</v>
      </c>
      <c r="D32" s="60">
        <v>20</v>
      </c>
      <c r="E32" s="60">
        <v>0</v>
      </c>
      <c r="F32" s="35" t="s">
        <v>90</v>
      </c>
      <c r="G32" s="35" t="s">
        <v>91</v>
      </c>
      <c r="H32" s="220">
        <v>42</v>
      </c>
      <c r="I32" s="33" t="s">
        <v>37</v>
      </c>
      <c r="J32" s="70">
        <v>1200</v>
      </c>
      <c r="K32" s="52">
        <v>0</v>
      </c>
      <c r="L32" s="52">
        <v>0</v>
      </c>
      <c r="M32" s="52">
        <v>0</v>
      </c>
      <c r="N32" s="61">
        <f t="shared" si="4"/>
        <v>24000</v>
      </c>
      <c r="O32" s="53">
        <v>0</v>
      </c>
      <c r="P32" s="53">
        <v>0</v>
      </c>
      <c r="Q32" s="71">
        <v>0</v>
      </c>
      <c r="R32" s="71">
        <f t="shared" si="5"/>
        <v>0</v>
      </c>
      <c r="S32" s="53">
        <v>0</v>
      </c>
      <c r="T32" s="34">
        <f>(M32*S32)</f>
        <v>0</v>
      </c>
      <c r="U32" s="34">
        <f>N32+R32+T32</f>
        <v>24000</v>
      </c>
      <c r="V32" s="34">
        <v>0</v>
      </c>
      <c r="W32" s="34">
        <v>0</v>
      </c>
      <c r="X32" s="34">
        <v>0</v>
      </c>
      <c r="Y32" s="52">
        <v>0</v>
      </c>
      <c r="Z32" s="46">
        <v>0</v>
      </c>
      <c r="AA32" s="46"/>
      <c r="AB32" s="34">
        <v>0</v>
      </c>
      <c r="AC32" s="56">
        <f>AB32+U32</f>
        <v>24000</v>
      </c>
      <c r="AD32" s="57" t="str">
        <f>A32</f>
        <v>605-PR</v>
      </c>
      <c r="AE32" s="74"/>
    </row>
    <row r="33" spans="1:31" s="31" customFormat="1" ht="43" hidden="1" customHeight="1" x14ac:dyDescent="0.2">
      <c r="A33" s="33" t="s">
        <v>76</v>
      </c>
      <c r="B33" s="33"/>
      <c r="C33" s="28" t="s">
        <v>77</v>
      </c>
      <c r="D33" s="60">
        <v>20</v>
      </c>
      <c r="E33" s="60">
        <v>0</v>
      </c>
      <c r="F33" s="35" t="s">
        <v>102</v>
      </c>
      <c r="G33" s="35" t="s">
        <v>89</v>
      </c>
      <c r="H33" s="220">
        <v>42</v>
      </c>
      <c r="I33" s="33" t="s">
        <v>37</v>
      </c>
      <c r="J33" s="70">
        <v>1200</v>
      </c>
      <c r="K33" s="52">
        <v>0</v>
      </c>
      <c r="L33" s="52">
        <v>0</v>
      </c>
      <c r="M33" s="52">
        <v>0</v>
      </c>
      <c r="N33" s="61">
        <f t="shared" si="4"/>
        <v>24000</v>
      </c>
      <c r="O33" s="53">
        <v>0</v>
      </c>
      <c r="P33" s="53">
        <v>0</v>
      </c>
      <c r="Q33" s="71">
        <v>0</v>
      </c>
      <c r="R33" s="71">
        <f t="shared" si="5"/>
        <v>0</v>
      </c>
      <c r="S33" s="53">
        <v>0</v>
      </c>
      <c r="T33" s="34">
        <f>(M33*S33)</f>
        <v>0</v>
      </c>
      <c r="U33" s="34">
        <f>N33+R33+T33</f>
        <v>24000</v>
      </c>
      <c r="V33" s="34">
        <v>0</v>
      </c>
      <c r="W33" s="34">
        <v>0</v>
      </c>
      <c r="X33" s="34">
        <v>0</v>
      </c>
      <c r="Y33" s="52">
        <v>0</v>
      </c>
      <c r="Z33" s="46">
        <v>0</v>
      </c>
      <c r="AA33" s="46"/>
      <c r="AB33" s="34">
        <v>0</v>
      </c>
      <c r="AC33" s="56">
        <f>AB33+U33</f>
        <v>24000</v>
      </c>
      <c r="AD33" s="57" t="str">
        <f>A33</f>
        <v>605-PR</v>
      </c>
      <c r="AE33" s="74"/>
    </row>
    <row r="34" spans="1:31" s="31" customFormat="1" ht="50" hidden="1" customHeight="1" x14ac:dyDescent="0.2">
      <c r="A34" s="33" t="s">
        <v>76</v>
      </c>
      <c r="B34" s="33"/>
      <c r="C34" s="28" t="s">
        <v>77</v>
      </c>
      <c r="D34" s="60">
        <v>20</v>
      </c>
      <c r="E34" s="60">
        <v>0</v>
      </c>
      <c r="F34" s="35" t="s">
        <v>92</v>
      </c>
      <c r="G34" s="35" t="s">
        <v>93</v>
      </c>
      <c r="H34" s="220">
        <v>42</v>
      </c>
      <c r="I34" s="33" t="s">
        <v>37</v>
      </c>
      <c r="J34" s="70">
        <v>1200</v>
      </c>
      <c r="K34" s="52">
        <v>0</v>
      </c>
      <c r="L34" s="52">
        <v>0</v>
      </c>
      <c r="M34" s="52">
        <v>0</v>
      </c>
      <c r="N34" s="61">
        <f t="shared" si="4"/>
        <v>24000</v>
      </c>
      <c r="O34" s="53">
        <v>0</v>
      </c>
      <c r="P34" s="53">
        <v>0</v>
      </c>
      <c r="Q34" s="71">
        <v>0</v>
      </c>
      <c r="R34" s="71">
        <f t="shared" si="5"/>
        <v>0</v>
      </c>
      <c r="S34" s="53">
        <v>0</v>
      </c>
      <c r="T34" s="34">
        <f>(M34*S34)</f>
        <v>0</v>
      </c>
      <c r="U34" s="34">
        <f>N34+R34+T34</f>
        <v>24000</v>
      </c>
      <c r="V34" s="34">
        <v>0</v>
      </c>
      <c r="W34" s="34">
        <v>0</v>
      </c>
      <c r="X34" s="34">
        <v>0</v>
      </c>
      <c r="Y34" s="52">
        <v>0</v>
      </c>
      <c r="Z34" s="46">
        <v>0</v>
      </c>
      <c r="AA34" s="46"/>
      <c r="AB34" s="34">
        <v>0</v>
      </c>
      <c r="AC34" s="56">
        <f>AB34+U34</f>
        <v>24000</v>
      </c>
      <c r="AD34" s="57" t="str">
        <f>A34</f>
        <v>605-PR</v>
      </c>
      <c r="AE34" s="74"/>
    </row>
    <row r="35" spans="1:31" s="31" customFormat="1" ht="30.75" customHeight="1" x14ac:dyDescent="0.2">
      <c r="A35" s="33" t="s">
        <v>76</v>
      </c>
      <c r="B35" s="33"/>
      <c r="C35" s="28" t="s">
        <v>77</v>
      </c>
      <c r="D35" s="28" t="s">
        <v>103</v>
      </c>
      <c r="E35" s="35" t="s">
        <v>104</v>
      </c>
      <c r="F35" s="35" t="s">
        <v>105</v>
      </c>
      <c r="G35" s="35" t="s">
        <v>105</v>
      </c>
      <c r="H35" s="220"/>
      <c r="I35" s="33" t="s">
        <v>37</v>
      </c>
      <c r="J35" s="70">
        <v>0</v>
      </c>
      <c r="K35" s="52">
        <v>18</v>
      </c>
      <c r="L35" s="75">
        <v>0</v>
      </c>
      <c r="M35" s="52">
        <f t="shared" ref="M35:M41" si="6">K35+L35</f>
        <v>18</v>
      </c>
      <c r="N35" s="34">
        <v>0</v>
      </c>
      <c r="O35" s="53">
        <f>SUM(M35)</f>
        <v>18</v>
      </c>
      <c r="P35" s="53">
        <v>161</v>
      </c>
      <c r="Q35" s="71">
        <v>0</v>
      </c>
      <c r="R35" s="71">
        <f t="shared" ref="R35:R41" si="7">SUM(O35*P35)</f>
        <v>2898</v>
      </c>
      <c r="S35" s="53">
        <v>0</v>
      </c>
      <c r="T35" s="34">
        <v>0</v>
      </c>
      <c r="U35" s="34">
        <f>N35+R35+T35</f>
        <v>2898</v>
      </c>
      <c r="V35" s="34">
        <f>SUM(M35*200)</f>
        <v>3600</v>
      </c>
      <c r="W35" s="34">
        <v>0</v>
      </c>
      <c r="X35" s="34">
        <v>0</v>
      </c>
      <c r="Y35" s="52">
        <v>0</v>
      </c>
      <c r="Z35" s="46">
        <v>0</v>
      </c>
      <c r="AA35" s="46"/>
      <c r="AB35" s="34">
        <f>V35+Y35+Z35</f>
        <v>3600</v>
      </c>
      <c r="AC35" s="56">
        <f>AB35+U35</f>
        <v>6498</v>
      </c>
      <c r="AD35" s="57" t="str">
        <f>A35</f>
        <v>605-PR</v>
      </c>
      <c r="AE35" s="74" t="s">
        <v>107</v>
      </c>
    </row>
    <row r="36" spans="1:31" s="31" customFormat="1" ht="27.75" customHeight="1" x14ac:dyDescent="0.2">
      <c r="A36" s="33" t="s">
        <v>76</v>
      </c>
      <c r="B36" s="33"/>
      <c r="C36" s="28" t="s">
        <v>77</v>
      </c>
      <c r="D36" s="28" t="s">
        <v>103</v>
      </c>
      <c r="E36" s="35" t="s">
        <v>104</v>
      </c>
      <c r="F36" s="35" t="s">
        <v>105</v>
      </c>
      <c r="G36" s="35" t="s">
        <v>105</v>
      </c>
      <c r="H36" s="220"/>
      <c r="I36" s="33" t="s">
        <v>37</v>
      </c>
      <c r="J36" s="70">
        <v>0</v>
      </c>
      <c r="K36" s="52">
        <v>0</v>
      </c>
      <c r="L36" s="75">
        <v>30</v>
      </c>
      <c r="M36" s="52">
        <f t="shared" si="6"/>
        <v>30</v>
      </c>
      <c r="N36" s="34">
        <v>0</v>
      </c>
      <c r="O36" s="53">
        <f>SUM(M36)</f>
        <v>30</v>
      </c>
      <c r="P36" s="53">
        <v>161</v>
      </c>
      <c r="Q36" s="71">
        <v>0</v>
      </c>
      <c r="R36" s="71">
        <f t="shared" si="7"/>
        <v>4830</v>
      </c>
      <c r="S36" s="53">
        <v>0</v>
      </c>
      <c r="T36" s="34">
        <v>0</v>
      </c>
      <c r="U36" s="34">
        <f>N36+R36+T36</f>
        <v>4830</v>
      </c>
      <c r="V36" s="34">
        <f>SUM(M36*200)</f>
        <v>6000</v>
      </c>
      <c r="W36" s="34">
        <v>0</v>
      </c>
      <c r="X36" s="34">
        <v>0</v>
      </c>
      <c r="Y36" s="52">
        <v>0</v>
      </c>
      <c r="Z36" s="46">
        <v>0</v>
      </c>
      <c r="AA36" s="46"/>
      <c r="AB36" s="34">
        <f>V36+Y36+Z36</f>
        <v>6000</v>
      </c>
      <c r="AC36" s="56">
        <f>AB36+U36</f>
        <v>10830</v>
      </c>
      <c r="AD36" s="57" t="str">
        <f>A36</f>
        <v>605-PR</v>
      </c>
      <c r="AE36" s="74"/>
    </row>
    <row r="37" spans="1:31" s="31" customFormat="1" ht="29.25" hidden="1" customHeight="1" x14ac:dyDescent="0.2">
      <c r="A37" s="33" t="s">
        <v>76</v>
      </c>
      <c r="B37" s="33"/>
      <c r="C37" s="28" t="s">
        <v>77</v>
      </c>
      <c r="D37" s="28" t="s">
        <v>108</v>
      </c>
      <c r="E37" s="35" t="s">
        <v>109</v>
      </c>
      <c r="F37" s="35" t="s">
        <v>105</v>
      </c>
      <c r="G37" s="35" t="s">
        <v>105</v>
      </c>
      <c r="H37" s="220"/>
      <c r="I37" s="33" t="s">
        <v>37</v>
      </c>
      <c r="J37" s="70">
        <v>0</v>
      </c>
      <c r="K37" s="52">
        <v>83</v>
      </c>
      <c r="L37" s="75">
        <v>0</v>
      </c>
      <c r="M37" s="52">
        <f t="shared" si="6"/>
        <v>83</v>
      </c>
      <c r="N37" s="34">
        <v>0</v>
      </c>
      <c r="O37" s="53">
        <v>83</v>
      </c>
      <c r="P37" s="53">
        <v>161</v>
      </c>
      <c r="Q37" s="71">
        <v>0</v>
      </c>
      <c r="R37" s="71">
        <f t="shared" si="7"/>
        <v>13363</v>
      </c>
      <c r="S37" s="53">
        <v>0</v>
      </c>
      <c r="T37" s="34">
        <v>0</v>
      </c>
      <c r="U37" s="34">
        <f>N37+R37+T37</f>
        <v>13363</v>
      </c>
      <c r="V37" s="34">
        <f>SUM(M37*200)</f>
        <v>16600</v>
      </c>
      <c r="W37" s="34">
        <v>0</v>
      </c>
      <c r="X37" s="34">
        <v>0</v>
      </c>
      <c r="Y37" s="52">
        <v>0</v>
      </c>
      <c r="Z37" s="46">
        <v>0</v>
      </c>
      <c r="AA37" s="46"/>
      <c r="AB37" s="34">
        <f>V37+Y37+Z37</f>
        <v>16600</v>
      </c>
      <c r="AC37" s="56">
        <f>AB37+U37</f>
        <v>29963</v>
      </c>
      <c r="AD37" s="57" t="str">
        <f>A37</f>
        <v>605-PR</v>
      </c>
      <c r="AE37" s="74"/>
    </row>
    <row r="38" spans="1:31" s="31" customFormat="1" ht="27" hidden="1" customHeight="1" x14ac:dyDescent="0.2">
      <c r="A38" s="33" t="s">
        <v>76</v>
      </c>
      <c r="B38" s="33"/>
      <c r="C38" s="28" t="s">
        <v>77</v>
      </c>
      <c r="D38" s="28" t="s">
        <v>108</v>
      </c>
      <c r="E38" s="35" t="s">
        <v>109</v>
      </c>
      <c r="F38" s="35" t="s">
        <v>105</v>
      </c>
      <c r="G38" s="35" t="s">
        <v>105</v>
      </c>
      <c r="H38" s="220"/>
      <c r="I38" s="33" t="s">
        <v>37</v>
      </c>
      <c r="J38" s="70">
        <v>0</v>
      </c>
      <c r="K38" s="52">
        <v>14</v>
      </c>
      <c r="L38" s="75">
        <v>0</v>
      </c>
      <c r="M38" s="52">
        <f t="shared" si="6"/>
        <v>14</v>
      </c>
      <c r="N38" s="34">
        <v>0</v>
      </c>
      <c r="O38" s="53">
        <v>14</v>
      </c>
      <c r="P38" s="53">
        <v>161</v>
      </c>
      <c r="Q38" s="71">
        <v>0</v>
      </c>
      <c r="R38" s="71">
        <f t="shared" si="7"/>
        <v>2254</v>
      </c>
      <c r="S38" s="53">
        <v>0</v>
      </c>
      <c r="T38" s="34">
        <v>0</v>
      </c>
      <c r="U38" s="34">
        <f>N38+R38+T38</f>
        <v>2254</v>
      </c>
      <c r="V38" s="34">
        <f>SUM(M38*200)</f>
        <v>2800</v>
      </c>
      <c r="W38" s="34">
        <v>0</v>
      </c>
      <c r="X38" s="34">
        <v>0</v>
      </c>
      <c r="Y38" s="52">
        <v>0</v>
      </c>
      <c r="Z38" s="46">
        <v>0</v>
      </c>
      <c r="AA38" s="46"/>
      <c r="AB38" s="34">
        <f>V38+Y38+Z38</f>
        <v>2800</v>
      </c>
      <c r="AC38" s="56">
        <f>AB38+U38</f>
        <v>5054</v>
      </c>
      <c r="AD38" s="57" t="str">
        <f>A38</f>
        <v>605-PR</v>
      </c>
      <c r="AE38" s="74"/>
    </row>
    <row r="39" spans="1:31" s="31" customFormat="1" ht="28" hidden="1" customHeight="1" x14ac:dyDescent="0.2">
      <c r="A39" s="33" t="s">
        <v>76</v>
      </c>
      <c r="B39" s="33"/>
      <c r="C39" s="28" t="s">
        <v>77</v>
      </c>
      <c r="D39" s="28" t="s">
        <v>108</v>
      </c>
      <c r="E39" s="35" t="s">
        <v>109</v>
      </c>
      <c r="F39" s="35" t="s">
        <v>105</v>
      </c>
      <c r="G39" s="35" t="s">
        <v>105</v>
      </c>
      <c r="H39" s="220"/>
      <c r="I39" s="33" t="s">
        <v>37</v>
      </c>
      <c r="J39" s="70">
        <v>0</v>
      </c>
      <c r="K39" s="52">
        <v>0</v>
      </c>
      <c r="L39" s="75">
        <v>84</v>
      </c>
      <c r="M39" s="52">
        <f t="shared" si="6"/>
        <v>84</v>
      </c>
      <c r="N39" s="34">
        <v>0</v>
      </c>
      <c r="O39" s="53">
        <v>84</v>
      </c>
      <c r="P39" s="53">
        <v>161</v>
      </c>
      <c r="Q39" s="71">
        <v>0</v>
      </c>
      <c r="R39" s="71">
        <f t="shared" si="7"/>
        <v>13524</v>
      </c>
      <c r="S39" s="53">
        <v>0</v>
      </c>
      <c r="T39" s="34">
        <v>0</v>
      </c>
      <c r="U39" s="34">
        <f>N39+R39+T39</f>
        <v>13524</v>
      </c>
      <c r="V39" s="34">
        <f>SUM(M39*200)</f>
        <v>16800</v>
      </c>
      <c r="W39" s="34">
        <v>0</v>
      </c>
      <c r="X39" s="34">
        <v>0</v>
      </c>
      <c r="Y39" s="52">
        <v>0</v>
      </c>
      <c r="Z39" s="46">
        <v>0</v>
      </c>
      <c r="AA39" s="46"/>
      <c r="AB39" s="34">
        <f>V39+Y39+Z39</f>
        <v>16800</v>
      </c>
      <c r="AC39" s="56">
        <f>AB39+U39</f>
        <v>30324</v>
      </c>
      <c r="AD39" s="57" t="str">
        <f>A39</f>
        <v>605-PR</v>
      </c>
      <c r="AE39" s="74"/>
    </row>
    <row r="40" spans="1:31" s="31" customFormat="1" ht="27" hidden="1" customHeight="1" x14ac:dyDescent="0.2">
      <c r="A40" s="33" t="s">
        <v>76</v>
      </c>
      <c r="B40" s="33"/>
      <c r="C40" s="28" t="s">
        <v>77</v>
      </c>
      <c r="D40" s="28" t="s">
        <v>108</v>
      </c>
      <c r="E40" s="35" t="s">
        <v>110</v>
      </c>
      <c r="F40" s="35" t="s">
        <v>105</v>
      </c>
      <c r="G40" s="35" t="s">
        <v>105</v>
      </c>
      <c r="H40" s="220"/>
      <c r="I40" s="33" t="s">
        <v>37</v>
      </c>
      <c r="J40" s="70">
        <v>0</v>
      </c>
      <c r="K40" s="52">
        <v>0</v>
      </c>
      <c r="L40" s="75">
        <v>14</v>
      </c>
      <c r="M40" s="52">
        <f t="shared" si="6"/>
        <v>14</v>
      </c>
      <c r="N40" s="34">
        <v>0</v>
      </c>
      <c r="O40" s="53">
        <v>14</v>
      </c>
      <c r="P40" s="53">
        <v>161</v>
      </c>
      <c r="Q40" s="71">
        <v>0</v>
      </c>
      <c r="R40" s="71">
        <f t="shared" si="7"/>
        <v>2254</v>
      </c>
      <c r="S40" s="53">
        <v>0</v>
      </c>
      <c r="T40" s="34">
        <v>0</v>
      </c>
      <c r="U40" s="34">
        <f>N40+R40+T40</f>
        <v>2254</v>
      </c>
      <c r="V40" s="34">
        <f>SUM(M40*200)</f>
        <v>2800</v>
      </c>
      <c r="W40" s="34">
        <v>0</v>
      </c>
      <c r="X40" s="34">
        <v>0</v>
      </c>
      <c r="Y40" s="52">
        <v>0</v>
      </c>
      <c r="Z40" s="46">
        <v>0</v>
      </c>
      <c r="AA40" s="46"/>
      <c r="AB40" s="34">
        <f>V40+Y40+Z40</f>
        <v>2800</v>
      </c>
      <c r="AC40" s="56">
        <f>AB40+U40</f>
        <v>5054</v>
      </c>
      <c r="AD40" s="57" t="str">
        <f>A40</f>
        <v>605-PR</v>
      </c>
      <c r="AE40" s="74"/>
    </row>
    <row r="41" spans="1:31" s="31" customFormat="1" ht="31.5" hidden="1" customHeight="1" x14ac:dyDescent="0.2">
      <c r="A41" s="33" t="s">
        <v>76</v>
      </c>
      <c r="B41" s="33"/>
      <c r="C41" s="28" t="s">
        <v>77</v>
      </c>
      <c r="D41" s="28" t="s">
        <v>108</v>
      </c>
      <c r="E41" s="35" t="s">
        <v>111</v>
      </c>
      <c r="F41" s="35" t="s">
        <v>105</v>
      </c>
      <c r="G41" s="35" t="s">
        <v>105</v>
      </c>
      <c r="H41" s="220"/>
      <c r="I41" s="33" t="s">
        <v>37</v>
      </c>
      <c r="J41" s="70">
        <v>0</v>
      </c>
      <c r="K41" s="52">
        <v>0</v>
      </c>
      <c r="L41" s="75">
        <v>15</v>
      </c>
      <c r="M41" s="52">
        <f t="shared" si="6"/>
        <v>15</v>
      </c>
      <c r="N41" s="34">
        <v>0</v>
      </c>
      <c r="O41" s="53">
        <f>SUM(M41)</f>
        <v>15</v>
      </c>
      <c r="P41" s="53">
        <v>161</v>
      </c>
      <c r="Q41" s="71">
        <v>0</v>
      </c>
      <c r="R41" s="71">
        <f t="shared" si="7"/>
        <v>2415</v>
      </c>
      <c r="S41" s="53">
        <v>0</v>
      </c>
      <c r="T41" s="34">
        <v>0</v>
      </c>
      <c r="U41" s="34">
        <f>N41+R41+T41</f>
        <v>2415</v>
      </c>
      <c r="V41" s="34">
        <f>SUM(M41*200)</f>
        <v>3000</v>
      </c>
      <c r="W41" s="34">
        <v>0</v>
      </c>
      <c r="X41" s="34">
        <v>0</v>
      </c>
      <c r="Y41" s="52">
        <v>0</v>
      </c>
      <c r="Z41" s="46">
        <v>0</v>
      </c>
      <c r="AA41" s="46"/>
      <c r="AB41" s="34">
        <f>V41+Y41+Z41</f>
        <v>3000</v>
      </c>
      <c r="AC41" s="56">
        <f>AB41+U41</f>
        <v>5415</v>
      </c>
      <c r="AD41" s="57" t="str">
        <f>A41</f>
        <v>605-PR</v>
      </c>
      <c r="AE41" s="74"/>
    </row>
    <row r="42" spans="1:31" s="31" customFormat="1" ht="29.25" hidden="1" customHeight="1" x14ac:dyDescent="0.2">
      <c r="A42" s="33" t="s">
        <v>76</v>
      </c>
      <c r="B42" s="33"/>
      <c r="C42" s="198" t="s">
        <v>77</v>
      </c>
      <c r="D42" s="198" t="s">
        <v>112</v>
      </c>
      <c r="E42" s="110" t="s">
        <v>112</v>
      </c>
      <c r="F42" s="110" t="s">
        <v>112</v>
      </c>
      <c r="G42" s="35" t="s">
        <v>113</v>
      </c>
      <c r="H42" s="52" t="s">
        <v>112</v>
      </c>
      <c r="I42" s="203" t="s">
        <v>112</v>
      </c>
      <c r="J42" s="204" t="s">
        <v>112</v>
      </c>
      <c r="K42" s="52">
        <v>0</v>
      </c>
      <c r="L42" s="52">
        <v>0</v>
      </c>
      <c r="M42" s="52">
        <v>0</v>
      </c>
      <c r="N42" s="61">
        <v>0</v>
      </c>
      <c r="O42" s="53">
        <v>0</v>
      </c>
      <c r="P42" s="53">
        <v>0</v>
      </c>
      <c r="Q42" s="71"/>
      <c r="R42" s="71">
        <v>0</v>
      </c>
      <c r="S42" s="53">
        <v>0</v>
      </c>
      <c r="T42" s="34">
        <v>84000</v>
      </c>
      <c r="U42" s="34">
        <f>N42+R42+T42</f>
        <v>84000</v>
      </c>
      <c r="V42" s="34">
        <v>0</v>
      </c>
      <c r="W42" s="34">
        <v>0</v>
      </c>
      <c r="X42" s="34">
        <v>0</v>
      </c>
      <c r="Y42" s="52">
        <v>0</v>
      </c>
      <c r="Z42" s="46">
        <v>0</v>
      </c>
      <c r="AA42" s="46"/>
      <c r="AB42" s="34">
        <v>0</v>
      </c>
      <c r="AC42" s="56">
        <f>AB42+U42</f>
        <v>84000</v>
      </c>
      <c r="AD42" s="206" t="str">
        <f>A42</f>
        <v>605-PR</v>
      </c>
      <c r="AE42" s="74"/>
    </row>
    <row r="43" spans="1:31" s="31" customFormat="1" ht="31.5" hidden="1" customHeight="1" x14ac:dyDescent="0.2">
      <c r="A43" s="33" t="s">
        <v>76</v>
      </c>
      <c r="B43" s="33"/>
      <c r="C43" s="28" t="s">
        <v>77</v>
      </c>
      <c r="D43" s="28" t="s">
        <v>112</v>
      </c>
      <c r="E43" s="35" t="s">
        <v>112</v>
      </c>
      <c r="F43" s="35" t="s">
        <v>112</v>
      </c>
      <c r="G43" s="35" t="s">
        <v>114</v>
      </c>
      <c r="H43" s="220" t="s">
        <v>112</v>
      </c>
      <c r="I43" s="33" t="s">
        <v>112</v>
      </c>
      <c r="J43" s="70" t="s">
        <v>112</v>
      </c>
      <c r="K43" s="52">
        <v>0</v>
      </c>
      <c r="L43" s="52">
        <v>0</v>
      </c>
      <c r="M43" s="52">
        <v>0</v>
      </c>
      <c r="N43" s="61">
        <v>0</v>
      </c>
      <c r="O43" s="53">
        <v>0</v>
      </c>
      <c r="P43" s="53">
        <v>0</v>
      </c>
      <c r="Q43" s="71"/>
      <c r="R43" s="71">
        <v>0</v>
      </c>
      <c r="S43" s="53">
        <v>0</v>
      </c>
      <c r="T43" s="34">
        <v>31960</v>
      </c>
      <c r="U43" s="34">
        <f>N43+R43+T43</f>
        <v>31960</v>
      </c>
      <c r="V43" s="34">
        <v>0</v>
      </c>
      <c r="W43" s="34">
        <v>0</v>
      </c>
      <c r="X43" s="34">
        <v>0</v>
      </c>
      <c r="Y43" s="52">
        <v>0</v>
      </c>
      <c r="Z43" s="46">
        <v>0</v>
      </c>
      <c r="AA43" s="46"/>
      <c r="AB43" s="34">
        <v>0</v>
      </c>
      <c r="AC43" s="56">
        <f>AB43+U43</f>
        <v>31960</v>
      </c>
      <c r="AD43" s="57" t="str">
        <f>A43</f>
        <v>605-PR</v>
      </c>
      <c r="AE43" s="74"/>
    </row>
    <row r="44" spans="1:31" s="31" customFormat="1" ht="48" hidden="1" customHeight="1" x14ac:dyDescent="0.2">
      <c r="A44" s="33" t="s">
        <v>76</v>
      </c>
      <c r="B44" s="33"/>
      <c r="C44" s="28" t="s">
        <v>77</v>
      </c>
      <c r="D44" s="28" t="s">
        <v>112</v>
      </c>
      <c r="E44" s="35" t="s">
        <v>112</v>
      </c>
      <c r="F44" s="35" t="s">
        <v>112</v>
      </c>
      <c r="G44" s="35" t="s">
        <v>115</v>
      </c>
      <c r="H44" s="220" t="s">
        <v>112</v>
      </c>
      <c r="I44" s="33" t="s">
        <v>112</v>
      </c>
      <c r="J44" s="70" t="s">
        <v>112</v>
      </c>
      <c r="K44" s="52">
        <v>0</v>
      </c>
      <c r="L44" s="52">
        <v>0</v>
      </c>
      <c r="M44" s="52">
        <v>0</v>
      </c>
      <c r="N44" s="61">
        <v>0</v>
      </c>
      <c r="O44" s="53">
        <v>0</v>
      </c>
      <c r="P44" s="53">
        <v>0</v>
      </c>
      <c r="Q44" s="71"/>
      <c r="R44" s="71">
        <v>0</v>
      </c>
      <c r="S44" s="53">
        <v>0</v>
      </c>
      <c r="T44" s="34">
        <v>94500</v>
      </c>
      <c r="U44" s="34">
        <f>N44+R44+T44</f>
        <v>94500</v>
      </c>
      <c r="V44" s="34">
        <v>0</v>
      </c>
      <c r="W44" s="34">
        <v>0</v>
      </c>
      <c r="X44" s="34">
        <v>0</v>
      </c>
      <c r="Y44" s="52">
        <v>0</v>
      </c>
      <c r="Z44" s="46">
        <v>0</v>
      </c>
      <c r="AA44" s="46"/>
      <c r="AB44" s="34">
        <v>0</v>
      </c>
      <c r="AC44" s="56">
        <f>AB44+U44</f>
        <v>94500</v>
      </c>
      <c r="AD44" s="57" t="str">
        <f>A44</f>
        <v>605-PR</v>
      </c>
      <c r="AE44" s="74"/>
    </row>
    <row r="45" spans="1:31" s="31" customFormat="1" ht="24.75" hidden="1" customHeight="1" x14ac:dyDescent="0.2">
      <c r="A45" s="33" t="s">
        <v>76</v>
      </c>
      <c r="B45" s="33"/>
      <c r="C45" s="28" t="s">
        <v>77</v>
      </c>
      <c r="D45" s="28" t="s">
        <v>112</v>
      </c>
      <c r="E45" s="35" t="s">
        <v>112</v>
      </c>
      <c r="F45" s="35" t="s">
        <v>112</v>
      </c>
      <c r="G45" s="35" t="s">
        <v>116</v>
      </c>
      <c r="H45" s="220" t="s">
        <v>112</v>
      </c>
      <c r="I45" s="33" t="s">
        <v>112</v>
      </c>
      <c r="J45" s="70" t="s">
        <v>112</v>
      </c>
      <c r="K45" s="52">
        <v>0</v>
      </c>
      <c r="L45" s="52">
        <v>0</v>
      </c>
      <c r="M45" s="52">
        <v>0</v>
      </c>
      <c r="N45" s="61">
        <v>0</v>
      </c>
      <c r="O45" s="53">
        <v>0</v>
      </c>
      <c r="P45" s="53">
        <v>0</v>
      </c>
      <c r="Q45" s="71"/>
      <c r="R45" s="71">
        <v>0</v>
      </c>
      <c r="S45" s="53">
        <v>0</v>
      </c>
      <c r="T45" s="34">
        <v>39055</v>
      </c>
      <c r="U45" s="34">
        <f>N45+R45+T45</f>
        <v>39055</v>
      </c>
      <c r="V45" s="34">
        <v>0</v>
      </c>
      <c r="W45" s="34">
        <v>0</v>
      </c>
      <c r="X45" s="34">
        <v>0</v>
      </c>
      <c r="Y45" s="52">
        <v>0</v>
      </c>
      <c r="Z45" s="46">
        <v>0</v>
      </c>
      <c r="AA45" s="46"/>
      <c r="AB45" s="34">
        <v>0</v>
      </c>
      <c r="AC45" s="56">
        <f>AB45+U45</f>
        <v>39055</v>
      </c>
      <c r="AD45" s="57" t="str">
        <f>A45</f>
        <v>605-PR</v>
      </c>
      <c r="AE45" s="74"/>
    </row>
    <row r="46" spans="1:31" s="31" customFormat="1" ht="34.5" hidden="1" customHeight="1" x14ac:dyDescent="0.2">
      <c r="A46" s="33" t="s">
        <v>76</v>
      </c>
      <c r="B46" s="33"/>
      <c r="C46" s="28" t="s">
        <v>77</v>
      </c>
      <c r="D46" s="28" t="s">
        <v>50</v>
      </c>
      <c r="E46" s="35" t="s">
        <v>104</v>
      </c>
      <c r="F46" s="35" t="s">
        <v>105</v>
      </c>
      <c r="G46" s="35" t="s">
        <v>105</v>
      </c>
      <c r="H46" s="220"/>
      <c r="I46" s="33" t="s">
        <v>37</v>
      </c>
      <c r="J46" s="70">
        <v>0</v>
      </c>
      <c r="K46" s="52">
        <v>0</v>
      </c>
      <c r="L46" s="75">
        <v>25</v>
      </c>
      <c r="M46" s="52">
        <f>K46+L46</f>
        <v>25</v>
      </c>
      <c r="N46" s="34">
        <v>0</v>
      </c>
      <c r="O46" s="53">
        <v>25</v>
      </c>
      <c r="P46" s="53">
        <v>161</v>
      </c>
      <c r="Q46" s="71">
        <v>0</v>
      </c>
      <c r="R46" s="71">
        <f>SUM(O46*P46)</f>
        <v>4025</v>
      </c>
      <c r="S46" s="53">
        <v>0</v>
      </c>
      <c r="T46" s="34">
        <v>0</v>
      </c>
      <c r="U46" s="34">
        <f>N46+R46+T46</f>
        <v>4025</v>
      </c>
      <c r="V46" s="34">
        <f>SUM(M46*200)</f>
        <v>5000</v>
      </c>
      <c r="W46" s="34">
        <v>0</v>
      </c>
      <c r="X46" s="34">
        <v>0</v>
      </c>
      <c r="Y46" s="52">
        <v>0</v>
      </c>
      <c r="Z46" s="46">
        <v>0</v>
      </c>
      <c r="AA46" s="46"/>
      <c r="AB46" s="34">
        <f>V46+Y46+Z46</f>
        <v>5000</v>
      </c>
      <c r="AC46" s="56">
        <f>AB46+U46</f>
        <v>9025</v>
      </c>
      <c r="AD46" s="57" t="str">
        <f>A46</f>
        <v>605-PR</v>
      </c>
      <c r="AE46" s="74" t="s">
        <v>117</v>
      </c>
    </row>
    <row r="47" spans="1:31" s="31" customFormat="1" ht="38.25" hidden="1" customHeight="1" x14ac:dyDescent="0.2">
      <c r="A47" s="33" t="s">
        <v>76</v>
      </c>
      <c r="B47" s="33"/>
      <c r="C47" s="28" t="s">
        <v>77</v>
      </c>
      <c r="D47" s="28" t="s">
        <v>50</v>
      </c>
      <c r="E47" s="35" t="s">
        <v>104</v>
      </c>
      <c r="F47" s="35" t="s">
        <v>105</v>
      </c>
      <c r="G47" s="35" t="s">
        <v>105</v>
      </c>
      <c r="H47" s="220"/>
      <c r="I47" s="33" t="s">
        <v>37</v>
      </c>
      <c r="J47" s="70">
        <v>0</v>
      </c>
      <c r="K47" s="52">
        <v>30</v>
      </c>
      <c r="L47" s="75">
        <v>0</v>
      </c>
      <c r="M47" s="52">
        <f>K47+L47</f>
        <v>30</v>
      </c>
      <c r="N47" s="34">
        <v>0</v>
      </c>
      <c r="O47" s="53">
        <v>30</v>
      </c>
      <c r="P47" s="53">
        <v>161</v>
      </c>
      <c r="Q47" s="71">
        <v>0</v>
      </c>
      <c r="R47" s="71">
        <f>SUM(O47*P47)</f>
        <v>4830</v>
      </c>
      <c r="S47" s="53">
        <v>0</v>
      </c>
      <c r="T47" s="34">
        <v>0</v>
      </c>
      <c r="U47" s="34">
        <f>N47+R47+T47</f>
        <v>4830</v>
      </c>
      <c r="V47" s="34">
        <f>SUM(M47*200)</f>
        <v>6000</v>
      </c>
      <c r="W47" s="34">
        <v>0</v>
      </c>
      <c r="X47" s="34">
        <v>0</v>
      </c>
      <c r="Y47" s="52">
        <v>0</v>
      </c>
      <c r="Z47" s="46">
        <v>0</v>
      </c>
      <c r="AA47" s="46"/>
      <c r="AB47" s="34">
        <f>V47+Y47+Z47</f>
        <v>6000</v>
      </c>
      <c r="AC47" s="56">
        <f>AB47+U47</f>
        <v>10830</v>
      </c>
      <c r="AD47" s="57" t="str">
        <f>A47</f>
        <v>605-PR</v>
      </c>
      <c r="AE47" s="74" t="s">
        <v>117</v>
      </c>
    </row>
    <row r="48" spans="1:31" s="87" customFormat="1" ht="37.5" hidden="1" customHeight="1" x14ac:dyDescent="0.15">
      <c r="A48" s="207" t="s">
        <v>118</v>
      </c>
      <c r="B48" s="207" t="s">
        <v>119</v>
      </c>
      <c r="C48" s="76" t="s">
        <v>33</v>
      </c>
      <c r="D48" s="76" t="s">
        <v>112</v>
      </c>
      <c r="E48" s="77" t="s">
        <v>112</v>
      </c>
      <c r="F48" s="77" t="s">
        <v>112</v>
      </c>
      <c r="G48" s="77" t="s">
        <v>113</v>
      </c>
      <c r="H48" s="247">
        <v>0</v>
      </c>
      <c r="I48" s="78" t="s">
        <v>37</v>
      </c>
      <c r="J48" s="79">
        <v>0</v>
      </c>
      <c r="K48" s="80">
        <v>0</v>
      </c>
      <c r="L48" s="80">
        <v>0</v>
      </c>
      <c r="M48" s="80">
        <f>K48+L48</f>
        <v>0</v>
      </c>
      <c r="N48" s="81">
        <f>(J48*M48)</f>
        <v>0</v>
      </c>
      <c r="O48" s="82">
        <v>0</v>
      </c>
      <c r="P48" s="82">
        <v>0</v>
      </c>
      <c r="Q48" s="83">
        <v>0</v>
      </c>
      <c r="R48" s="83">
        <v>0</v>
      </c>
      <c r="S48" s="82">
        <v>0</v>
      </c>
      <c r="T48" s="81">
        <v>0</v>
      </c>
      <c r="U48" s="81">
        <f>N48+R48+T48</f>
        <v>0</v>
      </c>
      <c r="V48" s="81">
        <v>0</v>
      </c>
      <c r="W48" s="81">
        <v>0</v>
      </c>
      <c r="X48" s="81">
        <v>0</v>
      </c>
      <c r="Y48" s="80">
        <f>SUM(X48*W48)</f>
        <v>0</v>
      </c>
      <c r="Z48" s="85">
        <v>0</v>
      </c>
      <c r="AA48" s="85"/>
      <c r="AB48" s="81">
        <f>V48+Y48+Z48</f>
        <v>0</v>
      </c>
      <c r="AC48" s="56">
        <f>AB48+U48</f>
        <v>0</v>
      </c>
      <c r="AD48" s="86" t="s">
        <v>120</v>
      </c>
      <c r="AE48" s="88"/>
    </row>
    <row r="49" spans="1:31" s="87" customFormat="1" ht="35.25" hidden="1" customHeight="1" x14ac:dyDescent="0.15">
      <c r="A49" s="207" t="s">
        <v>118</v>
      </c>
      <c r="B49" s="207" t="s">
        <v>119</v>
      </c>
      <c r="C49" s="76" t="s">
        <v>33</v>
      </c>
      <c r="D49" s="76" t="s">
        <v>112</v>
      </c>
      <c r="E49" s="77" t="s">
        <v>112</v>
      </c>
      <c r="F49" s="77" t="s">
        <v>112</v>
      </c>
      <c r="G49" s="59" t="s">
        <v>114</v>
      </c>
      <c r="H49" s="247">
        <v>0</v>
      </c>
      <c r="I49" s="78" t="s">
        <v>37</v>
      </c>
      <c r="J49" s="79">
        <v>0</v>
      </c>
      <c r="K49" s="80">
        <v>0</v>
      </c>
      <c r="L49" s="80">
        <v>0</v>
      </c>
      <c r="M49" s="80">
        <v>0</v>
      </c>
      <c r="N49" s="81">
        <v>0</v>
      </c>
      <c r="O49" s="82">
        <v>0</v>
      </c>
      <c r="P49" s="82">
        <v>0</v>
      </c>
      <c r="Q49" s="83">
        <v>0</v>
      </c>
      <c r="R49" s="83">
        <v>0</v>
      </c>
      <c r="S49" s="82">
        <v>0</v>
      </c>
      <c r="T49" s="81">
        <v>0</v>
      </c>
      <c r="U49" s="81">
        <f>N49+R49+T49</f>
        <v>0</v>
      </c>
      <c r="V49" s="81">
        <v>0</v>
      </c>
      <c r="W49" s="81">
        <v>0</v>
      </c>
      <c r="X49" s="81">
        <v>0</v>
      </c>
      <c r="Y49" s="80">
        <v>0</v>
      </c>
      <c r="Z49" s="85">
        <v>0</v>
      </c>
      <c r="AA49" s="85"/>
      <c r="AB49" s="81">
        <v>0</v>
      </c>
      <c r="AC49" s="56">
        <f>AB49+U49</f>
        <v>0</v>
      </c>
      <c r="AD49" s="86" t="s">
        <v>120</v>
      </c>
      <c r="AE49" s="88"/>
    </row>
    <row r="50" spans="1:31" s="31" customFormat="1" ht="81" hidden="1" customHeight="1" x14ac:dyDescent="0.2">
      <c r="A50" s="92" t="s">
        <v>118</v>
      </c>
      <c r="B50" s="207" t="s">
        <v>119</v>
      </c>
      <c r="C50" s="88" t="s">
        <v>33</v>
      </c>
      <c r="D50" s="88" t="s">
        <v>50</v>
      </c>
      <c r="E50" s="89" t="s">
        <v>121</v>
      </c>
      <c r="F50" s="89" t="s">
        <v>122</v>
      </c>
      <c r="G50" s="89" t="s">
        <v>123</v>
      </c>
      <c r="H50" s="220">
        <v>45</v>
      </c>
      <c r="I50" s="90" t="s">
        <v>37</v>
      </c>
      <c r="J50" s="51">
        <v>1200</v>
      </c>
      <c r="K50" s="52">
        <v>0</v>
      </c>
      <c r="L50" s="52">
        <v>0</v>
      </c>
      <c r="M50" s="52">
        <f>K50+L50</f>
        <v>0</v>
      </c>
      <c r="N50" s="34">
        <f t="shared" ref="N50:N68" si="8">(J50*M50)</f>
        <v>0</v>
      </c>
      <c r="O50" s="53">
        <v>0</v>
      </c>
      <c r="P50" s="53">
        <v>0</v>
      </c>
      <c r="Q50" s="71">
        <v>0.4</v>
      </c>
      <c r="R50" s="71">
        <f>SUM(P50*Q50*O50)</f>
        <v>0</v>
      </c>
      <c r="S50" s="53">
        <v>0</v>
      </c>
      <c r="T50" s="34">
        <v>0</v>
      </c>
      <c r="U50" s="34">
        <f>N50+R50+T50</f>
        <v>0</v>
      </c>
      <c r="V50" s="34">
        <f>M50*200</f>
        <v>0</v>
      </c>
      <c r="W50" s="34">
        <v>0</v>
      </c>
      <c r="X50" s="34">
        <v>410</v>
      </c>
      <c r="Y50" s="52">
        <f t="shared" ref="Y50:Y68" si="9">SUM(X50*W50)</f>
        <v>0</v>
      </c>
      <c r="Z50" s="46">
        <v>0</v>
      </c>
      <c r="AA50" s="46"/>
      <c r="AB50" s="34">
        <f>V50+Y50+Z50</f>
        <v>0</v>
      </c>
      <c r="AC50" s="56">
        <f>AB50+U50</f>
        <v>0</v>
      </c>
      <c r="AD50" s="91" t="s">
        <v>120</v>
      </c>
      <c r="AE50" s="74"/>
    </row>
    <row r="51" spans="1:31" s="31" customFormat="1" ht="54" hidden="1" customHeight="1" x14ac:dyDescent="0.2">
      <c r="A51" s="92" t="s">
        <v>124</v>
      </c>
      <c r="B51" s="92" t="s">
        <v>32</v>
      </c>
      <c r="C51" s="28" t="s">
        <v>33</v>
      </c>
      <c r="D51" s="28" t="s">
        <v>108</v>
      </c>
      <c r="E51" s="35" t="s">
        <v>125</v>
      </c>
      <c r="F51" s="35" t="s">
        <v>126</v>
      </c>
      <c r="G51" s="35" t="s">
        <v>127</v>
      </c>
      <c r="H51" s="220">
        <v>45</v>
      </c>
      <c r="I51" s="33" t="s">
        <v>37</v>
      </c>
      <c r="J51" s="51">
        <v>1200</v>
      </c>
      <c r="K51" s="52">
        <v>0</v>
      </c>
      <c r="L51" s="52">
        <v>15</v>
      </c>
      <c r="M51" s="52">
        <f>K51+L51</f>
        <v>15</v>
      </c>
      <c r="N51" s="34">
        <f t="shared" si="8"/>
        <v>18000</v>
      </c>
      <c r="O51" s="53">
        <v>0</v>
      </c>
      <c r="P51" s="53">
        <v>0</v>
      </c>
      <c r="Q51" s="71">
        <v>0</v>
      </c>
      <c r="R51" s="71">
        <v>0</v>
      </c>
      <c r="S51" s="53">
        <v>0</v>
      </c>
      <c r="T51" s="34">
        <f>(M51*S51)</f>
        <v>0</v>
      </c>
      <c r="U51" s="34">
        <f>N51+R51+T51</f>
        <v>18000</v>
      </c>
      <c r="V51" s="34">
        <f>M51*200</f>
        <v>3000</v>
      </c>
      <c r="W51" s="34">
        <v>72</v>
      </c>
      <c r="X51" s="34">
        <v>460</v>
      </c>
      <c r="Y51" s="52">
        <f t="shared" si="9"/>
        <v>33120</v>
      </c>
      <c r="Z51" s="46">
        <v>0</v>
      </c>
      <c r="AA51" s="46"/>
      <c r="AB51" s="34">
        <f>V51+Y51+Z51</f>
        <v>36120</v>
      </c>
      <c r="AC51" s="56">
        <f>AB51+U51</f>
        <v>54120</v>
      </c>
      <c r="AD51" s="91" t="str">
        <f>A51</f>
        <v>606-PR</v>
      </c>
      <c r="AE51" s="74"/>
    </row>
    <row r="52" spans="1:31" s="31" customFormat="1" ht="27.75" hidden="1" customHeight="1" x14ac:dyDescent="0.2">
      <c r="A52" s="92" t="s">
        <v>124</v>
      </c>
      <c r="B52" s="92"/>
      <c r="C52" s="88" t="s">
        <v>33</v>
      </c>
      <c r="D52" s="88" t="s">
        <v>108</v>
      </c>
      <c r="E52" s="107" t="s">
        <v>125</v>
      </c>
      <c r="F52" s="99" t="s">
        <v>122</v>
      </c>
      <c r="G52" s="99" t="s">
        <v>123</v>
      </c>
      <c r="H52" s="220">
        <v>45</v>
      </c>
      <c r="I52" s="90" t="s">
        <v>37</v>
      </c>
      <c r="J52" s="51">
        <v>1200</v>
      </c>
      <c r="K52" s="52">
        <v>0</v>
      </c>
      <c r="L52" s="52">
        <v>15</v>
      </c>
      <c r="M52" s="52">
        <f>K52+L52</f>
        <v>15</v>
      </c>
      <c r="N52" s="34">
        <f t="shared" si="8"/>
        <v>18000</v>
      </c>
      <c r="O52" s="53">
        <v>0</v>
      </c>
      <c r="P52" s="53">
        <v>0</v>
      </c>
      <c r="Q52" s="71">
        <v>0</v>
      </c>
      <c r="R52" s="71">
        <v>0</v>
      </c>
      <c r="S52" s="53">
        <v>0</v>
      </c>
      <c r="T52" s="34">
        <f>(M52*S52)</f>
        <v>0</v>
      </c>
      <c r="U52" s="34">
        <f>N52+R52+T52</f>
        <v>18000</v>
      </c>
      <c r="V52" s="34">
        <f>M52*200</f>
        <v>3000</v>
      </c>
      <c r="W52" s="34">
        <v>0</v>
      </c>
      <c r="X52" s="34">
        <v>0</v>
      </c>
      <c r="Y52" s="52">
        <f t="shared" si="9"/>
        <v>0</v>
      </c>
      <c r="Z52" s="46">
        <v>0</v>
      </c>
      <c r="AA52" s="46"/>
      <c r="AB52" s="34">
        <f>V52+Y52+Z52</f>
        <v>3000</v>
      </c>
      <c r="AC52" s="56">
        <f>AB52+U52</f>
        <v>21000</v>
      </c>
      <c r="AD52" s="91" t="str">
        <f>A52</f>
        <v>606-PR</v>
      </c>
      <c r="AE52" s="74"/>
    </row>
    <row r="53" spans="1:31" s="31" customFormat="1" ht="45" hidden="1" customHeight="1" x14ac:dyDescent="0.2">
      <c r="A53" s="92" t="s">
        <v>124</v>
      </c>
      <c r="B53" s="92"/>
      <c r="C53" s="88" t="s">
        <v>33</v>
      </c>
      <c r="D53" s="88" t="s">
        <v>112</v>
      </c>
      <c r="E53" s="89" t="s">
        <v>112</v>
      </c>
      <c r="F53" s="89" t="s">
        <v>112</v>
      </c>
      <c r="G53" s="89" t="s">
        <v>113</v>
      </c>
      <c r="H53" s="220">
        <v>0</v>
      </c>
      <c r="I53" s="90" t="s">
        <v>37</v>
      </c>
      <c r="J53" s="51">
        <v>0</v>
      </c>
      <c r="K53" s="52">
        <v>0</v>
      </c>
      <c r="L53" s="52">
        <v>0</v>
      </c>
      <c r="M53" s="52">
        <f>K53+L53</f>
        <v>0</v>
      </c>
      <c r="N53" s="34">
        <f t="shared" si="8"/>
        <v>0</v>
      </c>
      <c r="O53" s="53">
        <v>0</v>
      </c>
      <c r="P53" s="53">
        <v>0</v>
      </c>
      <c r="Q53" s="71">
        <v>0</v>
      </c>
      <c r="R53" s="71">
        <v>0</v>
      </c>
      <c r="S53" s="53">
        <v>0</v>
      </c>
      <c r="T53" s="34">
        <v>10500</v>
      </c>
      <c r="U53" s="34">
        <f>N53+R53+T53</f>
        <v>10500</v>
      </c>
      <c r="V53" s="34">
        <v>0</v>
      </c>
      <c r="W53" s="34">
        <v>0</v>
      </c>
      <c r="X53" s="34">
        <v>0</v>
      </c>
      <c r="Y53" s="52">
        <f t="shared" si="9"/>
        <v>0</v>
      </c>
      <c r="Z53" s="46">
        <v>0</v>
      </c>
      <c r="AA53" s="46"/>
      <c r="AB53" s="34">
        <f>V53+Y53+Z53</f>
        <v>0</v>
      </c>
      <c r="AC53" s="56">
        <f>AB53+U53</f>
        <v>10500</v>
      </c>
      <c r="AD53" s="91" t="str">
        <f>A53</f>
        <v>606-PR</v>
      </c>
      <c r="AE53" s="74"/>
    </row>
    <row r="54" spans="1:31" s="31" customFormat="1" ht="24" hidden="1" customHeight="1" x14ac:dyDescent="0.2">
      <c r="A54" s="92" t="s">
        <v>124</v>
      </c>
      <c r="B54" s="92"/>
      <c r="C54" s="88" t="s">
        <v>33</v>
      </c>
      <c r="D54" s="88" t="s">
        <v>112</v>
      </c>
      <c r="E54" s="89" t="s">
        <v>112</v>
      </c>
      <c r="F54" s="89" t="s">
        <v>112</v>
      </c>
      <c r="G54" s="35" t="s">
        <v>114</v>
      </c>
      <c r="H54" s="220">
        <v>0</v>
      </c>
      <c r="I54" s="90" t="s">
        <v>37</v>
      </c>
      <c r="J54" s="51">
        <v>0</v>
      </c>
      <c r="K54" s="52">
        <v>0</v>
      </c>
      <c r="L54" s="52">
        <v>0</v>
      </c>
      <c r="M54" s="52">
        <v>0</v>
      </c>
      <c r="N54" s="34">
        <f t="shared" si="8"/>
        <v>0</v>
      </c>
      <c r="O54" s="53">
        <v>0</v>
      </c>
      <c r="P54" s="53">
        <v>0</v>
      </c>
      <c r="Q54" s="71">
        <v>0</v>
      </c>
      <c r="R54" s="71">
        <v>0</v>
      </c>
      <c r="S54" s="53">
        <v>0</v>
      </c>
      <c r="T54" s="34">
        <v>0</v>
      </c>
      <c r="U54" s="34">
        <f>N54+R54+T54</f>
        <v>0</v>
      </c>
      <c r="V54" s="34">
        <v>0</v>
      </c>
      <c r="W54" s="34">
        <v>0</v>
      </c>
      <c r="X54" s="34">
        <v>0</v>
      </c>
      <c r="Y54" s="52">
        <f t="shared" si="9"/>
        <v>0</v>
      </c>
      <c r="Z54" s="46">
        <v>0</v>
      </c>
      <c r="AA54" s="46"/>
      <c r="AB54" s="34">
        <v>0</v>
      </c>
      <c r="AC54" s="56">
        <f>AB54+U54</f>
        <v>0</v>
      </c>
      <c r="AD54" s="91" t="str">
        <f>A54</f>
        <v>606-PR</v>
      </c>
      <c r="AE54" s="74"/>
    </row>
    <row r="55" spans="1:31" s="31" customFormat="1" ht="27.75" hidden="1" customHeight="1" x14ac:dyDescent="0.2">
      <c r="A55" s="92" t="s">
        <v>124</v>
      </c>
      <c r="B55" s="92"/>
      <c r="C55" s="88" t="s">
        <v>33</v>
      </c>
      <c r="D55" s="88" t="s">
        <v>112</v>
      </c>
      <c r="E55" s="89" t="s">
        <v>112</v>
      </c>
      <c r="F55" s="89" t="s">
        <v>112</v>
      </c>
      <c r="G55" s="89" t="s">
        <v>115</v>
      </c>
      <c r="H55" s="220">
        <v>0</v>
      </c>
      <c r="I55" s="90" t="s">
        <v>37</v>
      </c>
      <c r="J55" s="51">
        <v>0</v>
      </c>
      <c r="K55" s="52">
        <v>0</v>
      </c>
      <c r="L55" s="52">
        <v>0</v>
      </c>
      <c r="M55" s="52">
        <v>0</v>
      </c>
      <c r="N55" s="34">
        <f t="shared" si="8"/>
        <v>0</v>
      </c>
      <c r="O55" s="53">
        <v>0</v>
      </c>
      <c r="P55" s="53">
        <v>0</v>
      </c>
      <c r="Q55" s="71">
        <v>0</v>
      </c>
      <c r="R55" s="71">
        <v>0</v>
      </c>
      <c r="S55" s="53">
        <v>0</v>
      </c>
      <c r="T55" s="34">
        <v>10500</v>
      </c>
      <c r="U55" s="34">
        <f>N55+R55+T55</f>
        <v>10500</v>
      </c>
      <c r="V55" s="34">
        <v>0</v>
      </c>
      <c r="W55" s="34">
        <v>0</v>
      </c>
      <c r="X55" s="34">
        <v>0</v>
      </c>
      <c r="Y55" s="52">
        <f t="shared" si="9"/>
        <v>0</v>
      </c>
      <c r="Z55" s="46">
        <v>0</v>
      </c>
      <c r="AA55" s="46"/>
      <c r="AB55" s="34">
        <v>0</v>
      </c>
      <c r="AC55" s="56">
        <f>AB55+U55</f>
        <v>10500</v>
      </c>
      <c r="AD55" s="91" t="str">
        <f>A55</f>
        <v>606-PR</v>
      </c>
      <c r="AE55" s="74"/>
    </row>
    <row r="56" spans="1:31" s="31" customFormat="1" ht="44" hidden="1" customHeight="1" x14ac:dyDescent="0.2">
      <c r="A56" s="92" t="s">
        <v>124</v>
      </c>
      <c r="B56"/>
      <c r="C56" s="88" t="s">
        <v>33</v>
      </c>
      <c r="D56" s="88" t="s">
        <v>112</v>
      </c>
      <c r="E56" s="89" t="s">
        <v>112</v>
      </c>
      <c r="F56" s="89" t="s">
        <v>112</v>
      </c>
      <c r="G56" s="35" t="s">
        <v>128</v>
      </c>
      <c r="H56" s="220">
        <v>0</v>
      </c>
      <c r="I56" s="90" t="s">
        <v>37</v>
      </c>
      <c r="J56" s="51">
        <v>0</v>
      </c>
      <c r="K56" s="52">
        <v>0</v>
      </c>
      <c r="L56" s="52">
        <v>0</v>
      </c>
      <c r="M56" s="52">
        <v>0</v>
      </c>
      <c r="N56" s="34">
        <f t="shared" si="8"/>
        <v>0</v>
      </c>
      <c r="O56" s="53">
        <v>0</v>
      </c>
      <c r="P56" s="53">
        <v>0</v>
      </c>
      <c r="Q56" s="71">
        <v>0</v>
      </c>
      <c r="R56" s="71">
        <v>0</v>
      </c>
      <c r="S56" s="53">
        <v>0</v>
      </c>
      <c r="T56" s="34">
        <v>7390</v>
      </c>
      <c r="U56" s="34">
        <f>N56+R56+T56</f>
        <v>7390</v>
      </c>
      <c r="V56" s="34">
        <v>0</v>
      </c>
      <c r="W56" s="34">
        <v>0</v>
      </c>
      <c r="X56" s="34">
        <v>0</v>
      </c>
      <c r="Y56" s="52">
        <f t="shared" si="9"/>
        <v>0</v>
      </c>
      <c r="Z56" s="46">
        <v>0</v>
      </c>
      <c r="AA56" s="46"/>
      <c r="AB56" s="34">
        <v>0</v>
      </c>
      <c r="AC56" s="56">
        <f>AB56+U56</f>
        <v>7390</v>
      </c>
      <c r="AD56" s="91" t="str">
        <f>A56</f>
        <v>606-PR</v>
      </c>
      <c r="AE56" s="74"/>
    </row>
    <row r="57" spans="1:31" s="31" customFormat="1" ht="56" hidden="1" customHeight="1" x14ac:dyDescent="0.2">
      <c r="A57" s="92" t="s">
        <v>124</v>
      </c>
      <c r="B57" s="92"/>
      <c r="C57" s="88" t="s">
        <v>33</v>
      </c>
      <c r="D57" s="88" t="s">
        <v>50</v>
      </c>
      <c r="E57" s="89" t="s">
        <v>129</v>
      </c>
      <c r="F57" s="89" t="s">
        <v>122</v>
      </c>
      <c r="G57" s="89" t="s">
        <v>123</v>
      </c>
      <c r="H57" s="220">
        <v>45</v>
      </c>
      <c r="I57" s="90" t="s">
        <v>37</v>
      </c>
      <c r="J57" s="51">
        <v>1200</v>
      </c>
      <c r="K57" s="52">
        <v>17</v>
      </c>
      <c r="L57" s="52">
        <v>0</v>
      </c>
      <c r="M57" s="52">
        <f>K57+L57</f>
        <v>17</v>
      </c>
      <c r="N57" s="34">
        <f t="shared" si="8"/>
        <v>20400</v>
      </c>
      <c r="O57" s="53">
        <v>0</v>
      </c>
      <c r="P57" s="53">
        <v>0</v>
      </c>
      <c r="Q57" s="71">
        <v>0</v>
      </c>
      <c r="R57" s="71">
        <v>0</v>
      </c>
      <c r="S57" s="53">
        <v>0</v>
      </c>
      <c r="T57" s="34">
        <f>(M57*S57)</f>
        <v>0</v>
      </c>
      <c r="U57" s="34">
        <f>N57+R57+T57</f>
        <v>20400</v>
      </c>
      <c r="V57" s="34">
        <f>M57*200</f>
        <v>3400</v>
      </c>
      <c r="W57" s="34">
        <v>14</v>
      </c>
      <c r="X57" s="34">
        <v>410</v>
      </c>
      <c r="Y57" s="52">
        <f t="shared" si="9"/>
        <v>5740</v>
      </c>
      <c r="Z57" s="46">
        <v>0</v>
      </c>
      <c r="AA57" s="46"/>
      <c r="AB57" s="34">
        <f>V57+Y57+Z57</f>
        <v>9140</v>
      </c>
      <c r="AC57" s="56">
        <f>AB57+U57</f>
        <v>29540</v>
      </c>
      <c r="AD57" s="91" t="str">
        <f>A57</f>
        <v>606-PR</v>
      </c>
      <c r="AE57" s="74"/>
    </row>
    <row r="58" spans="1:31" s="31" customFormat="1" ht="50" hidden="1" customHeight="1" x14ac:dyDescent="0.2">
      <c r="A58" s="93" t="s">
        <v>124</v>
      </c>
      <c r="B58" s="93"/>
      <c r="C58" s="94" t="s">
        <v>33</v>
      </c>
      <c r="D58" s="94" t="s">
        <v>34</v>
      </c>
      <c r="E58" s="95" t="s">
        <v>35</v>
      </c>
      <c r="F58" s="95" t="s">
        <v>122</v>
      </c>
      <c r="G58" s="95" t="s">
        <v>123</v>
      </c>
      <c r="H58" s="245">
        <v>45</v>
      </c>
      <c r="I58" s="96" t="s">
        <v>37</v>
      </c>
      <c r="J58" s="39">
        <v>1200</v>
      </c>
      <c r="K58" s="40">
        <v>0</v>
      </c>
      <c r="L58" s="40">
        <v>0</v>
      </c>
      <c r="M58" s="40">
        <f>K58+L58</f>
        <v>0</v>
      </c>
      <c r="N58" s="41">
        <f t="shared" si="8"/>
        <v>0</v>
      </c>
      <c r="O58" s="42">
        <v>0</v>
      </c>
      <c r="P58" s="42">
        <v>0</v>
      </c>
      <c r="Q58" s="67">
        <v>0</v>
      </c>
      <c r="R58" s="67">
        <v>0</v>
      </c>
      <c r="S58" s="42">
        <v>0</v>
      </c>
      <c r="T58" s="41">
        <f>(M58*S58)</f>
        <v>0</v>
      </c>
      <c r="U58" s="41">
        <f>N58+R58+T58</f>
        <v>0</v>
      </c>
      <c r="V58" s="41">
        <f>M58*200</f>
        <v>0</v>
      </c>
      <c r="W58" s="41">
        <v>0</v>
      </c>
      <c r="X58" s="41">
        <v>0</v>
      </c>
      <c r="Y58" s="40">
        <f t="shared" si="9"/>
        <v>0</v>
      </c>
      <c r="Z58" s="45">
        <v>0</v>
      </c>
      <c r="AA58" s="45"/>
      <c r="AB58" s="41">
        <f>V58+Y58+Z58</f>
        <v>0</v>
      </c>
      <c r="AC58" s="47">
        <f>AB58+U58</f>
        <v>0</v>
      </c>
      <c r="AD58" s="97" t="str">
        <f>A58</f>
        <v>606-PR</v>
      </c>
      <c r="AE58" s="74"/>
    </row>
    <row r="59" spans="1:31" s="31" customFormat="1" ht="38.25" hidden="1" customHeight="1" x14ac:dyDescent="0.2">
      <c r="A59" s="92" t="s">
        <v>130</v>
      </c>
      <c r="B59" s="207" t="s">
        <v>131</v>
      </c>
      <c r="C59" s="88" t="s">
        <v>33</v>
      </c>
      <c r="D59" s="88" t="s">
        <v>112</v>
      </c>
      <c r="E59" s="89" t="s">
        <v>112</v>
      </c>
      <c r="F59" s="89" t="s">
        <v>112</v>
      </c>
      <c r="G59" s="89" t="s">
        <v>113</v>
      </c>
      <c r="H59" s="220">
        <v>0</v>
      </c>
      <c r="I59" s="90" t="s">
        <v>37</v>
      </c>
      <c r="J59" s="51">
        <v>0</v>
      </c>
      <c r="K59" s="52">
        <v>0</v>
      </c>
      <c r="L59" s="52">
        <v>0</v>
      </c>
      <c r="M59" s="52">
        <f>K59+L59</f>
        <v>0</v>
      </c>
      <c r="N59" s="34">
        <f t="shared" si="8"/>
        <v>0</v>
      </c>
      <c r="O59" s="53">
        <v>0</v>
      </c>
      <c r="P59" s="53">
        <v>0</v>
      </c>
      <c r="Q59" s="71">
        <v>0</v>
      </c>
      <c r="R59" s="71">
        <v>0</v>
      </c>
      <c r="S59" s="53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52">
        <f t="shared" si="9"/>
        <v>0</v>
      </c>
      <c r="Z59" s="46">
        <v>0</v>
      </c>
      <c r="AA59" s="46"/>
      <c r="AB59" s="34">
        <f>V59+Y59+Z59</f>
        <v>0</v>
      </c>
      <c r="AC59" s="56">
        <f>AB59+U59</f>
        <v>0</v>
      </c>
      <c r="AD59" s="91" t="str">
        <f>A59</f>
        <v>607-B</v>
      </c>
      <c r="AE59" s="74"/>
    </row>
    <row r="60" spans="1:31" s="31" customFormat="1" ht="36" hidden="1" customHeight="1" x14ac:dyDescent="0.2">
      <c r="A60" s="92" t="s">
        <v>130</v>
      </c>
      <c r="B60" s="207" t="s">
        <v>131</v>
      </c>
      <c r="C60" s="88" t="s">
        <v>33</v>
      </c>
      <c r="D60" s="88" t="s">
        <v>112</v>
      </c>
      <c r="E60" s="89" t="s">
        <v>112</v>
      </c>
      <c r="F60" s="89" t="s">
        <v>112</v>
      </c>
      <c r="G60" s="35" t="s">
        <v>114</v>
      </c>
      <c r="H60" s="220">
        <v>0</v>
      </c>
      <c r="I60" s="90" t="s">
        <v>37</v>
      </c>
      <c r="J60" s="51">
        <v>0</v>
      </c>
      <c r="K60" s="52">
        <v>0</v>
      </c>
      <c r="L60" s="52">
        <v>0</v>
      </c>
      <c r="M60" s="52">
        <v>0</v>
      </c>
      <c r="N60" s="34">
        <f t="shared" si="8"/>
        <v>0</v>
      </c>
      <c r="O60" s="53">
        <v>0</v>
      </c>
      <c r="P60" s="53">
        <v>0</v>
      </c>
      <c r="Q60" s="71">
        <v>0</v>
      </c>
      <c r="R60" s="71">
        <v>0</v>
      </c>
      <c r="S60" s="53">
        <v>0</v>
      </c>
      <c r="T60" s="34">
        <v>0</v>
      </c>
      <c r="U60" s="34">
        <f>N60+R60+T60</f>
        <v>0</v>
      </c>
      <c r="V60" s="34">
        <v>0</v>
      </c>
      <c r="W60" s="34">
        <v>0</v>
      </c>
      <c r="X60" s="34">
        <v>0</v>
      </c>
      <c r="Y60" s="52">
        <f t="shared" si="9"/>
        <v>0</v>
      </c>
      <c r="Z60" s="46">
        <v>0</v>
      </c>
      <c r="AA60" s="46"/>
      <c r="AB60" s="34">
        <v>0</v>
      </c>
      <c r="AC60" s="56">
        <f>AB60+U60</f>
        <v>0</v>
      </c>
      <c r="AD60" s="91" t="str">
        <f>A60</f>
        <v>607-B</v>
      </c>
      <c r="AE60" s="74"/>
    </row>
    <row r="61" spans="1:31" s="31" customFormat="1" ht="36" hidden="1" customHeight="1" x14ac:dyDescent="0.2">
      <c r="A61" s="92" t="s">
        <v>130</v>
      </c>
      <c r="B61" s="207" t="s">
        <v>131</v>
      </c>
      <c r="C61" s="88" t="s">
        <v>33</v>
      </c>
      <c r="D61" s="88" t="s">
        <v>112</v>
      </c>
      <c r="E61" s="89" t="s">
        <v>112</v>
      </c>
      <c r="F61" s="89" t="s">
        <v>112</v>
      </c>
      <c r="G61" s="89" t="s">
        <v>115</v>
      </c>
      <c r="H61" s="220">
        <v>0</v>
      </c>
      <c r="I61" s="90" t="s">
        <v>37</v>
      </c>
      <c r="J61" s="51">
        <v>0</v>
      </c>
      <c r="K61" s="52">
        <v>0</v>
      </c>
      <c r="L61" s="52">
        <v>0</v>
      </c>
      <c r="M61" s="52">
        <v>0</v>
      </c>
      <c r="N61" s="34">
        <f t="shared" si="8"/>
        <v>0</v>
      </c>
      <c r="O61" s="53">
        <v>0</v>
      </c>
      <c r="P61" s="53">
        <v>0</v>
      </c>
      <c r="Q61" s="71">
        <v>0</v>
      </c>
      <c r="R61" s="71">
        <v>0</v>
      </c>
      <c r="S61" s="53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52">
        <f t="shared" si="9"/>
        <v>0</v>
      </c>
      <c r="Z61" s="46">
        <v>0</v>
      </c>
      <c r="AA61" s="46"/>
      <c r="AB61" s="34">
        <v>0</v>
      </c>
      <c r="AC61" s="56">
        <f>AB61+U61</f>
        <v>0</v>
      </c>
      <c r="AD61" s="91" t="str">
        <f>A61</f>
        <v>607-B</v>
      </c>
      <c r="AE61" s="74"/>
    </row>
    <row r="62" spans="1:31" s="31" customFormat="1" ht="36.75" hidden="1" customHeight="1" x14ac:dyDescent="0.2">
      <c r="A62" s="92" t="s">
        <v>130</v>
      </c>
      <c r="B62" s="207" t="s">
        <v>131</v>
      </c>
      <c r="C62" s="88" t="s">
        <v>33</v>
      </c>
      <c r="D62" s="88" t="s">
        <v>112</v>
      </c>
      <c r="E62" s="89" t="s">
        <v>112</v>
      </c>
      <c r="F62" s="89" t="s">
        <v>112</v>
      </c>
      <c r="G62" s="35" t="s">
        <v>116</v>
      </c>
      <c r="H62" s="220">
        <v>0</v>
      </c>
      <c r="I62" s="90" t="s">
        <v>37</v>
      </c>
      <c r="J62" s="51">
        <v>0</v>
      </c>
      <c r="K62" s="52">
        <v>0</v>
      </c>
      <c r="L62" s="52">
        <v>0</v>
      </c>
      <c r="M62" s="52">
        <v>0</v>
      </c>
      <c r="N62" s="34">
        <f t="shared" si="8"/>
        <v>0</v>
      </c>
      <c r="O62" s="53">
        <v>0</v>
      </c>
      <c r="P62" s="53">
        <v>0</v>
      </c>
      <c r="Q62" s="71">
        <v>0</v>
      </c>
      <c r="R62" s="71">
        <v>0</v>
      </c>
      <c r="S62" s="53">
        <v>0</v>
      </c>
      <c r="T62" s="34">
        <v>0</v>
      </c>
      <c r="U62" s="34">
        <f>N62+R62+T62</f>
        <v>0</v>
      </c>
      <c r="V62" s="34">
        <v>0</v>
      </c>
      <c r="W62" s="34">
        <v>0</v>
      </c>
      <c r="X62" s="34">
        <v>0</v>
      </c>
      <c r="Y62" s="52">
        <f t="shared" si="9"/>
        <v>0</v>
      </c>
      <c r="Z62" s="46">
        <v>0</v>
      </c>
      <c r="AA62" s="46"/>
      <c r="AB62" s="34">
        <v>0</v>
      </c>
      <c r="AC62" s="56">
        <f>AB62+U62</f>
        <v>0</v>
      </c>
      <c r="AD62" s="91" t="str">
        <f>A62</f>
        <v>607-B</v>
      </c>
      <c r="AE62" s="74"/>
    </row>
    <row r="63" spans="1:31" s="31" customFormat="1" ht="37" hidden="1" customHeight="1" x14ac:dyDescent="0.2">
      <c r="A63" s="92" t="s">
        <v>130</v>
      </c>
      <c r="B63" s="207" t="s">
        <v>131</v>
      </c>
      <c r="C63" s="88" t="s">
        <v>33</v>
      </c>
      <c r="D63" s="88" t="s">
        <v>50</v>
      </c>
      <c r="E63" s="89" t="s">
        <v>35</v>
      </c>
      <c r="F63" s="89" t="s">
        <v>85</v>
      </c>
      <c r="G63" s="35" t="s">
        <v>132</v>
      </c>
      <c r="H63" s="220">
        <v>45</v>
      </c>
      <c r="I63" s="90" t="s">
        <v>37</v>
      </c>
      <c r="J63" s="51">
        <v>1200</v>
      </c>
      <c r="K63" s="52">
        <v>0</v>
      </c>
      <c r="L63" s="52">
        <v>0</v>
      </c>
      <c r="M63" s="52">
        <f t="shared" ref="M63:M68" si="10">K63+L63</f>
        <v>0</v>
      </c>
      <c r="N63" s="34">
        <f t="shared" si="8"/>
        <v>0</v>
      </c>
      <c r="O63" s="53">
        <v>0</v>
      </c>
      <c r="P63" s="53">
        <v>0</v>
      </c>
      <c r="Q63" s="71">
        <v>0</v>
      </c>
      <c r="R63" s="71">
        <v>0</v>
      </c>
      <c r="S63" s="53">
        <v>0</v>
      </c>
      <c r="T63" s="34">
        <v>0</v>
      </c>
      <c r="U63" s="34">
        <f>N63+R63+T63</f>
        <v>0</v>
      </c>
      <c r="V63" s="34">
        <f>M63*200</f>
        <v>0</v>
      </c>
      <c r="W63" s="34">
        <v>0</v>
      </c>
      <c r="X63" s="34">
        <v>330</v>
      </c>
      <c r="Y63" s="52">
        <f t="shared" si="9"/>
        <v>0</v>
      </c>
      <c r="Z63" s="46">
        <v>0</v>
      </c>
      <c r="AA63" s="46"/>
      <c r="AB63" s="34">
        <f>V63+Y63+Z63</f>
        <v>0</v>
      </c>
      <c r="AC63" s="56">
        <f>AB63+U63</f>
        <v>0</v>
      </c>
      <c r="AD63" s="91" t="str">
        <f>A63</f>
        <v>607-B</v>
      </c>
      <c r="AE63" s="74" t="s">
        <v>133</v>
      </c>
    </row>
    <row r="64" spans="1:31" s="31" customFormat="1" ht="39" hidden="1" customHeight="1" x14ac:dyDescent="0.2">
      <c r="A64" s="92" t="s">
        <v>130</v>
      </c>
      <c r="B64" s="207" t="s">
        <v>131</v>
      </c>
      <c r="C64" s="88" t="s">
        <v>33</v>
      </c>
      <c r="D64" s="88" t="s">
        <v>50</v>
      </c>
      <c r="E64" s="89" t="s">
        <v>35</v>
      </c>
      <c r="F64" s="89" t="s">
        <v>134</v>
      </c>
      <c r="G64" s="35" t="s">
        <v>135</v>
      </c>
      <c r="H64" s="220">
        <v>45</v>
      </c>
      <c r="I64" s="90" t="s">
        <v>37</v>
      </c>
      <c r="J64" s="51">
        <v>1200</v>
      </c>
      <c r="K64" s="52">
        <v>0</v>
      </c>
      <c r="L64" s="52">
        <v>0</v>
      </c>
      <c r="M64" s="52">
        <f t="shared" si="10"/>
        <v>0</v>
      </c>
      <c r="N64" s="34">
        <f t="shared" si="8"/>
        <v>0</v>
      </c>
      <c r="O64" s="53">
        <v>0</v>
      </c>
      <c r="P64" s="53">
        <v>0</v>
      </c>
      <c r="Q64" s="71">
        <v>0</v>
      </c>
      <c r="R64" s="71">
        <v>0</v>
      </c>
      <c r="S64" s="53">
        <v>0</v>
      </c>
      <c r="T64" s="34">
        <v>0</v>
      </c>
      <c r="U64" s="34">
        <f>N64+R64+T64</f>
        <v>0</v>
      </c>
      <c r="V64" s="34">
        <f>M64*200</f>
        <v>0</v>
      </c>
      <c r="W64" s="34">
        <v>0</v>
      </c>
      <c r="X64" s="34">
        <v>330</v>
      </c>
      <c r="Y64" s="52">
        <f t="shared" si="9"/>
        <v>0</v>
      </c>
      <c r="Z64" s="46">
        <v>0</v>
      </c>
      <c r="AA64" s="46"/>
      <c r="AB64" s="34">
        <f>V64+Y64+Z64</f>
        <v>0</v>
      </c>
      <c r="AC64" s="56">
        <f>AB64+U64</f>
        <v>0</v>
      </c>
      <c r="AD64" s="91" t="str">
        <f>A64</f>
        <v>607-B</v>
      </c>
      <c r="AE64" s="74" t="s">
        <v>133</v>
      </c>
    </row>
    <row r="65" spans="1:31" s="31" customFormat="1" ht="33" hidden="1" customHeight="1" x14ac:dyDescent="0.2">
      <c r="A65" s="33" t="s">
        <v>136</v>
      </c>
      <c r="B65" s="33"/>
      <c r="C65" s="28" t="s">
        <v>33</v>
      </c>
      <c r="D65" s="28" t="s">
        <v>45</v>
      </c>
      <c r="E65" s="89" t="s">
        <v>35</v>
      </c>
      <c r="F65" s="35" t="s">
        <v>137</v>
      </c>
      <c r="G65" s="35" t="s">
        <v>138</v>
      </c>
      <c r="H65" s="220">
        <v>60</v>
      </c>
      <c r="I65" s="33" t="s">
        <v>37</v>
      </c>
      <c r="J65" s="51">
        <v>1200</v>
      </c>
      <c r="K65" s="52">
        <v>0</v>
      </c>
      <c r="L65" s="52">
        <v>20</v>
      </c>
      <c r="M65" s="52">
        <f t="shared" si="10"/>
        <v>20</v>
      </c>
      <c r="N65" s="34">
        <f t="shared" si="8"/>
        <v>24000</v>
      </c>
      <c r="O65" s="53">
        <v>0</v>
      </c>
      <c r="P65" s="53">
        <v>0</v>
      </c>
      <c r="Q65" s="71">
        <v>0</v>
      </c>
      <c r="R65" s="54">
        <v>0</v>
      </c>
      <c r="S65" s="34">
        <v>0</v>
      </c>
      <c r="T65" s="34">
        <v>0</v>
      </c>
      <c r="U65" s="34">
        <f>N65+R65+T65</f>
        <v>24000</v>
      </c>
      <c r="V65" s="34">
        <f>M65*200</f>
        <v>4000</v>
      </c>
      <c r="W65" s="34">
        <v>20</v>
      </c>
      <c r="X65" s="34">
        <v>330</v>
      </c>
      <c r="Y65" s="52">
        <f t="shared" si="9"/>
        <v>6600</v>
      </c>
      <c r="Z65" s="46">
        <v>0</v>
      </c>
      <c r="AA65" s="46"/>
      <c r="AB65" s="34">
        <f>V65+Y65+Z65</f>
        <v>10600</v>
      </c>
      <c r="AC65" s="56">
        <f>AB65+U65</f>
        <v>34600</v>
      </c>
      <c r="AD65" s="91" t="str">
        <f>A65</f>
        <v>607-PR</v>
      </c>
      <c r="AE65" s="74"/>
    </row>
    <row r="66" spans="1:31" s="31" customFormat="1" ht="47.25" hidden="1" customHeight="1" x14ac:dyDescent="0.2">
      <c r="A66" s="33" t="s">
        <v>136</v>
      </c>
      <c r="B66" s="33"/>
      <c r="C66" s="28" t="s">
        <v>33</v>
      </c>
      <c r="D66" s="28" t="s">
        <v>45</v>
      </c>
      <c r="E66" s="89" t="s">
        <v>35</v>
      </c>
      <c r="F66" s="35" t="s">
        <v>134</v>
      </c>
      <c r="G66" s="35" t="s">
        <v>135</v>
      </c>
      <c r="H66" s="220">
        <v>45</v>
      </c>
      <c r="I66" s="33" t="s">
        <v>37</v>
      </c>
      <c r="J66" s="51">
        <v>1200</v>
      </c>
      <c r="K66" s="52">
        <v>25</v>
      </c>
      <c r="L66" s="52">
        <v>0</v>
      </c>
      <c r="M66" s="52">
        <f t="shared" si="10"/>
        <v>25</v>
      </c>
      <c r="N66" s="34">
        <f t="shared" si="8"/>
        <v>30000</v>
      </c>
      <c r="O66" s="53">
        <v>0</v>
      </c>
      <c r="P66" s="53">
        <v>0</v>
      </c>
      <c r="Q66" s="71">
        <v>0</v>
      </c>
      <c r="R66" s="54">
        <v>0</v>
      </c>
      <c r="S66" s="34">
        <v>0</v>
      </c>
      <c r="T66" s="34">
        <v>0</v>
      </c>
      <c r="U66" s="34">
        <f>N66+R66+T66</f>
        <v>30000</v>
      </c>
      <c r="V66" s="34">
        <f>M66*200</f>
        <v>5000</v>
      </c>
      <c r="W66" s="34">
        <v>25</v>
      </c>
      <c r="X66" s="34">
        <v>330</v>
      </c>
      <c r="Y66" s="52">
        <f t="shared" si="9"/>
        <v>8250</v>
      </c>
      <c r="Z66" s="46">
        <v>0</v>
      </c>
      <c r="AA66" s="46"/>
      <c r="AB66" s="34">
        <f>V66+Y66+Z66</f>
        <v>13250</v>
      </c>
      <c r="AC66" s="56">
        <f>AB66+U66</f>
        <v>43250</v>
      </c>
      <c r="AD66" s="91" t="str">
        <f>A66</f>
        <v>607-PR</v>
      </c>
      <c r="AE66" s="74"/>
    </row>
    <row r="67" spans="1:31" s="31" customFormat="1" ht="47.25" hidden="1" customHeight="1" x14ac:dyDescent="0.2">
      <c r="A67" s="33" t="s">
        <v>136</v>
      </c>
      <c r="B67" s="33" t="s">
        <v>615</v>
      </c>
      <c r="C67" s="28" t="s">
        <v>33</v>
      </c>
      <c r="D67" s="28" t="s">
        <v>50</v>
      </c>
      <c r="E67" s="89" t="s">
        <v>35</v>
      </c>
      <c r="F67" s="35" t="s">
        <v>134</v>
      </c>
      <c r="G67" s="35" t="s">
        <v>135</v>
      </c>
      <c r="H67" s="220">
        <v>45</v>
      </c>
      <c r="I67" s="33" t="s">
        <v>37</v>
      </c>
      <c r="J67" s="51">
        <v>1200</v>
      </c>
      <c r="K67" s="52">
        <v>17</v>
      </c>
      <c r="L67" s="52">
        <v>0</v>
      </c>
      <c r="M67" s="52">
        <f t="shared" si="10"/>
        <v>17</v>
      </c>
      <c r="N67" s="34">
        <f t="shared" si="8"/>
        <v>20400</v>
      </c>
      <c r="O67" s="53">
        <v>0</v>
      </c>
      <c r="P67" s="53">
        <v>0</v>
      </c>
      <c r="Q67" s="71">
        <v>0</v>
      </c>
      <c r="R67" s="54">
        <v>0</v>
      </c>
      <c r="S67" s="34">
        <v>0</v>
      </c>
      <c r="T67" s="34">
        <v>0</v>
      </c>
      <c r="U67" s="34">
        <f>N67+R67+T67</f>
        <v>20400</v>
      </c>
      <c r="V67" s="34">
        <f>M67*200</f>
        <v>3400</v>
      </c>
      <c r="W67" s="34">
        <v>17</v>
      </c>
      <c r="X67" s="34">
        <v>330</v>
      </c>
      <c r="Y67" s="52">
        <f t="shared" si="9"/>
        <v>5610</v>
      </c>
      <c r="Z67" s="46">
        <v>0</v>
      </c>
      <c r="AA67" s="34">
        <v>13250</v>
      </c>
      <c r="AB67" s="34">
        <f>V67+Y67+Z67</f>
        <v>9010</v>
      </c>
      <c r="AC67" s="56">
        <f>AB67+U67</f>
        <v>29410</v>
      </c>
      <c r="AD67" s="91" t="s">
        <v>136</v>
      </c>
      <c r="AE67" s="74"/>
    </row>
    <row r="68" spans="1:31" s="31" customFormat="1" ht="47.25" hidden="1" customHeight="1" x14ac:dyDescent="0.2">
      <c r="A68" s="33" t="s">
        <v>136</v>
      </c>
      <c r="B68" s="33" t="s">
        <v>620</v>
      </c>
      <c r="C68" s="28" t="s">
        <v>33</v>
      </c>
      <c r="D68" s="28" t="s">
        <v>50</v>
      </c>
      <c r="E68" s="89" t="s">
        <v>35</v>
      </c>
      <c r="F68" s="35" t="s">
        <v>85</v>
      </c>
      <c r="G68" s="35" t="s">
        <v>132</v>
      </c>
      <c r="H68" s="220">
        <v>45</v>
      </c>
      <c r="I68" s="33" t="s">
        <v>37</v>
      </c>
      <c r="J68" s="51">
        <v>1200</v>
      </c>
      <c r="K68" s="52">
        <v>0</v>
      </c>
      <c r="L68" s="52">
        <v>17</v>
      </c>
      <c r="M68" s="52">
        <f t="shared" si="10"/>
        <v>17</v>
      </c>
      <c r="N68" s="34">
        <f t="shared" si="8"/>
        <v>20400</v>
      </c>
      <c r="O68" s="53">
        <v>0</v>
      </c>
      <c r="P68" s="53">
        <v>0</v>
      </c>
      <c r="Q68" s="71">
        <v>0</v>
      </c>
      <c r="R68" s="54">
        <v>0</v>
      </c>
      <c r="S68" s="34">
        <v>0</v>
      </c>
      <c r="T68" s="34">
        <v>0</v>
      </c>
      <c r="U68" s="34">
        <v>20400</v>
      </c>
      <c r="V68" s="34">
        <v>3400</v>
      </c>
      <c r="W68" s="34">
        <v>17</v>
      </c>
      <c r="X68" s="34">
        <v>330</v>
      </c>
      <c r="Y68" s="52">
        <f t="shared" si="9"/>
        <v>5610</v>
      </c>
      <c r="Z68" s="46">
        <v>0</v>
      </c>
      <c r="AA68" s="34">
        <v>9010</v>
      </c>
      <c r="AB68" s="34">
        <f>V68+Y68+Z68</f>
        <v>9010</v>
      </c>
      <c r="AC68" s="56">
        <f>AB68+U68</f>
        <v>29410</v>
      </c>
      <c r="AD68" s="91" t="s">
        <v>136</v>
      </c>
      <c r="AE68" s="74"/>
    </row>
    <row r="69" spans="1:31" s="31" customFormat="1" ht="27" hidden="1" customHeight="1" x14ac:dyDescent="0.2">
      <c r="A69" s="33" t="s">
        <v>136</v>
      </c>
      <c r="B69" s="33"/>
      <c r="C69" s="28" t="s">
        <v>33</v>
      </c>
      <c r="D69" s="28" t="s">
        <v>112</v>
      </c>
      <c r="E69" s="35" t="s">
        <v>112</v>
      </c>
      <c r="F69" s="35" t="s">
        <v>112</v>
      </c>
      <c r="G69" s="35" t="s">
        <v>113</v>
      </c>
      <c r="H69" s="220" t="s">
        <v>112</v>
      </c>
      <c r="I69" s="33" t="s">
        <v>112</v>
      </c>
      <c r="J69" s="51">
        <v>0</v>
      </c>
      <c r="K69" s="52">
        <v>0</v>
      </c>
      <c r="L69" s="52">
        <v>0</v>
      </c>
      <c r="M69" s="52">
        <v>0</v>
      </c>
      <c r="N69" s="34">
        <v>0</v>
      </c>
      <c r="O69" s="53">
        <v>0</v>
      </c>
      <c r="P69" s="53">
        <v>0</v>
      </c>
      <c r="Q69" s="71">
        <v>0</v>
      </c>
      <c r="R69" s="54">
        <v>0</v>
      </c>
      <c r="S69" s="34">
        <v>0</v>
      </c>
      <c r="T69" s="34">
        <v>21000</v>
      </c>
      <c r="U69" s="34">
        <f>N69+R69+T69</f>
        <v>21000</v>
      </c>
      <c r="V69" s="34">
        <v>0</v>
      </c>
      <c r="W69" s="34">
        <v>0</v>
      </c>
      <c r="X69" s="34">
        <v>0</v>
      </c>
      <c r="Y69" s="52">
        <v>0</v>
      </c>
      <c r="Z69" s="46">
        <v>0</v>
      </c>
      <c r="AA69" s="46"/>
      <c r="AB69" s="34">
        <v>0</v>
      </c>
      <c r="AC69" s="56">
        <f>AB69+U69</f>
        <v>21000</v>
      </c>
      <c r="AD69" s="91" t="str">
        <f>A69</f>
        <v>607-PR</v>
      </c>
      <c r="AE69" s="74"/>
    </row>
    <row r="70" spans="1:31" s="31" customFormat="1" ht="27" hidden="1" customHeight="1" x14ac:dyDescent="0.2">
      <c r="A70" s="33" t="s">
        <v>136</v>
      </c>
      <c r="B70" s="33" t="s">
        <v>616</v>
      </c>
      <c r="C70" s="28" t="s">
        <v>33</v>
      </c>
      <c r="D70" s="28" t="s">
        <v>112</v>
      </c>
      <c r="E70" s="35" t="s">
        <v>112</v>
      </c>
      <c r="F70" s="35" t="s">
        <v>112</v>
      </c>
      <c r="G70" s="35" t="s">
        <v>113</v>
      </c>
      <c r="H70" s="220" t="s">
        <v>112</v>
      </c>
      <c r="I70" s="33" t="s">
        <v>112</v>
      </c>
      <c r="J70" s="51">
        <v>0</v>
      </c>
      <c r="K70" s="52">
        <v>0</v>
      </c>
      <c r="L70" s="52">
        <v>0</v>
      </c>
      <c r="M70" s="52">
        <v>0</v>
      </c>
      <c r="N70" s="34">
        <v>0</v>
      </c>
      <c r="O70" s="53">
        <v>0</v>
      </c>
      <c r="P70" s="53">
        <v>0</v>
      </c>
      <c r="Q70" s="71">
        <v>0</v>
      </c>
      <c r="R70" s="54">
        <v>0</v>
      </c>
      <c r="S70" s="34">
        <v>0</v>
      </c>
      <c r="T70" s="34">
        <v>10500</v>
      </c>
      <c r="U70" s="34">
        <f>N70+R70+T70</f>
        <v>10500</v>
      </c>
      <c r="V70" s="34">
        <v>0</v>
      </c>
      <c r="W70" s="34">
        <v>0</v>
      </c>
      <c r="X70" s="34">
        <v>0</v>
      </c>
      <c r="Y70" s="52">
        <v>0</v>
      </c>
      <c r="Z70" s="46">
        <v>0</v>
      </c>
      <c r="AA70" s="34">
        <v>0</v>
      </c>
      <c r="AB70" s="56">
        <v>0</v>
      </c>
      <c r="AC70" s="56">
        <f>AB70+U70</f>
        <v>10500</v>
      </c>
      <c r="AD70" s="91" t="str">
        <f>A70</f>
        <v>607-PR</v>
      </c>
      <c r="AE70" s="74"/>
    </row>
    <row r="71" spans="1:31" s="31" customFormat="1" ht="36" hidden="1" customHeight="1" x14ac:dyDescent="0.2">
      <c r="A71" s="33" t="s">
        <v>136</v>
      </c>
      <c r="B71" s="33" t="s">
        <v>621</v>
      </c>
      <c r="C71" s="28" t="s">
        <v>33</v>
      </c>
      <c r="D71" s="28" t="s">
        <v>112</v>
      </c>
      <c r="E71" s="35" t="s">
        <v>112</v>
      </c>
      <c r="F71" s="35" t="s">
        <v>112</v>
      </c>
      <c r="G71" s="35" t="s">
        <v>622</v>
      </c>
      <c r="H71" s="220" t="s">
        <v>112</v>
      </c>
      <c r="I71" s="33" t="s">
        <v>112</v>
      </c>
      <c r="J71" s="51">
        <v>0</v>
      </c>
      <c r="K71" s="52">
        <v>0</v>
      </c>
      <c r="L71" s="52">
        <v>0</v>
      </c>
      <c r="M71" s="52">
        <v>0</v>
      </c>
      <c r="N71" s="34">
        <v>0</v>
      </c>
      <c r="O71" s="53">
        <v>0</v>
      </c>
      <c r="P71" s="53">
        <v>0</v>
      </c>
      <c r="Q71" s="71">
        <v>0</v>
      </c>
      <c r="R71" s="54">
        <v>0</v>
      </c>
      <c r="S71" s="34">
        <v>0</v>
      </c>
      <c r="T71" s="34">
        <v>10500</v>
      </c>
      <c r="U71" s="34">
        <v>10500</v>
      </c>
      <c r="V71" s="34">
        <v>0</v>
      </c>
      <c r="W71" s="34">
        <v>0</v>
      </c>
      <c r="X71" s="34">
        <v>0</v>
      </c>
      <c r="Y71" s="52">
        <v>0</v>
      </c>
      <c r="Z71" s="46">
        <v>0</v>
      </c>
      <c r="AA71" s="56">
        <v>0</v>
      </c>
      <c r="AB71" s="56">
        <v>0</v>
      </c>
      <c r="AC71" s="56">
        <f>AB71+U71</f>
        <v>10500</v>
      </c>
      <c r="AD71" s="91" t="s">
        <v>136</v>
      </c>
      <c r="AE71" s="74"/>
    </row>
    <row r="72" spans="1:31" s="31" customFormat="1" ht="43.5" hidden="1" customHeight="1" x14ac:dyDescent="0.2">
      <c r="A72" s="33" t="s">
        <v>136</v>
      </c>
      <c r="B72" s="33"/>
      <c r="C72" s="28" t="s">
        <v>33</v>
      </c>
      <c r="D72" s="28" t="s">
        <v>112</v>
      </c>
      <c r="E72" s="35" t="s">
        <v>112</v>
      </c>
      <c r="F72" s="35" t="s">
        <v>112</v>
      </c>
      <c r="G72" s="35" t="s">
        <v>114</v>
      </c>
      <c r="H72" s="220" t="s">
        <v>112</v>
      </c>
      <c r="I72" s="33" t="s">
        <v>112</v>
      </c>
      <c r="J72" s="51">
        <v>0</v>
      </c>
      <c r="K72" s="52">
        <v>0</v>
      </c>
      <c r="L72" s="52">
        <v>0</v>
      </c>
      <c r="M72" s="52">
        <v>0</v>
      </c>
      <c r="N72" s="34">
        <v>0</v>
      </c>
      <c r="O72" s="53">
        <v>0</v>
      </c>
      <c r="P72" s="53">
        <v>0</v>
      </c>
      <c r="Q72" s="71">
        <v>0</v>
      </c>
      <c r="R72" s="54">
        <v>0</v>
      </c>
      <c r="S72" s="34">
        <v>0</v>
      </c>
      <c r="T72" s="34">
        <v>9390</v>
      </c>
      <c r="U72" s="34">
        <f>N72+R72+T72</f>
        <v>9390</v>
      </c>
      <c r="V72" s="34">
        <v>0</v>
      </c>
      <c r="W72" s="34">
        <v>0</v>
      </c>
      <c r="X72" s="34">
        <v>0</v>
      </c>
      <c r="Y72" s="52">
        <v>0</v>
      </c>
      <c r="Z72" s="46">
        <v>0</v>
      </c>
      <c r="AA72" s="46"/>
      <c r="AB72" s="34">
        <v>0</v>
      </c>
      <c r="AC72" s="56">
        <f>AB72+U72</f>
        <v>9390</v>
      </c>
      <c r="AD72" s="91" t="str">
        <f>A72</f>
        <v>607-PR</v>
      </c>
      <c r="AE72" s="74"/>
    </row>
    <row r="73" spans="1:31" s="31" customFormat="1" ht="37.5" hidden="1" customHeight="1" x14ac:dyDescent="0.2">
      <c r="A73" s="33" t="s">
        <v>136</v>
      </c>
      <c r="B73" s="33"/>
      <c r="C73" s="28" t="s">
        <v>33</v>
      </c>
      <c r="D73" s="28" t="s">
        <v>112</v>
      </c>
      <c r="E73" s="35" t="s">
        <v>112</v>
      </c>
      <c r="F73" s="209" t="s">
        <v>112</v>
      </c>
      <c r="G73" s="35" t="s">
        <v>115</v>
      </c>
      <c r="H73" s="220" t="s">
        <v>112</v>
      </c>
      <c r="I73" s="33" t="s">
        <v>112</v>
      </c>
      <c r="J73" s="51">
        <v>0</v>
      </c>
      <c r="K73" s="52">
        <v>0</v>
      </c>
      <c r="L73" s="52">
        <v>0</v>
      </c>
      <c r="M73" s="52">
        <v>0</v>
      </c>
      <c r="N73" s="34">
        <v>0</v>
      </c>
      <c r="O73" s="53">
        <v>0</v>
      </c>
      <c r="P73" s="53">
        <v>0</v>
      </c>
      <c r="Q73" s="71">
        <v>0</v>
      </c>
      <c r="R73" s="54">
        <v>0</v>
      </c>
      <c r="S73" s="34">
        <v>0</v>
      </c>
      <c r="T73" s="34">
        <v>21000</v>
      </c>
      <c r="U73" s="34">
        <f>N73+R73+T73</f>
        <v>21000</v>
      </c>
      <c r="V73" s="34">
        <v>0</v>
      </c>
      <c r="W73" s="34">
        <v>0</v>
      </c>
      <c r="X73" s="34">
        <v>0</v>
      </c>
      <c r="Y73" s="52">
        <v>0</v>
      </c>
      <c r="Z73" s="46">
        <v>0</v>
      </c>
      <c r="AA73" s="46"/>
      <c r="AB73" s="34">
        <v>0</v>
      </c>
      <c r="AC73" s="56">
        <f>AB73+U73</f>
        <v>21000</v>
      </c>
      <c r="AD73" s="91" t="str">
        <f>A73</f>
        <v>607-PR</v>
      </c>
      <c r="AE73" s="74"/>
    </row>
    <row r="74" spans="1:31" s="31" customFormat="1" ht="31.5" hidden="1" customHeight="1" x14ac:dyDescent="0.2">
      <c r="A74" s="33" t="s">
        <v>136</v>
      </c>
      <c r="B74" s="33"/>
      <c r="C74" s="28" t="s">
        <v>33</v>
      </c>
      <c r="D74" s="28" t="s">
        <v>112</v>
      </c>
      <c r="E74" s="35" t="s">
        <v>112</v>
      </c>
      <c r="F74" s="35" t="s">
        <v>112</v>
      </c>
      <c r="G74" s="35" t="s">
        <v>116</v>
      </c>
      <c r="H74" s="220" t="s">
        <v>112</v>
      </c>
      <c r="I74" s="33" t="s">
        <v>112</v>
      </c>
      <c r="J74" s="51">
        <v>0</v>
      </c>
      <c r="K74" s="52">
        <v>0</v>
      </c>
      <c r="L74" s="52">
        <v>0</v>
      </c>
      <c r="M74" s="52">
        <v>0</v>
      </c>
      <c r="N74" s="34">
        <v>0</v>
      </c>
      <c r="O74" s="53">
        <v>0</v>
      </c>
      <c r="P74" s="53">
        <v>0</v>
      </c>
      <c r="Q74" s="71">
        <v>0</v>
      </c>
      <c r="R74" s="54">
        <v>0</v>
      </c>
      <c r="S74" s="34">
        <v>0</v>
      </c>
      <c r="T74" s="34">
        <v>8390</v>
      </c>
      <c r="U74" s="34">
        <v>8390</v>
      </c>
      <c r="V74" s="34">
        <v>0</v>
      </c>
      <c r="W74" s="34">
        <v>0</v>
      </c>
      <c r="X74" s="34">
        <v>0</v>
      </c>
      <c r="Y74" s="52">
        <v>0</v>
      </c>
      <c r="Z74" s="46">
        <v>0</v>
      </c>
      <c r="AA74" s="46"/>
      <c r="AB74" s="34">
        <v>0</v>
      </c>
      <c r="AC74" s="56">
        <f>AB74+U74</f>
        <v>8390</v>
      </c>
      <c r="AD74" s="91" t="str">
        <f>A74</f>
        <v>607-PR</v>
      </c>
      <c r="AE74" s="74"/>
    </row>
    <row r="75" spans="1:31" s="31" customFormat="1" ht="31.5" hidden="1" customHeight="1" x14ac:dyDescent="0.2">
      <c r="A75" s="33" t="s">
        <v>136</v>
      </c>
      <c r="B75" s="33" t="s">
        <v>617</v>
      </c>
      <c r="C75" s="28" t="s">
        <v>33</v>
      </c>
      <c r="D75" s="28" t="s">
        <v>112</v>
      </c>
      <c r="E75" s="35" t="s">
        <v>112</v>
      </c>
      <c r="F75" s="35" t="s">
        <v>112</v>
      </c>
      <c r="G75" s="35" t="s">
        <v>618</v>
      </c>
      <c r="H75" s="220" t="s">
        <v>112</v>
      </c>
      <c r="I75" s="33" t="s">
        <v>112</v>
      </c>
      <c r="J75" s="51">
        <v>0</v>
      </c>
      <c r="K75" s="52">
        <v>0</v>
      </c>
      <c r="L75" s="52">
        <v>0</v>
      </c>
      <c r="M75" s="52">
        <v>0</v>
      </c>
      <c r="N75" s="34">
        <v>0</v>
      </c>
      <c r="O75" s="53">
        <v>0</v>
      </c>
      <c r="P75" s="53">
        <v>0</v>
      </c>
      <c r="Q75" s="71">
        <v>0</v>
      </c>
      <c r="R75" s="54">
        <v>0</v>
      </c>
      <c r="S75" s="34">
        <v>0</v>
      </c>
      <c r="T75" s="34">
        <v>3895</v>
      </c>
      <c r="U75" s="34">
        <v>3895</v>
      </c>
      <c r="V75" s="34">
        <v>0</v>
      </c>
      <c r="W75" s="34">
        <v>0</v>
      </c>
      <c r="X75" s="34">
        <v>0</v>
      </c>
      <c r="Y75" s="52">
        <v>0</v>
      </c>
      <c r="Z75" s="46">
        <v>0</v>
      </c>
      <c r="AA75" s="34">
        <v>0</v>
      </c>
      <c r="AB75" s="56">
        <v>0</v>
      </c>
      <c r="AC75" s="56">
        <f>AB75+U75</f>
        <v>3895</v>
      </c>
      <c r="AD75" s="91" t="s">
        <v>136</v>
      </c>
      <c r="AE75" s="74"/>
    </row>
    <row r="76" spans="1:31" s="31" customFormat="1" ht="31.5" hidden="1" customHeight="1" x14ac:dyDescent="0.2">
      <c r="A76" s="33" t="s">
        <v>136</v>
      </c>
      <c r="B76" s="33" t="s">
        <v>623</v>
      </c>
      <c r="C76" s="28" t="s">
        <v>33</v>
      </c>
      <c r="D76" s="28" t="s">
        <v>112</v>
      </c>
      <c r="E76" s="35" t="s">
        <v>112</v>
      </c>
      <c r="F76" s="35" t="s">
        <v>112</v>
      </c>
      <c r="G76" s="35" t="s">
        <v>618</v>
      </c>
      <c r="H76" s="220" t="s">
        <v>112</v>
      </c>
      <c r="I76" s="33" t="s">
        <v>112</v>
      </c>
      <c r="J76" s="51">
        <v>0</v>
      </c>
      <c r="K76" s="52">
        <v>0</v>
      </c>
      <c r="L76" s="52">
        <v>0</v>
      </c>
      <c r="M76" s="52">
        <v>0</v>
      </c>
      <c r="N76" s="34">
        <v>0</v>
      </c>
      <c r="O76" s="53">
        <v>0</v>
      </c>
      <c r="P76" s="53">
        <v>0</v>
      </c>
      <c r="Q76" s="71">
        <v>0</v>
      </c>
      <c r="R76" s="54">
        <v>0</v>
      </c>
      <c r="S76" s="34">
        <v>0</v>
      </c>
      <c r="T76" s="34">
        <v>3895</v>
      </c>
      <c r="U76" s="34">
        <v>3895</v>
      </c>
      <c r="V76" s="34">
        <v>0</v>
      </c>
      <c r="W76" s="34">
        <v>0</v>
      </c>
      <c r="X76" s="34">
        <v>0</v>
      </c>
      <c r="Y76" s="52">
        <v>0</v>
      </c>
      <c r="Z76" s="46">
        <v>0</v>
      </c>
      <c r="AA76" s="56">
        <v>0</v>
      </c>
      <c r="AB76" s="56">
        <v>0</v>
      </c>
      <c r="AC76" s="56">
        <f>AB76+U76</f>
        <v>3895</v>
      </c>
      <c r="AD76" s="91" t="s">
        <v>136</v>
      </c>
      <c r="AE76" s="74"/>
    </row>
    <row r="77" spans="1:31" s="31" customFormat="1" ht="33" hidden="1" customHeight="1" x14ac:dyDescent="0.2">
      <c r="A77" s="33" t="s">
        <v>136</v>
      </c>
      <c r="B77" s="33"/>
      <c r="C77" s="28" t="s">
        <v>33</v>
      </c>
      <c r="D77" s="28" t="s">
        <v>50</v>
      </c>
      <c r="E77" s="35" t="s">
        <v>139</v>
      </c>
      <c r="F77" s="35" t="s">
        <v>137</v>
      </c>
      <c r="G77" s="35" t="s">
        <v>138</v>
      </c>
      <c r="H77" s="220">
        <v>60</v>
      </c>
      <c r="I77" s="33" t="s">
        <v>37</v>
      </c>
      <c r="J77" s="51">
        <v>1200</v>
      </c>
      <c r="K77" s="52">
        <v>17</v>
      </c>
      <c r="L77" s="52">
        <v>0</v>
      </c>
      <c r="M77" s="52">
        <f t="shared" ref="M77:M149" si="11">K77+L77</f>
        <v>17</v>
      </c>
      <c r="N77" s="34">
        <f t="shared" ref="N77:N149" si="12">(J77*M77)</f>
        <v>20400</v>
      </c>
      <c r="O77" s="34">
        <v>0</v>
      </c>
      <c r="P77" s="34">
        <v>0</v>
      </c>
      <c r="Q77" s="54">
        <v>0</v>
      </c>
      <c r="R77" s="54">
        <v>0</v>
      </c>
      <c r="S77" s="34">
        <v>0</v>
      </c>
      <c r="T77" s="34">
        <v>0</v>
      </c>
      <c r="U77" s="34">
        <f>N77+R77+T77</f>
        <v>20400</v>
      </c>
      <c r="V77" s="34">
        <f>M77*200</f>
        <v>3400</v>
      </c>
      <c r="W77" s="34">
        <v>17</v>
      </c>
      <c r="X77" s="34">
        <v>330</v>
      </c>
      <c r="Y77" s="52">
        <f>SUM(X77*W77)</f>
        <v>5610</v>
      </c>
      <c r="Z77" s="52">
        <v>0</v>
      </c>
      <c r="AA77" s="52"/>
      <c r="AB77" s="34">
        <f>V77+Y77+Z77</f>
        <v>9010</v>
      </c>
      <c r="AC77" s="56">
        <f>AB77+U77</f>
        <v>29410</v>
      </c>
      <c r="AD77" s="91" t="str">
        <f>A77</f>
        <v>607-PR</v>
      </c>
      <c r="AE77" s="74"/>
    </row>
    <row r="78" spans="1:31" s="31" customFormat="1" ht="33" hidden="1" customHeight="1" x14ac:dyDescent="0.2">
      <c r="A78" s="33" t="s">
        <v>136</v>
      </c>
      <c r="B78" s="33"/>
      <c r="C78" s="28" t="s">
        <v>33</v>
      </c>
      <c r="D78" s="28" t="s">
        <v>50</v>
      </c>
      <c r="E78" s="35" t="s">
        <v>139</v>
      </c>
      <c r="F78" s="111" t="s">
        <v>140</v>
      </c>
      <c r="G78" s="35" t="s">
        <v>141</v>
      </c>
      <c r="H78" s="220">
        <v>45</v>
      </c>
      <c r="I78" s="33" t="s">
        <v>37</v>
      </c>
      <c r="J78" s="51">
        <v>1200</v>
      </c>
      <c r="K78" s="52">
        <v>0</v>
      </c>
      <c r="L78" s="52">
        <v>17</v>
      </c>
      <c r="M78" s="52">
        <f t="shared" si="11"/>
        <v>17</v>
      </c>
      <c r="N78" s="34">
        <f t="shared" si="12"/>
        <v>20400</v>
      </c>
      <c r="O78" s="53">
        <v>0</v>
      </c>
      <c r="P78" s="53">
        <v>0</v>
      </c>
      <c r="Q78" s="71">
        <v>0</v>
      </c>
      <c r="R78" s="54">
        <v>0</v>
      </c>
      <c r="S78" s="34">
        <v>0</v>
      </c>
      <c r="T78" s="34">
        <v>0</v>
      </c>
      <c r="U78" s="34">
        <f>N78+R78+T78</f>
        <v>20400</v>
      </c>
      <c r="V78" s="34">
        <f>M78*200</f>
        <v>3400</v>
      </c>
      <c r="W78" s="34">
        <v>17</v>
      </c>
      <c r="X78" s="34">
        <v>330</v>
      </c>
      <c r="Y78" s="52">
        <f>SUM(X78*W78)</f>
        <v>5610</v>
      </c>
      <c r="Z78" s="46">
        <v>0</v>
      </c>
      <c r="AA78" s="46"/>
      <c r="AB78" s="34">
        <f>V78+Y78+Z78</f>
        <v>9010</v>
      </c>
      <c r="AC78" s="56">
        <f>AB78+U78</f>
        <v>29410</v>
      </c>
      <c r="AD78" s="91" t="str">
        <f>A78</f>
        <v>607-PR</v>
      </c>
      <c r="AE78" s="74"/>
    </row>
    <row r="79" spans="1:31" s="31" customFormat="1" ht="43" hidden="1" customHeight="1" x14ac:dyDescent="0.2">
      <c r="A79" s="33" t="s">
        <v>142</v>
      </c>
      <c r="B79" s="207" t="s">
        <v>131</v>
      </c>
      <c r="C79" s="63" t="s">
        <v>33</v>
      </c>
      <c r="D79" s="63" t="s">
        <v>45</v>
      </c>
      <c r="E79" s="37" t="s">
        <v>143</v>
      </c>
      <c r="F79" s="37" t="s">
        <v>144</v>
      </c>
      <c r="G79" s="37" t="s">
        <v>145</v>
      </c>
      <c r="H79" s="245">
        <v>75</v>
      </c>
      <c r="I79" s="62" t="s">
        <v>37</v>
      </c>
      <c r="J79" s="39">
        <v>1200</v>
      </c>
      <c r="K79" s="40">
        <v>0</v>
      </c>
      <c r="L79" s="40">
        <v>0</v>
      </c>
      <c r="M79" s="40">
        <f t="shared" si="11"/>
        <v>0</v>
      </c>
      <c r="N79" s="41">
        <f t="shared" si="12"/>
        <v>0</v>
      </c>
      <c r="O79" s="42">
        <v>0</v>
      </c>
      <c r="P79" s="42">
        <v>0</v>
      </c>
      <c r="Q79" s="67">
        <v>0</v>
      </c>
      <c r="R79" s="43">
        <v>0</v>
      </c>
      <c r="S79" s="41">
        <v>0</v>
      </c>
      <c r="T79" s="41">
        <v>0</v>
      </c>
      <c r="U79" s="41">
        <f>N79+R79+T79</f>
        <v>0</v>
      </c>
      <c r="V79" s="41">
        <f>M79*200</f>
        <v>0</v>
      </c>
      <c r="W79" s="41">
        <v>0</v>
      </c>
      <c r="X79" s="41">
        <v>132</v>
      </c>
      <c r="Y79" s="40">
        <f>SUM(X79*W79)</f>
        <v>0</v>
      </c>
      <c r="Z79" s="45">
        <v>0</v>
      </c>
      <c r="AA79" s="45"/>
      <c r="AB79" s="41">
        <f>V79+Y79+Z79</f>
        <v>0</v>
      </c>
      <c r="AC79" s="47">
        <f>AB79+U79</f>
        <v>0</v>
      </c>
      <c r="AD79" s="91" t="s">
        <v>142</v>
      </c>
      <c r="AE79" s="74" t="s">
        <v>146</v>
      </c>
    </row>
    <row r="80" spans="1:31" s="31" customFormat="1" ht="45.75" hidden="1" customHeight="1" x14ac:dyDescent="0.2">
      <c r="A80" s="186" t="s">
        <v>147</v>
      </c>
      <c r="B80" s="186" t="s">
        <v>762</v>
      </c>
      <c r="C80" s="179" t="s">
        <v>33</v>
      </c>
      <c r="D80" s="179" t="s">
        <v>45</v>
      </c>
      <c r="E80" s="180" t="s">
        <v>148</v>
      </c>
      <c r="F80" s="180" t="s">
        <v>149</v>
      </c>
      <c r="G80" s="180" t="s">
        <v>150</v>
      </c>
      <c r="H80" s="246">
        <v>45</v>
      </c>
      <c r="I80" s="178" t="s">
        <v>48</v>
      </c>
      <c r="J80" s="183">
        <v>585</v>
      </c>
      <c r="K80" s="181">
        <v>0</v>
      </c>
      <c r="L80" s="181">
        <v>20</v>
      </c>
      <c r="M80" s="181">
        <f t="shared" si="11"/>
        <v>20</v>
      </c>
      <c r="N80" s="34">
        <f t="shared" si="12"/>
        <v>11700</v>
      </c>
      <c r="O80" s="53">
        <v>28</v>
      </c>
      <c r="P80" s="53">
        <v>14</v>
      </c>
      <c r="Q80" s="71">
        <v>0.4</v>
      </c>
      <c r="R80" s="71">
        <f t="shared" ref="R80:R137" si="13">SUM(P80*Q80*O80)</f>
        <v>156.80000000000001</v>
      </c>
      <c r="S80" s="53">
        <v>0</v>
      </c>
      <c r="T80" s="34">
        <f>(M80*S80)</f>
        <v>0</v>
      </c>
      <c r="U80" s="34">
        <f>N80+R80+T80</f>
        <v>11856.8</v>
      </c>
      <c r="V80" s="34">
        <f>M80*200</f>
        <v>4000</v>
      </c>
      <c r="W80" s="34">
        <v>1</v>
      </c>
      <c r="X80" s="34">
        <v>160</v>
      </c>
      <c r="Y80" s="52">
        <f>SUM(W80*X80)</f>
        <v>160</v>
      </c>
      <c r="Z80" s="46">
        <v>0</v>
      </c>
      <c r="AA80" s="46"/>
      <c r="AB80" s="34">
        <f>V80+Y80+Z80</f>
        <v>4160</v>
      </c>
      <c r="AC80" s="30">
        <f>AB80+U80</f>
        <v>16016.8</v>
      </c>
      <c r="AD80" s="91" t="str">
        <f>A80</f>
        <v>610-PR</v>
      </c>
      <c r="AE80" s="74" t="s">
        <v>152</v>
      </c>
    </row>
    <row r="81" spans="1:31" s="31" customFormat="1" ht="46" hidden="1" customHeight="1" x14ac:dyDescent="0.2">
      <c r="A81" s="186" t="s">
        <v>147</v>
      </c>
      <c r="B81" s="186" t="s">
        <v>759</v>
      </c>
      <c r="C81" s="179" t="s">
        <v>33</v>
      </c>
      <c r="D81" s="179" t="s">
        <v>45</v>
      </c>
      <c r="E81" s="180" t="s">
        <v>153</v>
      </c>
      <c r="F81" s="180" t="s">
        <v>149</v>
      </c>
      <c r="G81" s="180" t="s">
        <v>154</v>
      </c>
      <c r="H81" s="220">
        <v>45</v>
      </c>
      <c r="I81" s="33" t="s">
        <v>48</v>
      </c>
      <c r="J81" s="51">
        <v>585</v>
      </c>
      <c r="K81" s="52">
        <v>0</v>
      </c>
      <c r="L81" s="52">
        <v>0</v>
      </c>
      <c r="M81" s="52">
        <f t="shared" si="11"/>
        <v>0</v>
      </c>
      <c r="N81" s="34">
        <f t="shared" si="12"/>
        <v>0</v>
      </c>
      <c r="O81" s="53">
        <v>0</v>
      </c>
      <c r="P81" s="53">
        <v>14</v>
      </c>
      <c r="Q81" s="71">
        <v>0.4</v>
      </c>
      <c r="R81" s="71">
        <f t="shared" si="13"/>
        <v>0</v>
      </c>
      <c r="S81" s="53">
        <v>0</v>
      </c>
      <c r="T81" s="34">
        <f>(M81*S81)</f>
        <v>0</v>
      </c>
      <c r="U81" s="34">
        <f>N81+R81+T81</f>
        <v>0</v>
      </c>
      <c r="V81" s="34">
        <f>M81*200</f>
        <v>0</v>
      </c>
      <c r="W81" s="34">
        <v>0</v>
      </c>
      <c r="X81" s="34">
        <v>160</v>
      </c>
      <c r="Y81" s="52">
        <f>SUM(W81*X81)</f>
        <v>0</v>
      </c>
      <c r="Z81" s="46">
        <v>0</v>
      </c>
      <c r="AA81" s="46"/>
      <c r="AB81" s="34">
        <f>V81+Y81+Z81</f>
        <v>0</v>
      </c>
      <c r="AC81" s="30">
        <f>AB81+U81</f>
        <v>0</v>
      </c>
      <c r="AD81" s="91" t="str">
        <f>A81</f>
        <v>610-PR</v>
      </c>
      <c r="AE81" s="74" t="s">
        <v>152</v>
      </c>
    </row>
    <row r="82" spans="1:31" s="31" customFormat="1" ht="46.5" hidden="1" customHeight="1" x14ac:dyDescent="0.2">
      <c r="A82" s="33" t="s">
        <v>147</v>
      </c>
      <c r="B82" s="33"/>
      <c r="C82" s="28" t="s">
        <v>33</v>
      </c>
      <c r="D82" s="28" t="s">
        <v>45</v>
      </c>
      <c r="E82" s="35" t="s">
        <v>156</v>
      </c>
      <c r="F82" s="35" t="s">
        <v>157</v>
      </c>
      <c r="G82" s="35" t="s">
        <v>158</v>
      </c>
      <c r="H82" s="220">
        <v>45</v>
      </c>
      <c r="I82" s="33" t="s">
        <v>48</v>
      </c>
      <c r="J82" s="51">
        <v>585</v>
      </c>
      <c r="K82" s="52">
        <v>0</v>
      </c>
      <c r="L82" s="52">
        <v>20</v>
      </c>
      <c r="M82" s="52">
        <f t="shared" si="11"/>
        <v>20</v>
      </c>
      <c r="N82" s="34">
        <f t="shared" si="12"/>
        <v>11700</v>
      </c>
      <c r="O82" s="53">
        <v>28</v>
      </c>
      <c r="P82" s="53">
        <v>8</v>
      </c>
      <c r="Q82" s="71">
        <v>0.4</v>
      </c>
      <c r="R82" s="54">
        <f t="shared" si="13"/>
        <v>89.600000000000009</v>
      </c>
      <c r="S82" s="34">
        <v>0</v>
      </c>
      <c r="T82" s="34">
        <f>(M82*S82)</f>
        <v>0</v>
      </c>
      <c r="U82" s="34">
        <f>N82+R82+T82</f>
        <v>11789.6</v>
      </c>
      <c r="V82" s="34">
        <f>M82*200</f>
        <v>4000</v>
      </c>
      <c r="W82" s="34">
        <v>1</v>
      </c>
      <c r="X82" s="34">
        <v>160</v>
      </c>
      <c r="Y82" s="52">
        <f>SUM(X82*W82)</f>
        <v>160</v>
      </c>
      <c r="Z82" s="52">
        <v>0</v>
      </c>
      <c r="AA82" s="52"/>
      <c r="AB82" s="34">
        <f>V82+Y82+Z82</f>
        <v>4160</v>
      </c>
      <c r="AC82" s="81">
        <f>AB82+U82</f>
        <v>15949.6</v>
      </c>
      <c r="AD82" s="91" t="str">
        <f>A82</f>
        <v>610-PR</v>
      </c>
      <c r="AE82" s="74" t="s">
        <v>160</v>
      </c>
    </row>
    <row r="83" spans="1:31" s="31" customFormat="1" ht="47.25" hidden="1" customHeight="1" x14ac:dyDescent="0.2">
      <c r="A83" s="74" t="s">
        <v>147</v>
      </c>
      <c r="B83" s="74" t="s">
        <v>619</v>
      </c>
      <c r="C83" s="74" t="s">
        <v>33</v>
      </c>
      <c r="D83" s="74" t="s">
        <v>50</v>
      </c>
      <c r="E83" s="35" t="s">
        <v>161</v>
      </c>
      <c r="F83" s="99" t="s">
        <v>162</v>
      </c>
      <c r="G83" s="99" t="s">
        <v>163</v>
      </c>
      <c r="H83" s="248">
        <v>45</v>
      </c>
      <c r="I83" s="74" t="s">
        <v>37</v>
      </c>
      <c r="J83" s="100">
        <v>1200</v>
      </c>
      <c r="K83" s="100">
        <v>0</v>
      </c>
      <c r="L83" s="100">
        <v>0</v>
      </c>
      <c r="M83" s="100">
        <f t="shared" si="11"/>
        <v>0</v>
      </c>
      <c r="N83" s="100">
        <f t="shared" si="12"/>
        <v>0</v>
      </c>
      <c r="O83" s="100">
        <v>0</v>
      </c>
      <c r="P83" s="212">
        <v>10</v>
      </c>
      <c r="Q83" s="213">
        <v>0.4</v>
      </c>
      <c r="R83" s="71">
        <f t="shared" si="13"/>
        <v>0</v>
      </c>
      <c r="S83" s="212">
        <v>0</v>
      </c>
      <c r="T83" s="100">
        <f>(M83*S83)</f>
        <v>0</v>
      </c>
      <c r="U83" s="100">
        <f>N83+R83+T83</f>
        <v>0</v>
      </c>
      <c r="V83" s="100">
        <f>M83*200</f>
        <v>0</v>
      </c>
      <c r="W83" s="100">
        <v>0</v>
      </c>
      <c r="X83" s="100">
        <v>160</v>
      </c>
      <c r="Y83" s="100">
        <f>SUM(X83*W83)</f>
        <v>0</v>
      </c>
      <c r="Z83" s="100">
        <v>0</v>
      </c>
      <c r="AA83" s="214"/>
      <c r="AB83" s="100">
        <f>V83+Y83+Z83</f>
        <v>0</v>
      </c>
      <c r="AC83" s="81">
        <f>AB83+U83</f>
        <v>0</v>
      </c>
      <c r="AD83" s="91" t="str">
        <f>A83</f>
        <v>610-PR</v>
      </c>
      <c r="AE83" s="74"/>
    </row>
    <row r="84" spans="1:31" s="31" customFormat="1" ht="45.75" hidden="1" customHeight="1" x14ac:dyDescent="0.2">
      <c r="A84" s="74" t="s">
        <v>147</v>
      </c>
      <c r="B84" s="74"/>
      <c r="C84" s="28" t="s">
        <v>33</v>
      </c>
      <c r="D84" s="28" t="s">
        <v>50</v>
      </c>
      <c r="E84" s="35" t="s">
        <v>165</v>
      </c>
      <c r="F84" s="35" t="s">
        <v>166</v>
      </c>
      <c r="G84" s="89" t="s">
        <v>167</v>
      </c>
      <c r="H84" s="220">
        <v>45</v>
      </c>
      <c r="I84" s="33" t="s">
        <v>48</v>
      </c>
      <c r="J84" s="51">
        <v>585</v>
      </c>
      <c r="K84" s="52">
        <v>17</v>
      </c>
      <c r="L84" s="52">
        <v>0</v>
      </c>
      <c r="M84" s="52">
        <f t="shared" si="11"/>
        <v>17</v>
      </c>
      <c r="N84" s="34">
        <f t="shared" si="12"/>
        <v>9945</v>
      </c>
      <c r="O84" s="53">
        <v>28</v>
      </c>
      <c r="P84" s="53">
        <v>120</v>
      </c>
      <c r="Q84" s="71">
        <v>0.4</v>
      </c>
      <c r="R84" s="71">
        <f t="shared" si="13"/>
        <v>1344</v>
      </c>
      <c r="S84" s="53">
        <v>0</v>
      </c>
      <c r="T84" s="34">
        <f>(M84*S84)</f>
        <v>0</v>
      </c>
      <c r="U84" s="34">
        <f>N84+R84+T84</f>
        <v>11289</v>
      </c>
      <c r="V84" s="53">
        <f>M84*200</f>
        <v>3400</v>
      </c>
      <c r="W84" s="53">
        <v>1</v>
      </c>
      <c r="X84" s="53">
        <v>650</v>
      </c>
      <c r="Y84" s="52">
        <f>SUM(X84*W84)</f>
        <v>650</v>
      </c>
      <c r="Z84" s="46">
        <v>0</v>
      </c>
      <c r="AA84" s="46"/>
      <c r="AB84" s="34">
        <f>V84+Y84+Z84</f>
        <v>4050</v>
      </c>
      <c r="AC84" s="81">
        <f>AB84+U84</f>
        <v>15339</v>
      </c>
      <c r="AD84" s="91" t="str">
        <f>A84</f>
        <v>610-PR</v>
      </c>
      <c r="AE84" s="74"/>
    </row>
    <row r="85" spans="1:31" s="31" customFormat="1" ht="45.75" hidden="1" customHeight="1" x14ac:dyDescent="0.2">
      <c r="A85" s="74" t="s">
        <v>147</v>
      </c>
      <c r="B85" s="74" t="s">
        <v>612</v>
      </c>
      <c r="C85" s="28" t="s">
        <v>33</v>
      </c>
      <c r="D85" s="28" t="s">
        <v>50</v>
      </c>
      <c r="E85" s="89" t="s">
        <v>385</v>
      </c>
      <c r="F85" s="35" t="s">
        <v>602</v>
      </c>
      <c r="G85" s="89" t="s">
        <v>603</v>
      </c>
      <c r="H85" s="220">
        <v>45</v>
      </c>
      <c r="I85" s="33" t="s">
        <v>48</v>
      </c>
      <c r="J85" s="51">
        <v>585</v>
      </c>
      <c r="K85" s="52">
        <v>17</v>
      </c>
      <c r="L85" s="52">
        <v>0</v>
      </c>
      <c r="M85" s="52">
        <f t="shared" si="11"/>
        <v>17</v>
      </c>
      <c r="N85" s="34">
        <f t="shared" si="12"/>
        <v>9945</v>
      </c>
      <c r="O85" s="53">
        <v>28</v>
      </c>
      <c r="P85" s="53">
        <v>14</v>
      </c>
      <c r="Q85" s="71">
        <v>0.4</v>
      </c>
      <c r="R85" s="71">
        <f t="shared" si="13"/>
        <v>156.80000000000001</v>
      </c>
      <c r="S85" s="53">
        <v>0</v>
      </c>
      <c r="T85" s="34">
        <v>0</v>
      </c>
      <c r="U85" s="34">
        <f>N85+R85+T85</f>
        <v>10101.799999999999</v>
      </c>
      <c r="V85" s="53">
        <f>M85*200</f>
        <v>3400</v>
      </c>
      <c r="W85" s="53">
        <v>1</v>
      </c>
      <c r="X85" s="53">
        <v>160</v>
      </c>
      <c r="Y85" s="52">
        <f>SUM(X85*W85)</f>
        <v>160</v>
      </c>
      <c r="Z85" s="46">
        <v>0</v>
      </c>
      <c r="AA85" s="34">
        <v>3810</v>
      </c>
      <c r="AB85" s="34">
        <f>V85+Y85+Z85</f>
        <v>3560</v>
      </c>
      <c r="AC85" s="81">
        <f>AB85+U85</f>
        <v>13661.8</v>
      </c>
      <c r="AD85" s="91" t="s">
        <v>147</v>
      </c>
      <c r="AE85" s="74"/>
    </row>
    <row r="86" spans="1:31" s="31" customFormat="1" ht="45.75" hidden="1" customHeight="1" x14ac:dyDescent="0.2">
      <c r="A86" s="186" t="s">
        <v>147</v>
      </c>
      <c r="B86" s="186" t="s">
        <v>694</v>
      </c>
      <c r="C86" s="28" t="s">
        <v>33</v>
      </c>
      <c r="D86" s="28" t="s">
        <v>50</v>
      </c>
      <c r="E86" s="89" t="s">
        <v>385</v>
      </c>
      <c r="F86" s="180" t="s">
        <v>693</v>
      </c>
      <c r="G86" s="89" t="s">
        <v>150</v>
      </c>
      <c r="H86" s="220">
        <v>45</v>
      </c>
      <c r="I86" s="33" t="s">
        <v>172</v>
      </c>
      <c r="J86" s="51">
        <v>585</v>
      </c>
      <c r="K86" s="52">
        <v>20</v>
      </c>
      <c r="L86" s="52">
        <v>0</v>
      </c>
      <c r="M86" s="52">
        <f t="shared" si="11"/>
        <v>20</v>
      </c>
      <c r="N86" s="34">
        <f t="shared" si="12"/>
        <v>11700</v>
      </c>
      <c r="O86" s="53">
        <v>28</v>
      </c>
      <c r="P86" s="53">
        <v>14</v>
      </c>
      <c r="Q86" s="71">
        <v>0.4</v>
      </c>
      <c r="R86" s="71">
        <f t="shared" si="13"/>
        <v>156.80000000000001</v>
      </c>
      <c r="S86" s="53">
        <v>0</v>
      </c>
      <c r="T86" s="34">
        <v>0</v>
      </c>
      <c r="U86" s="34">
        <f>N86+R86+T86</f>
        <v>11856.8</v>
      </c>
      <c r="V86" s="53">
        <f>M86*200</f>
        <v>4000</v>
      </c>
      <c r="W86" s="53">
        <v>1</v>
      </c>
      <c r="X86" s="53">
        <v>160</v>
      </c>
      <c r="Y86" s="52">
        <f t="shared" ref="Y86:Y89" si="14">SUM(X86*W86)</f>
        <v>160</v>
      </c>
      <c r="Z86" s="46">
        <v>0</v>
      </c>
      <c r="AA86" s="34"/>
      <c r="AB86" s="34">
        <f>V86+Y86+Z86</f>
        <v>4160</v>
      </c>
      <c r="AC86" s="81">
        <f>AB86+U86</f>
        <v>16016.8</v>
      </c>
      <c r="AD86" s="91" t="s">
        <v>147</v>
      </c>
      <c r="AE86" s="74"/>
    </row>
    <row r="87" spans="1:31" s="31" customFormat="1" ht="45.75" hidden="1" customHeight="1" x14ac:dyDescent="0.2">
      <c r="A87" s="186" t="s">
        <v>147</v>
      </c>
      <c r="B87" s="186" t="s">
        <v>764</v>
      </c>
      <c r="C87" s="179" t="s">
        <v>33</v>
      </c>
      <c r="D87" s="179" t="s">
        <v>50</v>
      </c>
      <c r="E87" s="187" t="s">
        <v>385</v>
      </c>
      <c r="F87" s="180" t="s">
        <v>670</v>
      </c>
      <c r="G87" s="187" t="s">
        <v>763</v>
      </c>
      <c r="H87" s="220">
        <v>45</v>
      </c>
      <c r="I87" s="33" t="s">
        <v>172</v>
      </c>
      <c r="J87" s="51">
        <v>585</v>
      </c>
      <c r="K87" s="52">
        <v>0</v>
      </c>
      <c r="L87" s="52">
        <v>20</v>
      </c>
      <c r="M87" s="52">
        <f t="shared" si="11"/>
        <v>20</v>
      </c>
      <c r="N87" s="34">
        <f t="shared" si="12"/>
        <v>11700</v>
      </c>
      <c r="O87" s="53">
        <v>28</v>
      </c>
      <c r="P87" s="53">
        <v>14</v>
      </c>
      <c r="Q87" s="71">
        <v>0.4</v>
      </c>
      <c r="R87" s="71">
        <f t="shared" si="13"/>
        <v>156.80000000000001</v>
      </c>
      <c r="S87" s="53">
        <v>0</v>
      </c>
      <c r="T87" s="34">
        <v>0</v>
      </c>
      <c r="U87" s="34">
        <f>N87+R87+T87</f>
        <v>11856.8</v>
      </c>
      <c r="V87" s="53">
        <f>M87*200</f>
        <v>4000</v>
      </c>
      <c r="W87" s="53">
        <v>1</v>
      </c>
      <c r="X87" s="53">
        <v>160</v>
      </c>
      <c r="Y87" s="52">
        <f t="shared" si="14"/>
        <v>160</v>
      </c>
      <c r="Z87" s="46">
        <v>0</v>
      </c>
      <c r="AA87" s="34"/>
      <c r="AB87" s="34">
        <f>V87+Y87+Z87</f>
        <v>4160</v>
      </c>
      <c r="AC87" s="81">
        <f>AB87+U87</f>
        <v>16016.8</v>
      </c>
      <c r="AD87" s="91"/>
      <c r="AE87" s="74"/>
    </row>
    <row r="88" spans="1:31" s="31" customFormat="1" ht="45.75" hidden="1" customHeight="1" x14ac:dyDescent="0.2">
      <c r="A88" s="74" t="s">
        <v>147</v>
      </c>
      <c r="B88" s="74" t="s">
        <v>612</v>
      </c>
      <c r="C88" s="28" t="s">
        <v>33</v>
      </c>
      <c r="D88" s="28" t="s">
        <v>50</v>
      </c>
      <c r="E88" s="89" t="s">
        <v>385</v>
      </c>
      <c r="F88" s="35" t="s">
        <v>78</v>
      </c>
      <c r="G88" s="89" t="s">
        <v>150</v>
      </c>
      <c r="H88" s="220">
        <v>45</v>
      </c>
      <c r="I88" s="33" t="s">
        <v>172</v>
      </c>
      <c r="J88" s="51">
        <v>585</v>
      </c>
      <c r="K88" s="52">
        <v>0</v>
      </c>
      <c r="L88" s="52">
        <v>20</v>
      </c>
      <c r="M88" s="52">
        <f t="shared" si="11"/>
        <v>20</v>
      </c>
      <c r="N88" s="34">
        <f t="shared" si="12"/>
        <v>11700</v>
      </c>
      <c r="O88" s="53">
        <v>28</v>
      </c>
      <c r="P88" s="53">
        <v>14</v>
      </c>
      <c r="Q88" s="71">
        <v>0.4</v>
      </c>
      <c r="R88" s="71">
        <f t="shared" si="13"/>
        <v>156.80000000000001</v>
      </c>
      <c r="S88" s="53">
        <v>0</v>
      </c>
      <c r="T88" s="34">
        <v>0</v>
      </c>
      <c r="U88" s="34">
        <f>N88+R88+T88</f>
        <v>11856.8</v>
      </c>
      <c r="V88" s="53">
        <f>M88*200</f>
        <v>4000</v>
      </c>
      <c r="W88" s="53">
        <v>1</v>
      </c>
      <c r="X88" s="53">
        <v>160</v>
      </c>
      <c r="Y88" s="52">
        <f t="shared" si="14"/>
        <v>160</v>
      </c>
      <c r="Z88" s="46">
        <v>0</v>
      </c>
      <c r="AA88" s="34"/>
      <c r="AB88" s="34">
        <f>V88+Y88+Z88</f>
        <v>4160</v>
      </c>
      <c r="AC88" s="81">
        <f>AB88+U88</f>
        <v>16016.8</v>
      </c>
      <c r="AD88" s="91" t="s">
        <v>147</v>
      </c>
      <c r="AE88" s="74"/>
    </row>
    <row r="89" spans="1:31" s="31" customFormat="1" ht="45.75" hidden="1" customHeight="1" x14ac:dyDescent="0.2">
      <c r="A89" s="186" t="s">
        <v>147</v>
      </c>
      <c r="B89" s="186" t="s">
        <v>696</v>
      </c>
      <c r="C89" s="28" t="s">
        <v>33</v>
      </c>
      <c r="D89" s="28" t="s">
        <v>45</v>
      </c>
      <c r="E89" s="89" t="s">
        <v>148</v>
      </c>
      <c r="F89" s="180" t="s">
        <v>695</v>
      </c>
      <c r="G89" s="89" t="s">
        <v>154</v>
      </c>
      <c r="H89" s="220">
        <v>45</v>
      </c>
      <c r="I89" s="33" t="s">
        <v>37</v>
      </c>
      <c r="J89" s="51">
        <v>753</v>
      </c>
      <c r="K89" s="52">
        <v>20</v>
      </c>
      <c r="L89" s="52">
        <v>0</v>
      </c>
      <c r="M89" s="52">
        <f t="shared" si="11"/>
        <v>20</v>
      </c>
      <c r="N89" s="34">
        <f t="shared" si="12"/>
        <v>15060</v>
      </c>
      <c r="O89" s="53">
        <v>0</v>
      </c>
      <c r="P89" s="53">
        <v>14</v>
      </c>
      <c r="Q89" s="71">
        <v>0.4</v>
      </c>
      <c r="R89" s="71">
        <f t="shared" si="13"/>
        <v>0</v>
      </c>
      <c r="S89" s="53">
        <v>0</v>
      </c>
      <c r="T89" s="34">
        <v>0</v>
      </c>
      <c r="U89" s="34">
        <f>N89+R89+T89</f>
        <v>15060</v>
      </c>
      <c r="V89" s="53">
        <f>M89*200</f>
        <v>4000</v>
      </c>
      <c r="W89" s="53">
        <v>14</v>
      </c>
      <c r="X89" s="53">
        <v>160</v>
      </c>
      <c r="Y89" s="52">
        <f t="shared" si="14"/>
        <v>2240</v>
      </c>
      <c r="Z89" s="46">
        <v>0</v>
      </c>
      <c r="AA89" s="34"/>
      <c r="AB89" s="34">
        <f>V89+Y89+Z89</f>
        <v>6240</v>
      </c>
      <c r="AC89" s="81">
        <f>AB89+U89</f>
        <v>21300</v>
      </c>
      <c r="AD89" s="91" t="s">
        <v>147</v>
      </c>
      <c r="AE89" s="74"/>
    </row>
    <row r="90" spans="1:31" s="31" customFormat="1" ht="45.75" hidden="1" customHeight="1" x14ac:dyDescent="0.2">
      <c r="A90" s="74" t="s">
        <v>147</v>
      </c>
      <c r="B90" s="74"/>
      <c r="C90" s="28" t="s">
        <v>33</v>
      </c>
      <c r="D90" s="28" t="s">
        <v>50</v>
      </c>
      <c r="E90" s="89" t="s">
        <v>121</v>
      </c>
      <c r="F90" s="35" t="s">
        <v>166</v>
      </c>
      <c r="G90" s="89" t="s">
        <v>167</v>
      </c>
      <c r="H90" s="220">
        <v>45</v>
      </c>
      <c r="I90" s="33" t="s">
        <v>48</v>
      </c>
      <c r="J90" s="51">
        <v>585</v>
      </c>
      <c r="K90" s="52">
        <v>17</v>
      </c>
      <c r="L90" s="52">
        <v>0</v>
      </c>
      <c r="M90" s="52">
        <f t="shared" si="11"/>
        <v>17</v>
      </c>
      <c r="N90" s="34">
        <f t="shared" si="12"/>
        <v>9945</v>
      </c>
      <c r="O90" s="53">
        <v>28</v>
      </c>
      <c r="P90" s="53">
        <v>88</v>
      </c>
      <c r="Q90" s="71">
        <v>0.4</v>
      </c>
      <c r="R90" s="71">
        <f t="shared" si="13"/>
        <v>985.60000000000014</v>
      </c>
      <c r="S90" s="53">
        <v>0</v>
      </c>
      <c r="T90" s="34">
        <f>(M90*S90)</f>
        <v>0</v>
      </c>
      <c r="U90" s="34">
        <f>N90+R90+T90</f>
        <v>10930.6</v>
      </c>
      <c r="V90" s="53">
        <f>M90*200</f>
        <v>3400</v>
      </c>
      <c r="W90" s="53">
        <v>1</v>
      </c>
      <c r="X90" s="53">
        <v>410</v>
      </c>
      <c r="Y90" s="52">
        <f>SUM(X90*W90)</f>
        <v>410</v>
      </c>
      <c r="Z90" s="46">
        <v>0</v>
      </c>
      <c r="AA90" s="46"/>
      <c r="AB90" s="34">
        <f>V90+Y90+Z90</f>
        <v>3810</v>
      </c>
      <c r="AC90" s="81">
        <f>AB90+U90</f>
        <v>14740.6</v>
      </c>
      <c r="AD90" s="91" t="str">
        <f>A90</f>
        <v>610-PR</v>
      </c>
      <c r="AE90" s="74"/>
    </row>
    <row r="91" spans="1:31" s="31" customFormat="1" ht="58" hidden="1" customHeight="1" x14ac:dyDescent="0.2">
      <c r="A91" s="74" t="s">
        <v>147</v>
      </c>
      <c r="B91" s="74"/>
      <c r="C91" s="28" t="s">
        <v>33</v>
      </c>
      <c r="D91" s="28" t="s">
        <v>34</v>
      </c>
      <c r="E91" s="35" t="s">
        <v>170</v>
      </c>
      <c r="F91" s="99" t="s">
        <v>78</v>
      </c>
      <c r="G91" s="99" t="s">
        <v>171</v>
      </c>
      <c r="H91" s="220">
        <v>45</v>
      </c>
      <c r="I91" s="33" t="s">
        <v>172</v>
      </c>
      <c r="J91" s="51">
        <v>585</v>
      </c>
      <c r="K91" s="52">
        <v>17</v>
      </c>
      <c r="L91" s="52">
        <v>0</v>
      </c>
      <c r="M91" s="52">
        <f t="shared" si="11"/>
        <v>17</v>
      </c>
      <c r="N91" s="34">
        <f t="shared" si="12"/>
        <v>9945</v>
      </c>
      <c r="O91" s="53">
        <v>14</v>
      </c>
      <c r="P91" s="53">
        <v>236</v>
      </c>
      <c r="Q91" s="71">
        <v>0.4</v>
      </c>
      <c r="R91" s="71">
        <f t="shared" si="13"/>
        <v>1321.6000000000001</v>
      </c>
      <c r="S91" s="53">
        <v>0</v>
      </c>
      <c r="T91" s="34">
        <f>(M91*S91)</f>
        <v>0</v>
      </c>
      <c r="U91" s="34">
        <f>N91+R91+T91</f>
        <v>11266.6</v>
      </c>
      <c r="V91" s="34">
        <f>M91*200</f>
        <v>3400</v>
      </c>
      <c r="W91" s="34">
        <v>1</v>
      </c>
      <c r="X91" s="34">
        <v>660</v>
      </c>
      <c r="Y91" s="52">
        <f>SUM(W91*X91)</f>
        <v>660</v>
      </c>
      <c r="Z91" s="46">
        <v>0</v>
      </c>
      <c r="AA91" s="46"/>
      <c r="AB91" s="34">
        <f>V91+Y91+Z91</f>
        <v>4060</v>
      </c>
      <c r="AC91" s="30">
        <f>AB91+U91</f>
        <v>15326.6</v>
      </c>
      <c r="AD91" s="91" t="str">
        <f>A91</f>
        <v>610-PR</v>
      </c>
      <c r="AE91" s="74"/>
    </row>
    <row r="92" spans="1:31" s="31" customFormat="1" ht="100" hidden="1" customHeight="1" x14ac:dyDescent="0.2">
      <c r="A92" s="74" t="s">
        <v>147</v>
      </c>
      <c r="B92" s="74"/>
      <c r="C92" s="74" t="s">
        <v>33</v>
      </c>
      <c r="D92" s="74" t="s">
        <v>34</v>
      </c>
      <c r="E92" s="89" t="s">
        <v>35</v>
      </c>
      <c r="F92" s="99" t="s">
        <v>174</v>
      </c>
      <c r="G92" s="99" t="s">
        <v>175</v>
      </c>
      <c r="H92" s="248">
        <v>45</v>
      </c>
      <c r="I92" s="74" t="s">
        <v>172</v>
      </c>
      <c r="J92" s="100">
        <v>585</v>
      </c>
      <c r="K92" s="100">
        <v>0</v>
      </c>
      <c r="L92" s="100">
        <v>17</v>
      </c>
      <c r="M92" s="100">
        <f t="shared" si="11"/>
        <v>17</v>
      </c>
      <c r="N92" s="100">
        <f t="shared" si="12"/>
        <v>9945</v>
      </c>
      <c r="O92" s="100">
        <v>14</v>
      </c>
      <c r="P92" s="212">
        <v>88</v>
      </c>
      <c r="Q92" s="213">
        <v>0.4</v>
      </c>
      <c r="R92" s="71">
        <f t="shared" si="13"/>
        <v>492.80000000000007</v>
      </c>
      <c r="S92" s="212">
        <v>0</v>
      </c>
      <c r="T92" s="100">
        <f>(M92*S92)</f>
        <v>0</v>
      </c>
      <c r="U92" s="100">
        <f>N92+R92+T92</f>
        <v>10437.799999999999</v>
      </c>
      <c r="V92" s="100">
        <f>M92*200</f>
        <v>3400</v>
      </c>
      <c r="W92" s="100">
        <v>14</v>
      </c>
      <c r="X92" s="100">
        <v>330</v>
      </c>
      <c r="Y92" s="100">
        <f t="shared" ref="Y92:Y142" si="15">SUM(X92*W92)</f>
        <v>4620</v>
      </c>
      <c r="Z92" s="100">
        <v>0</v>
      </c>
      <c r="AA92" s="214"/>
      <c r="AB92" s="100">
        <f>V92+Y92+Z92</f>
        <v>8020</v>
      </c>
      <c r="AC92" s="81">
        <f>AB92+U92</f>
        <v>18457.8</v>
      </c>
      <c r="AD92" s="91" t="str">
        <f>A92</f>
        <v>610-PR</v>
      </c>
      <c r="AE92" s="74"/>
    </row>
    <row r="93" spans="1:31" s="31" customFormat="1" ht="62" hidden="1" customHeight="1" x14ac:dyDescent="0.2">
      <c r="A93" s="102" t="s">
        <v>147</v>
      </c>
      <c r="B93" s="101" t="s">
        <v>32</v>
      </c>
      <c r="C93" s="102" t="s">
        <v>33</v>
      </c>
      <c r="D93" s="102" t="s">
        <v>34</v>
      </c>
      <c r="E93" s="95" t="s">
        <v>177</v>
      </c>
      <c r="F93" s="103" t="s">
        <v>157</v>
      </c>
      <c r="G93" s="103" t="s">
        <v>158</v>
      </c>
      <c r="H93" s="249">
        <v>45</v>
      </c>
      <c r="I93" s="102" t="s">
        <v>48</v>
      </c>
      <c r="J93" s="104">
        <v>585</v>
      </c>
      <c r="K93" s="104">
        <v>0</v>
      </c>
      <c r="L93" s="104">
        <v>0</v>
      </c>
      <c r="M93" s="104">
        <f t="shared" si="11"/>
        <v>0</v>
      </c>
      <c r="N93" s="104">
        <f t="shared" si="12"/>
        <v>0</v>
      </c>
      <c r="O93" s="104">
        <v>0</v>
      </c>
      <c r="P93" s="105">
        <v>88</v>
      </c>
      <c r="Q93" s="106">
        <v>0.4</v>
      </c>
      <c r="R93" s="67">
        <f t="shared" si="13"/>
        <v>0</v>
      </c>
      <c r="S93" s="105">
        <v>0</v>
      </c>
      <c r="T93" s="104">
        <f>(M93*S93)</f>
        <v>0</v>
      </c>
      <c r="U93" s="104">
        <f>N93+R93+T93</f>
        <v>0</v>
      </c>
      <c r="V93" s="104">
        <f>M93*200</f>
        <v>0</v>
      </c>
      <c r="W93" s="104">
        <v>0</v>
      </c>
      <c r="X93" s="104">
        <v>420</v>
      </c>
      <c r="Y93" s="104">
        <f t="shared" si="15"/>
        <v>0</v>
      </c>
      <c r="Z93" s="104">
        <v>0</v>
      </c>
      <c r="AA93" s="215"/>
      <c r="AB93" s="104">
        <f>V93+Y93+Z93</f>
        <v>0</v>
      </c>
      <c r="AC93" s="41">
        <f>AB93+U93</f>
        <v>0</v>
      </c>
      <c r="AD93" s="97" t="str">
        <f>A93</f>
        <v>610-PR</v>
      </c>
      <c r="AE93" s="74" t="s">
        <v>179</v>
      </c>
    </row>
    <row r="94" spans="1:31" s="31" customFormat="1" ht="35.25" customHeight="1" x14ac:dyDescent="0.2">
      <c r="A94" s="33" t="s">
        <v>180</v>
      </c>
      <c r="B94" s="33" t="s">
        <v>636</v>
      </c>
      <c r="C94" s="28" t="s">
        <v>77</v>
      </c>
      <c r="D94" s="28" t="s">
        <v>103</v>
      </c>
      <c r="E94" s="35" t="s">
        <v>181</v>
      </c>
      <c r="F94" s="35" t="s">
        <v>182</v>
      </c>
      <c r="G94" s="35" t="s">
        <v>81</v>
      </c>
      <c r="H94" s="220">
        <v>42</v>
      </c>
      <c r="I94" s="33" t="s">
        <v>48</v>
      </c>
      <c r="J94" s="51">
        <v>585</v>
      </c>
      <c r="K94" s="52">
        <v>15</v>
      </c>
      <c r="L94" s="52">
        <v>0</v>
      </c>
      <c r="M94" s="52">
        <f t="shared" si="11"/>
        <v>15</v>
      </c>
      <c r="N94" s="34">
        <f t="shared" si="12"/>
        <v>8775</v>
      </c>
      <c r="O94" s="53">
        <v>28</v>
      </c>
      <c r="P94" s="53">
        <v>36</v>
      </c>
      <c r="Q94" s="71">
        <v>0.4</v>
      </c>
      <c r="R94" s="71">
        <f t="shared" si="13"/>
        <v>403.2</v>
      </c>
      <c r="S94" s="53">
        <v>0</v>
      </c>
      <c r="T94" s="34">
        <f>(M94*S94)</f>
        <v>0</v>
      </c>
      <c r="U94" s="34">
        <f>N94+R94+T94</f>
        <v>9178.2000000000007</v>
      </c>
      <c r="V94" s="53">
        <f>M94*200</f>
        <v>3000</v>
      </c>
      <c r="W94" s="53">
        <v>1</v>
      </c>
      <c r="X94" s="53">
        <v>210</v>
      </c>
      <c r="Y94" s="52">
        <f t="shared" si="15"/>
        <v>210</v>
      </c>
      <c r="Z94" s="46">
        <v>0</v>
      </c>
      <c r="AA94" s="46"/>
      <c r="AB94" s="34">
        <f>V94+Y94+Z94</f>
        <v>3210</v>
      </c>
      <c r="AC94" s="34">
        <f>AB94+U94</f>
        <v>12388.2</v>
      </c>
      <c r="AD94" s="57" t="str">
        <f>A94</f>
        <v>611-PR</v>
      </c>
      <c r="AE94" s="74" t="s">
        <v>184</v>
      </c>
    </row>
    <row r="95" spans="1:31" s="31" customFormat="1" ht="60" customHeight="1" x14ac:dyDescent="0.2">
      <c r="A95" s="33" t="s">
        <v>180</v>
      </c>
      <c r="B95" s="33" t="s">
        <v>32</v>
      </c>
      <c r="C95" s="28" t="s">
        <v>77</v>
      </c>
      <c r="D95" s="28" t="s">
        <v>103</v>
      </c>
      <c r="E95" s="35" t="s">
        <v>185</v>
      </c>
      <c r="F95" s="35" t="s">
        <v>186</v>
      </c>
      <c r="G95" s="35" t="s">
        <v>81</v>
      </c>
      <c r="H95" s="220">
        <v>42</v>
      </c>
      <c r="I95" s="33" t="s">
        <v>48</v>
      </c>
      <c r="J95" s="51">
        <v>585</v>
      </c>
      <c r="K95" s="52">
        <v>15</v>
      </c>
      <c r="L95" s="52">
        <v>0</v>
      </c>
      <c r="M95" s="52">
        <f t="shared" si="11"/>
        <v>15</v>
      </c>
      <c r="N95" s="34">
        <f t="shared" si="12"/>
        <v>8775</v>
      </c>
      <c r="O95" s="53">
        <v>14</v>
      </c>
      <c r="P95" s="53">
        <v>55</v>
      </c>
      <c r="Q95" s="71">
        <v>0.4</v>
      </c>
      <c r="R95" s="71">
        <f t="shared" si="13"/>
        <v>308</v>
      </c>
      <c r="S95" s="53">
        <v>0</v>
      </c>
      <c r="T95" s="34">
        <f>(M95*S95)</f>
        <v>0</v>
      </c>
      <c r="U95" s="34">
        <f>N95+R95+T95</f>
        <v>9083</v>
      </c>
      <c r="V95" s="53">
        <f>M95*200</f>
        <v>3000</v>
      </c>
      <c r="W95" s="53">
        <v>1</v>
      </c>
      <c r="X95" s="53">
        <v>176</v>
      </c>
      <c r="Y95" s="52">
        <f t="shared" si="15"/>
        <v>176</v>
      </c>
      <c r="Z95" s="46">
        <v>0</v>
      </c>
      <c r="AA95" s="46"/>
      <c r="AB95" s="34">
        <f>V95+Y95+Z95</f>
        <v>3176</v>
      </c>
      <c r="AC95" s="34">
        <f>AB95+U95</f>
        <v>12259</v>
      </c>
      <c r="AD95" s="57" t="str">
        <f>A95</f>
        <v>611-PR</v>
      </c>
      <c r="AE95" s="74" t="s">
        <v>188</v>
      </c>
    </row>
    <row r="96" spans="1:31" s="31" customFormat="1" ht="45" customHeight="1" x14ac:dyDescent="0.2">
      <c r="A96" s="33" t="s">
        <v>180</v>
      </c>
      <c r="B96" s="33"/>
      <c r="C96" s="28" t="s">
        <v>77</v>
      </c>
      <c r="D96" s="28" t="s">
        <v>103</v>
      </c>
      <c r="E96" s="35" t="s">
        <v>189</v>
      </c>
      <c r="F96" s="35" t="s">
        <v>190</v>
      </c>
      <c r="G96" s="35" t="s">
        <v>84</v>
      </c>
      <c r="H96" s="220">
        <v>42</v>
      </c>
      <c r="I96" s="33" t="s">
        <v>48</v>
      </c>
      <c r="J96" s="51">
        <v>585</v>
      </c>
      <c r="K96" s="52">
        <v>0</v>
      </c>
      <c r="L96" s="52">
        <v>18</v>
      </c>
      <c r="M96" s="52">
        <f t="shared" si="11"/>
        <v>18</v>
      </c>
      <c r="N96" s="34">
        <f t="shared" si="12"/>
        <v>10530</v>
      </c>
      <c r="O96" s="53">
        <v>28</v>
      </c>
      <c r="P96" s="53">
        <v>23</v>
      </c>
      <c r="Q96" s="71">
        <v>0.4</v>
      </c>
      <c r="R96" s="71">
        <f t="shared" si="13"/>
        <v>257.60000000000002</v>
      </c>
      <c r="S96" s="53">
        <v>0</v>
      </c>
      <c r="T96" s="34">
        <f>(M96*S96)</f>
        <v>0</v>
      </c>
      <c r="U96" s="34">
        <f>N96+R96+T96</f>
        <v>10787.6</v>
      </c>
      <c r="V96" s="53">
        <f>M96*200</f>
        <v>3600</v>
      </c>
      <c r="W96" s="53">
        <v>1</v>
      </c>
      <c r="X96" s="53">
        <v>187</v>
      </c>
      <c r="Y96" s="52">
        <f t="shared" si="15"/>
        <v>187</v>
      </c>
      <c r="Z96" s="46">
        <v>0</v>
      </c>
      <c r="AA96" s="46"/>
      <c r="AB96" s="34">
        <f>V96+Y96+Z96</f>
        <v>3787</v>
      </c>
      <c r="AC96" s="34">
        <f>AB96+U96</f>
        <v>14574.6</v>
      </c>
      <c r="AD96" s="57" t="str">
        <f>A96</f>
        <v>611-PR</v>
      </c>
      <c r="AE96" s="74"/>
    </row>
    <row r="97" spans="1:31" s="31" customFormat="1" ht="33.75" customHeight="1" x14ac:dyDescent="0.2">
      <c r="A97" s="33" t="s">
        <v>180</v>
      </c>
      <c r="B97" s="33" t="s">
        <v>32</v>
      </c>
      <c r="C97" s="28" t="s">
        <v>77</v>
      </c>
      <c r="D97" s="28" t="s">
        <v>103</v>
      </c>
      <c r="E97" s="35" t="s">
        <v>192</v>
      </c>
      <c r="F97" s="35" t="s">
        <v>193</v>
      </c>
      <c r="G97" s="35" t="s">
        <v>81</v>
      </c>
      <c r="H97" s="220">
        <v>42</v>
      </c>
      <c r="I97" s="33" t="s">
        <v>48</v>
      </c>
      <c r="J97" s="51">
        <v>585</v>
      </c>
      <c r="K97" s="52">
        <v>0</v>
      </c>
      <c r="L97" s="52">
        <v>15</v>
      </c>
      <c r="M97" s="52">
        <f t="shared" si="11"/>
        <v>15</v>
      </c>
      <c r="N97" s="34">
        <f t="shared" si="12"/>
        <v>8775</v>
      </c>
      <c r="O97" s="53">
        <v>28</v>
      </c>
      <c r="P97" s="53">
        <v>20</v>
      </c>
      <c r="Q97" s="71">
        <v>0.4</v>
      </c>
      <c r="R97" s="71">
        <f t="shared" si="13"/>
        <v>224</v>
      </c>
      <c r="S97" s="53">
        <v>0</v>
      </c>
      <c r="T97" s="34">
        <f>(M97*S97)</f>
        <v>0</v>
      </c>
      <c r="U97" s="34">
        <f>N97+R97+T97</f>
        <v>8999</v>
      </c>
      <c r="V97" s="53">
        <f>M97*200</f>
        <v>3000</v>
      </c>
      <c r="W97" s="53">
        <v>1</v>
      </c>
      <c r="X97" s="53">
        <v>165</v>
      </c>
      <c r="Y97" s="52">
        <f t="shared" si="15"/>
        <v>165</v>
      </c>
      <c r="Z97" s="46">
        <v>0</v>
      </c>
      <c r="AA97" s="46"/>
      <c r="AB97" s="34">
        <f>V97+Y97+Z97</f>
        <v>3165</v>
      </c>
      <c r="AC97" s="34">
        <f>AB97+U97</f>
        <v>12164</v>
      </c>
      <c r="AD97" s="57" t="str">
        <f>A97</f>
        <v>611-PR</v>
      </c>
      <c r="AE97" s="74" t="s">
        <v>195</v>
      </c>
    </row>
    <row r="98" spans="1:31" s="31" customFormat="1" ht="39" customHeight="1" x14ac:dyDescent="0.2">
      <c r="A98" s="33" t="s">
        <v>180</v>
      </c>
      <c r="B98" s="33" t="s">
        <v>635</v>
      </c>
      <c r="C98" s="28" t="s">
        <v>77</v>
      </c>
      <c r="D98" s="28" t="s">
        <v>103</v>
      </c>
      <c r="E98" s="35" t="s">
        <v>192</v>
      </c>
      <c r="F98" s="35" t="s">
        <v>196</v>
      </c>
      <c r="G98" s="35" t="s">
        <v>634</v>
      </c>
      <c r="H98" s="220">
        <v>42</v>
      </c>
      <c r="I98" s="33" t="s">
        <v>48</v>
      </c>
      <c r="J98" s="51">
        <v>585</v>
      </c>
      <c r="K98" s="52">
        <v>0</v>
      </c>
      <c r="L98" s="52">
        <v>15</v>
      </c>
      <c r="M98" s="52">
        <f t="shared" si="11"/>
        <v>15</v>
      </c>
      <c r="N98" s="34">
        <f t="shared" si="12"/>
        <v>8775</v>
      </c>
      <c r="O98" s="53">
        <v>28</v>
      </c>
      <c r="P98" s="53">
        <v>20</v>
      </c>
      <c r="Q98" s="71">
        <v>0.4</v>
      </c>
      <c r="R98" s="71">
        <f t="shared" si="13"/>
        <v>224</v>
      </c>
      <c r="S98" s="53">
        <v>0</v>
      </c>
      <c r="T98" s="34">
        <f>(M98*S98)</f>
        <v>0</v>
      </c>
      <c r="U98" s="34">
        <f>N98+R98+T98</f>
        <v>8999</v>
      </c>
      <c r="V98" s="53">
        <f>M98*200</f>
        <v>3000</v>
      </c>
      <c r="W98" s="53">
        <v>1</v>
      </c>
      <c r="X98" s="53">
        <v>165</v>
      </c>
      <c r="Y98" s="52">
        <f t="shared" si="15"/>
        <v>165</v>
      </c>
      <c r="Z98" s="46">
        <v>0</v>
      </c>
      <c r="AA98" s="46"/>
      <c r="AB98" s="34">
        <f>V98+Y98+Z98</f>
        <v>3165</v>
      </c>
      <c r="AC98" s="34">
        <f>AB98+U98</f>
        <v>12164</v>
      </c>
      <c r="AD98" s="57" t="str">
        <f>A98</f>
        <v>611-PR</v>
      </c>
      <c r="AE98" s="74" t="s">
        <v>195</v>
      </c>
    </row>
    <row r="99" spans="1:31" s="31" customFormat="1" ht="39" hidden="1" customHeight="1" x14ac:dyDescent="0.2">
      <c r="A99" s="178" t="s">
        <v>180</v>
      </c>
      <c r="B99" s="178" t="s">
        <v>755</v>
      </c>
      <c r="C99" s="179" t="s">
        <v>77</v>
      </c>
      <c r="D99" s="179" t="s">
        <v>45</v>
      </c>
      <c r="E99" s="180" t="s">
        <v>313</v>
      </c>
      <c r="F99" s="180" t="s">
        <v>78</v>
      </c>
      <c r="G99" s="180" t="s">
        <v>734</v>
      </c>
      <c r="H99" s="220">
        <v>42</v>
      </c>
      <c r="I99" s="33" t="s">
        <v>37</v>
      </c>
      <c r="J99" s="51">
        <v>753</v>
      </c>
      <c r="K99" s="52">
        <v>0</v>
      </c>
      <c r="L99" s="52">
        <v>15</v>
      </c>
      <c r="M99" s="52">
        <f t="shared" si="11"/>
        <v>15</v>
      </c>
      <c r="N99" s="34">
        <f t="shared" si="12"/>
        <v>11295</v>
      </c>
      <c r="O99" s="53">
        <v>0</v>
      </c>
      <c r="P99" s="53">
        <v>20</v>
      </c>
      <c r="Q99" s="71">
        <v>0.4</v>
      </c>
      <c r="R99" s="71">
        <f t="shared" si="13"/>
        <v>0</v>
      </c>
      <c r="S99" s="53">
        <v>0</v>
      </c>
      <c r="T99" s="34">
        <f>(M99*S99)</f>
        <v>0</v>
      </c>
      <c r="U99" s="34">
        <f>N99+R99+T99</f>
        <v>11295</v>
      </c>
      <c r="V99" s="53">
        <f>M99*200</f>
        <v>3000</v>
      </c>
      <c r="W99" s="53">
        <v>14</v>
      </c>
      <c r="X99" s="53">
        <v>325</v>
      </c>
      <c r="Y99" s="52">
        <f t="shared" si="15"/>
        <v>4550</v>
      </c>
      <c r="Z99" s="46">
        <v>0</v>
      </c>
      <c r="AA99" s="46"/>
      <c r="AB99" s="34">
        <f>V99+Y99+Z99</f>
        <v>7550</v>
      </c>
      <c r="AC99" s="34">
        <f>AB99+U99</f>
        <v>18845</v>
      </c>
      <c r="AD99" s="57" t="str">
        <f>A99</f>
        <v>611-PR</v>
      </c>
      <c r="AE99" s="74"/>
    </row>
    <row r="100" spans="1:31" s="31" customFormat="1" ht="33.75" customHeight="1" x14ac:dyDescent="0.2">
      <c r="A100" s="33" t="s">
        <v>180</v>
      </c>
      <c r="B100" s="33" t="s">
        <v>32</v>
      </c>
      <c r="C100" s="28" t="s">
        <v>77</v>
      </c>
      <c r="D100" s="28" t="s">
        <v>103</v>
      </c>
      <c r="E100" s="35" t="s">
        <v>199</v>
      </c>
      <c r="F100" s="35" t="s">
        <v>200</v>
      </c>
      <c r="G100" s="35" t="s">
        <v>99</v>
      </c>
      <c r="H100" s="220">
        <v>42</v>
      </c>
      <c r="I100" s="33" t="s">
        <v>48</v>
      </c>
      <c r="J100" s="51">
        <v>585</v>
      </c>
      <c r="K100" s="52">
        <v>0</v>
      </c>
      <c r="L100" s="52">
        <v>15</v>
      </c>
      <c r="M100" s="52">
        <f t="shared" si="11"/>
        <v>15</v>
      </c>
      <c r="N100" s="34">
        <f t="shared" si="12"/>
        <v>8775</v>
      </c>
      <c r="O100" s="53">
        <v>28</v>
      </c>
      <c r="P100" s="53">
        <v>42</v>
      </c>
      <c r="Q100" s="71">
        <v>0.4</v>
      </c>
      <c r="R100" s="71">
        <f t="shared" si="13"/>
        <v>470.40000000000003</v>
      </c>
      <c r="S100" s="53">
        <v>0</v>
      </c>
      <c r="T100" s="34">
        <f>(M100*S100)</f>
        <v>0</v>
      </c>
      <c r="U100" s="34">
        <f>N100+R100+T100</f>
        <v>9245.4</v>
      </c>
      <c r="V100" s="53">
        <f>M100*200</f>
        <v>3000</v>
      </c>
      <c r="W100" s="53">
        <v>1</v>
      </c>
      <c r="X100" s="53">
        <v>250</v>
      </c>
      <c r="Y100" s="52">
        <f t="shared" si="15"/>
        <v>250</v>
      </c>
      <c r="Z100" s="46">
        <v>0</v>
      </c>
      <c r="AA100" s="46"/>
      <c r="AB100" s="34">
        <f>V100+Y100+Z100</f>
        <v>3250</v>
      </c>
      <c r="AC100" s="34">
        <f>AB100+U100</f>
        <v>12495.4</v>
      </c>
      <c r="AD100" s="57" t="str">
        <f>A100</f>
        <v>611-PR</v>
      </c>
      <c r="AE100" s="74" t="s">
        <v>201</v>
      </c>
    </row>
    <row r="101" spans="1:31" s="31" customFormat="1" ht="25.5" customHeight="1" x14ac:dyDescent="0.2">
      <c r="A101" s="33" t="s">
        <v>180</v>
      </c>
      <c r="B101" s="33"/>
      <c r="C101" s="28" t="s">
        <v>77</v>
      </c>
      <c r="D101" s="28" t="s">
        <v>103</v>
      </c>
      <c r="E101" s="35" t="s">
        <v>192</v>
      </c>
      <c r="F101" s="35" t="s">
        <v>202</v>
      </c>
      <c r="G101" s="35" t="s">
        <v>99</v>
      </c>
      <c r="H101" s="220">
        <v>42</v>
      </c>
      <c r="I101" s="33" t="s">
        <v>48</v>
      </c>
      <c r="J101" s="51">
        <v>585</v>
      </c>
      <c r="K101" s="52">
        <v>0</v>
      </c>
      <c r="L101" s="52">
        <v>15</v>
      </c>
      <c r="M101" s="52">
        <f t="shared" si="11"/>
        <v>15</v>
      </c>
      <c r="N101" s="34">
        <f t="shared" si="12"/>
        <v>8775</v>
      </c>
      <c r="O101" s="53">
        <v>28</v>
      </c>
      <c r="P101" s="53">
        <v>20</v>
      </c>
      <c r="Q101" s="71">
        <v>0.4</v>
      </c>
      <c r="R101" s="71">
        <f t="shared" si="13"/>
        <v>224</v>
      </c>
      <c r="S101" s="53">
        <v>0</v>
      </c>
      <c r="T101" s="34">
        <f>(M101*S101)</f>
        <v>0</v>
      </c>
      <c r="U101" s="34">
        <f>N101+R101+T101</f>
        <v>8999</v>
      </c>
      <c r="V101" s="53">
        <f>M101*200</f>
        <v>3000</v>
      </c>
      <c r="W101" s="53">
        <v>1</v>
      </c>
      <c r="X101" s="53">
        <v>165</v>
      </c>
      <c r="Y101" s="52">
        <f t="shared" si="15"/>
        <v>165</v>
      </c>
      <c r="Z101" s="46">
        <v>0</v>
      </c>
      <c r="AA101" s="46"/>
      <c r="AB101" s="34">
        <f>V101+Y101+Z101</f>
        <v>3165</v>
      </c>
      <c r="AC101" s="34">
        <f>AB101+U101</f>
        <v>12164</v>
      </c>
      <c r="AD101" s="57" t="str">
        <f>A101</f>
        <v>611-PR</v>
      </c>
      <c r="AE101" s="74"/>
    </row>
    <row r="102" spans="1:31" s="31" customFormat="1" ht="41.25" hidden="1" customHeight="1" x14ac:dyDescent="0.2">
      <c r="A102" s="33" t="s">
        <v>180</v>
      </c>
      <c r="B102" s="33"/>
      <c r="C102" s="28" t="s">
        <v>77</v>
      </c>
      <c r="D102" s="28" t="s">
        <v>108</v>
      </c>
      <c r="E102" s="35" t="s">
        <v>204</v>
      </c>
      <c r="F102" s="35" t="s">
        <v>205</v>
      </c>
      <c r="G102" s="35" t="s">
        <v>81</v>
      </c>
      <c r="H102" s="220">
        <v>42</v>
      </c>
      <c r="I102" s="33" t="s">
        <v>48</v>
      </c>
      <c r="J102" s="51">
        <v>585</v>
      </c>
      <c r="K102" s="52">
        <v>18</v>
      </c>
      <c r="L102" s="52">
        <v>0</v>
      </c>
      <c r="M102" s="52">
        <f t="shared" si="11"/>
        <v>18</v>
      </c>
      <c r="N102" s="34">
        <f t="shared" si="12"/>
        <v>10530</v>
      </c>
      <c r="O102" s="53">
        <v>28</v>
      </c>
      <c r="P102" s="53">
        <v>53</v>
      </c>
      <c r="Q102" s="71">
        <v>0.4</v>
      </c>
      <c r="R102" s="71">
        <f t="shared" si="13"/>
        <v>593.60000000000014</v>
      </c>
      <c r="S102" s="53">
        <v>0</v>
      </c>
      <c r="T102" s="34">
        <f>(M102*S102)</f>
        <v>0</v>
      </c>
      <c r="U102" s="34">
        <f>N102+R102+T102</f>
        <v>11123.6</v>
      </c>
      <c r="V102" s="53">
        <f>M102*200</f>
        <v>3600</v>
      </c>
      <c r="W102" s="53">
        <v>1</v>
      </c>
      <c r="X102" s="53">
        <v>225</v>
      </c>
      <c r="Y102" s="52">
        <f t="shared" si="15"/>
        <v>225</v>
      </c>
      <c r="Z102" s="46">
        <v>0</v>
      </c>
      <c r="AA102" s="46"/>
      <c r="AB102" s="34">
        <f>V102+Y102+Z102</f>
        <v>3825</v>
      </c>
      <c r="AC102" s="34">
        <f>AB102+U102</f>
        <v>14948.6</v>
      </c>
      <c r="AD102" s="57" t="str">
        <f>A102</f>
        <v>611-PR</v>
      </c>
      <c r="AE102" s="74"/>
    </row>
    <row r="103" spans="1:31" s="31" customFormat="1" ht="31.5" hidden="1" customHeight="1" x14ac:dyDescent="0.2">
      <c r="A103" s="33" t="s">
        <v>180</v>
      </c>
      <c r="B103" s="33"/>
      <c r="C103" s="28" t="s">
        <v>77</v>
      </c>
      <c r="D103" s="28" t="s">
        <v>108</v>
      </c>
      <c r="E103" s="35" t="s">
        <v>207</v>
      </c>
      <c r="F103" s="35" t="s">
        <v>208</v>
      </c>
      <c r="G103" s="35" t="s">
        <v>81</v>
      </c>
      <c r="H103" s="220">
        <v>42</v>
      </c>
      <c r="I103" s="33" t="s">
        <v>48</v>
      </c>
      <c r="J103" s="51">
        <v>585</v>
      </c>
      <c r="K103" s="52">
        <v>0</v>
      </c>
      <c r="L103" s="52">
        <v>18</v>
      </c>
      <c r="M103" s="52">
        <f t="shared" si="11"/>
        <v>18</v>
      </c>
      <c r="N103" s="34">
        <f t="shared" si="12"/>
        <v>10530</v>
      </c>
      <c r="O103" s="53">
        <v>28</v>
      </c>
      <c r="P103" s="53">
        <v>12</v>
      </c>
      <c r="Q103" s="71">
        <v>0.4</v>
      </c>
      <c r="R103" s="71">
        <f t="shared" si="13"/>
        <v>134.40000000000003</v>
      </c>
      <c r="S103" s="53">
        <v>0</v>
      </c>
      <c r="T103" s="34">
        <f>(M103*S103)</f>
        <v>0</v>
      </c>
      <c r="U103" s="34">
        <f>N103+R103+T103</f>
        <v>10664.4</v>
      </c>
      <c r="V103" s="53">
        <f>M103*200</f>
        <v>3600</v>
      </c>
      <c r="W103" s="53">
        <v>1</v>
      </c>
      <c r="X103" s="53">
        <v>205</v>
      </c>
      <c r="Y103" s="52">
        <f t="shared" si="15"/>
        <v>205</v>
      </c>
      <c r="Z103" s="46">
        <v>0</v>
      </c>
      <c r="AA103" s="46"/>
      <c r="AB103" s="34">
        <f>V103+Y103+Z103</f>
        <v>3805</v>
      </c>
      <c r="AC103" s="34">
        <f>AB103+U103</f>
        <v>14469.4</v>
      </c>
      <c r="AD103" s="57" t="str">
        <f>A103</f>
        <v>611-PR</v>
      </c>
      <c r="AE103" s="74"/>
    </row>
    <row r="104" spans="1:31" s="31" customFormat="1" ht="31.5" hidden="1" customHeight="1" x14ac:dyDescent="0.2">
      <c r="A104" s="178" t="s">
        <v>180</v>
      </c>
      <c r="B104" s="178" t="s">
        <v>751</v>
      </c>
      <c r="C104" s="179" t="s">
        <v>77</v>
      </c>
      <c r="D104" s="179" t="s">
        <v>108</v>
      </c>
      <c r="E104" s="180" t="s">
        <v>210</v>
      </c>
      <c r="F104" s="180" t="s">
        <v>205</v>
      </c>
      <c r="G104" s="180" t="s">
        <v>81</v>
      </c>
      <c r="H104" s="220">
        <v>42</v>
      </c>
      <c r="I104" s="33" t="s">
        <v>48</v>
      </c>
      <c r="J104" s="51">
        <v>585</v>
      </c>
      <c r="K104" s="52">
        <v>0</v>
      </c>
      <c r="L104" s="52">
        <v>20</v>
      </c>
      <c r="M104" s="52">
        <f t="shared" si="11"/>
        <v>20</v>
      </c>
      <c r="N104" s="34">
        <f t="shared" si="12"/>
        <v>11700</v>
      </c>
      <c r="O104" s="53">
        <v>28</v>
      </c>
      <c r="P104" s="53">
        <v>47</v>
      </c>
      <c r="Q104" s="71">
        <v>0.4</v>
      </c>
      <c r="R104" s="71">
        <f t="shared" si="13"/>
        <v>526.4</v>
      </c>
      <c r="S104" s="53">
        <v>0</v>
      </c>
      <c r="T104" s="34">
        <f>(M104*S104)</f>
        <v>0</v>
      </c>
      <c r="U104" s="34">
        <f>N104+R104+T104</f>
        <v>12226.4</v>
      </c>
      <c r="V104" s="53">
        <f>M104*200</f>
        <v>4000</v>
      </c>
      <c r="W104" s="53">
        <v>1</v>
      </c>
      <c r="X104" s="53">
        <v>175</v>
      </c>
      <c r="Y104" s="52">
        <f t="shared" si="15"/>
        <v>175</v>
      </c>
      <c r="Z104" s="46">
        <v>0</v>
      </c>
      <c r="AA104" s="46"/>
      <c r="AB104" s="34">
        <f>V104+Y104+Z104</f>
        <v>4175</v>
      </c>
      <c r="AC104" s="34">
        <f>AB104+U104</f>
        <v>16401.400000000001</v>
      </c>
      <c r="AD104" s="57" t="str">
        <f>A104</f>
        <v>611-PR</v>
      </c>
      <c r="AE104" s="74"/>
    </row>
    <row r="105" spans="1:31" s="31" customFormat="1" ht="57" hidden="1" customHeight="1" x14ac:dyDescent="0.2">
      <c r="A105" s="178" t="s">
        <v>180</v>
      </c>
      <c r="B105" s="178" t="s">
        <v>673</v>
      </c>
      <c r="C105" s="179" t="s">
        <v>77</v>
      </c>
      <c r="D105" s="179" t="s">
        <v>108</v>
      </c>
      <c r="E105" s="180" t="s">
        <v>302</v>
      </c>
      <c r="F105" s="180" t="s">
        <v>671</v>
      </c>
      <c r="G105" s="180" t="s">
        <v>672</v>
      </c>
      <c r="H105" s="220">
        <v>42</v>
      </c>
      <c r="I105" s="178" t="s">
        <v>172</v>
      </c>
      <c r="J105" s="51">
        <v>585</v>
      </c>
      <c r="K105" s="181">
        <v>0</v>
      </c>
      <c r="L105" s="181">
        <v>15</v>
      </c>
      <c r="M105" s="52">
        <f t="shared" si="11"/>
        <v>15</v>
      </c>
      <c r="N105" s="34">
        <f t="shared" si="12"/>
        <v>8775</v>
      </c>
      <c r="O105" s="53">
        <v>14</v>
      </c>
      <c r="P105" s="53">
        <v>34</v>
      </c>
      <c r="Q105" s="71">
        <v>0.4</v>
      </c>
      <c r="R105" s="71">
        <f t="shared" si="13"/>
        <v>190.40000000000003</v>
      </c>
      <c r="S105" s="53">
        <v>0</v>
      </c>
      <c r="T105" s="34">
        <f>(M105*S105)</f>
        <v>0</v>
      </c>
      <c r="U105" s="34">
        <f>N105+R105+T105</f>
        <v>8965.4</v>
      </c>
      <c r="V105" s="53">
        <f>M105*200</f>
        <v>3000</v>
      </c>
      <c r="W105" s="53">
        <v>1</v>
      </c>
      <c r="X105" s="53">
        <v>250</v>
      </c>
      <c r="Y105" s="52">
        <f t="shared" si="15"/>
        <v>250</v>
      </c>
      <c r="Z105" s="46">
        <v>0</v>
      </c>
      <c r="AA105" s="46"/>
      <c r="AB105" s="34">
        <f>V105+Y105+Z105</f>
        <v>3250</v>
      </c>
      <c r="AC105" s="34">
        <f>AB105+U105</f>
        <v>12215.4</v>
      </c>
      <c r="AD105" s="57" t="str">
        <f>A105</f>
        <v>611-PR</v>
      </c>
      <c r="AE105" s="74"/>
    </row>
    <row r="106" spans="1:31" s="31" customFormat="1" ht="33.75" hidden="1" customHeight="1" x14ac:dyDescent="0.2">
      <c r="A106" s="33" t="s">
        <v>180</v>
      </c>
      <c r="B106" s="33"/>
      <c r="C106" s="28" t="s">
        <v>77</v>
      </c>
      <c r="D106" s="28" t="s">
        <v>108</v>
      </c>
      <c r="E106" s="35" t="s">
        <v>207</v>
      </c>
      <c r="F106" s="35" t="s">
        <v>208</v>
      </c>
      <c r="G106" s="35" t="s">
        <v>81</v>
      </c>
      <c r="H106" s="220">
        <v>42</v>
      </c>
      <c r="I106" s="33" t="s">
        <v>48</v>
      </c>
      <c r="J106" s="51">
        <v>585</v>
      </c>
      <c r="K106" s="52">
        <v>18</v>
      </c>
      <c r="L106" s="52">
        <v>0</v>
      </c>
      <c r="M106" s="52">
        <f t="shared" si="11"/>
        <v>18</v>
      </c>
      <c r="N106" s="34">
        <f t="shared" si="12"/>
        <v>10530</v>
      </c>
      <c r="O106" s="53">
        <v>28</v>
      </c>
      <c r="P106" s="53">
        <v>12</v>
      </c>
      <c r="Q106" s="71">
        <v>0.4</v>
      </c>
      <c r="R106" s="71">
        <f t="shared" si="13"/>
        <v>134.40000000000003</v>
      </c>
      <c r="S106" s="53">
        <v>0</v>
      </c>
      <c r="T106" s="34">
        <f>(M106*S106)</f>
        <v>0</v>
      </c>
      <c r="U106" s="34">
        <f>N106+R106+T106</f>
        <v>10664.4</v>
      </c>
      <c r="V106" s="53">
        <f>M106*200</f>
        <v>3600</v>
      </c>
      <c r="W106" s="53">
        <v>1</v>
      </c>
      <c r="X106" s="53">
        <v>205</v>
      </c>
      <c r="Y106" s="52">
        <f t="shared" si="15"/>
        <v>205</v>
      </c>
      <c r="Z106" s="46">
        <v>0</v>
      </c>
      <c r="AA106" s="46"/>
      <c r="AB106" s="34">
        <f>V106+Y106+Z106</f>
        <v>3805</v>
      </c>
      <c r="AC106" s="34">
        <f>AB106+U106</f>
        <v>14469.4</v>
      </c>
      <c r="AD106" s="57" t="str">
        <f>A106</f>
        <v>611-PR</v>
      </c>
      <c r="AE106" s="74"/>
    </row>
    <row r="107" spans="1:31" ht="36" hidden="1" customHeight="1" x14ac:dyDescent="0.2">
      <c r="A107" s="178" t="s">
        <v>180</v>
      </c>
      <c r="B107" s="178" t="s">
        <v>669</v>
      </c>
      <c r="C107" s="179" t="s">
        <v>77</v>
      </c>
      <c r="D107" s="179" t="s">
        <v>108</v>
      </c>
      <c r="E107" s="180" t="s">
        <v>111</v>
      </c>
      <c r="F107" s="180" t="s">
        <v>670</v>
      </c>
      <c r="G107" s="180" t="s">
        <v>212</v>
      </c>
      <c r="H107" s="220">
        <v>42</v>
      </c>
      <c r="I107" s="33" t="s">
        <v>48</v>
      </c>
      <c r="J107" s="51">
        <v>585</v>
      </c>
      <c r="K107" s="181">
        <v>0</v>
      </c>
      <c r="L107" s="181">
        <v>15</v>
      </c>
      <c r="M107" s="52">
        <f t="shared" si="11"/>
        <v>15</v>
      </c>
      <c r="N107" s="34">
        <f t="shared" si="12"/>
        <v>8775</v>
      </c>
      <c r="O107" s="53">
        <v>28</v>
      </c>
      <c r="P107" s="53">
        <v>27</v>
      </c>
      <c r="Q107" s="71">
        <v>0.4</v>
      </c>
      <c r="R107" s="71">
        <f t="shared" si="13"/>
        <v>302.40000000000003</v>
      </c>
      <c r="S107" s="53">
        <v>0</v>
      </c>
      <c r="T107" s="34">
        <f>(M107*S107)</f>
        <v>0</v>
      </c>
      <c r="U107" s="34">
        <f>N107+R107+T107</f>
        <v>9077.4</v>
      </c>
      <c r="V107" s="53">
        <f>M107*200</f>
        <v>3000</v>
      </c>
      <c r="W107" s="53">
        <v>1</v>
      </c>
      <c r="X107" s="53">
        <v>175</v>
      </c>
      <c r="Y107" s="52">
        <f t="shared" si="15"/>
        <v>175</v>
      </c>
      <c r="Z107" s="46">
        <v>0</v>
      </c>
      <c r="AA107" s="46"/>
      <c r="AB107" s="34">
        <f>V107+Y107+Z107</f>
        <v>3175</v>
      </c>
      <c r="AC107" s="34">
        <f>AB107+U107</f>
        <v>12252.4</v>
      </c>
      <c r="AD107" s="57" t="str">
        <f>A107</f>
        <v>611-PR</v>
      </c>
      <c r="AE107" s="74"/>
    </row>
    <row r="108" spans="1:31" s="31" customFormat="1" ht="33.75" hidden="1" customHeight="1" x14ac:dyDescent="0.2">
      <c r="A108" s="33" t="s">
        <v>180</v>
      </c>
      <c r="B108" s="33"/>
      <c r="C108" s="28" t="s">
        <v>77</v>
      </c>
      <c r="D108" s="28" t="s">
        <v>108</v>
      </c>
      <c r="E108" s="35" t="s">
        <v>213</v>
      </c>
      <c r="F108" s="35" t="s">
        <v>214</v>
      </c>
      <c r="G108" s="35" t="s">
        <v>99</v>
      </c>
      <c r="H108" s="220">
        <v>42</v>
      </c>
      <c r="I108" s="33" t="s">
        <v>48</v>
      </c>
      <c r="J108" s="51">
        <v>585</v>
      </c>
      <c r="K108" s="52">
        <v>0</v>
      </c>
      <c r="L108" s="52">
        <v>19</v>
      </c>
      <c r="M108" s="52">
        <f t="shared" si="11"/>
        <v>19</v>
      </c>
      <c r="N108" s="34">
        <f t="shared" si="12"/>
        <v>11115</v>
      </c>
      <c r="O108" s="53">
        <v>28</v>
      </c>
      <c r="P108" s="53">
        <v>12</v>
      </c>
      <c r="Q108" s="71">
        <v>0.4</v>
      </c>
      <c r="R108" s="71">
        <f t="shared" si="13"/>
        <v>134.40000000000003</v>
      </c>
      <c r="S108" s="53">
        <v>0</v>
      </c>
      <c r="T108" s="34">
        <f>(M108*S108)</f>
        <v>0</v>
      </c>
      <c r="U108" s="34">
        <f>N108+R108+T108</f>
        <v>11249.4</v>
      </c>
      <c r="V108" s="53">
        <f>M108*200</f>
        <v>3800</v>
      </c>
      <c r="W108" s="53">
        <v>1</v>
      </c>
      <c r="X108" s="53">
        <v>154</v>
      </c>
      <c r="Y108" s="52">
        <f t="shared" si="15"/>
        <v>154</v>
      </c>
      <c r="Z108" s="46">
        <v>0</v>
      </c>
      <c r="AA108" s="46"/>
      <c r="AB108" s="34">
        <f>V108+Y108+Z108</f>
        <v>3954</v>
      </c>
      <c r="AC108" s="34">
        <f>AB108+U108</f>
        <v>15203.4</v>
      </c>
      <c r="AD108" s="57" t="str">
        <f>A108</f>
        <v>611-PR</v>
      </c>
      <c r="AE108" s="74"/>
    </row>
    <row r="109" spans="1:31" s="31" customFormat="1" ht="40.5" hidden="1" customHeight="1" x14ac:dyDescent="0.2">
      <c r="A109" s="178" t="s">
        <v>180</v>
      </c>
      <c r="B109" s="178" t="s">
        <v>743</v>
      </c>
      <c r="C109" s="179" t="s">
        <v>77</v>
      </c>
      <c r="D109" s="179" t="s">
        <v>45</v>
      </c>
      <c r="E109" s="180" t="s">
        <v>216</v>
      </c>
      <c r="F109" s="180" t="s">
        <v>85</v>
      </c>
      <c r="G109" s="180" t="s">
        <v>86</v>
      </c>
      <c r="H109" s="220">
        <v>42</v>
      </c>
      <c r="I109" s="33" t="s">
        <v>172</v>
      </c>
      <c r="J109" s="51">
        <v>585</v>
      </c>
      <c r="K109" s="52">
        <v>0</v>
      </c>
      <c r="L109" s="52">
        <v>0</v>
      </c>
      <c r="M109" s="52">
        <f t="shared" si="11"/>
        <v>0</v>
      </c>
      <c r="N109" s="34">
        <f t="shared" si="12"/>
        <v>0</v>
      </c>
      <c r="O109" s="53">
        <v>0</v>
      </c>
      <c r="P109" s="53">
        <v>110</v>
      </c>
      <c r="Q109" s="71">
        <v>0.4</v>
      </c>
      <c r="R109" s="71">
        <f t="shared" si="13"/>
        <v>0</v>
      </c>
      <c r="S109" s="53">
        <v>0</v>
      </c>
      <c r="T109" s="34">
        <f>(M109*S109)</f>
        <v>0</v>
      </c>
      <c r="U109" s="34">
        <f>N109+R109+T109</f>
        <v>0</v>
      </c>
      <c r="V109" s="53">
        <f>M109*200</f>
        <v>0</v>
      </c>
      <c r="W109" s="53">
        <v>0</v>
      </c>
      <c r="X109" s="53">
        <v>750</v>
      </c>
      <c r="Y109" s="52">
        <f t="shared" si="15"/>
        <v>0</v>
      </c>
      <c r="Z109" s="46">
        <v>0</v>
      </c>
      <c r="AA109" s="46"/>
      <c r="AB109" s="34">
        <f>V109+Y109+Z109</f>
        <v>0</v>
      </c>
      <c r="AC109" s="34">
        <f>AB109+U109</f>
        <v>0</v>
      </c>
      <c r="AD109" s="57" t="str">
        <f>A109</f>
        <v>611-PR</v>
      </c>
      <c r="AE109" s="74" t="s">
        <v>218</v>
      </c>
    </row>
    <row r="110" spans="1:31" s="31" customFormat="1" ht="52" hidden="1" customHeight="1" x14ac:dyDescent="0.2">
      <c r="A110" s="33" t="s">
        <v>219</v>
      </c>
      <c r="B110" s="33" t="s">
        <v>43</v>
      </c>
      <c r="C110" s="28" t="s">
        <v>33</v>
      </c>
      <c r="D110" s="28" t="s">
        <v>45</v>
      </c>
      <c r="E110" s="35" t="s">
        <v>65</v>
      </c>
      <c r="F110" s="35" t="s">
        <v>220</v>
      </c>
      <c r="G110" s="35" t="s">
        <v>221</v>
      </c>
      <c r="H110" s="220">
        <v>45</v>
      </c>
      <c r="I110" s="33" t="s">
        <v>48</v>
      </c>
      <c r="J110" s="51">
        <v>585</v>
      </c>
      <c r="K110" s="52">
        <v>17</v>
      </c>
      <c r="L110" s="52">
        <v>0</v>
      </c>
      <c r="M110" s="52">
        <f t="shared" si="11"/>
        <v>17</v>
      </c>
      <c r="N110" s="34">
        <f t="shared" si="12"/>
        <v>9945</v>
      </c>
      <c r="O110" s="53">
        <v>28</v>
      </c>
      <c r="P110" s="53">
        <v>100</v>
      </c>
      <c r="Q110" s="71">
        <v>0.4</v>
      </c>
      <c r="R110" s="71">
        <f t="shared" si="13"/>
        <v>1120</v>
      </c>
      <c r="S110" s="53">
        <v>300</v>
      </c>
      <c r="T110" s="34">
        <f>(M110*S110)</f>
        <v>5100</v>
      </c>
      <c r="U110" s="34">
        <f>N110+R110+T110</f>
        <v>16165</v>
      </c>
      <c r="V110" s="53">
        <f>M110*200</f>
        <v>3400</v>
      </c>
      <c r="W110" s="53">
        <v>1</v>
      </c>
      <c r="X110" s="53">
        <v>503</v>
      </c>
      <c r="Y110" s="52">
        <f t="shared" si="15"/>
        <v>503</v>
      </c>
      <c r="Z110" s="46">
        <v>0</v>
      </c>
      <c r="AA110" s="46"/>
      <c r="AB110" s="34">
        <f>V110+Y110+Z110</f>
        <v>3903</v>
      </c>
      <c r="AC110" s="34">
        <f>AB110+U110</f>
        <v>20068</v>
      </c>
      <c r="AD110" s="91" t="str">
        <f>A110</f>
        <v>612-A</v>
      </c>
      <c r="AE110" s="74" t="s">
        <v>223</v>
      </c>
    </row>
    <row r="111" spans="1:31" s="31" customFormat="1" ht="51" hidden="1" customHeight="1" x14ac:dyDescent="0.2">
      <c r="A111" s="33" t="s">
        <v>224</v>
      </c>
      <c r="B111" s="33"/>
      <c r="C111" s="28" t="s">
        <v>33</v>
      </c>
      <c r="D111" s="28" t="s">
        <v>108</v>
      </c>
      <c r="E111" s="35" t="s">
        <v>125</v>
      </c>
      <c r="F111" s="35" t="s">
        <v>85</v>
      </c>
      <c r="G111" s="35" t="s">
        <v>132</v>
      </c>
      <c r="H111" s="220">
        <v>45</v>
      </c>
      <c r="I111" s="33" t="s">
        <v>37</v>
      </c>
      <c r="J111" s="51">
        <v>1200</v>
      </c>
      <c r="K111" s="52">
        <v>0</v>
      </c>
      <c r="L111" s="52">
        <v>20</v>
      </c>
      <c r="M111" s="52">
        <f t="shared" si="11"/>
        <v>20</v>
      </c>
      <c r="N111" s="34">
        <f t="shared" si="12"/>
        <v>24000</v>
      </c>
      <c r="O111" s="53">
        <v>0</v>
      </c>
      <c r="P111" s="53">
        <v>0</v>
      </c>
      <c r="Q111" s="71">
        <v>0.4</v>
      </c>
      <c r="R111" s="54">
        <f t="shared" si="13"/>
        <v>0</v>
      </c>
      <c r="S111" s="34">
        <v>0</v>
      </c>
      <c r="T111" s="34">
        <f>(M111*S111)</f>
        <v>0</v>
      </c>
      <c r="U111" s="34">
        <f>N111+R111+T111</f>
        <v>24000</v>
      </c>
      <c r="V111" s="34">
        <f>M111*200</f>
        <v>4000</v>
      </c>
      <c r="W111" s="34">
        <v>14</v>
      </c>
      <c r="X111" s="34">
        <v>460</v>
      </c>
      <c r="Y111" s="52">
        <f t="shared" si="15"/>
        <v>6440</v>
      </c>
      <c r="Z111" s="52">
        <v>0</v>
      </c>
      <c r="AA111" s="52"/>
      <c r="AB111" s="34">
        <f>V111+Y111+Z111</f>
        <v>10440</v>
      </c>
      <c r="AC111" s="34">
        <f>AB111+U111</f>
        <v>34440</v>
      </c>
      <c r="AD111" s="91" t="str">
        <f>A111</f>
        <v>612-PR</v>
      </c>
      <c r="AE111" s="74"/>
    </row>
    <row r="112" spans="1:31" s="31" customFormat="1" ht="46" hidden="1" customHeight="1" x14ac:dyDescent="0.2">
      <c r="A112" s="33" t="s">
        <v>224</v>
      </c>
      <c r="B112" s="33" t="s">
        <v>637</v>
      </c>
      <c r="C112" s="28" t="s">
        <v>33</v>
      </c>
      <c r="D112" s="28" t="s">
        <v>108</v>
      </c>
      <c r="E112" s="35" t="s">
        <v>210</v>
      </c>
      <c r="F112" s="35" t="s">
        <v>220</v>
      </c>
      <c r="G112" s="35" t="s">
        <v>132</v>
      </c>
      <c r="H112" s="220">
        <v>45</v>
      </c>
      <c r="I112" s="33" t="s">
        <v>48</v>
      </c>
      <c r="J112" s="51">
        <v>585</v>
      </c>
      <c r="K112" s="52">
        <v>0</v>
      </c>
      <c r="L112" s="52">
        <v>0</v>
      </c>
      <c r="M112" s="52">
        <f t="shared" si="11"/>
        <v>0</v>
      </c>
      <c r="N112" s="34">
        <f t="shared" si="12"/>
        <v>0</v>
      </c>
      <c r="O112" s="53">
        <v>0</v>
      </c>
      <c r="P112" s="53">
        <v>181</v>
      </c>
      <c r="Q112" s="71">
        <v>0.4</v>
      </c>
      <c r="R112" s="54">
        <f t="shared" si="13"/>
        <v>0</v>
      </c>
      <c r="S112" s="34">
        <v>0</v>
      </c>
      <c r="T112" s="34">
        <f>(M112*S112)</f>
        <v>0</v>
      </c>
      <c r="U112" s="34">
        <f>N112+R112+T112</f>
        <v>0</v>
      </c>
      <c r="V112" s="34">
        <f>M112*200</f>
        <v>0</v>
      </c>
      <c r="W112" s="34">
        <v>0</v>
      </c>
      <c r="X112" s="34">
        <v>509</v>
      </c>
      <c r="Y112" s="52">
        <f t="shared" si="15"/>
        <v>0</v>
      </c>
      <c r="Z112" s="52">
        <v>0</v>
      </c>
      <c r="AA112" s="52"/>
      <c r="AB112" s="34">
        <f>V112+Y112+Z112</f>
        <v>0</v>
      </c>
      <c r="AC112" s="34">
        <f>AB112+U112</f>
        <v>0</v>
      </c>
      <c r="AD112" s="91" t="str">
        <f>A112</f>
        <v>612-PR</v>
      </c>
      <c r="AE112" s="74" t="s">
        <v>225</v>
      </c>
    </row>
    <row r="113" spans="1:31" s="31" customFormat="1" ht="38.25" hidden="1" customHeight="1" x14ac:dyDescent="0.2">
      <c r="A113" s="33" t="s">
        <v>224</v>
      </c>
      <c r="B113" s="33"/>
      <c r="C113" s="28" t="s">
        <v>33</v>
      </c>
      <c r="D113" s="28" t="s">
        <v>45</v>
      </c>
      <c r="E113" s="35" t="s">
        <v>143</v>
      </c>
      <c r="F113" s="35" t="s">
        <v>226</v>
      </c>
      <c r="G113" s="35" t="s">
        <v>132</v>
      </c>
      <c r="H113" s="220">
        <v>45</v>
      </c>
      <c r="I113" s="33" t="s">
        <v>37</v>
      </c>
      <c r="J113" s="51">
        <v>1200</v>
      </c>
      <c r="K113" s="52">
        <v>0</v>
      </c>
      <c r="L113" s="52">
        <v>17</v>
      </c>
      <c r="M113" s="52">
        <f t="shared" si="11"/>
        <v>17</v>
      </c>
      <c r="N113" s="34">
        <f t="shared" si="12"/>
        <v>20400</v>
      </c>
      <c r="O113" s="53">
        <v>0</v>
      </c>
      <c r="P113" s="53">
        <v>0</v>
      </c>
      <c r="Q113" s="71">
        <v>0.4</v>
      </c>
      <c r="R113" s="71">
        <f t="shared" si="13"/>
        <v>0</v>
      </c>
      <c r="S113" s="53">
        <v>0</v>
      </c>
      <c r="T113" s="34">
        <f>(M113*S113)</f>
        <v>0</v>
      </c>
      <c r="U113" s="34">
        <f>N113+R113+T113</f>
        <v>20400</v>
      </c>
      <c r="V113" s="34">
        <f>M113*200</f>
        <v>3400</v>
      </c>
      <c r="W113" s="34">
        <v>14</v>
      </c>
      <c r="X113" s="34">
        <v>160</v>
      </c>
      <c r="Y113" s="52">
        <f t="shared" si="15"/>
        <v>2240</v>
      </c>
      <c r="Z113" s="46">
        <v>0</v>
      </c>
      <c r="AA113" s="46"/>
      <c r="AB113" s="34">
        <f>V113+Y113+Z113</f>
        <v>5640</v>
      </c>
      <c r="AC113" s="34">
        <f>AB113+U113</f>
        <v>26040</v>
      </c>
      <c r="AD113" s="91" t="str">
        <f>A113</f>
        <v>612-PR</v>
      </c>
      <c r="AE113" s="74" t="s">
        <v>227</v>
      </c>
    </row>
    <row r="114" spans="1:31" s="31" customFormat="1" ht="52" hidden="1" customHeight="1" x14ac:dyDescent="0.2">
      <c r="A114" s="33" t="s">
        <v>224</v>
      </c>
      <c r="B114" s="33"/>
      <c r="C114" s="28" t="s">
        <v>33</v>
      </c>
      <c r="D114" s="28" t="s">
        <v>45</v>
      </c>
      <c r="E114" s="35" t="s">
        <v>228</v>
      </c>
      <c r="F114" s="35" t="s">
        <v>85</v>
      </c>
      <c r="G114" s="35" t="s">
        <v>221</v>
      </c>
      <c r="H114" s="220">
        <v>45</v>
      </c>
      <c r="I114" s="33" t="s">
        <v>37</v>
      </c>
      <c r="J114" s="51">
        <v>1200</v>
      </c>
      <c r="K114" s="52">
        <v>17</v>
      </c>
      <c r="L114" s="52">
        <v>0</v>
      </c>
      <c r="M114" s="52">
        <f t="shared" si="11"/>
        <v>17</v>
      </c>
      <c r="N114" s="34">
        <f t="shared" si="12"/>
        <v>20400</v>
      </c>
      <c r="O114" s="53">
        <v>0</v>
      </c>
      <c r="P114" s="53">
        <v>0</v>
      </c>
      <c r="Q114" s="71">
        <v>0.4</v>
      </c>
      <c r="R114" s="71">
        <f t="shared" si="13"/>
        <v>0</v>
      </c>
      <c r="S114" s="53">
        <v>0</v>
      </c>
      <c r="T114" s="34">
        <f>(M114*S114)</f>
        <v>0</v>
      </c>
      <c r="U114" s="34">
        <f>N114+R114+T114</f>
        <v>20400</v>
      </c>
      <c r="V114" s="34">
        <f>M114*200</f>
        <v>3400</v>
      </c>
      <c r="W114" s="34">
        <v>14</v>
      </c>
      <c r="X114" s="34">
        <v>425</v>
      </c>
      <c r="Y114" s="52">
        <f t="shared" si="15"/>
        <v>5950</v>
      </c>
      <c r="Z114" s="46">
        <v>0</v>
      </c>
      <c r="AA114" s="46"/>
      <c r="AB114" s="34">
        <f>V114+Y114+Z114</f>
        <v>9350</v>
      </c>
      <c r="AC114" s="34">
        <f>AB114+U114</f>
        <v>29750</v>
      </c>
      <c r="AD114" s="91" t="str">
        <f>A114</f>
        <v>612-PR</v>
      </c>
      <c r="AE114" s="74" t="s">
        <v>229</v>
      </c>
    </row>
    <row r="115" spans="1:31" s="31" customFormat="1" ht="36" hidden="1" customHeight="1" x14ac:dyDescent="0.2">
      <c r="A115" s="33" t="s">
        <v>224</v>
      </c>
      <c r="B115" s="33"/>
      <c r="C115" s="28" t="s">
        <v>33</v>
      </c>
      <c r="D115" s="28" t="s">
        <v>45</v>
      </c>
      <c r="E115" s="35" t="s">
        <v>65</v>
      </c>
      <c r="F115" s="35" t="s">
        <v>220</v>
      </c>
      <c r="G115" s="35" t="s">
        <v>221</v>
      </c>
      <c r="H115" s="220">
        <v>45</v>
      </c>
      <c r="I115" s="33" t="s">
        <v>48</v>
      </c>
      <c r="J115" s="51">
        <v>585</v>
      </c>
      <c r="K115" s="52">
        <v>0</v>
      </c>
      <c r="L115" s="52">
        <v>17</v>
      </c>
      <c r="M115" s="52">
        <f t="shared" si="11"/>
        <v>17</v>
      </c>
      <c r="N115" s="34">
        <f t="shared" si="12"/>
        <v>9945</v>
      </c>
      <c r="O115" s="53">
        <v>28</v>
      </c>
      <c r="P115" s="53">
        <v>100</v>
      </c>
      <c r="Q115" s="71">
        <v>0.4</v>
      </c>
      <c r="R115" s="71">
        <f t="shared" si="13"/>
        <v>1120</v>
      </c>
      <c r="S115" s="53">
        <v>300</v>
      </c>
      <c r="T115" s="34">
        <f>(M115*S115)</f>
        <v>5100</v>
      </c>
      <c r="U115" s="34">
        <f>N115+R115+T115</f>
        <v>16165</v>
      </c>
      <c r="V115" s="53">
        <f>M115*200</f>
        <v>3400</v>
      </c>
      <c r="W115" s="53">
        <v>1</v>
      </c>
      <c r="X115" s="53">
        <v>503</v>
      </c>
      <c r="Y115" s="52">
        <f t="shared" si="15"/>
        <v>503</v>
      </c>
      <c r="Z115" s="216">
        <v>0</v>
      </c>
      <c r="AA115" s="46"/>
      <c r="AB115" s="34">
        <f>V115+Y115+Z115</f>
        <v>3903</v>
      </c>
      <c r="AC115" s="34">
        <f>AB115+U115</f>
        <v>20068</v>
      </c>
      <c r="AD115" s="91" t="str">
        <f>A115</f>
        <v>612-PR</v>
      </c>
      <c r="AE115" s="74" t="s">
        <v>227</v>
      </c>
    </row>
    <row r="116" spans="1:31" s="31" customFormat="1" ht="36" hidden="1" customHeight="1" x14ac:dyDescent="0.2">
      <c r="A116" s="33" t="s">
        <v>224</v>
      </c>
      <c r="B116" s="33"/>
      <c r="C116" s="28" t="s">
        <v>33</v>
      </c>
      <c r="D116" s="28" t="s">
        <v>45</v>
      </c>
      <c r="E116" s="35" t="s">
        <v>156</v>
      </c>
      <c r="F116" s="35" t="s">
        <v>85</v>
      </c>
      <c r="G116" s="35" t="s">
        <v>132</v>
      </c>
      <c r="H116" s="220">
        <v>45</v>
      </c>
      <c r="I116" s="33" t="s">
        <v>172</v>
      </c>
      <c r="J116" s="51">
        <v>585</v>
      </c>
      <c r="K116" s="52">
        <v>0</v>
      </c>
      <c r="L116" s="52">
        <v>20</v>
      </c>
      <c r="M116" s="52">
        <f t="shared" si="11"/>
        <v>20</v>
      </c>
      <c r="N116" s="34">
        <f t="shared" si="12"/>
        <v>11700</v>
      </c>
      <c r="O116" s="53">
        <v>28</v>
      </c>
      <c r="P116" s="53">
        <v>8</v>
      </c>
      <c r="Q116" s="71">
        <v>0.4</v>
      </c>
      <c r="R116" s="54">
        <f t="shared" si="13"/>
        <v>89.600000000000009</v>
      </c>
      <c r="S116" s="34">
        <v>300</v>
      </c>
      <c r="T116" s="34">
        <f>(M116*S116)</f>
        <v>6000</v>
      </c>
      <c r="U116" s="34">
        <f>N116+R116+T116</f>
        <v>17789.599999999999</v>
      </c>
      <c r="V116" s="34">
        <f>M116*200</f>
        <v>4000</v>
      </c>
      <c r="W116" s="34">
        <v>1</v>
      </c>
      <c r="X116" s="34">
        <v>160</v>
      </c>
      <c r="Y116" s="52">
        <f t="shared" si="15"/>
        <v>160</v>
      </c>
      <c r="Z116" s="217">
        <v>0</v>
      </c>
      <c r="AA116" s="52"/>
      <c r="AB116" s="34">
        <f>V116+Y116+Z116</f>
        <v>4160</v>
      </c>
      <c r="AC116" s="34">
        <f>AB116+U116</f>
        <v>21949.599999999999</v>
      </c>
      <c r="AD116" s="91" t="str">
        <f>A116</f>
        <v>612-PR</v>
      </c>
      <c r="AE116" s="74"/>
    </row>
    <row r="117" spans="1:31" s="31" customFormat="1" ht="36" hidden="1" customHeight="1" x14ac:dyDescent="0.2">
      <c r="A117" s="33" t="s">
        <v>224</v>
      </c>
      <c r="B117" s="33" t="s">
        <v>600</v>
      </c>
      <c r="C117" s="28" t="s">
        <v>33</v>
      </c>
      <c r="D117" s="28" t="s">
        <v>45</v>
      </c>
      <c r="E117" s="35" t="s">
        <v>216</v>
      </c>
      <c r="F117" s="35" t="s">
        <v>85</v>
      </c>
      <c r="G117" s="35" t="s">
        <v>132</v>
      </c>
      <c r="H117" s="220">
        <v>45</v>
      </c>
      <c r="I117" s="33" t="s">
        <v>172</v>
      </c>
      <c r="J117" s="51">
        <v>585</v>
      </c>
      <c r="K117" s="52">
        <v>0</v>
      </c>
      <c r="L117" s="52">
        <v>20</v>
      </c>
      <c r="M117" s="52">
        <v>20</v>
      </c>
      <c r="N117" s="34">
        <v>11700</v>
      </c>
      <c r="O117" s="53">
        <v>28</v>
      </c>
      <c r="P117" s="53">
        <v>80</v>
      </c>
      <c r="Q117" s="71">
        <v>0.4</v>
      </c>
      <c r="R117" s="54">
        <f t="shared" si="13"/>
        <v>896</v>
      </c>
      <c r="S117" s="34">
        <v>300</v>
      </c>
      <c r="T117" s="34">
        <v>6000</v>
      </c>
      <c r="U117" s="34">
        <f>N117+R117+T117</f>
        <v>18596</v>
      </c>
      <c r="V117" s="34">
        <v>4000</v>
      </c>
      <c r="W117" s="34">
        <v>1</v>
      </c>
      <c r="X117" s="34">
        <v>709</v>
      </c>
      <c r="Y117" s="52">
        <f t="shared" si="15"/>
        <v>709</v>
      </c>
      <c r="Z117" s="217">
        <v>0</v>
      </c>
      <c r="AA117" s="34">
        <v>4160</v>
      </c>
      <c r="AB117" s="34">
        <f>V117+Y117+Z117</f>
        <v>4709</v>
      </c>
      <c r="AC117" s="34">
        <f>AB117+U117</f>
        <v>23305</v>
      </c>
      <c r="AD117" s="91" t="str">
        <f>A117</f>
        <v>612-PR</v>
      </c>
      <c r="AE117" s="74"/>
    </row>
    <row r="118" spans="1:31" s="31" customFormat="1" ht="36" hidden="1" customHeight="1" x14ac:dyDescent="0.2">
      <c r="A118" s="33" t="s">
        <v>224</v>
      </c>
      <c r="B118" s="33"/>
      <c r="C118" s="28" t="s">
        <v>33</v>
      </c>
      <c r="D118" s="28" t="s">
        <v>45</v>
      </c>
      <c r="E118" s="35" t="s">
        <v>148</v>
      </c>
      <c r="F118" s="35" t="s">
        <v>220</v>
      </c>
      <c r="G118" s="35" t="s">
        <v>221</v>
      </c>
      <c r="H118" s="220">
        <v>45</v>
      </c>
      <c r="I118" s="33" t="s">
        <v>48</v>
      </c>
      <c r="J118" s="51">
        <v>585</v>
      </c>
      <c r="K118" s="52">
        <v>0</v>
      </c>
      <c r="L118" s="52">
        <v>19</v>
      </c>
      <c r="M118" s="52">
        <f t="shared" si="11"/>
        <v>19</v>
      </c>
      <c r="N118" s="34">
        <f t="shared" si="12"/>
        <v>11115</v>
      </c>
      <c r="O118" s="53">
        <v>28</v>
      </c>
      <c r="P118" s="53">
        <v>14</v>
      </c>
      <c r="Q118" s="71">
        <v>0.4</v>
      </c>
      <c r="R118" s="71">
        <f t="shared" si="13"/>
        <v>156.80000000000001</v>
      </c>
      <c r="S118" s="53">
        <v>300</v>
      </c>
      <c r="T118" s="34">
        <f>(M118*S118)</f>
        <v>5700</v>
      </c>
      <c r="U118" s="34">
        <f>N118+R118+T118</f>
        <v>16971.8</v>
      </c>
      <c r="V118" s="53">
        <f>M118*200</f>
        <v>3800</v>
      </c>
      <c r="W118" s="53">
        <v>1</v>
      </c>
      <c r="X118" s="34">
        <v>160</v>
      </c>
      <c r="Y118" s="52">
        <f t="shared" si="15"/>
        <v>160</v>
      </c>
      <c r="Z118" s="216">
        <v>0</v>
      </c>
      <c r="AA118" s="46"/>
      <c r="AB118" s="34">
        <f>V118+Y118+Z118</f>
        <v>3960</v>
      </c>
      <c r="AC118" s="34">
        <f>AB118+U118</f>
        <v>20931.8</v>
      </c>
      <c r="AD118" s="91" t="str">
        <f>A118</f>
        <v>612-PR</v>
      </c>
      <c r="AE118" s="74" t="s">
        <v>233</v>
      </c>
    </row>
    <row r="119" spans="1:31" s="31" customFormat="1" ht="42" hidden="1" customHeight="1" x14ac:dyDescent="0.2">
      <c r="A119" s="33" t="s">
        <v>224</v>
      </c>
      <c r="B119" s="33"/>
      <c r="C119" s="28" t="s">
        <v>33</v>
      </c>
      <c r="D119" s="28" t="s">
        <v>50</v>
      </c>
      <c r="E119" s="35" t="s">
        <v>161</v>
      </c>
      <c r="F119" s="35" t="s">
        <v>234</v>
      </c>
      <c r="G119" s="35" t="s">
        <v>221</v>
      </c>
      <c r="H119" s="220">
        <v>45</v>
      </c>
      <c r="I119" s="33" t="s">
        <v>235</v>
      </c>
      <c r="J119" s="51">
        <v>765</v>
      </c>
      <c r="K119" s="52">
        <v>0</v>
      </c>
      <c r="L119" s="52">
        <v>17</v>
      </c>
      <c r="M119" s="52">
        <f t="shared" si="11"/>
        <v>17</v>
      </c>
      <c r="N119" s="34">
        <f t="shared" si="12"/>
        <v>13005</v>
      </c>
      <c r="O119" s="53">
        <v>14</v>
      </c>
      <c r="P119" s="53">
        <v>10</v>
      </c>
      <c r="Q119" s="71">
        <v>0.4</v>
      </c>
      <c r="R119" s="54">
        <f t="shared" si="13"/>
        <v>56</v>
      </c>
      <c r="S119" s="34">
        <v>300</v>
      </c>
      <c r="T119" s="34">
        <f>(M119*S119)</f>
        <v>5100</v>
      </c>
      <c r="U119" s="34">
        <f>N119+R119+T119</f>
        <v>18161</v>
      </c>
      <c r="V119" s="34">
        <f>M119*200</f>
        <v>3400</v>
      </c>
      <c r="W119" s="34">
        <v>14</v>
      </c>
      <c r="X119" s="34">
        <v>160</v>
      </c>
      <c r="Y119" s="52">
        <f t="shared" si="15"/>
        <v>2240</v>
      </c>
      <c r="Z119" s="52">
        <v>0</v>
      </c>
      <c r="AA119" s="52"/>
      <c r="AB119" s="34">
        <f>V119+Y119+Z119</f>
        <v>5640</v>
      </c>
      <c r="AC119" s="34">
        <f>AB119+U119</f>
        <v>23801</v>
      </c>
      <c r="AD119" s="91" t="str">
        <f>A119</f>
        <v>612-PR</v>
      </c>
      <c r="AE119" s="74" t="s">
        <v>237</v>
      </c>
    </row>
    <row r="120" spans="1:31" s="31" customFormat="1" ht="40.5" hidden="1" customHeight="1" x14ac:dyDescent="0.2">
      <c r="A120" s="33" t="s">
        <v>224</v>
      </c>
      <c r="B120" s="33"/>
      <c r="C120" s="28" t="s">
        <v>33</v>
      </c>
      <c r="D120" s="28" t="s">
        <v>34</v>
      </c>
      <c r="E120" s="89" t="s">
        <v>35</v>
      </c>
      <c r="F120" s="35" t="s">
        <v>226</v>
      </c>
      <c r="G120" s="35" t="s">
        <v>221</v>
      </c>
      <c r="H120" s="220">
        <v>45</v>
      </c>
      <c r="I120" s="33" t="s">
        <v>37</v>
      </c>
      <c r="J120" s="51">
        <v>1200</v>
      </c>
      <c r="K120" s="52">
        <v>17</v>
      </c>
      <c r="L120" s="52">
        <v>0</v>
      </c>
      <c r="M120" s="52">
        <f t="shared" si="11"/>
        <v>17</v>
      </c>
      <c r="N120" s="34">
        <f t="shared" si="12"/>
        <v>20400</v>
      </c>
      <c r="O120" s="53">
        <v>0</v>
      </c>
      <c r="P120" s="53">
        <v>88</v>
      </c>
      <c r="Q120" s="71">
        <v>0.4</v>
      </c>
      <c r="R120" s="54">
        <f t="shared" si="13"/>
        <v>0</v>
      </c>
      <c r="S120" s="34">
        <v>0</v>
      </c>
      <c r="T120" s="34">
        <f>(M120*S120)</f>
        <v>0</v>
      </c>
      <c r="U120" s="34">
        <f>N120+R120+T120</f>
        <v>20400</v>
      </c>
      <c r="V120" s="34">
        <f>M120*200</f>
        <v>3400</v>
      </c>
      <c r="W120" s="34">
        <v>9</v>
      </c>
      <c r="X120" s="34">
        <v>330</v>
      </c>
      <c r="Y120" s="52">
        <f t="shared" si="15"/>
        <v>2970</v>
      </c>
      <c r="Z120" s="46">
        <v>0</v>
      </c>
      <c r="AA120" s="46"/>
      <c r="AB120" s="34">
        <f>V120+Y120+Z120</f>
        <v>6370</v>
      </c>
      <c r="AC120" s="34">
        <f>AB120+U120</f>
        <v>26770</v>
      </c>
      <c r="AD120" s="91" t="str">
        <f>A120</f>
        <v>612-PR</v>
      </c>
      <c r="AE120" s="74"/>
    </row>
    <row r="121" spans="1:31" s="31" customFormat="1" ht="38" hidden="1" customHeight="1" x14ac:dyDescent="0.2">
      <c r="A121" s="178" t="s">
        <v>224</v>
      </c>
      <c r="B121" s="178" t="s">
        <v>756</v>
      </c>
      <c r="C121" s="179" t="s">
        <v>33</v>
      </c>
      <c r="D121" s="179" t="s">
        <v>34</v>
      </c>
      <c r="E121" s="187" t="s">
        <v>35</v>
      </c>
      <c r="F121" s="180" t="s">
        <v>85</v>
      </c>
      <c r="G121" s="180" t="s">
        <v>132</v>
      </c>
      <c r="H121" s="246">
        <v>45</v>
      </c>
      <c r="I121" s="178" t="s">
        <v>37</v>
      </c>
      <c r="J121" s="183">
        <v>1200</v>
      </c>
      <c r="K121" s="181">
        <v>17</v>
      </c>
      <c r="L121" s="181">
        <v>0</v>
      </c>
      <c r="M121" s="181">
        <f t="shared" si="11"/>
        <v>17</v>
      </c>
      <c r="N121" s="55">
        <f t="shared" si="12"/>
        <v>20400</v>
      </c>
      <c r="O121" s="182">
        <v>0</v>
      </c>
      <c r="P121" s="182">
        <v>88</v>
      </c>
      <c r="Q121" s="184">
        <v>0.4</v>
      </c>
      <c r="R121" s="185">
        <f t="shared" si="13"/>
        <v>0</v>
      </c>
      <c r="S121" s="55">
        <v>0</v>
      </c>
      <c r="T121" s="55">
        <f>(M121*S121)</f>
        <v>0</v>
      </c>
      <c r="U121" s="55">
        <f>N121+R121+T121</f>
        <v>20400</v>
      </c>
      <c r="V121" s="55">
        <f>M121*200</f>
        <v>3400</v>
      </c>
      <c r="W121" s="55">
        <v>14</v>
      </c>
      <c r="X121" s="55">
        <v>330</v>
      </c>
      <c r="Y121" s="181">
        <f t="shared" si="15"/>
        <v>4620</v>
      </c>
      <c r="Z121" s="189">
        <v>0</v>
      </c>
      <c r="AA121" s="189"/>
      <c r="AB121" s="55">
        <f>V121+Y121+Z121</f>
        <v>8020</v>
      </c>
      <c r="AC121" s="55">
        <f>AB121+U121</f>
        <v>28420</v>
      </c>
      <c r="AD121" s="244" t="str">
        <f>A121</f>
        <v>612-PR</v>
      </c>
      <c r="AE121" s="74"/>
    </row>
    <row r="122" spans="1:31" s="31" customFormat="1" ht="38" hidden="1" customHeight="1" x14ac:dyDescent="0.2">
      <c r="A122" s="178" t="s">
        <v>224</v>
      </c>
      <c r="B122" s="178" t="s">
        <v>761</v>
      </c>
      <c r="C122" s="179" t="s">
        <v>33</v>
      </c>
      <c r="D122" s="179" t="s">
        <v>272</v>
      </c>
      <c r="E122" s="187" t="s">
        <v>273</v>
      </c>
      <c r="F122" s="180" t="s">
        <v>85</v>
      </c>
      <c r="G122" s="180" t="s">
        <v>132</v>
      </c>
      <c r="H122" s="246">
        <v>45</v>
      </c>
      <c r="I122" s="178" t="s">
        <v>37</v>
      </c>
      <c r="J122" s="183">
        <v>1200</v>
      </c>
      <c r="K122" s="181">
        <v>0</v>
      </c>
      <c r="L122" s="181">
        <v>17</v>
      </c>
      <c r="M122" s="181">
        <f t="shared" si="11"/>
        <v>17</v>
      </c>
      <c r="N122" s="55">
        <f t="shared" si="12"/>
        <v>20400</v>
      </c>
      <c r="O122" s="182">
        <v>0</v>
      </c>
      <c r="P122" s="182">
        <v>0</v>
      </c>
      <c r="Q122" s="184">
        <v>0.4</v>
      </c>
      <c r="R122" s="185">
        <f t="shared" si="13"/>
        <v>0</v>
      </c>
      <c r="S122" s="55">
        <v>0</v>
      </c>
      <c r="T122" s="55">
        <f>(M122*S122)</f>
        <v>0</v>
      </c>
      <c r="U122" s="55">
        <f>N122+R122+T122</f>
        <v>20400</v>
      </c>
      <c r="V122" s="55">
        <f>M122*200</f>
        <v>3400</v>
      </c>
      <c r="W122" s="55">
        <v>14</v>
      </c>
      <c r="X122" s="55">
        <v>550</v>
      </c>
      <c r="Y122" s="181">
        <f t="shared" si="15"/>
        <v>7700</v>
      </c>
      <c r="Z122" s="189">
        <v>0</v>
      </c>
      <c r="AA122" s="189"/>
      <c r="AB122" s="55">
        <f>V122+Y122+Z122</f>
        <v>11100</v>
      </c>
      <c r="AC122" s="55">
        <f>AB122+U122</f>
        <v>31500</v>
      </c>
      <c r="AD122" s="244" t="str">
        <f>A122</f>
        <v>612-PR</v>
      </c>
      <c r="AE122" s="74"/>
    </row>
    <row r="123" spans="1:31" s="31" customFormat="1" ht="35.25" hidden="1" customHeight="1" x14ac:dyDescent="0.2">
      <c r="A123" s="33" t="s">
        <v>224</v>
      </c>
      <c r="B123" s="33"/>
      <c r="C123" s="28" t="s">
        <v>33</v>
      </c>
      <c r="D123" s="28" t="s">
        <v>34</v>
      </c>
      <c r="E123" s="35" t="s">
        <v>170</v>
      </c>
      <c r="F123" s="35" t="s">
        <v>85</v>
      </c>
      <c r="G123" s="35" t="s">
        <v>221</v>
      </c>
      <c r="H123" s="220">
        <v>45</v>
      </c>
      <c r="I123" s="33" t="s">
        <v>37</v>
      </c>
      <c r="J123" s="51">
        <v>1200</v>
      </c>
      <c r="K123" s="52">
        <v>17</v>
      </c>
      <c r="L123" s="52">
        <v>0</v>
      </c>
      <c r="M123" s="52">
        <f t="shared" si="11"/>
        <v>17</v>
      </c>
      <c r="N123" s="34">
        <f t="shared" si="12"/>
        <v>20400</v>
      </c>
      <c r="O123" s="53">
        <v>0</v>
      </c>
      <c r="P123" s="53">
        <v>256</v>
      </c>
      <c r="Q123" s="71">
        <v>0.4</v>
      </c>
      <c r="R123" s="54">
        <f t="shared" si="13"/>
        <v>0</v>
      </c>
      <c r="S123" s="34">
        <v>0</v>
      </c>
      <c r="T123" s="34">
        <f>(M123*S123)</f>
        <v>0</v>
      </c>
      <c r="U123" s="34">
        <f>N123+R123+T123</f>
        <v>20400</v>
      </c>
      <c r="V123" s="34">
        <f>M123*200</f>
        <v>3400</v>
      </c>
      <c r="W123" s="34">
        <v>11</v>
      </c>
      <c r="X123" s="34">
        <v>215</v>
      </c>
      <c r="Y123" s="52">
        <f t="shared" si="15"/>
        <v>2365</v>
      </c>
      <c r="Z123" s="46">
        <v>0</v>
      </c>
      <c r="AA123" s="46"/>
      <c r="AB123" s="34">
        <f>V123+Y123+Z123</f>
        <v>5765</v>
      </c>
      <c r="AC123" s="34">
        <f>AB123+U123</f>
        <v>26165</v>
      </c>
      <c r="AD123" s="91" t="str">
        <f>A123</f>
        <v>612-PR</v>
      </c>
      <c r="AE123" s="74" t="s">
        <v>238</v>
      </c>
    </row>
    <row r="124" spans="1:31" s="31" customFormat="1" ht="41.25" hidden="1" customHeight="1" x14ac:dyDescent="0.2">
      <c r="A124" s="62" t="s">
        <v>239</v>
      </c>
      <c r="B124" s="62"/>
      <c r="C124" s="63" t="s">
        <v>33</v>
      </c>
      <c r="D124" s="63" t="s">
        <v>108</v>
      </c>
      <c r="E124" s="37" t="s">
        <v>240</v>
      </c>
      <c r="F124" s="37" t="s">
        <v>205</v>
      </c>
      <c r="G124" s="37" t="s">
        <v>241</v>
      </c>
      <c r="H124" s="245">
        <v>60</v>
      </c>
      <c r="I124" s="62" t="s">
        <v>48</v>
      </c>
      <c r="J124" s="39">
        <v>585</v>
      </c>
      <c r="K124" s="40">
        <v>0</v>
      </c>
      <c r="L124" s="40">
        <v>0</v>
      </c>
      <c r="M124" s="40">
        <f t="shared" si="11"/>
        <v>0</v>
      </c>
      <c r="N124" s="41">
        <f t="shared" si="12"/>
        <v>0</v>
      </c>
      <c r="O124" s="42">
        <v>0</v>
      </c>
      <c r="P124" s="42">
        <v>148</v>
      </c>
      <c r="Q124" s="67">
        <v>0.4</v>
      </c>
      <c r="R124" s="43">
        <f t="shared" si="13"/>
        <v>0</v>
      </c>
      <c r="S124" s="42">
        <v>0</v>
      </c>
      <c r="T124" s="41">
        <v>0</v>
      </c>
      <c r="U124" s="41">
        <f>N124+R124+T124</f>
        <v>0</v>
      </c>
      <c r="V124" s="41">
        <f>M124*200</f>
        <v>0</v>
      </c>
      <c r="W124" s="41">
        <v>0</v>
      </c>
      <c r="X124" s="41">
        <v>509</v>
      </c>
      <c r="Y124" s="40">
        <f t="shared" si="15"/>
        <v>0</v>
      </c>
      <c r="Z124" s="45">
        <v>0</v>
      </c>
      <c r="AA124" s="46"/>
      <c r="AB124" s="41">
        <f>V124+Y124+Z124</f>
        <v>0</v>
      </c>
      <c r="AC124" s="41">
        <f>AB124+U124</f>
        <v>0</v>
      </c>
      <c r="AD124" s="97" t="str">
        <f>A124</f>
        <v>613-PR</v>
      </c>
      <c r="AE124" s="101" t="s">
        <v>243</v>
      </c>
    </row>
    <row r="125" spans="1:31" s="31" customFormat="1" ht="46" hidden="1" customHeight="1" x14ac:dyDescent="0.2">
      <c r="A125" s="62" t="s">
        <v>239</v>
      </c>
      <c r="B125" s="62"/>
      <c r="C125" s="63" t="s">
        <v>33</v>
      </c>
      <c r="D125" s="63" t="s">
        <v>108</v>
      </c>
      <c r="E125" s="37" t="s">
        <v>210</v>
      </c>
      <c r="F125" s="37" t="s">
        <v>244</v>
      </c>
      <c r="G125" s="37" t="s">
        <v>241</v>
      </c>
      <c r="H125" s="245">
        <v>60</v>
      </c>
      <c r="I125" s="62" t="s">
        <v>48</v>
      </c>
      <c r="J125" s="39">
        <v>585</v>
      </c>
      <c r="K125" s="40">
        <v>0</v>
      </c>
      <c r="L125" s="40">
        <v>0</v>
      </c>
      <c r="M125" s="40">
        <f t="shared" si="11"/>
        <v>0</v>
      </c>
      <c r="N125" s="41">
        <f t="shared" si="12"/>
        <v>0</v>
      </c>
      <c r="O125" s="42">
        <v>0</v>
      </c>
      <c r="P125" s="42">
        <v>181</v>
      </c>
      <c r="Q125" s="67">
        <v>0.4</v>
      </c>
      <c r="R125" s="43">
        <f t="shared" si="13"/>
        <v>0</v>
      </c>
      <c r="S125" s="42">
        <v>0</v>
      </c>
      <c r="T125" s="41">
        <v>0</v>
      </c>
      <c r="U125" s="41">
        <f>N125+R125+T125</f>
        <v>0</v>
      </c>
      <c r="V125" s="41">
        <f>M125*200</f>
        <v>0</v>
      </c>
      <c r="W125" s="41">
        <v>0</v>
      </c>
      <c r="X125" s="41">
        <v>509</v>
      </c>
      <c r="Y125" s="40">
        <f t="shared" si="15"/>
        <v>0</v>
      </c>
      <c r="Z125" s="45">
        <v>0</v>
      </c>
      <c r="AA125" s="45"/>
      <c r="AB125" s="41">
        <f>V125+Y125+Z125</f>
        <v>0</v>
      </c>
      <c r="AC125" s="41">
        <f>AB125+U125</f>
        <v>0</v>
      </c>
      <c r="AD125" s="91" t="str">
        <f>A125</f>
        <v>613-PR</v>
      </c>
      <c r="AE125" s="74"/>
    </row>
    <row r="126" spans="1:31" s="31" customFormat="1" ht="37.5" hidden="1" customHeight="1" x14ac:dyDescent="0.2">
      <c r="A126" s="33" t="s">
        <v>239</v>
      </c>
      <c r="B126" s="33"/>
      <c r="C126" s="28" t="s">
        <v>33</v>
      </c>
      <c r="D126" s="28" t="s">
        <v>45</v>
      </c>
      <c r="E126" s="35" t="s">
        <v>246</v>
      </c>
      <c r="F126" s="35" t="s">
        <v>196</v>
      </c>
      <c r="G126" s="35" t="s">
        <v>241</v>
      </c>
      <c r="H126" s="220">
        <v>60</v>
      </c>
      <c r="I126" s="33" t="s">
        <v>48</v>
      </c>
      <c r="J126" s="51">
        <v>585</v>
      </c>
      <c r="K126" s="52">
        <v>22</v>
      </c>
      <c r="L126" s="52">
        <v>0</v>
      </c>
      <c r="M126" s="52">
        <f t="shared" si="11"/>
        <v>22</v>
      </c>
      <c r="N126" s="34">
        <f t="shared" si="12"/>
        <v>12870</v>
      </c>
      <c r="O126" s="53">
        <v>36</v>
      </c>
      <c r="P126" s="53">
        <v>22</v>
      </c>
      <c r="Q126" s="71">
        <v>0.4</v>
      </c>
      <c r="R126" s="54">
        <f t="shared" si="13"/>
        <v>316.8</v>
      </c>
      <c r="S126" s="34">
        <v>0</v>
      </c>
      <c r="T126" s="34">
        <v>0</v>
      </c>
      <c r="U126" s="34">
        <f>N126+R126+T126</f>
        <v>13186.8</v>
      </c>
      <c r="V126" s="34">
        <f>M126*200</f>
        <v>4400</v>
      </c>
      <c r="W126" s="34">
        <v>6</v>
      </c>
      <c r="X126" s="34">
        <v>160</v>
      </c>
      <c r="Y126" s="52">
        <f t="shared" si="15"/>
        <v>960</v>
      </c>
      <c r="Z126" s="46">
        <v>0</v>
      </c>
      <c r="AA126" s="46"/>
      <c r="AB126" s="34">
        <f>V126+Y126+Z126</f>
        <v>5360</v>
      </c>
      <c r="AC126" s="34">
        <f>AB126+U126</f>
        <v>18546.8</v>
      </c>
      <c r="AD126" s="91" t="str">
        <f>A126</f>
        <v>613-PR</v>
      </c>
      <c r="AE126" s="74"/>
    </row>
    <row r="127" spans="1:31" s="31" customFormat="1" ht="35.25" hidden="1" customHeight="1" x14ac:dyDescent="0.2">
      <c r="A127" s="33" t="s">
        <v>239</v>
      </c>
      <c r="B127" s="33" t="s">
        <v>598</v>
      </c>
      <c r="C127" s="28" t="s">
        <v>33</v>
      </c>
      <c r="D127" s="28" t="s">
        <v>45</v>
      </c>
      <c r="E127" s="35" t="s">
        <v>156</v>
      </c>
      <c r="F127" s="35" t="s">
        <v>196</v>
      </c>
      <c r="G127" s="35" t="s">
        <v>241</v>
      </c>
      <c r="H127" s="220">
        <v>60</v>
      </c>
      <c r="I127" s="33" t="s">
        <v>48</v>
      </c>
      <c r="J127" s="51">
        <v>585</v>
      </c>
      <c r="K127" s="52">
        <v>0</v>
      </c>
      <c r="L127" s="52">
        <v>0</v>
      </c>
      <c r="M127" s="52">
        <f t="shared" si="11"/>
        <v>0</v>
      </c>
      <c r="N127" s="34">
        <f t="shared" si="12"/>
        <v>0</v>
      </c>
      <c r="O127" s="53">
        <v>0</v>
      </c>
      <c r="P127" s="53">
        <v>8</v>
      </c>
      <c r="Q127" s="71">
        <v>0.4</v>
      </c>
      <c r="R127" s="54">
        <f t="shared" si="13"/>
        <v>0</v>
      </c>
      <c r="S127" s="34">
        <v>0</v>
      </c>
      <c r="T127" s="34">
        <v>0</v>
      </c>
      <c r="U127" s="34">
        <f>N127+R127+T127</f>
        <v>0</v>
      </c>
      <c r="V127" s="34">
        <f>M127*200</f>
        <v>0</v>
      </c>
      <c r="W127" s="34">
        <v>0</v>
      </c>
      <c r="X127" s="34">
        <v>160</v>
      </c>
      <c r="Y127" s="52">
        <f t="shared" si="15"/>
        <v>0</v>
      </c>
      <c r="Z127" s="46">
        <v>0</v>
      </c>
      <c r="AA127" s="46"/>
      <c r="AB127" s="34">
        <f>V127+Y127+Z127</f>
        <v>0</v>
      </c>
      <c r="AC127" s="34">
        <f>AB127+U127</f>
        <v>0</v>
      </c>
      <c r="AD127" s="91" t="str">
        <f>A127</f>
        <v>613-PR</v>
      </c>
      <c r="AE127" s="74"/>
    </row>
    <row r="128" spans="1:31" s="31" customFormat="1" ht="36.75" hidden="1" customHeight="1" x14ac:dyDescent="0.2">
      <c r="A128" s="62" t="s">
        <v>239</v>
      </c>
      <c r="B128" s="62"/>
      <c r="C128" s="63" t="s">
        <v>33</v>
      </c>
      <c r="D128" s="63" t="s">
        <v>45</v>
      </c>
      <c r="E128" s="37" t="s">
        <v>249</v>
      </c>
      <c r="F128" s="37" t="s">
        <v>196</v>
      </c>
      <c r="G128" s="37" t="s">
        <v>241</v>
      </c>
      <c r="H128" s="245">
        <v>60</v>
      </c>
      <c r="I128" s="62" t="s">
        <v>48</v>
      </c>
      <c r="J128" s="39">
        <v>585</v>
      </c>
      <c r="K128" s="40">
        <v>0</v>
      </c>
      <c r="L128" s="40">
        <v>0</v>
      </c>
      <c r="M128" s="40">
        <f t="shared" si="11"/>
        <v>0</v>
      </c>
      <c r="N128" s="41">
        <f t="shared" si="12"/>
        <v>0</v>
      </c>
      <c r="O128" s="42">
        <v>0</v>
      </c>
      <c r="P128" s="42">
        <v>0</v>
      </c>
      <c r="Q128" s="67">
        <v>0.4</v>
      </c>
      <c r="R128" s="43">
        <f t="shared" si="13"/>
        <v>0</v>
      </c>
      <c r="S128" s="41">
        <v>0</v>
      </c>
      <c r="T128" s="41">
        <v>0</v>
      </c>
      <c r="U128" s="41">
        <f>N128+R128+T128</f>
        <v>0</v>
      </c>
      <c r="V128" s="41">
        <f>M128*200</f>
        <v>0</v>
      </c>
      <c r="W128" s="41">
        <v>0</v>
      </c>
      <c r="X128" s="41">
        <v>385</v>
      </c>
      <c r="Y128" s="40">
        <f t="shared" si="15"/>
        <v>0</v>
      </c>
      <c r="Z128" s="45">
        <v>0</v>
      </c>
      <c r="AA128" s="46"/>
      <c r="AB128" s="41">
        <f>V128+Y128+Z128</f>
        <v>0</v>
      </c>
      <c r="AC128" s="41">
        <f>AB128+U128</f>
        <v>0</v>
      </c>
      <c r="AD128" s="97" t="str">
        <f>A128</f>
        <v>613-PR</v>
      </c>
      <c r="AE128" s="101" t="s">
        <v>251</v>
      </c>
    </row>
    <row r="129" spans="1:31" s="31" customFormat="1" ht="36.75" hidden="1" customHeight="1" x14ac:dyDescent="0.2">
      <c r="A129" s="33" t="s">
        <v>239</v>
      </c>
      <c r="B129" s="33"/>
      <c r="C129" s="28" t="s">
        <v>33</v>
      </c>
      <c r="D129" s="28" t="s">
        <v>45</v>
      </c>
      <c r="E129" s="35" t="s">
        <v>69</v>
      </c>
      <c r="F129" s="35" t="s">
        <v>252</v>
      </c>
      <c r="G129" s="35" t="s">
        <v>241</v>
      </c>
      <c r="H129" s="220">
        <v>60</v>
      </c>
      <c r="I129" s="33" t="s">
        <v>48</v>
      </c>
      <c r="J129" s="51">
        <v>585</v>
      </c>
      <c r="K129" s="52">
        <v>0</v>
      </c>
      <c r="L129" s="52">
        <v>17</v>
      </c>
      <c r="M129" s="52">
        <f t="shared" si="11"/>
        <v>17</v>
      </c>
      <c r="N129" s="34">
        <f t="shared" si="12"/>
        <v>9945</v>
      </c>
      <c r="O129" s="53">
        <v>36</v>
      </c>
      <c r="P129" s="53">
        <v>72</v>
      </c>
      <c r="Q129" s="71">
        <v>0.4</v>
      </c>
      <c r="R129" s="54">
        <f t="shared" si="13"/>
        <v>1036.8</v>
      </c>
      <c r="S129" s="34">
        <v>0</v>
      </c>
      <c r="T129" s="34">
        <f>(M129*S129)</f>
        <v>0</v>
      </c>
      <c r="U129" s="34">
        <f>N129+R129+T129</f>
        <v>10981.8</v>
      </c>
      <c r="V129" s="34">
        <f>M129*200</f>
        <v>3400</v>
      </c>
      <c r="W129" s="34">
        <v>6</v>
      </c>
      <c r="X129" s="34">
        <v>260</v>
      </c>
      <c r="Y129" s="52">
        <f t="shared" si="15"/>
        <v>1560</v>
      </c>
      <c r="Z129" s="46">
        <v>0</v>
      </c>
      <c r="AA129" s="46"/>
      <c r="AB129" s="34">
        <f>V129+Y129+Z129</f>
        <v>4960</v>
      </c>
      <c r="AC129" s="34">
        <f>AB129+U129</f>
        <v>15941.8</v>
      </c>
      <c r="AD129" s="91" t="str">
        <f>A129</f>
        <v>613-PR</v>
      </c>
      <c r="AE129" s="74"/>
    </row>
    <row r="130" spans="1:31" s="31" customFormat="1" ht="36.75" hidden="1" customHeight="1" x14ac:dyDescent="0.2">
      <c r="A130" s="33" t="s">
        <v>239</v>
      </c>
      <c r="B130" s="33"/>
      <c r="C130" s="28" t="s">
        <v>33</v>
      </c>
      <c r="D130" s="28" t="s">
        <v>45</v>
      </c>
      <c r="E130" s="35" t="s">
        <v>153</v>
      </c>
      <c r="F130" s="35" t="s">
        <v>196</v>
      </c>
      <c r="G130" s="35" t="s">
        <v>253</v>
      </c>
      <c r="H130" s="220">
        <v>45</v>
      </c>
      <c r="I130" s="33" t="s">
        <v>48</v>
      </c>
      <c r="J130" s="51">
        <v>585</v>
      </c>
      <c r="K130" s="52">
        <v>0</v>
      </c>
      <c r="L130" s="52">
        <v>18</v>
      </c>
      <c r="M130" s="52">
        <f t="shared" si="11"/>
        <v>18</v>
      </c>
      <c r="N130" s="34">
        <f t="shared" si="12"/>
        <v>10530</v>
      </c>
      <c r="O130" s="53">
        <v>28</v>
      </c>
      <c r="P130" s="53">
        <v>31</v>
      </c>
      <c r="Q130" s="71">
        <v>0.4</v>
      </c>
      <c r="R130" s="54">
        <f t="shared" si="13"/>
        <v>347.2</v>
      </c>
      <c r="S130" s="34">
        <v>0</v>
      </c>
      <c r="T130" s="34">
        <f>(M130*S130)</f>
        <v>0</v>
      </c>
      <c r="U130" s="34">
        <f>N130+R130+T130</f>
        <v>10877.2</v>
      </c>
      <c r="V130" s="34">
        <f>M130*200</f>
        <v>3600</v>
      </c>
      <c r="W130" s="34">
        <v>4</v>
      </c>
      <c r="X130" s="34">
        <v>160</v>
      </c>
      <c r="Y130" s="52">
        <f t="shared" si="15"/>
        <v>640</v>
      </c>
      <c r="Z130" s="52">
        <v>0</v>
      </c>
      <c r="AA130" s="52"/>
      <c r="AB130" s="34">
        <f>V130+Y130+Z130</f>
        <v>4240</v>
      </c>
      <c r="AC130" s="34">
        <f>AB130+U130</f>
        <v>15117.2</v>
      </c>
      <c r="AD130" s="91" t="str">
        <f>A130</f>
        <v>613-PR</v>
      </c>
      <c r="AE130" s="74"/>
    </row>
    <row r="131" spans="1:31" s="31" customFormat="1" ht="37.5" hidden="1" customHeight="1" x14ac:dyDescent="0.2">
      <c r="A131" s="33" t="s">
        <v>239</v>
      </c>
      <c r="B131" s="33"/>
      <c r="C131" s="28" t="s">
        <v>33</v>
      </c>
      <c r="D131" s="28" t="s">
        <v>34</v>
      </c>
      <c r="E131" s="35" t="s">
        <v>177</v>
      </c>
      <c r="F131" s="35" t="s">
        <v>196</v>
      </c>
      <c r="G131" s="35" t="s">
        <v>253</v>
      </c>
      <c r="H131" s="220">
        <v>45</v>
      </c>
      <c r="I131" s="33" t="s">
        <v>48</v>
      </c>
      <c r="J131" s="51">
        <v>585</v>
      </c>
      <c r="K131" s="52">
        <v>0</v>
      </c>
      <c r="L131" s="52">
        <v>25</v>
      </c>
      <c r="M131" s="52">
        <f t="shared" si="11"/>
        <v>25</v>
      </c>
      <c r="N131" s="34">
        <f t="shared" si="12"/>
        <v>14625</v>
      </c>
      <c r="O131" s="53">
        <v>28</v>
      </c>
      <c r="P131" s="53">
        <v>88</v>
      </c>
      <c r="Q131" s="71">
        <v>0.4</v>
      </c>
      <c r="R131" s="54">
        <f t="shared" si="13"/>
        <v>985.60000000000014</v>
      </c>
      <c r="S131" s="34">
        <v>0</v>
      </c>
      <c r="T131" s="34">
        <f>(M131*S131)</f>
        <v>0</v>
      </c>
      <c r="U131" s="34">
        <f>N131+R131+T131</f>
        <v>15610.6</v>
      </c>
      <c r="V131" s="34">
        <f>M131*200</f>
        <v>5000</v>
      </c>
      <c r="W131" s="34">
        <v>4</v>
      </c>
      <c r="X131" s="34">
        <v>420</v>
      </c>
      <c r="Y131" s="52">
        <f t="shared" si="15"/>
        <v>1680</v>
      </c>
      <c r="Z131" s="46">
        <v>0</v>
      </c>
      <c r="AA131" s="46"/>
      <c r="AB131" s="34">
        <f>V131+Y131+Z131</f>
        <v>6680</v>
      </c>
      <c r="AC131" s="34">
        <f>AB131+U131</f>
        <v>22290.6</v>
      </c>
      <c r="AD131" s="91" t="str">
        <f>A131</f>
        <v>613-PR</v>
      </c>
      <c r="AE131" s="74" t="s">
        <v>256</v>
      </c>
    </row>
    <row r="132" spans="1:31" s="31" customFormat="1" ht="35.25" hidden="1" customHeight="1" x14ac:dyDescent="0.2">
      <c r="A132" s="33" t="s">
        <v>257</v>
      </c>
      <c r="B132" s="33"/>
      <c r="C132" s="28" t="s">
        <v>33</v>
      </c>
      <c r="D132" s="28" t="s">
        <v>45</v>
      </c>
      <c r="E132" s="35" t="s">
        <v>246</v>
      </c>
      <c r="F132" s="35" t="s">
        <v>47</v>
      </c>
      <c r="G132" s="35" t="s">
        <v>258</v>
      </c>
      <c r="H132" s="220">
        <v>45</v>
      </c>
      <c r="I132" s="33" t="s">
        <v>48</v>
      </c>
      <c r="J132" s="51">
        <v>585</v>
      </c>
      <c r="K132" s="52">
        <v>19</v>
      </c>
      <c r="L132" s="52">
        <v>0</v>
      </c>
      <c r="M132" s="52">
        <f t="shared" si="11"/>
        <v>19</v>
      </c>
      <c r="N132" s="34">
        <f t="shared" si="12"/>
        <v>11115</v>
      </c>
      <c r="O132" s="53">
        <v>28</v>
      </c>
      <c r="P132" s="53">
        <v>22</v>
      </c>
      <c r="Q132" s="71">
        <v>0.4</v>
      </c>
      <c r="R132" s="71">
        <f t="shared" si="13"/>
        <v>246.40000000000003</v>
      </c>
      <c r="S132" s="53">
        <v>385</v>
      </c>
      <c r="T132" s="34">
        <f>(M132*S132)</f>
        <v>7315</v>
      </c>
      <c r="U132" s="34">
        <f>N132+R132+T132</f>
        <v>18676.400000000001</v>
      </c>
      <c r="V132" s="34">
        <f>M132*200</f>
        <v>3800</v>
      </c>
      <c r="W132" s="34">
        <v>1</v>
      </c>
      <c r="X132" s="34">
        <v>160</v>
      </c>
      <c r="Y132" s="52">
        <f t="shared" si="15"/>
        <v>160</v>
      </c>
      <c r="Z132" s="46">
        <v>0</v>
      </c>
      <c r="AA132" s="46"/>
      <c r="AB132" s="34">
        <f>V132+Y132+Z132</f>
        <v>3960</v>
      </c>
      <c r="AC132" s="34">
        <f>AB132+U132</f>
        <v>22636.400000000001</v>
      </c>
      <c r="AD132" s="91" t="str">
        <f>A132</f>
        <v>615-PR</v>
      </c>
      <c r="AE132" s="74"/>
    </row>
    <row r="133" spans="1:31" s="31" customFormat="1" ht="38.25" hidden="1" customHeight="1" x14ac:dyDescent="0.2">
      <c r="A133" s="33" t="s">
        <v>257</v>
      </c>
      <c r="B133" s="33"/>
      <c r="C133" s="28" t="s">
        <v>33</v>
      </c>
      <c r="D133" s="28" t="s">
        <v>45</v>
      </c>
      <c r="E133" s="35" t="s">
        <v>228</v>
      </c>
      <c r="F133" s="35" t="s">
        <v>140</v>
      </c>
      <c r="G133" s="35" t="s">
        <v>141</v>
      </c>
      <c r="H133" s="220">
        <v>45</v>
      </c>
      <c r="I133" s="33" t="s">
        <v>37</v>
      </c>
      <c r="J133" s="51">
        <v>1200</v>
      </c>
      <c r="K133" s="52">
        <v>17</v>
      </c>
      <c r="L133" s="52">
        <v>0</v>
      </c>
      <c r="M133" s="52">
        <f t="shared" si="11"/>
        <v>17</v>
      </c>
      <c r="N133" s="34">
        <f t="shared" si="12"/>
        <v>20400</v>
      </c>
      <c r="O133" s="53">
        <v>0</v>
      </c>
      <c r="P133" s="53">
        <v>0</v>
      </c>
      <c r="Q133" s="71">
        <v>0.4</v>
      </c>
      <c r="R133" s="71">
        <f t="shared" si="13"/>
        <v>0</v>
      </c>
      <c r="S133" s="53">
        <v>0</v>
      </c>
      <c r="T133" s="34">
        <f>(M133*S133)</f>
        <v>0</v>
      </c>
      <c r="U133" s="34">
        <f>N133+R133+T133</f>
        <v>20400</v>
      </c>
      <c r="V133" s="34">
        <f>M133*200</f>
        <v>3400</v>
      </c>
      <c r="W133" s="34">
        <v>14</v>
      </c>
      <c r="X133" s="34">
        <v>425</v>
      </c>
      <c r="Y133" s="52">
        <f t="shared" si="15"/>
        <v>5950</v>
      </c>
      <c r="Z133" s="46">
        <v>0</v>
      </c>
      <c r="AA133" s="46"/>
      <c r="AB133" s="34">
        <f>V133+Y133+Z133</f>
        <v>9350</v>
      </c>
      <c r="AC133" s="34">
        <f>AB133+U133</f>
        <v>29750</v>
      </c>
      <c r="AD133" s="91" t="str">
        <f>A133</f>
        <v>615-PR</v>
      </c>
      <c r="AE133" s="74"/>
    </row>
    <row r="134" spans="1:31" s="31" customFormat="1" ht="37" hidden="1" customHeight="1" x14ac:dyDescent="0.2">
      <c r="A134" s="33" t="s">
        <v>257</v>
      </c>
      <c r="B134" s="33" t="s">
        <v>595</v>
      </c>
      <c r="C134" s="28" t="s">
        <v>33</v>
      </c>
      <c r="D134" s="28" t="s">
        <v>45</v>
      </c>
      <c r="E134" s="35" t="s">
        <v>143</v>
      </c>
      <c r="F134" s="35" t="s">
        <v>102</v>
      </c>
      <c r="G134" s="35" t="s">
        <v>135</v>
      </c>
      <c r="H134" s="220">
        <v>45</v>
      </c>
      <c r="I134" s="33" t="s">
        <v>37</v>
      </c>
      <c r="J134" s="51">
        <v>1200</v>
      </c>
      <c r="K134" s="52">
        <v>17</v>
      </c>
      <c r="L134" s="52">
        <v>0</v>
      </c>
      <c r="M134" s="52">
        <f t="shared" si="11"/>
        <v>17</v>
      </c>
      <c r="N134" s="34">
        <f t="shared" si="12"/>
        <v>20400</v>
      </c>
      <c r="O134" s="53">
        <v>0</v>
      </c>
      <c r="P134" s="53">
        <v>0</v>
      </c>
      <c r="Q134" s="71">
        <v>0.4</v>
      </c>
      <c r="R134" s="71">
        <f t="shared" si="13"/>
        <v>0</v>
      </c>
      <c r="S134" s="53">
        <v>0</v>
      </c>
      <c r="T134" s="34">
        <f>(M134*S134)</f>
        <v>0</v>
      </c>
      <c r="U134" s="34">
        <f>N134+R134+T134</f>
        <v>20400</v>
      </c>
      <c r="V134" s="34">
        <f>M134*200</f>
        <v>3400</v>
      </c>
      <c r="W134" s="34">
        <v>14</v>
      </c>
      <c r="X134" s="34">
        <v>160</v>
      </c>
      <c r="Y134" s="52">
        <f t="shared" si="15"/>
        <v>2240</v>
      </c>
      <c r="Z134" s="46">
        <v>0</v>
      </c>
      <c r="AA134" s="46"/>
      <c r="AB134" s="34">
        <f>V134+Y134+Z134</f>
        <v>5640</v>
      </c>
      <c r="AC134" s="34">
        <f>AB134+U134</f>
        <v>26040</v>
      </c>
      <c r="AD134" s="91" t="str">
        <f>A134</f>
        <v>615-PR</v>
      </c>
      <c r="AE134" s="74"/>
    </row>
    <row r="135" spans="1:31" s="31" customFormat="1" ht="44" hidden="1" customHeight="1" x14ac:dyDescent="0.2">
      <c r="A135" s="33" t="s">
        <v>257</v>
      </c>
      <c r="B135" s="33" t="s">
        <v>597</v>
      </c>
      <c r="C135" s="28" t="s">
        <v>33</v>
      </c>
      <c r="D135" s="28" t="s">
        <v>45</v>
      </c>
      <c r="E135" s="35" t="s">
        <v>249</v>
      </c>
      <c r="F135" s="35" t="s">
        <v>52</v>
      </c>
      <c r="G135" s="35" t="s">
        <v>258</v>
      </c>
      <c r="H135" s="220">
        <v>45</v>
      </c>
      <c r="I135" s="33" t="s">
        <v>172</v>
      </c>
      <c r="J135" s="51">
        <v>585</v>
      </c>
      <c r="K135" s="52">
        <v>17</v>
      </c>
      <c r="L135" s="52">
        <v>0</v>
      </c>
      <c r="M135" s="52">
        <f t="shared" si="11"/>
        <v>17</v>
      </c>
      <c r="N135" s="34">
        <f t="shared" si="12"/>
        <v>9945</v>
      </c>
      <c r="O135" s="53">
        <v>28</v>
      </c>
      <c r="P135" s="53">
        <v>110</v>
      </c>
      <c r="Q135" s="71">
        <v>0.4</v>
      </c>
      <c r="R135" s="71">
        <f t="shared" si="13"/>
        <v>1232</v>
      </c>
      <c r="S135" s="53">
        <v>385</v>
      </c>
      <c r="T135" s="34">
        <f>(M135*S135)</f>
        <v>6545</v>
      </c>
      <c r="U135" s="34">
        <f>N135+R135+T135</f>
        <v>17722</v>
      </c>
      <c r="V135" s="34">
        <f>M135*200</f>
        <v>3400</v>
      </c>
      <c r="W135" s="34">
        <v>1</v>
      </c>
      <c r="X135" s="34">
        <v>385</v>
      </c>
      <c r="Y135" s="52">
        <f t="shared" si="15"/>
        <v>385</v>
      </c>
      <c r="Z135" s="46">
        <v>0</v>
      </c>
      <c r="AA135" s="46"/>
      <c r="AB135" s="34">
        <f>V135+Y135+Z135</f>
        <v>3785</v>
      </c>
      <c r="AC135" s="34">
        <f>AB135+U135</f>
        <v>21507</v>
      </c>
      <c r="AD135" s="91" t="str">
        <f>A135</f>
        <v>615-PR</v>
      </c>
      <c r="AE135" s="74" t="s">
        <v>260</v>
      </c>
    </row>
    <row r="136" spans="1:31" s="31" customFormat="1" ht="40" hidden="1" customHeight="1" x14ac:dyDescent="0.2">
      <c r="A136" s="33" t="s">
        <v>257</v>
      </c>
      <c r="B136" s="33"/>
      <c r="C136" s="28" t="s">
        <v>33</v>
      </c>
      <c r="D136" s="28" t="s">
        <v>45</v>
      </c>
      <c r="E136" s="35" t="s">
        <v>261</v>
      </c>
      <c r="F136" s="35" t="s">
        <v>102</v>
      </c>
      <c r="G136" s="35" t="s">
        <v>258</v>
      </c>
      <c r="H136" s="220">
        <v>45</v>
      </c>
      <c r="I136" s="33" t="s">
        <v>172</v>
      </c>
      <c r="J136" s="51">
        <v>585</v>
      </c>
      <c r="K136" s="52">
        <v>0</v>
      </c>
      <c r="L136" s="52">
        <v>17</v>
      </c>
      <c r="M136" s="52">
        <f t="shared" si="11"/>
        <v>17</v>
      </c>
      <c r="N136" s="34">
        <f t="shared" si="12"/>
        <v>9945</v>
      </c>
      <c r="O136" s="53">
        <v>14</v>
      </c>
      <c r="P136" s="53">
        <v>121</v>
      </c>
      <c r="Q136" s="71">
        <v>0.4</v>
      </c>
      <c r="R136" s="71">
        <f t="shared" si="13"/>
        <v>677.60000000000014</v>
      </c>
      <c r="S136" s="53">
        <v>385</v>
      </c>
      <c r="T136" s="34">
        <f>(M136*S136)</f>
        <v>6545</v>
      </c>
      <c r="U136" s="34">
        <f>N136+R136+T136</f>
        <v>17167.599999999999</v>
      </c>
      <c r="V136" s="34">
        <f>M136*200</f>
        <v>3400</v>
      </c>
      <c r="W136" s="34">
        <v>1</v>
      </c>
      <c r="X136" s="34">
        <v>681</v>
      </c>
      <c r="Y136" s="52">
        <f t="shared" si="15"/>
        <v>681</v>
      </c>
      <c r="Z136" s="46">
        <v>0</v>
      </c>
      <c r="AA136" s="46"/>
      <c r="AB136" s="34">
        <f>V136+Y136+Z136</f>
        <v>4081</v>
      </c>
      <c r="AC136" s="34">
        <f>AB136+U136</f>
        <v>21248.6</v>
      </c>
      <c r="AD136" s="91" t="str">
        <f>A136</f>
        <v>615-PR</v>
      </c>
      <c r="AE136" s="74" t="s">
        <v>262</v>
      </c>
    </row>
    <row r="137" spans="1:31" s="31" customFormat="1" ht="42" hidden="1" customHeight="1" x14ac:dyDescent="0.2">
      <c r="A137" s="33" t="s">
        <v>257</v>
      </c>
      <c r="B137" s="33"/>
      <c r="C137" s="28" t="s">
        <v>33</v>
      </c>
      <c r="D137" s="28" t="s">
        <v>45</v>
      </c>
      <c r="E137" s="35" t="s">
        <v>261</v>
      </c>
      <c r="F137" s="35" t="s">
        <v>102</v>
      </c>
      <c r="G137" s="35" t="s">
        <v>258</v>
      </c>
      <c r="H137" s="220">
        <v>45</v>
      </c>
      <c r="I137" s="33" t="s">
        <v>172</v>
      </c>
      <c r="J137" s="51">
        <v>585</v>
      </c>
      <c r="K137" s="52">
        <v>17</v>
      </c>
      <c r="L137" s="52">
        <v>0</v>
      </c>
      <c r="M137" s="52">
        <f t="shared" si="11"/>
        <v>17</v>
      </c>
      <c r="N137" s="34">
        <f t="shared" si="12"/>
        <v>9945</v>
      </c>
      <c r="O137" s="53">
        <v>14</v>
      </c>
      <c r="P137" s="53">
        <v>121</v>
      </c>
      <c r="Q137" s="71">
        <v>0.4</v>
      </c>
      <c r="R137" s="71">
        <f t="shared" si="13"/>
        <v>677.60000000000014</v>
      </c>
      <c r="S137" s="53">
        <v>385</v>
      </c>
      <c r="T137" s="34">
        <f>(M137*S137)</f>
        <v>6545</v>
      </c>
      <c r="U137" s="34">
        <f>N137+R137+T137</f>
        <v>17167.599999999999</v>
      </c>
      <c r="V137" s="34">
        <f>M137*200</f>
        <v>3400</v>
      </c>
      <c r="W137" s="34">
        <v>1</v>
      </c>
      <c r="X137" s="34">
        <v>681</v>
      </c>
      <c r="Y137" s="52">
        <f t="shared" si="15"/>
        <v>681</v>
      </c>
      <c r="Z137" s="46">
        <v>0</v>
      </c>
      <c r="AA137" s="46"/>
      <c r="AB137" s="34">
        <f>V137+Y137+Z137</f>
        <v>4081</v>
      </c>
      <c r="AC137" s="34">
        <f>AB137+U137</f>
        <v>21248.6</v>
      </c>
      <c r="AD137" s="91" t="str">
        <f>A137</f>
        <v>615-PR</v>
      </c>
      <c r="AE137" s="74" t="s">
        <v>263</v>
      </c>
    </row>
    <row r="138" spans="1:31" s="31" customFormat="1" ht="35.25" hidden="1" customHeight="1" x14ac:dyDescent="0.2">
      <c r="A138" s="33" t="s">
        <v>257</v>
      </c>
      <c r="B138" s="33"/>
      <c r="C138" s="28" t="s">
        <v>33</v>
      </c>
      <c r="D138" s="28" t="s">
        <v>45</v>
      </c>
      <c r="E138" s="35" t="s">
        <v>143</v>
      </c>
      <c r="F138" s="35" t="s">
        <v>264</v>
      </c>
      <c r="G138" s="35" t="s">
        <v>265</v>
      </c>
      <c r="H138" s="220">
        <v>45</v>
      </c>
      <c r="I138" s="33" t="s">
        <v>37</v>
      </c>
      <c r="J138" s="51">
        <v>1200</v>
      </c>
      <c r="K138" s="52">
        <v>0</v>
      </c>
      <c r="L138" s="52">
        <v>17</v>
      </c>
      <c r="M138" s="52">
        <f t="shared" si="11"/>
        <v>17</v>
      </c>
      <c r="N138" s="34">
        <f t="shared" si="12"/>
        <v>20400</v>
      </c>
      <c r="O138" s="53">
        <v>0</v>
      </c>
      <c r="P138" s="53">
        <v>0</v>
      </c>
      <c r="Q138" s="71">
        <v>0</v>
      </c>
      <c r="R138" s="54">
        <v>0</v>
      </c>
      <c r="S138" s="34">
        <v>0</v>
      </c>
      <c r="T138" s="34">
        <v>0</v>
      </c>
      <c r="U138" s="34">
        <f>N138+R138+T138</f>
        <v>20400</v>
      </c>
      <c r="V138" s="34">
        <f>M138*200</f>
        <v>3400</v>
      </c>
      <c r="W138" s="34">
        <v>14</v>
      </c>
      <c r="X138" s="34">
        <v>160</v>
      </c>
      <c r="Y138" s="52">
        <f t="shared" si="15"/>
        <v>2240</v>
      </c>
      <c r="Z138" s="46">
        <v>0</v>
      </c>
      <c r="AA138" s="46"/>
      <c r="AB138" s="34">
        <f>V138+Y138+Z138</f>
        <v>5640</v>
      </c>
      <c r="AC138" s="30">
        <f>AB138+U138</f>
        <v>26040</v>
      </c>
      <c r="AD138" s="91" t="str">
        <f>A138</f>
        <v>615-PR</v>
      </c>
      <c r="AE138" s="74"/>
    </row>
    <row r="139" spans="1:31" s="31" customFormat="1" ht="48.75" hidden="1" customHeight="1" x14ac:dyDescent="0.2">
      <c r="A139" s="33" t="s">
        <v>257</v>
      </c>
      <c r="B139" s="33"/>
      <c r="C139" s="28" t="s">
        <v>33</v>
      </c>
      <c r="D139" s="28" t="s">
        <v>45</v>
      </c>
      <c r="E139" s="35" t="s">
        <v>143</v>
      </c>
      <c r="F139" s="35" t="s">
        <v>102</v>
      </c>
      <c r="G139" s="35" t="s">
        <v>258</v>
      </c>
      <c r="H139" s="220">
        <v>45</v>
      </c>
      <c r="I139" s="33" t="s">
        <v>37</v>
      </c>
      <c r="J139" s="51">
        <v>1200</v>
      </c>
      <c r="K139" s="52">
        <v>17</v>
      </c>
      <c r="L139" s="52">
        <v>0</v>
      </c>
      <c r="M139" s="52">
        <f t="shared" si="11"/>
        <v>17</v>
      </c>
      <c r="N139" s="34">
        <f t="shared" si="12"/>
        <v>20400</v>
      </c>
      <c r="O139" s="53">
        <v>0</v>
      </c>
      <c r="P139" s="53">
        <v>0</v>
      </c>
      <c r="Q139" s="71">
        <v>0.4</v>
      </c>
      <c r="R139" s="71">
        <f t="shared" ref="R139:R170" si="16">SUM(P139*Q139*O139)</f>
        <v>0</v>
      </c>
      <c r="S139" s="53">
        <v>0</v>
      </c>
      <c r="T139" s="34">
        <f>(M139*S139)</f>
        <v>0</v>
      </c>
      <c r="U139" s="34">
        <f>N139+R139+T139</f>
        <v>20400</v>
      </c>
      <c r="V139" s="34">
        <f>M139*200</f>
        <v>3400</v>
      </c>
      <c r="W139" s="34">
        <v>14</v>
      </c>
      <c r="X139" s="34">
        <v>160</v>
      </c>
      <c r="Y139" s="52">
        <f t="shared" si="15"/>
        <v>2240</v>
      </c>
      <c r="Z139" s="46">
        <v>0</v>
      </c>
      <c r="AA139" s="46"/>
      <c r="AB139" s="34">
        <f>V139+Y139+Z139</f>
        <v>5640</v>
      </c>
      <c r="AC139" s="34">
        <f>AB139+U139</f>
        <v>26040</v>
      </c>
      <c r="AD139" s="91" t="str">
        <f>A139</f>
        <v>615-PR</v>
      </c>
      <c r="AE139" s="74"/>
    </row>
    <row r="140" spans="1:31" s="31" customFormat="1" ht="48.75" hidden="1" customHeight="1" x14ac:dyDescent="0.2">
      <c r="A140" s="178" t="s">
        <v>257</v>
      </c>
      <c r="B140" s="178"/>
      <c r="C140" s="179" t="s">
        <v>33</v>
      </c>
      <c r="D140" s="179" t="s">
        <v>45</v>
      </c>
      <c r="E140" s="180" t="s">
        <v>69</v>
      </c>
      <c r="F140" s="180" t="s">
        <v>78</v>
      </c>
      <c r="G140" s="180" t="s">
        <v>258</v>
      </c>
      <c r="H140" s="246">
        <v>45</v>
      </c>
      <c r="I140" s="178" t="s">
        <v>48</v>
      </c>
      <c r="J140" s="183">
        <v>585</v>
      </c>
      <c r="K140" s="181">
        <v>0</v>
      </c>
      <c r="L140" s="181">
        <v>20</v>
      </c>
      <c r="M140" s="181">
        <f t="shared" si="11"/>
        <v>20</v>
      </c>
      <c r="N140" s="55">
        <f t="shared" si="12"/>
        <v>11700</v>
      </c>
      <c r="O140" s="182">
        <v>28</v>
      </c>
      <c r="P140" s="182">
        <v>72</v>
      </c>
      <c r="Q140" s="184">
        <v>0.4</v>
      </c>
      <c r="R140" s="184">
        <f t="shared" si="16"/>
        <v>806.4</v>
      </c>
      <c r="S140" s="182">
        <v>385</v>
      </c>
      <c r="T140" s="55">
        <f>(M140*S140)</f>
        <v>7700</v>
      </c>
      <c r="U140" s="55">
        <f>N140+R140+T140</f>
        <v>20206.400000000001</v>
      </c>
      <c r="V140" s="55">
        <f>M140*200</f>
        <v>4000</v>
      </c>
      <c r="W140" s="55">
        <v>1</v>
      </c>
      <c r="X140" s="55">
        <v>260</v>
      </c>
      <c r="Y140" s="181">
        <f t="shared" si="15"/>
        <v>260</v>
      </c>
      <c r="Z140" s="189">
        <v>0</v>
      </c>
      <c r="AA140" s="189"/>
      <c r="AB140" s="55">
        <f>V140+Y140+Z140</f>
        <v>4260</v>
      </c>
      <c r="AC140" s="55">
        <f>AB140+U140</f>
        <v>24466.400000000001</v>
      </c>
      <c r="AD140" s="91"/>
      <c r="AE140" s="74"/>
    </row>
    <row r="141" spans="1:31" s="31" customFormat="1" ht="49.5" hidden="1" customHeight="1" x14ac:dyDescent="0.2">
      <c r="A141" s="33" t="s">
        <v>257</v>
      </c>
      <c r="B141" s="33"/>
      <c r="C141" s="28" t="s">
        <v>33</v>
      </c>
      <c r="D141" s="28" t="s">
        <v>45</v>
      </c>
      <c r="E141" s="35" t="s">
        <v>143</v>
      </c>
      <c r="F141" s="35" t="s">
        <v>140</v>
      </c>
      <c r="G141" s="35" t="s">
        <v>141</v>
      </c>
      <c r="H141" s="220">
        <v>45</v>
      </c>
      <c r="I141" s="33" t="s">
        <v>37</v>
      </c>
      <c r="J141" s="51">
        <v>1200</v>
      </c>
      <c r="K141" s="52">
        <v>0</v>
      </c>
      <c r="L141" s="52">
        <v>17</v>
      </c>
      <c r="M141" s="52">
        <f t="shared" si="11"/>
        <v>17</v>
      </c>
      <c r="N141" s="34">
        <f t="shared" si="12"/>
        <v>20400</v>
      </c>
      <c r="O141" s="53">
        <v>0</v>
      </c>
      <c r="P141" s="53">
        <v>0</v>
      </c>
      <c r="Q141" s="71">
        <v>0.4</v>
      </c>
      <c r="R141" s="71">
        <f t="shared" si="16"/>
        <v>0</v>
      </c>
      <c r="S141" s="53">
        <v>0</v>
      </c>
      <c r="T141" s="34">
        <f>(M141*S141)</f>
        <v>0</v>
      </c>
      <c r="U141" s="34">
        <f>N141+R141+T141</f>
        <v>20400</v>
      </c>
      <c r="V141" s="34">
        <f>M141*200</f>
        <v>3400</v>
      </c>
      <c r="W141" s="34">
        <v>14</v>
      </c>
      <c r="X141" s="34">
        <v>160</v>
      </c>
      <c r="Y141" s="52">
        <f t="shared" si="15"/>
        <v>2240</v>
      </c>
      <c r="Z141" s="46">
        <v>0</v>
      </c>
      <c r="AA141" s="46"/>
      <c r="AB141" s="34">
        <f>V141+Y141+Z141</f>
        <v>5640</v>
      </c>
      <c r="AC141" s="34">
        <f>AB141+U141</f>
        <v>26040</v>
      </c>
      <c r="AD141" s="91" t="str">
        <f>A141</f>
        <v>615-PR</v>
      </c>
      <c r="AE141" s="74"/>
    </row>
    <row r="142" spans="1:31" s="31" customFormat="1" ht="42.75" hidden="1" customHeight="1" x14ac:dyDescent="0.2">
      <c r="A142" s="33" t="s">
        <v>257</v>
      </c>
      <c r="B142" s="33"/>
      <c r="C142" s="28" t="s">
        <v>33</v>
      </c>
      <c r="D142" s="28" t="s">
        <v>45</v>
      </c>
      <c r="E142" s="35" t="s">
        <v>143</v>
      </c>
      <c r="F142" s="35" t="s">
        <v>266</v>
      </c>
      <c r="G142" s="35" t="s">
        <v>267</v>
      </c>
      <c r="H142" s="220">
        <v>45</v>
      </c>
      <c r="I142" s="33" t="s">
        <v>37</v>
      </c>
      <c r="J142" s="51">
        <v>1200</v>
      </c>
      <c r="K142" s="52">
        <v>0</v>
      </c>
      <c r="L142" s="52">
        <v>15</v>
      </c>
      <c r="M142" s="52">
        <f t="shared" si="11"/>
        <v>15</v>
      </c>
      <c r="N142" s="34">
        <f t="shared" si="12"/>
        <v>18000</v>
      </c>
      <c r="O142" s="53">
        <v>0</v>
      </c>
      <c r="P142" s="53">
        <v>0</v>
      </c>
      <c r="Q142" s="71">
        <v>0.4</v>
      </c>
      <c r="R142" s="71">
        <f t="shared" si="16"/>
        <v>0</v>
      </c>
      <c r="S142" s="53">
        <v>0</v>
      </c>
      <c r="T142" s="34">
        <f>(M142*S142)</f>
        <v>0</v>
      </c>
      <c r="U142" s="34">
        <f>N142+R142+T142</f>
        <v>18000</v>
      </c>
      <c r="V142" s="34">
        <f>M142*200</f>
        <v>3000</v>
      </c>
      <c r="W142" s="34">
        <v>14</v>
      </c>
      <c r="X142" s="34">
        <v>160</v>
      </c>
      <c r="Y142" s="52">
        <f t="shared" si="15"/>
        <v>2240</v>
      </c>
      <c r="Z142" s="46">
        <v>0</v>
      </c>
      <c r="AA142" s="46"/>
      <c r="AB142" s="34">
        <f>V142+Y142+Z142</f>
        <v>5240</v>
      </c>
      <c r="AC142" s="34">
        <f>AB142+U142</f>
        <v>23240</v>
      </c>
      <c r="AD142" s="91" t="str">
        <f>A142</f>
        <v>615-PR</v>
      </c>
      <c r="AE142" s="74"/>
    </row>
    <row r="143" spans="1:31" s="31" customFormat="1" ht="41.25" hidden="1" customHeight="1" x14ac:dyDescent="0.2">
      <c r="A143" s="33" t="s">
        <v>268</v>
      </c>
      <c r="B143" s="33"/>
      <c r="C143" s="28" t="s">
        <v>33</v>
      </c>
      <c r="D143" s="28" t="s">
        <v>45</v>
      </c>
      <c r="E143" s="35" t="s">
        <v>143</v>
      </c>
      <c r="F143" s="35" t="s">
        <v>122</v>
      </c>
      <c r="G143" s="35" t="s">
        <v>123</v>
      </c>
      <c r="H143" s="220">
        <v>45</v>
      </c>
      <c r="I143" s="33" t="s">
        <v>37</v>
      </c>
      <c r="J143" s="51">
        <v>1200</v>
      </c>
      <c r="K143" s="52">
        <v>0</v>
      </c>
      <c r="L143" s="52">
        <v>17</v>
      </c>
      <c r="M143" s="52">
        <f t="shared" si="11"/>
        <v>17</v>
      </c>
      <c r="N143" s="34">
        <f t="shared" si="12"/>
        <v>20400</v>
      </c>
      <c r="O143" s="53">
        <v>0</v>
      </c>
      <c r="P143" s="53">
        <v>0</v>
      </c>
      <c r="Q143" s="71">
        <v>0.4</v>
      </c>
      <c r="R143" s="71">
        <f t="shared" si="16"/>
        <v>0</v>
      </c>
      <c r="S143" s="53">
        <v>0</v>
      </c>
      <c r="T143" s="34">
        <f>(M143*S143)</f>
        <v>0</v>
      </c>
      <c r="U143" s="34">
        <f>N143+R143+T143</f>
        <v>20400</v>
      </c>
      <c r="V143" s="34">
        <f>M143*200</f>
        <v>3400</v>
      </c>
      <c r="W143" s="34">
        <v>14</v>
      </c>
      <c r="X143" s="34">
        <v>330</v>
      </c>
      <c r="Y143" s="52">
        <f>SUM(W143*X143)</f>
        <v>4620</v>
      </c>
      <c r="Z143" s="46">
        <v>0</v>
      </c>
      <c r="AA143" s="46"/>
      <c r="AB143" s="34">
        <f>V143+Y143+Z143</f>
        <v>8020</v>
      </c>
      <c r="AC143" s="30">
        <f>AB143+U143</f>
        <v>28420</v>
      </c>
      <c r="AD143" s="91" t="str">
        <f>A143</f>
        <v>616-PR</v>
      </c>
      <c r="AE143" s="74"/>
    </row>
    <row r="144" spans="1:31" s="36" customFormat="1" ht="60" hidden="1" customHeight="1" x14ac:dyDescent="0.2">
      <c r="A144" s="33" t="s">
        <v>268</v>
      </c>
      <c r="B144" s="33" t="s">
        <v>32</v>
      </c>
      <c r="C144" s="28" t="s">
        <v>33</v>
      </c>
      <c r="D144" s="28" t="s">
        <v>34</v>
      </c>
      <c r="E144" s="89" t="s">
        <v>35</v>
      </c>
      <c r="F144" s="35" t="s">
        <v>78</v>
      </c>
      <c r="G144" s="35" t="s">
        <v>269</v>
      </c>
      <c r="H144" s="220">
        <v>45</v>
      </c>
      <c r="I144" s="33" t="s">
        <v>37</v>
      </c>
      <c r="J144" s="51">
        <v>1200</v>
      </c>
      <c r="K144" s="52">
        <v>0</v>
      </c>
      <c r="L144" s="52">
        <v>17</v>
      </c>
      <c r="M144" s="52">
        <f t="shared" si="11"/>
        <v>17</v>
      </c>
      <c r="N144" s="34">
        <f t="shared" si="12"/>
        <v>20400</v>
      </c>
      <c r="O144" s="34">
        <v>0</v>
      </c>
      <c r="P144" s="34">
        <v>0</v>
      </c>
      <c r="Q144" s="54">
        <v>0.4</v>
      </c>
      <c r="R144" s="54">
        <f t="shared" si="16"/>
        <v>0</v>
      </c>
      <c r="S144" s="34">
        <v>0</v>
      </c>
      <c r="T144" s="34">
        <f>(M144*S144)</f>
        <v>0</v>
      </c>
      <c r="U144" s="34">
        <f>N144+R144+T144</f>
        <v>20400</v>
      </c>
      <c r="V144" s="34">
        <f>M144*200</f>
        <v>3400</v>
      </c>
      <c r="W144" s="34">
        <v>9</v>
      </c>
      <c r="X144" s="34">
        <v>330</v>
      </c>
      <c r="Y144" s="52">
        <f t="shared" ref="Y144:Y156" si="17">SUM(X144*W144)</f>
        <v>2970</v>
      </c>
      <c r="Z144" s="52">
        <v>0</v>
      </c>
      <c r="AA144" s="52"/>
      <c r="AB144" s="34">
        <f>V144+Y144+Z144</f>
        <v>6370</v>
      </c>
      <c r="AC144" s="34">
        <f>AB144+U144</f>
        <v>26770</v>
      </c>
      <c r="AD144" s="91" t="str">
        <f>A144</f>
        <v>616-PR</v>
      </c>
      <c r="AE144" s="74" t="s">
        <v>270</v>
      </c>
    </row>
    <row r="145" spans="1:31" s="36" customFormat="1" ht="39.75" hidden="1" customHeight="1" x14ac:dyDescent="0.2">
      <c r="A145" s="33" t="s">
        <v>268</v>
      </c>
      <c r="B145" s="33"/>
      <c r="C145" s="28" t="s">
        <v>33</v>
      </c>
      <c r="D145" s="28" t="s">
        <v>34</v>
      </c>
      <c r="E145" s="89" t="s">
        <v>35</v>
      </c>
      <c r="F145" s="89" t="s">
        <v>122</v>
      </c>
      <c r="G145" s="35" t="s">
        <v>123</v>
      </c>
      <c r="H145" s="220">
        <v>45</v>
      </c>
      <c r="I145" s="90" t="s">
        <v>37</v>
      </c>
      <c r="J145" s="51">
        <v>1200</v>
      </c>
      <c r="K145" s="52">
        <v>18</v>
      </c>
      <c r="L145" s="52">
        <v>0</v>
      </c>
      <c r="M145" s="52">
        <f t="shared" si="11"/>
        <v>18</v>
      </c>
      <c r="N145" s="34">
        <f t="shared" si="12"/>
        <v>21600</v>
      </c>
      <c r="O145" s="34">
        <v>0</v>
      </c>
      <c r="P145" s="34">
        <v>0</v>
      </c>
      <c r="Q145" s="54">
        <v>0.4</v>
      </c>
      <c r="R145" s="54">
        <f t="shared" si="16"/>
        <v>0</v>
      </c>
      <c r="S145" s="34">
        <v>0</v>
      </c>
      <c r="T145" s="34">
        <f>(M145*S145)</f>
        <v>0</v>
      </c>
      <c r="U145" s="34">
        <f>N145+R145+T145</f>
        <v>21600</v>
      </c>
      <c r="V145" s="34">
        <f>M145*200</f>
        <v>3600</v>
      </c>
      <c r="W145" s="34">
        <v>11</v>
      </c>
      <c r="X145" s="34">
        <v>330</v>
      </c>
      <c r="Y145" s="52">
        <f t="shared" si="17"/>
        <v>3630</v>
      </c>
      <c r="Z145" s="52">
        <v>0</v>
      </c>
      <c r="AA145" s="52"/>
      <c r="AB145" s="34">
        <f>V145+Y145+Z145</f>
        <v>7230</v>
      </c>
      <c r="AC145" s="81">
        <f>AB145+U145</f>
        <v>28830</v>
      </c>
      <c r="AD145" s="91" t="str">
        <f>A145</f>
        <v>616-PR</v>
      </c>
      <c r="AE145" s="74"/>
    </row>
    <row r="146" spans="1:31" s="114" customFormat="1" ht="63" hidden="1" customHeight="1" x14ac:dyDescent="0.2">
      <c r="A146" s="33" t="s">
        <v>268</v>
      </c>
      <c r="B146" s="33" t="s">
        <v>608</v>
      </c>
      <c r="C146" s="88" t="s">
        <v>33</v>
      </c>
      <c r="D146" s="28" t="s">
        <v>272</v>
      </c>
      <c r="E146" s="89" t="s">
        <v>273</v>
      </c>
      <c r="F146" s="89" t="s">
        <v>122</v>
      </c>
      <c r="G146" s="35" t="s">
        <v>123</v>
      </c>
      <c r="H146" s="220">
        <v>45</v>
      </c>
      <c r="I146" s="90" t="s">
        <v>37</v>
      </c>
      <c r="J146" s="51">
        <v>1200</v>
      </c>
      <c r="K146" s="52">
        <v>0</v>
      </c>
      <c r="L146" s="52">
        <v>17</v>
      </c>
      <c r="M146" s="52">
        <f t="shared" si="11"/>
        <v>17</v>
      </c>
      <c r="N146" s="34">
        <f t="shared" si="12"/>
        <v>20400</v>
      </c>
      <c r="O146" s="34">
        <v>0</v>
      </c>
      <c r="P146" s="34">
        <v>0</v>
      </c>
      <c r="Q146" s="54">
        <v>0.4</v>
      </c>
      <c r="R146" s="54">
        <f t="shared" si="16"/>
        <v>0</v>
      </c>
      <c r="S146" s="34">
        <v>0</v>
      </c>
      <c r="T146" s="34">
        <f>(M146*S146)</f>
        <v>0</v>
      </c>
      <c r="U146" s="34">
        <f>N146+R146+T146</f>
        <v>20400</v>
      </c>
      <c r="V146" s="34">
        <f>M146*200</f>
        <v>3400</v>
      </c>
      <c r="W146" s="34">
        <v>14</v>
      </c>
      <c r="X146" s="34">
        <v>550</v>
      </c>
      <c r="Y146" s="52">
        <f t="shared" si="17"/>
        <v>7700</v>
      </c>
      <c r="Z146" s="52">
        <v>0</v>
      </c>
      <c r="AA146" s="52"/>
      <c r="AB146" s="34">
        <f>V146+Y146+Z146</f>
        <v>11100</v>
      </c>
      <c r="AC146" s="34">
        <f>AB146+U146</f>
        <v>31500</v>
      </c>
      <c r="AD146" s="91" t="str">
        <f>A146</f>
        <v>616-PR</v>
      </c>
      <c r="AE146" s="88"/>
    </row>
    <row r="147" spans="1:31" s="114" customFormat="1" ht="36.75" hidden="1" customHeight="1" x14ac:dyDescent="0.2">
      <c r="A147" s="33" t="s">
        <v>274</v>
      </c>
      <c r="B147" s="33" t="s">
        <v>32</v>
      </c>
      <c r="C147" s="88" t="s">
        <v>33</v>
      </c>
      <c r="D147" s="88" t="s">
        <v>108</v>
      </c>
      <c r="E147" s="89" t="s">
        <v>275</v>
      </c>
      <c r="F147" s="89" t="s">
        <v>276</v>
      </c>
      <c r="G147" s="89" t="s">
        <v>138</v>
      </c>
      <c r="H147" s="220">
        <v>60</v>
      </c>
      <c r="I147" s="90" t="s">
        <v>48</v>
      </c>
      <c r="J147" s="51">
        <v>585</v>
      </c>
      <c r="K147" s="52">
        <v>0</v>
      </c>
      <c r="L147" s="52">
        <v>21</v>
      </c>
      <c r="M147" s="52">
        <f t="shared" si="11"/>
        <v>21</v>
      </c>
      <c r="N147" s="34">
        <f t="shared" si="12"/>
        <v>12285</v>
      </c>
      <c r="O147" s="34">
        <v>28</v>
      </c>
      <c r="P147" s="34">
        <v>138</v>
      </c>
      <c r="Q147" s="54">
        <v>0.4</v>
      </c>
      <c r="R147" s="54">
        <f t="shared" si="16"/>
        <v>1545.6000000000001</v>
      </c>
      <c r="S147" s="34">
        <v>300</v>
      </c>
      <c r="T147" s="34">
        <f>(M147*S147)</f>
        <v>6300</v>
      </c>
      <c r="U147" s="34">
        <f>N147+R147+T147</f>
        <v>20130.599999999999</v>
      </c>
      <c r="V147" s="34">
        <f>M147*200</f>
        <v>4200</v>
      </c>
      <c r="W147" s="34">
        <v>1</v>
      </c>
      <c r="X147" s="34">
        <v>625</v>
      </c>
      <c r="Y147" s="52">
        <f t="shared" si="17"/>
        <v>625</v>
      </c>
      <c r="Z147" s="52">
        <v>0</v>
      </c>
      <c r="AA147" s="52"/>
      <c r="AB147" s="34">
        <f>V147+Y147+Z147</f>
        <v>4825</v>
      </c>
      <c r="AC147" s="34">
        <f>AB147+U147</f>
        <v>24955.599999999999</v>
      </c>
      <c r="AD147" s="91" t="s">
        <v>274</v>
      </c>
      <c r="AE147" s="88" t="s">
        <v>277</v>
      </c>
    </row>
    <row r="148" spans="1:31" s="114" customFormat="1" ht="33.75" hidden="1" customHeight="1" x14ac:dyDescent="0.2">
      <c r="A148" s="33" t="s">
        <v>274</v>
      </c>
      <c r="B148" s="33"/>
      <c r="C148" s="88" t="s">
        <v>33</v>
      </c>
      <c r="D148" s="88" t="s">
        <v>108</v>
      </c>
      <c r="E148" s="89" t="s">
        <v>275</v>
      </c>
      <c r="F148" s="89" t="s">
        <v>276</v>
      </c>
      <c r="G148" s="89" t="s">
        <v>138</v>
      </c>
      <c r="H148" s="220">
        <v>60</v>
      </c>
      <c r="I148" s="90" t="s">
        <v>48</v>
      </c>
      <c r="J148" s="51">
        <v>585</v>
      </c>
      <c r="K148" s="52">
        <v>19</v>
      </c>
      <c r="L148" s="52">
        <v>0</v>
      </c>
      <c r="M148" s="52">
        <f t="shared" si="11"/>
        <v>19</v>
      </c>
      <c r="N148" s="34">
        <f t="shared" si="12"/>
        <v>11115</v>
      </c>
      <c r="O148" s="34">
        <v>28</v>
      </c>
      <c r="P148" s="34">
        <v>138</v>
      </c>
      <c r="Q148" s="54">
        <v>0.4</v>
      </c>
      <c r="R148" s="54">
        <f t="shared" si="16"/>
        <v>1545.6000000000001</v>
      </c>
      <c r="S148" s="34">
        <v>300</v>
      </c>
      <c r="T148" s="34">
        <f>(M148*S148)</f>
        <v>5700</v>
      </c>
      <c r="U148" s="34">
        <f>N148+R148+T148</f>
        <v>18360.599999999999</v>
      </c>
      <c r="V148" s="34">
        <f>M148*200</f>
        <v>3800</v>
      </c>
      <c r="W148" s="34">
        <v>1</v>
      </c>
      <c r="X148" s="34">
        <v>625</v>
      </c>
      <c r="Y148" s="52">
        <f t="shared" si="17"/>
        <v>625</v>
      </c>
      <c r="Z148" s="52">
        <v>0</v>
      </c>
      <c r="AA148" s="52"/>
      <c r="AB148" s="34">
        <f>V148+Y148+Z148</f>
        <v>4425</v>
      </c>
      <c r="AC148" s="34">
        <f>AB148+U148</f>
        <v>22785.599999999999</v>
      </c>
      <c r="AD148" s="91" t="s">
        <v>274</v>
      </c>
      <c r="AE148" s="88"/>
    </row>
    <row r="149" spans="1:31" s="114" customFormat="1" ht="35.25" hidden="1" customHeight="1" x14ac:dyDescent="0.2">
      <c r="A149" s="62" t="s">
        <v>274</v>
      </c>
      <c r="B149" s="218"/>
      <c r="C149" s="63" t="s">
        <v>33</v>
      </c>
      <c r="D149" s="63" t="s">
        <v>45</v>
      </c>
      <c r="E149" s="37" t="s">
        <v>261</v>
      </c>
      <c r="F149" s="37" t="s">
        <v>279</v>
      </c>
      <c r="G149" s="37" t="s">
        <v>138</v>
      </c>
      <c r="H149" s="245">
        <v>60</v>
      </c>
      <c r="I149" s="62" t="s">
        <v>172</v>
      </c>
      <c r="J149" s="39">
        <v>585</v>
      </c>
      <c r="K149" s="40">
        <v>0</v>
      </c>
      <c r="L149" s="40">
        <v>0</v>
      </c>
      <c r="M149" s="40">
        <f t="shared" si="11"/>
        <v>0</v>
      </c>
      <c r="N149" s="41">
        <f t="shared" si="12"/>
        <v>0</v>
      </c>
      <c r="O149" s="41">
        <v>0</v>
      </c>
      <c r="P149" s="41">
        <v>121</v>
      </c>
      <c r="Q149" s="43">
        <v>0.4</v>
      </c>
      <c r="R149" s="43">
        <f t="shared" si="16"/>
        <v>0</v>
      </c>
      <c r="S149" s="41">
        <v>300</v>
      </c>
      <c r="T149" s="41">
        <f>(M149*S149)</f>
        <v>0</v>
      </c>
      <c r="U149" s="41">
        <f>N149+R149+T149</f>
        <v>0</v>
      </c>
      <c r="V149" s="41">
        <f>M149*200</f>
        <v>0</v>
      </c>
      <c r="W149" s="41">
        <v>0</v>
      </c>
      <c r="X149" s="41">
        <v>600</v>
      </c>
      <c r="Y149" s="40">
        <f t="shared" si="17"/>
        <v>0</v>
      </c>
      <c r="Z149" s="40">
        <v>0</v>
      </c>
      <c r="AA149" s="52"/>
      <c r="AB149" s="41">
        <f>V149+Y149+Z149</f>
        <v>0</v>
      </c>
      <c r="AC149" s="41">
        <f>AB149+U149</f>
        <v>0</v>
      </c>
      <c r="AD149" s="91" t="str">
        <f>A149</f>
        <v>617-PR</v>
      </c>
      <c r="AE149" s="88" t="s">
        <v>281</v>
      </c>
    </row>
    <row r="150" spans="1:31" s="114" customFormat="1" ht="30" hidden="1" customHeight="1" x14ac:dyDescent="0.2">
      <c r="A150" s="33" t="s">
        <v>274</v>
      </c>
      <c r="B150" s="62" t="s">
        <v>32</v>
      </c>
      <c r="C150" s="88" t="s">
        <v>33</v>
      </c>
      <c r="D150" s="88" t="s">
        <v>50</v>
      </c>
      <c r="E150" s="89" t="s">
        <v>161</v>
      </c>
      <c r="F150" s="89" t="s">
        <v>137</v>
      </c>
      <c r="G150" s="89" t="s">
        <v>138</v>
      </c>
      <c r="H150" s="220">
        <v>60</v>
      </c>
      <c r="I150" s="90" t="s">
        <v>172</v>
      </c>
      <c r="J150" s="51">
        <v>585</v>
      </c>
      <c r="K150" s="52">
        <v>0</v>
      </c>
      <c r="L150" s="52">
        <v>17</v>
      </c>
      <c r="M150" s="52">
        <f t="shared" ref="M150:M172" si="18">K150+L150</f>
        <v>17</v>
      </c>
      <c r="N150" s="34">
        <f t="shared" ref="N150:N170" si="19">(J150*M150)</f>
        <v>9945</v>
      </c>
      <c r="O150" s="34">
        <v>28</v>
      </c>
      <c r="P150" s="34">
        <v>14</v>
      </c>
      <c r="Q150" s="54">
        <v>0.4</v>
      </c>
      <c r="R150" s="54">
        <f t="shared" si="16"/>
        <v>156.80000000000001</v>
      </c>
      <c r="S150" s="34">
        <v>300</v>
      </c>
      <c r="T150" s="34">
        <f>(M150*S150)</f>
        <v>5100</v>
      </c>
      <c r="U150" s="34">
        <f>N150+R150+T150</f>
        <v>15201.8</v>
      </c>
      <c r="V150" s="34">
        <f>M150*200</f>
        <v>3400</v>
      </c>
      <c r="W150" s="34">
        <v>1</v>
      </c>
      <c r="X150" s="34">
        <v>325</v>
      </c>
      <c r="Y150" s="52">
        <f t="shared" si="17"/>
        <v>325</v>
      </c>
      <c r="Z150" s="52">
        <v>0</v>
      </c>
      <c r="AA150" s="52"/>
      <c r="AB150" s="34">
        <f>V150+Y150+Z150</f>
        <v>3725</v>
      </c>
      <c r="AC150" s="34">
        <f>AB150+U150</f>
        <v>18926.8</v>
      </c>
      <c r="AD150" s="91" t="s">
        <v>274</v>
      </c>
      <c r="AE150" s="88"/>
    </row>
    <row r="151" spans="1:31" s="31" customFormat="1" ht="51" hidden="1" customHeight="1" x14ac:dyDescent="0.2">
      <c r="A151" s="33" t="s">
        <v>274</v>
      </c>
      <c r="B151" s="33"/>
      <c r="C151" s="88" t="s">
        <v>33</v>
      </c>
      <c r="D151" s="88" t="s">
        <v>34</v>
      </c>
      <c r="E151" s="89" t="s">
        <v>35</v>
      </c>
      <c r="F151" s="89" t="s">
        <v>137</v>
      </c>
      <c r="G151" s="89" t="s">
        <v>138</v>
      </c>
      <c r="H151" s="220">
        <v>60</v>
      </c>
      <c r="I151" s="90" t="s">
        <v>37</v>
      </c>
      <c r="J151" s="51">
        <v>1200</v>
      </c>
      <c r="K151" s="52">
        <v>20</v>
      </c>
      <c r="L151" s="52">
        <v>0</v>
      </c>
      <c r="M151" s="52">
        <f t="shared" si="18"/>
        <v>20</v>
      </c>
      <c r="N151" s="34">
        <f t="shared" si="19"/>
        <v>24000</v>
      </c>
      <c r="O151" s="34">
        <v>0</v>
      </c>
      <c r="P151" s="34">
        <v>0</v>
      </c>
      <c r="Q151" s="54">
        <v>0.4</v>
      </c>
      <c r="R151" s="54">
        <f t="shared" si="16"/>
        <v>0</v>
      </c>
      <c r="S151" s="34">
        <v>0</v>
      </c>
      <c r="T151" s="34">
        <f>(M151*S151)</f>
        <v>0</v>
      </c>
      <c r="U151" s="34">
        <f>N151+R151+T151</f>
        <v>24000</v>
      </c>
      <c r="V151" s="34">
        <f>M151*200</f>
        <v>4000</v>
      </c>
      <c r="W151" s="34">
        <v>14</v>
      </c>
      <c r="X151" s="34">
        <v>132</v>
      </c>
      <c r="Y151" s="52">
        <f t="shared" si="17"/>
        <v>1848</v>
      </c>
      <c r="Z151" s="52">
        <v>0</v>
      </c>
      <c r="AA151" s="52"/>
      <c r="AB151" s="34">
        <f>V151+Y151+Z151</f>
        <v>5848</v>
      </c>
      <c r="AC151" s="34">
        <f>AB151+U151</f>
        <v>29848</v>
      </c>
      <c r="AD151" s="91" t="s">
        <v>274</v>
      </c>
      <c r="AE151" s="74"/>
    </row>
    <row r="152" spans="1:31" s="114" customFormat="1" ht="32.25" hidden="1" customHeight="1" x14ac:dyDescent="0.2">
      <c r="A152" s="92" t="s">
        <v>283</v>
      </c>
      <c r="B152" s="92"/>
      <c r="C152" s="88" t="s">
        <v>33</v>
      </c>
      <c r="D152" s="88" t="s">
        <v>108</v>
      </c>
      <c r="E152" s="89" t="s">
        <v>284</v>
      </c>
      <c r="F152" s="89" t="s">
        <v>285</v>
      </c>
      <c r="G152" s="89" t="s">
        <v>138</v>
      </c>
      <c r="H152" s="220">
        <v>60</v>
      </c>
      <c r="I152" s="90" t="s">
        <v>172</v>
      </c>
      <c r="J152" s="51">
        <v>585</v>
      </c>
      <c r="K152" s="52">
        <v>0</v>
      </c>
      <c r="L152" s="52">
        <v>19</v>
      </c>
      <c r="M152" s="52">
        <f t="shared" si="18"/>
        <v>19</v>
      </c>
      <c r="N152" s="34">
        <f t="shared" si="19"/>
        <v>11115</v>
      </c>
      <c r="O152" s="34">
        <v>29</v>
      </c>
      <c r="P152" s="34">
        <v>154</v>
      </c>
      <c r="Q152" s="54">
        <v>0.4</v>
      </c>
      <c r="R152" s="54">
        <f t="shared" si="16"/>
        <v>1786.4</v>
      </c>
      <c r="S152" s="34">
        <v>300</v>
      </c>
      <c r="T152" s="34">
        <f>(M152*S152)</f>
        <v>5700</v>
      </c>
      <c r="U152" s="34">
        <f>N152+R152+T152</f>
        <v>18601.400000000001</v>
      </c>
      <c r="V152" s="34">
        <f>M152*200</f>
        <v>3800</v>
      </c>
      <c r="W152" s="34">
        <v>0</v>
      </c>
      <c r="X152" s="34">
        <v>0</v>
      </c>
      <c r="Y152" s="52">
        <f t="shared" si="17"/>
        <v>0</v>
      </c>
      <c r="Z152" s="52">
        <v>0</v>
      </c>
      <c r="AA152" s="52"/>
      <c r="AB152" s="34">
        <f>V152+Y152+Z152</f>
        <v>3800</v>
      </c>
      <c r="AC152" s="34">
        <f>AB152+U152</f>
        <v>22401.4</v>
      </c>
      <c r="AD152" s="91" t="str">
        <f>A152</f>
        <v>617-SH</v>
      </c>
      <c r="AE152" s="88" t="s">
        <v>287</v>
      </c>
    </row>
    <row r="153" spans="1:31" s="114" customFormat="1" ht="30.75" hidden="1" customHeight="1" x14ac:dyDescent="0.2">
      <c r="A153" s="33" t="s">
        <v>283</v>
      </c>
      <c r="B153" s="33"/>
      <c r="C153" s="28" t="s">
        <v>33</v>
      </c>
      <c r="D153" s="28" t="s">
        <v>34</v>
      </c>
      <c r="E153" s="35" t="s">
        <v>170</v>
      </c>
      <c r="F153" s="35" t="s">
        <v>137</v>
      </c>
      <c r="G153" s="89" t="s">
        <v>138</v>
      </c>
      <c r="H153" s="220">
        <v>60</v>
      </c>
      <c r="I153" s="33" t="s">
        <v>172</v>
      </c>
      <c r="J153" s="51">
        <v>585</v>
      </c>
      <c r="K153" s="52">
        <v>0</v>
      </c>
      <c r="L153" s="52">
        <v>17</v>
      </c>
      <c r="M153" s="52">
        <f t="shared" si="18"/>
        <v>17</v>
      </c>
      <c r="N153" s="34">
        <f t="shared" si="19"/>
        <v>9945</v>
      </c>
      <c r="O153" s="34">
        <v>12</v>
      </c>
      <c r="P153" s="34">
        <v>236</v>
      </c>
      <c r="Q153" s="54">
        <v>0.4</v>
      </c>
      <c r="R153" s="54">
        <f t="shared" si="16"/>
        <v>1132.8000000000002</v>
      </c>
      <c r="S153" s="34">
        <v>300</v>
      </c>
      <c r="T153" s="34">
        <f>(M153*S153)</f>
        <v>5100</v>
      </c>
      <c r="U153" s="34">
        <f>N153+R153+T153</f>
        <v>16177.8</v>
      </c>
      <c r="V153" s="34">
        <f>M153*200</f>
        <v>3400</v>
      </c>
      <c r="W153" s="34">
        <v>0</v>
      </c>
      <c r="X153" s="34">
        <v>0</v>
      </c>
      <c r="Y153" s="52">
        <f t="shared" si="17"/>
        <v>0</v>
      </c>
      <c r="Z153" s="52">
        <v>0</v>
      </c>
      <c r="AA153" s="52"/>
      <c r="AB153" s="34">
        <f>V153+Y153+Z153</f>
        <v>3400</v>
      </c>
      <c r="AC153" s="34">
        <f>AB153+U153</f>
        <v>19577.8</v>
      </c>
      <c r="AD153" s="91" t="str">
        <f>A153</f>
        <v>617-SH</v>
      </c>
      <c r="AE153" s="88"/>
    </row>
    <row r="154" spans="1:31" s="114" customFormat="1" ht="31.5" hidden="1" customHeight="1" x14ac:dyDescent="0.2">
      <c r="A154" s="33" t="s">
        <v>289</v>
      </c>
      <c r="B154" s="33" t="s">
        <v>660</v>
      </c>
      <c r="C154" s="28" t="s">
        <v>33</v>
      </c>
      <c r="D154" s="28" t="s">
        <v>34</v>
      </c>
      <c r="E154" s="35" t="s">
        <v>170</v>
      </c>
      <c r="F154" s="35" t="s">
        <v>291</v>
      </c>
      <c r="G154" s="35" t="s">
        <v>292</v>
      </c>
      <c r="H154" s="220">
        <v>45</v>
      </c>
      <c r="I154" s="33" t="s">
        <v>48</v>
      </c>
      <c r="J154" s="51">
        <v>585</v>
      </c>
      <c r="K154" s="52">
        <v>0</v>
      </c>
      <c r="L154" s="52">
        <v>20</v>
      </c>
      <c r="M154" s="52">
        <f t="shared" si="18"/>
        <v>20</v>
      </c>
      <c r="N154" s="34">
        <f t="shared" si="19"/>
        <v>11700</v>
      </c>
      <c r="O154" s="34">
        <v>28</v>
      </c>
      <c r="P154" s="34">
        <v>10</v>
      </c>
      <c r="Q154" s="54">
        <v>0.4</v>
      </c>
      <c r="R154" s="54">
        <f t="shared" si="16"/>
        <v>112</v>
      </c>
      <c r="S154" s="34">
        <v>125</v>
      </c>
      <c r="T154" s="34">
        <f>(M154*S154)</f>
        <v>2500</v>
      </c>
      <c r="U154" s="34">
        <f>N154+R154+T154</f>
        <v>14312</v>
      </c>
      <c r="V154" s="34">
        <f>M154*200</f>
        <v>4000</v>
      </c>
      <c r="W154" s="34">
        <v>1</v>
      </c>
      <c r="X154" s="34">
        <v>215</v>
      </c>
      <c r="Y154" s="52">
        <f t="shared" si="17"/>
        <v>215</v>
      </c>
      <c r="Z154" s="52">
        <v>0</v>
      </c>
      <c r="AA154" s="52"/>
      <c r="AB154" s="34">
        <f>V154+Y154+Z154</f>
        <v>4215</v>
      </c>
      <c r="AC154" s="34">
        <f>AB154+U154</f>
        <v>18527</v>
      </c>
      <c r="AD154" s="91" t="str">
        <f>A154</f>
        <v>618-PR</v>
      </c>
      <c r="AE154" s="88" t="s">
        <v>294</v>
      </c>
    </row>
    <row r="155" spans="1:31" s="114" customFormat="1" ht="31.5" hidden="1" customHeight="1" x14ac:dyDescent="0.2">
      <c r="A155" s="178" t="s">
        <v>289</v>
      </c>
      <c r="B155" s="178" t="s">
        <v>740</v>
      </c>
      <c r="C155" s="179" t="s">
        <v>33</v>
      </c>
      <c r="D155" s="179" t="s">
        <v>34</v>
      </c>
      <c r="E155" s="180" t="s">
        <v>741</v>
      </c>
      <c r="F155" s="180" t="s">
        <v>742</v>
      </c>
      <c r="G155" s="180" t="s">
        <v>292</v>
      </c>
      <c r="H155" s="246">
        <v>45</v>
      </c>
      <c r="I155" s="178" t="s">
        <v>48</v>
      </c>
      <c r="J155" s="183">
        <v>585</v>
      </c>
      <c r="K155" s="181">
        <v>0</v>
      </c>
      <c r="L155" s="181">
        <v>17</v>
      </c>
      <c r="M155" s="181">
        <f t="shared" si="18"/>
        <v>17</v>
      </c>
      <c r="N155" s="55">
        <f t="shared" si="19"/>
        <v>9945</v>
      </c>
      <c r="O155" s="55">
        <v>28</v>
      </c>
      <c r="P155" s="55">
        <v>187</v>
      </c>
      <c r="Q155" s="185">
        <v>0.4</v>
      </c>
      <c r="R155" s="185">
        <f t="shared" si="16"/>
        <v>2094.4</v>
      </c>
      <c r="S155" s="55">
        <v>125</v>
      </c>
      <c r="T155" s="55">
        <f>(M155*S155)</f>
        <v>2125</v>
      </c>
      <c r="U155" s="55">
        <f>N155+R155+T155</f>
        <v>14164.4</v>
      </c>
      <c r="V155" s="55">
        <f>M155*200</f>
        <v>3400</v>
      </c>
      <c r="W155" s="55">
        <v>1</v>
      </c>
      <c r="X155" s="55">
        <v>350</v>
      </c>
      <c r="Y155" s="181">
        <f t="shared" si="17"/>
        <v>350</v>
      </c>
      <c r="Z155" s="181">
        <v>0</v>
      </c>
      <c r="AA155" s="181"/>
      <c r="AB155" s="55">
        <f>V155+Y155+Z155</f>
        <v>3750</v>
      </c>
      <c r="AC155" s="55">
        <f>AB155+U155</f>
        <v>17914.400000000001</v>
      </c>
      <c r="AD155" s="91"/>
      <c r="AE155" s="88"/>
    </row>
    <row r="156" spans="1:31" s="114" customFormat="1" ht="76" hidden="1" customHeight="1" x14ac:dyDescent="0.2">
      <c r="A156" s="178" t="s">
        <v>289</v>
      </c>
      <c r="B156" s="178" t="s">
        <v>757</v>
      </c>
      <c r="C156" s="179" t="s">
        <v>33</v>
      </c>
      <c r="D156" s="179" t="s">
        <v>34</v>
      </c>
      <c r="E156" s="180" t="s">
        <v>295</v>
      </c>
      <c r="F156" s="180" t="s">
        <v>296</v>
      </c>
      <c r="G156" s="180" t="s">
        <v>292</v>
      </c>
      <c r="H156" s="220">
        <v>45</v>
      </c>
      <c r="I156" s="33" t="s">
        <v>48</v>
      </c>
      <c r="J156" s="51">
        <v>585</v>
      </c>
      <c r="K156" s="52">
        <v>0</v>
      </c>
      <c r="L156" s="52">
        <v>24</v>
      </c>
      <c r="M156" s="52">
        <f t="shared" si="18"/>
        <v>24</v>
      </c>
      <c r="N156" s="34">
        <f t="shared" si="19"/>
        <v>14040</v>
      </c>
      <c r="O156" s="34">
        <v>28</v>
      </c>
      <c r="P156" s="34">
        <v>200</v>
      </c>
      <c r="Q156" s="54">
        <v>0.4</v>
      </c>
      <c r="R156" s="54">
        <f t="shared" si="16"/>
        <v>2240</v>
      </c>
      <c r="S156" s="55">
        <v>125</v>
      </c>
      <c r="T156" s="34">
        <f>(M156*S156)</f>
        <v>3000</v>
      </c>
      <c r="U156" s="34">
        <f>N156+R156+T156</f>
        <v>19280</v>
      </c>
      <c r="V156" s="34">
        <f>M156*200</f>
        <v>4800</v>
      </c>
      <c r="W156" s="34">
        <v>1</v>
      </c>
      <c r="X156" s="34">
        <v>660</v>
      </c>
      <c r="Y156" s="52">
        <f t="shared" si="17"/>
        <v>660</v>
      </c>
      <c r="Z156" s="52">
        <v>0</v>
      </c>
      <c r="AA156" s="52"/>
      <c r="AB156" s="34">
        <f>V156+Y156+Z156</f>
        <v>5460</v>
      </c>
      <c r="AC156" s="34">
        <f>AB156+U156</f>
        <v>24740</v>
      </c>
      <c r="AD156" s="91" t="str">
        <f>A156</f>
        <v>618-PR</v>
      </c>
      <c r="AE156" s="88"/>
    </row>
    <row r="157" spans="1:31" s="114" customFormat="1" ht="37.5" hidden="1" customHeight="1" x14ac:dyDescent="0.2">
      <c r="A157" s="33" t="s">
        <v>297</v>
      </c>
      <c r="B157" s="33" t="s">
        <v>638</v>
      </c>
      <c r="C157" s="28" t="s">
        <v>77</v>
      </c>
      <c r="D157" s="28" t="s">
        <v>108</v>
      </c>
      <c r="E157" s="35" t="s">
        <v>298</v>
      </c>
      <c r="F157" s="35" t="s">
        <v>299</v>
      </c>
      <c r="G157" s="35" t="s">
        <v>639</v>
      </c>
      <c r="H157" s="220">
        <v>42</v>
      </c>
      <c r="I157" s="33" t="s">
        <v>48</v>
      </c>
      <c r="J157" s="51">
        <v>585</v>
      </c>
      <c r="K157" s="52">
        <v>0</v>
      </c>
      <c r="L157" s="52">
        <v>15</v>
      </c>
      <c r="M157" s="52">
        <f t="shared" si="18"/>
        <v>15</v>
      </c>
      <c r="N157" s="34">
        <f t="shared" si="19"/>
        <v>8775</v>
      </c>
      <c r="O157" s="34">
        <v>28</v>
      </c>
      <c r="P157" s="34">
        <v>16</v>
      </c>
      <c r="Q157" s="54">
        <v>0.4</v>
      </c>
      <c r="R157" s="54">
        <f t="shared" si="16"/>
        <v>179.20000000000002</v>
      </c>
      <c r="S157" s="34">
        <v>0</v>
      </c>
      <c r="T157" s="34">
        <f>(M157*S157)</f>
        <v>0</v>
      </c>
      <c r="U157" s="34">
        <f>N157+R157+T157</f>
        <v>8954.2000000000007</v>
      </c>
      <c r="V157" s="34">
        <f>M157*200</f>
        <v>3000</v>
      </c>
      <c r="W157" s="34">
        <v>0</v>
      </c>
      <c r="X157" s="34">
        <v>0</v>
      </c>
      <c r="Y157" s="52">
        <v>0</v>
      </c>
      <c r="Z157" s="52">
        <v>0</v>
      </c>
      <c r="AA157" s="52"/>
      <c r="AB157" s="34">
        <f>V157+Y157+Z157</f>
        <v>3000</v>
      </c>
      <c r="AC157" s="34">
        <f>AB157+U157</f>
        <v>11954.2</v>
      </c>
      <c r="AD157" s="57" t="str">
        <f>A157</f>
        <v>626-SH</v>
      </c>
      <c r="AE157" s="88"/>
    </row>
    <row r="158" spans="1:31" s="114" customFormat="1" ht="37.5" hidden="1" customHeight="1" x14ac:dyDescent="0.2">
      <c r="A158" s="33" t="s">
        <v>297</v>
      </c>
      <c r="B158" s="33"/>
      <c r="C158" s="28" t="s">
        <v>77</v>
      </c>
      <c r="D158" s="28" t="s">
        <v>108</v>
      </c>
      <c r="E158" s="35" t="s">
        <v>302</v>
      </c>
      <c r="F158" s="35" t="s">
        <v>303</v>
      </c>
      <c r="G158" s="35" t="s">
        <v>95</v>
      </c>
      <c r="H158" s="220">
        <v>42</v>
      </c>
      <c r="I158" s="33" t="s">
        <v>48</v>
      </c>
      <c r="J158" s="51">
        <v>585</v>
      </c>
      <c r="K158" s="52">
        <v>0</v>
      </c>
      <c r="L158" s="52">
        <v>18</v>
      </c>
      <c r="M158" s="52">
        <f t="shared" si="18"/>
        <v>18</v>
      </c>
      <c r="N158" s="34">
        <f t="shared" si="19"/>
        <v>10530</v>
      </c>
      <c r="O158" s="34">
        <v>28</v>
      </c>
      <c r="P158" s="34">
        <v>38</v>
      </c>
      <c r="Q158" s="54">
        <v>0.4</v>
      </c>
      <c r="R158" s="54">
        <f t="shared" si="16"/>
        <v>425.6</v>
      </c>
      <c r="S158" s="34">
        <v>0</v>
      </c>
      <c r="T158" s="34">
        <f>(M158*S158)</f>
        <v>0</v>
      </c>
      <c r="U158" s="34">
        <f>N158+R158+T158</f>
        <v>10955.6</v>
      </c>
      <c r="V158" s="34">
        <f>M158*200</f>
        <v>3600</v>
      </c>
      <c r="W158" s="34">
        <v>0</v>
      </c>
      <c r="X158" s="34">
        <v>0</v>
      </c>
      <c r="Y158" s="52">
        <f t="shared" ref="Y158:Y172" si="20">SUM(X158*W158)</f>
        <v>0</v>
      </c>
      <c r="Z158" s="52">
        <v>0</v>
      </c>
      <c r="AA158" s="52"/>
      <c r="AB158" s="34">
        <f>V158+Y158+Z158</f>
        <v>3600</v>
      </c>
      <c r="AC158" s="34">
        <f>AB158+U158</f>
        <v>14555.6</v>
      </c>
      <c r="AD158" s="57" t="str">
        <f>A158</f>
        <v>626-SH</v>
      </c>
      <c r="AE158" s="88"/>
    </row>
    <row r="159" spans="1:31" s="114" customFormat="1" ht="43.5" hidden="1" customHeight="1" x14ac:dyDescent="0.2">
      <c r="A159" s="33" t="s">
        <v>305</v>
      </c>
      <c r="B159" s="33" t="s">
        <v>32</v>
      </c>
      <c r="C159" s="28" t="s">
        <v>33</v>
      </c>
      <c r="D159" s="28" t="s">
        <v>45</v>
      </c>
      <c r="E159" s="35" t="s">
        <v>148</v>
      </c>
      <c r="F159" s="35" t="s">
        <v>266</v>
      </c>
      <c r="G159" s="35" t="s">
        <v>267</v>
      </c>
      <c r="H159" s="220">
        <v>45</v>
      </c>
      <c r="I159" s="33" t="s">
        <v>37</v>
      </c>
      <c r="J159" s="51">
        <v>1200</v>
      </c>
      <c r="K159" s="52">
        <v>0</v>
      </c>
      <c r="L159" s="52">
        <v>17</v>
      </c>
      <c r="M159" s="52">
        <f t="shared" si="18"/>
        <v>17</v>
      </c>
      <c r="N159" s="34">
        <f t="shared" si="19"/>
        <v>20400</v>
      </c>
      <c r="O159" s="34">
        <v>0</v>
      </c>
      <c r="P159" s="34">
        <v>0</v>
      </c>
      <c r="Q159" s="54">
        <v>0.4</v>
      </c>
      <c r="R159" s="54">
        <f t="shared" si="16"/>
        <v>0</v>
      </c>
      <c r="S159" s="34">
        <v>0</v>
      </c>
      <c r="T159" s="34">
        <f>(M159*S159)</f>
        <v>0</v>
      </c>
      <c r="U159" s="34">
        <f>N159+R159+T159</f>
        <v>20400</v>
      </c>
      <c r="V159" s="34">
        <f>M159*200</f>
        <v>3400</v>
      </c>
      <c r="W159" s="34">
        <v>14</v>
      </c>
      <c r="X159" s="34">
        <v>160</v>
      </c>
      <c r="Y159" s="52">
        <f t="shared" si="20"/>
        <v>2240</v>
      </c>
      <c r="Z159" s="52">
        <v>0</v>
      </c>
      <c r="AA159" s="52"/>
      <c r="AB159" s="34">
        <f>V159+Y159+Z159</f>
        <v>5640</v>
      </c>
      <c r="AC159" s="34">
        <f>AB159+U159</f>
        <v>26040</v>
      </c>
      <c r="AD159" s="91" t="str">
        <f>A159</f>
        <v>628-PR</v>
      </c>
      <c r="AE159" s="88" t="s">
        <v>306</v>
      </c>
    </row>
    <row r="160" spans="1:31" s="114" customFormat="1" ht="45.75" hidden="1" customHeight="1" x14ac:dyDescent="0.2">
      <c r="A160" s="33" t="s">
        <v>305</v>
      </c>
      <c r="B160" s="33"/>
      <c r="C160" s="28" t="s">
        <v>33</v>
      </c>
      <c r="D160" s="28" t="s">
        <v>45</v>
      </c>
      <c r="E160" s="35" t="s">
        <v>148</v>
      </c>
      <c r="F160" s="35" t="s">
        <v>140</v>
      </c>
      <c r="G160" s="35" t="s">
        <v>141</v>
      </c>
      <c r="H160" s="220">
        <v>45</v>
      </c>
      <c r="I160" s="33" t="s">
        <v>37</v>
      </c>
      <c r="J160" s="51">
        <v>1200</v>
      </c>
      <c r="K160" s="52">
        <v>0</v>
      </c>
      <c r="L160" s="52">
        <v>17</v>
      </c>
      <c r="M160" s="52">
        <f t="shared" si="18"/>
        <v>17</v>
      </c>
      <c r="N160" s="34">
        <f t="shared" si="19"/>
        <v>20400</v>
      </c>
      <c r="O160" s="34">
        <v>0</v>
      </c>
      <c r="P160" s="34">
        <v>0</v>
      </c>
      <c r="Q160" s="54">
        <v>0.4</v>
      </c>
      <c r="R160" s="54">
        <f t="shared" si="16"/>
        <v>0</v>
      </c>
      <c r="S160" s="34">
        <v>0</v>
      </c>
      <c r="T160" s="34">
        <f>(M160*S160)</f>
        <v>0</v>
      </c>
      <c r="U160" s="34">
        <f>N160+R160+T160</f>
        <v>20400</v>
      </c>
      <c r="V160" s="34">
        <f>M160*200</f>
        <v>3400</v>
      </c>
      <c r="W160" s="34">
        <v>14</v>
      </c>
      <c r="X160" s="34">
        <v>160</v>
      </c>
      <c r="Y160" s="52">
        <f t="shared" si="20"/>
        <v>2240</v>
      </c>
      <c r="Z160" s="52">
        <v>0</v>
      </c>
      <c r="AA160" s="52"/>
      <c r="AB160" s="34">
        <f>V160+Y160+Z160</f>
        <v>5640</v>
      </c>
      <c r="AC160" s="34">
        <f>AB160+U160</f>
        <v>26040</v>
      </c>
      <c r="AD160" s="91" t="str">
        <f>A160</f>
        <v>628-PR</v>
      </c>
      <c r="AE160" s="88"/>
    </row>
    <row r="161" spans="1:31" s="114" customFormat="1" ht="58.5" hidden="1" customHeight="1" x14ac:dyDescent="0.2">
      <c r="A161" s="33" t="s">
        <v>305</v>
      </c>
      <c r="B161" s="33"/>
      <c r="C161" s="28" t="s">
        <v>33</v>
      </c>
      <c r="D161" s="28" t="s">
        <v>45</v>
      </c>
      <c r="E161" s="35" t="s">
        <v>69</v>
      </c>
      <c r="F161" s="35" t="s">
        <v>266</v>
      </c>
      <c r="G161" s="35" t="s">
        <v>267</v>
      </c>
      <c r="H161" s="220">
        <v>45</v>
      </c>
      <c r="I161" s="33" t="s">
        <v>37</v>
      </c>
      <c r="J161" s="51">
        <v>1200</v>
      </c>
      <c r="K161" s="52">
        <v>17</v>
      </c>
      <c r="L161" s="52">
        <v>0</v>
      </c>
      <c r="M161" s="52">
        <f t="shared" si="18"/>
        <v>17</v>
      </c>
      <c r="N161" s="34">
        <f t="shared" si="19"/>
        <v>20400</v>
      </c>
      <c r="O161" s="34">
        <v>0</v>
      </c>
      <c r="P161" s="34">
        <v>0</v>
      </c>
      <c r="Q161" s="54">
        <v>0.4</v>
      </c>
      <c r="R161" s="54">
        <f t="shared" si="16"/>
        <v>0</v>
      </c>
      <c r="S161" s="34">
        <v>0</v>
      </c>
      <c r="T161" s="34">
        <f>(M161*S161)</f>
        <v>0</v>
      </c>
      <c r="U161" s="34">
        <f>N161+R161+T161</f>
        <v>20400</v>
      </c>
      <c r="V161" s="34">
        <f>M161*200</f>
        <v>3400</v>
      </c>
      <c r="W161" s="34">
        <v>14</v>
      </c>
      <c r="X161" s="34">
        <v>260</v>
      </c>
      <c r="Y161" s="52">
        <f t="shared" si="20"/>
        <v>3640</v>
      </c>
      <c r="Z161" s="52">
        <v>0</v>
      </c>
      <c r="AA161" s="52"/>
      <c r="AB161" s="34">
        <f>V161+Y161+Z161</f>
        <v>7040</v>
      </c>
      <c r="AC161" s="34">
        <f>AB161+U161</f>
        <v>27440</v>
      </c>
      <c r="AD161" s="91" t="str">
        <f>A161</f>
        <v>628-PR</v>
      </c>
      <c r="AE161" s="88"/>
    </row>
    <row r="162" spans="1:31" s="114" customFormat="1" ht="60.75" hidden="1" customHeight="1" x14ac:dyDescent="0.2">
      <c r="A162" s="33" t="s">
        <v>305</v>
      </c>
      <c r="B162" s="33"/>
      <c r="C162" s="28" t="s">
        <v>33</v>
      </c>
      <c r="D162" s="28" t="s">
        <v>34</v>
      </c>
      <c r="E162" s="89" t="s">
        <v>35</v>
      </c>
      <c r="F162" s="35" t="s">
        <v>266</v>
      </c>
      <c r="G162" s="35" t="s">
        <v>267</v>
      </c>
      <c r="H162" s="220">
        <v>45</v>
      </c>
      <c r="I162" s="33" t="s">
        <v>37</v>
      </c>
      <c r="J162" s="51">
        <v>1200</v>
      </c>
      <c r="K162" s="52">
        <v>15</v>
      </c>
      <c r="L162" s="52">
        <v>0</v>
      </c>
      <c r="M162" s="52">
        <f t="shared" si="18"/>
        <v>15</v>
      </c>
      <c r="N162" s="34">
        <f t="shared" si="19"/>
        <v>18000</v>
      </c>
      <c r="O162" s="34">
        <v>0</v>
      </c>
      <c r="P162" s="34">
        <v>0</v>
      </c>
      <c r="Q162" s="54">
        <v>0.4</v>
      </c>
      <c r="R162" s="54">
        <f t="shared" si="16"/>
        <v>0</v>
      </c>
      <c r="S162" s="34">
        <v>0</v>
      </c>
      <c r="T162" s="34">
        <f>(M162*S162)</f>
        <v>0</v>
      </c>
      <c r="U162" s="34">
        <f>N162+R162+T162</f>
        <v>18000</v>
      </c>
      <c r="V162" s="34">
        <f>M162*200</f>
        <v>3000</v>
      </c>
      <c r="W162" s="34">
        <v>14</v>
      </c>
      <c r="X162" s="34">
        <v>536</v>
      </c>
      <c r="Y162" s="52">
        <f t="shared" si="20"/>
        <v>7504</v>
      </c>
      <c r="Z162" s="52">
        <v>0</v>
      </c>
      <c r="AA162" s="52"/>
      <c r="AB162" s="34">
        <f>V162+Y162+Z162</f>
        <v>10504</v>
      </c>
      <c r="AC162" s="34">
        <f>AB162+U162</f>
        <v>28504</v>
      </c>
      <c r="AD162" s="91" t="str">
        <f>A162</f>
        <v>628-PR</v>
      </c>
      <c r="AE162" s="88"/>
    </row>
    <row r="163" spans="1:31" s="114" customFormat="1" ht="51.75" hidden="1" customHeight="1" x14ac:dyDescent="0.2">
      <c r="A163" s="33" t="s">
        <v>305</v>
      </c>
      <c r="B163" s="33"/>
      <c r="C163" s="28" t="s">
        <v>33</v>
      </c>
      <c r="D163" s="28" t="s">
        <v>34</v>
      </c>
      <c r="E163" s="89" t="s">
        <v>35</v>
      </c>
      <c r="F163" s="35" t="s">
        <v>266</v>
      </c>
      <c r="G163" s="35" t="s">
        <v>267</v>
      </c>
      <c r="H163" s="220">
        <v>45</v>
      </c>
      <c r="I163" s="33" t="s">
        <v>37</v>
      </c>
      <c r="J163" s="51">
        <v>1200</v>
      </c>
      <c r="K163" s="52">
        <v>15</v>
      </c>
      <c r="L163" s="52">
        <v>0</v>
      </c>
      <c r="M163" s="52">
        <f t="shared" si="18"/>
        <v>15</v>
      </c>
      <c r="N163" s="34">
        <f t="shared" si="19"/>
        <v>18000</v>
      </c>
      <c r="O163" s="34">
        <v>0</v>
      </c>
      <c r="P163" s="34">
        <v>0</v>
      </c>
      <c r="Q163" s="54">
        <v>0.4</v>
      </c>
      <c r="R163" s="54">
        <f t="shared" si="16"/>
        <v>0</v>
      </c>
      <c r="S163" s="34">
        <v>0</v>
      </c>
      <c r="T163" s="34">
        <f>(M163*S163)</f>
        <v>0</v>
      </c>
      <c r="U163" s="34">
        <f>N163+R163+T163</f>
        <v>18000</v>
      </c>
      <c r="V163" s="34">
        <f>M163*200</f>
        <v>3000</v>
      </c>
      <c r="W163" s="34">
        <v>14</v>
      </c>
      <c r="X163" s="34">
        <v>536</v>
      </c>
      <c r="Y163" s="52">
        <f t="shared" si="20"/>
        <v>7504</v>
      </c>
      <c r="Z163" s="52">
        <v>0</v>
      </c>
      <c r="AA163" s="52"/>
      <c r="AB163" s="34">
        <f>V163+Y163+Z163</f>
        <v>10504</v>
      </c>
      <c r="AC163" s="34">
        <f>AB163+U163</f>
        <v>28504</v>
      </c>
      <c r="AD163" s="91" t="str">
        <f>A163</f>
        <v>628-PR</v>
      </c>
      <c r="AE163" s="88"/>
    </row>
    <row r="164" spans="1:31" s="114" customFormat="1" ht="43.5" hidden="1" customHeight="1" x14ac:dyDescent="0.2">
      <c r="A164" s="33" t="s">
        <v>305</v>
      </c>
      <c r="B164" s="33"/>
      <c r="C164" s="28" t="s">
        <v>33</v>
      </c>
      <c r="D164" s="28" t="s">
        <v>34</v>
      </c>
      <c r="E164" s="89" t="s">
        <v>35</v>
      </c>
      <c r="F164" s="35" t="s">
        <v>134</v>
      </c>
      <c r="G164" s="35" t="s">
        <v>135</v>
      </c>
      <c r="H164" s="220">
        <v>45</v>
      </c>
      <c r="I164" s="33" t="s">
        <v>37</v>
      </c>
      <c r="J164" s="51">
        <v>1200</v>
      </c>
      <c r="K164" s="52">
        <v>0</v>
      </c>
      <c r="L164" s="52">
        <v>18</v>
      </c>
      <c r="M164" s="52">
        <f t="shared" si="18"/>
        <v>18</v>
      </c>
      <c r="N164" s="34">
        <f t="shared" si="19"/>
        <v>21600</v>
      </c>
      <c r="O164" s="34">
        <v>0</v>
      </c>
      <c r="P164" s="34">
        <v>88</v>
      </c>
      <c r="Q164" s="54">
        <v>0.4</v>
      </c>
      <c r="R164" s="54">
        <f t="shared" si="16"/>
        <v>0</v>
      </c>
      <c r="S164" s="34">
        <v>0</v>
      </c>
      <c r="T164" s="34">
        <f>(M164*S164)</f>
        <v>0</v>
      </c>
      <c r="U164" s="34">
        <f>N164+R164+T164</f>
        <v>21600</v>
      </c>
      <c r="V164" s="34">
        <f>M164*200</f>
        <v>3600</v>
      </c>
      <c r="W164" s="34">
        <v>9</v>
      </c>
      <c r="X164" s="34">
        <v>330</v>
      </c>
      <c r="Y164" s="52">
        <f t="shared" si="20"/>
        <v>2970</v>
      </c>
      <c r="Z164" s="52">
        <v>0</v>
      </c>
      <c r="AA164" s="52"/>
      <c r="AB164" s="34">
        <f>V164+Y164+Z164</f>
        <v>6570</v>
      </c>
      <c r="AC164" s="34">
        <f>AB164+U164</f>
        <v>28170</v>
      </c>
      <c r="AD164" s="91" t="str">
        <f>A164</f>
        <v>628-PR</v>
      </c>
      <c r="AE164" s="88"/>
    </row>
    <row r="165" spans="1:31" s="114" customFormat="1" ht="90" hidden="1" customHeight="1" x14ac:dyDescent="0.2">
      <c r="A165" s="33" t="s">
        <v>305</v>
      </c>
      <c r="B165" s="33"/>
      <c r="C165" s="28" t="s">
        <v>33</v>
      </c>
      <c r="D165" s="28" t="s">
        <v>34</v>
      </c>
      <c r="E165" s="89" t="s">
        <v>35</v>
      </c>
      <c r="F165" s="35" t="s">
        <v>266</v>
      </c>
      <c r="G165" s="35" t="s">
        <v>267</v>
      </c>
      <c r="H165" s="220">
        <v>45</v>
      </c>
      <c r="I165" s="33" t="s">
        <v>37</v>
      </c>
      <c r="J165" s="51">
        <v>1200</v>
      </c>
      <c r="K165" s="52">
        <v>0</v>
      </c>
      <c r="L165" s="52">
        <v>17</v>
      </c>
      <c r="M165" s="52">
        <f t="shared" si="18"/>
        <v>17</v>
      </c>
      <c r="N165" s="34">
        <f t="shared" si="19"/>
        <v>20400</v>
      </c>
      <c r="O165" s="34">
        <v>0</v>
      </c>
      <c r="P165" s="34">
        <v>88</v>
      </c>
      <c r="Q165" s="54">
        <v>0.4</v>
      </c>
      <c r="R165" s="54">
        <f t="shared" si="16"/>
        <v>0</v>
      </c>
      <c r="S165" s="34">
        <v>0</v>
      </c>
      <c r="T165" s="34">
        <f>(M165*S165)</f>
        <v>0</v>
      </c>
      <c r="U165" s="34">
        <f>N165+R165+T165</f>
        <v>20400</v>
      </c>
      <c r="V165" s="34">
        <f>M165*200</f>
        <v>3400</v>
      </c>
      <c r="W165" s="34">
        <v>9</v>
      </c>
      <c r="X165" s="34">
        <v>536</v>
      </c>
      <c r="Y165" s="52">
        <f t="shared" si="20"/>
        <v>4824</v>
      </c>
      <c r="Z165" s="52">
        <v>0</v>
      </c>
      <c r="AA165" s="52"/>
      <c r="AB165" s="34">
        <f>V165+Y165+Z165</f>
        <v>8224</v>
      </c>
      <c r="AC165" s="34">
        <f>AB165+U165</f>
        <v>28624</v>
      </c>
      <c r="AD165" s="91" t="str">
        <f>A165</f>
        <v>628-PR</v>
      </c>
      <c r="AE165" s="88"/>
    </row>
    <row r="166" spans="1:31" s="114" customFormat="1" ht="72" hidden="1" customHeight="1" x14ac:dyDescent="0.2">
      <c r="A166" s="62" t="s">
        <v>305</v>
      </c>
      <c r="B166" s="62"/>
      <c r="C166" s="63" t="s">
        <v>33</v>
      </c>
      <c r="D166" s="63" t="s">
        <v>34</v>
      </c>
      <c r="E166" s="37" t="s">
        <v>170</v>
      </c>
      <c r="F166" s="37" t="s">
        <v>134</v>
      </c>
      <c r="G166" s="37" t="s">
        <v>135</v>
      </c>
      <c r="H166" s="245">
        <v>45</v>
      </c>
      <c r="I166" s="62" t="s">
        <v>37</v>
      </c>
      <c r="J166" s="39">
        <v>1200</v>
      </c>
      <c r="K166" s="40">
        <v>0</v>
      </c>
      <c r="L166" s="40">
        <v>0</v>
      </c>
      <c r="M166" s="40">
        <f t="shared" si="18"/>
        <v>0</v>
      </c>
      <c r="N166" s="41">
        <f t="shared" si="19"/>
        <v>0</v>
      </c>
      <c r="O166" s="41">
        <v>0</v>
      </c>
      <c r="P166" s="41">
        <v>256</v>
      </c>
      <c r="Q166" s="43">
        <v>0.4</v>
      </c>
      <c r="R166" s="43">
        <f t="shared" si="16"/>
        <v>0</v>
      </c>
      <c r="S166" s="41">
        <v>0</v>
      </c>
      <c r="T166" s="41">
        <f>(M166*S166)</f>
        <v>0</v>
      </c>
      <c r="U166" s="41">
        <f>N166+R166+T166</f>
        <v>0</v>
      </c>
      <c r="V166" s="41">
        <f>M166*200</f>
        <v>0</v>
      </c>
      <c r="W166" s="41">
        <v>0</v>
      </c>
      <c r="X166" s="41">
        <v>215</v>
      </c>
      <c r="Y166" s="40">
        <f t="shared" si="20"/>
        <v>0</v>
      </c>
      <c r="Z166" s="40">
        <v>0</v>
      </c>
      <c r="AA166" s="40"/>
      <c r="AB166" s="41">
        <f>V166+Y166+Z166</f>
        <v>0</v>
      </c>
      <c r="AC166" s="41">
        <f>AB166+U166</f>
        <v>0</v>
      </c>
      <c r="AD166" s="91" t="str">
        <f>A166</f>
        <v>628-PR</v>
      </c>
      <c r="AE166" s="88"/>
    </row>
    <row r="167" spans="1:31" s="114" customFormat="1" ht="54" customHeight="1" x14ac:dyDescent="0.2">
      <c r="A167" s="33" t="s">
        <v>307</v>
      </c>
      <c r="B167" s="33" t="s">
        <v>640</v>
      </c>
      <c r="C167" s="28" t="s">
        <v>77</v>
      </c>
      <c r="D167" s="28" t="s">
        <v>103</v>
      </c>
      <c r="E167" s="35" t="s">
        <v>181</v>
      </c>
      <c r="F167" s="35" t="s">
        <v>308</v>
      </c>
      <c r="G167" s="28" t="s">
        <v>309</v>
      </c>
      <c r="H167" s="220">
        <v>56</v>
      </c>
      <c r="I167" s="33" t="s">
        <v>37</v>
      </c>
      <c r="J167" s="51">
        <v>1200</v>
      </c>
      <c r="K167" s="52">
        <v>0</v>
      </c>
      <c r="L167" s="52">
        <v>0</v>
      </c>
      <c r="M167" s="52">
        <f t="shared" si="18"/>
        <v>0</v>
      </c>
      <c r="N167" s="34">
        <f t="shared" si="19"/>
        <v>0</v>
      </c>
      <c r="O167" s="34">
        <v>0</v>
      </c>
      <c r="P167" s="34">
        <v>0</v>
      </c>
      <c r="Q167" s="54">
        <v>0.4</v>
      </c>
      <c r="R167" s="54">
        <f t="shared" si="16"/>
        <v>0</v>
      </c>
      <c r="S167" s="34">
        <v>0</v>
      </c>
      <c r="T167" s="34">
        <f>(M167*S167)</f>
        <v>0</v>
      </c>
      <c r="U167" s="34">
        <f>N167+R167+T167</f>
        <v>0</v>
      </c>
      <c r="V167" s="34">
        <f>M167*200</f>
        <v>0</v>
      </c>
      <c r="W167" s="34">
        <v>0</v>
      </c>
      <c r="X167" s="34">
        <v>175</v>
      </c>
      <c r="Y167" s="52">
        <f t="shared" si="20"/>
        <v>0</v>
      </c>
      <c r="Z167" s="52">
        <v>0</v>
      </c>
      <c r="AA167" s="40"/>
      <c r="AB167" s="34">
        <f>V167+Y167+Z167</f>
        <v>0</v>
      </c>
      <c r="AC167" s="34">
        <f>AB167+U167</f>
        <v>0</v>
      </c>
      <c r="AD167" s="57" t="str">
        <f>A167</f>
        <v>629-PR</v>
      </c>
      <c r="AE167" s="88"/>
    </row>
    <row r="168" spans="1:31" s="114" customFormat="1" ht="51" hidden="1" customHeight="1" x14ac:dyDescent="0.2">
      <c r="A168" s="33" t="s">
        <v>307</v>
      </c>
      <c r="B168" s="33"/>
      <c r="C168" s="28" t="s">
        <v>77</v>
      </c>
      <c r="D168" s="28" t="s">
        <v>108</v>
      </c>
      <c r="E168" s="35" t="s">
        <v>210</v>
      </c>
      <c r="F168" s="35" t="s">
        <v>308</v>
      </c>
      <c r="G168" s="28" t="s">
        <v>309</v>
      </c>
      <c r="H168" s="220">
        <v>56</v>
      </c>
      <c r="I168" s="33" t="s">
        <v>37</v>
      </c>
      <c r="J168" s="51">
        <v>1200</v>
      </c>
      <c r="K168" s="52">
        <v>0</v>
      </c>
      <c r="L168" s="52">
        <v>15</v>
      </c>
      <c r="M168" s="52">
        <f t="shared" si="18"/>
        <v>15</v>
      </c>
      <c r="N168" s="34">
        <f t="shared" si="19"/>
        <v>18000</v>
      </c>
      <c r="O168" s="34">
        <v>0</v>
      </c>
      <c r="P168" s="34">
        <v>0</v>
      </c>
      <c r="Q168" s="54">
        <v>0.4</v>
      </c>
      <c r="R168" s="54">
        <f t="shared" si="16"/>
        <v>0</v>
      </c>
      <c r="S168" s="34">
        <v>0</v>
      </c>
      <c r="T168" s="34">
        <f>(M168*S168)</f>
        <v>0</v>
      </c>
      <c r="U168" s="34">
        <f>N168+R168+T168</f>
        <v>18000</v>
      </c>
      <c r="V168" s="34">
        <f>M168*200</f>
        <v>3000</v>
      </c>
      <c r="W168" s="34">
        <v>1</v>
      </c>
      <c r="X168" s="34">
        <v>175</v>
      </c>
      <c r="Y168" s="52">
        <f t="shared" si="20"/>
        <v>175</v>
      </c>
      <c r="Z168" s="52">
        <v>0</v>
      </c>
      <c r="AA168" s="52"/>
      <c r="AB168" s="34">
        <f>V168+Y168+Z168</f>
        <v>3175</v>
      </c>
      <c r="AC168" s="34">
        <f>AB168+U168</f>
        <v>21175</v>
      </c>
      <c r="AD168" s="57" t="str">
        <f>A168</f>
        <v>629-PR</v>
      </c>
      <c r="AE168" s="88"/>
    </row>
    <row r="169" spans="1:31" s="114" customFormat="1" ht="39" hidden="1" customHeight="1" x14ac:dyDescent="0.2">
      <c r="A169" s="229" t="s">
        <v>307</v>
      </c>
      <c r="B169" s="116"/>
      <c r="C169" s="28" t="s">
        <v>77</v>
      </c>
      <c r="D169" s="28" t="s">
        <v>45</v>
      </c>
      <c r="E169" s="35" t="s">
        <v>310</v>
      </c>
      <c r="F169" s="35" t="s">
        <v>285</v>
      </c>
      <c r="G169" s="28" t="s">
        <v>311</v>
      </c>
      <c r="H169" s="220">
        <v>56</v>
      </c>
      <c r="I169" s="33" t="s">
        <v>48</v>
      </c>
      <c r="J169" s="51">
        <v>585</v>
      </c>
      <c r="K169" s="52">
        <v>15</v>
      </c>
      <c r="L169" s="52">
        <v>0</v>
      </c>
      <c r="M169" s="52">
        <f t="shared" si="18"/>
        <v>15</v>
      </c>
      <c r="N169" s="34">
        <f t="shared" si="19"/>
        <v>8775</v>
      </c>
      <c r="O169" s="34">
        <v>36</v>
      </c>
      <c r="P169" s="34">
        <v>27</v>
      </c>
      <c r="Q169" s="54">
        <v>0.4</v>
      </c>
      <c r="R169" s="54">
        <f t="shared" si="16"/>
        <v>388.8</v>
      </c>
      <c r="S169" s="34">
        <v>0</v>
      </c>
      <c r="T169" s="34">
        <f>(M169*S169)</f>
        <v>0</v>
      </c>
      <c r="U169" s="34">
        <f>N169+R169+T169</f>
        <v>9163.7999999999993</v>
      </c>
      <c r="V169" s="34">
        <f>M169*200</f>
        <v>3000</v>
      </c>
      <c r="W169" s="34">
        <v>1</v>
      </c>
      <c r="X169" s="34">
        <v>305</v>
      </c>
      <c r="Y169" s="52">
        <f t="shared" si="20"/>
        <v>305</v>
      </c>
      <c r="Z169" s="52">
        <v>0</v>
      </c>
      <c r="AA169" s="52"/>
      <c r="AB169" s="34">
        <f>V169+Y169+Z169</f>
        <v>3305</v>
      </c>
      <c r="AC169" s="34">
        <f>AB169+U169</f>
        <v>12468.8</v>
      </c>
      <c r="AD169" s="57" t="str">
        <f>A169</f>
        <v>629-PR</v>
      </c>
      <c r="AE169" s="88"/>
    </row>
    <row r="170" spans="1:31" s="114" customFormat="1" ht="47.25" hidden="1" customHeight="1" x14ac:dyDescent="0.2">
      <c r="A170" s="178" t="s">
        <v>307</v>
      </c>
      <c r="B170" s="178" t="s">
        <v>674</v>
      </c>
      <c r="C170" s="179" t="s">
        <v>77</v>
      </c>
      <c r="D170" s="179" t="s">
        <v>45</v>
      </c>
      <c r="E170" s="180" t="s">
        <v>313</v>
      </c>
      <c r="F170" s="180" t="s">
        <v>285</v>
      </c>
      <c r="G170" s="179" t="s">
        <v>311</v>
      </c>
      <c r="H170" s="220">
        <v>56</v>
      </c>
      <c r="I170" s="33" t="s">
        <v>48</v>
      </c>
      <c r="J170" s="51">
        <v>585</v>
      </c>
      <c r="K170" s="181">
        <v>0</v>
      </c>
      <c r="L170" s="181">
        <v>21</v>
      </c>
      <c r="M170" s="52">
        <f t="shared" si="18"/>
        <v>21</v>
      </c>
      <c r="N170" s="34">
        <f t="shared" si="19"/>
        <v>12285</v>
      </c>
      <c r="O170" s="34">
        <v>36</v>
      </c>
      <c r="P170" s="34">
        <v>56</v>
      </c>
      <c r="Q170" s="54">
        <v>0.4</v>
      </c>
      <c r="R170" s="54">
        <f t="shared" si="16"/>
        <v>806.40000000000009</v>
      </c>
      <c r="S170" s="34">
        <v>0</v>
      </c>
      <c r="T170" s="34">
        <f>(M170*S170)</f>
        <v>0</v>
      </c>
      <c r="U170" s="34">
        <f>N170+R170+T170</f>
        <v>13091.4</v>
      </c>
      <c r="V170" s="34">
        <f>M170*200</f>
        <v>4200</v>
      </c>
      <c r="W170" s="34">
        <v>1</v>
      </c>
      <c r="X170" s="34">
        <v>320</v>
      </c>
      <c r="Y170" s="52">
        <f t="shared" si="20"/>
        <v>320</v>
      </c>
      <c r="Z170" s="52">
        <v>0</v>
      </c>
      <c r="AA170" s="52"/>
      <c r="AB170" s="34">
        <f>V170+Y170+Z170</f>
        <v>4520</v>
      </c>
      <c r="AC170" s="34">
        <f>AB170+U170</f>
        <v>17611.400000000001</v>
      </c>
      <c r="AD170" s="57" t="str">
        <f>A170</f>
        <v>629-PR</v>
      </c>
      <c r="AE170" s="88"/>
    </row>
    <row r="171" spans="1:31" s="114" customFormat="1" ht="59" hidden="1" customHeight="1" x14ac:dyDescent="0.2">
      <c r="A171" s="237" t="s">
        <v>315</v>
      </c>
      <c r="B171" s="231" t="s">
        <v>699</v>
      </c>
      <c r="C171" s="238" t="s">
        <v>317</v>
      </c>
      <c r="D171" s="179" t="s">
        <v>108</v>
      </c>
      <c r="E171" s="180" t="s">
        <v>35</v>
      </c>
      <c r="F171" s="180" t="s">
        <v>318</v>
      </c>
      <c r="G171" s="179" t="s">
        <v>319</v>
      </c>
      <c r="H171" s="246">
        <v>240</v>
      </c>
      <c r="I171" s="178" t="s">
        <v>37</v>
      </c>
      <c r="J171" s="183">
        <v>0</v>
      </c>
      <c r="K171" s="181">
        <v>0</v>
      </c>
      <c r="L171" s="181">
        <v>18</v>
      </c>
      <c r="M171" s="181">
        <f t="shared" si="18"/>
        <v>18</v>
      </c>
      <c r="N171" s="34">
        <v>0</v>
      </c>
      <c r="O171" s="34">
        <v>0</v>
      </c>
      <c r="P171" s="34">
        <v>0</v>
      </c>
      <c r="Q171" s="54">
        <v>0</v>
      </c>
      <c r="R171" s="54">
        <v>0</v>
      </c>
      <c r="S171" s="34">
        <v>0</v>
      </c>
      <c r="T171" s="34">
        <v>0</v>
      </c>
      <c r="U171" s="34">
        <f>N171+R171+T171</f>
        <v>0</v>
      </c>
      <c r="V171" s="34">
        <f>M171*400</f>
        <v>7200</v>
      </c>
      <c r="W171" s="34">
        <v>0</v>
      </c>
      <c r="X171" s="34">
        <v>0</v>
      </c>
      <c r="Y171" s="52">
        <f t="shared" si="20"/>
        <v>0</v>
      </c>
      <c r="Z171" s="52">
        <v>0</v>
      </c>
      <c r="AA171" s="52"/>
      <c r="AB171" s="34">
        <f>V171+Y171+Z171</f>
        <v>7200</v>
      </c>
      <c r="AC171" s="34">
        <f>AB171+U171</f>
        <v>7200</v>
      </c>
      <c r="AD171" s="57" t="s">
        <v>320</v>
      </c>
      <c r="AE171" s="88" t="s">
        <v>321</v>
      </c>
    </row>
    <row r="172" spans="1:31" s="114" customFormat="1" ht="51" hidden="1" customHeight="1" x14ac:dyDescent="0.2">
      <c r="A172" s="237" t="s">
        <v>315</v>
      </c>
      <c r="B172" s="231" t="s">
        <v>699</v>
      </c>
      <c r="C172" s="238" t="s">
        <v>317</v>
      </c>
      <c r="D172" s="179" t="s">
        <v>108</v>
      </c>
      <c r="E172" s="180" t="s">
        <v>35</v>
      </c>
      <c r="F172" s="180" t="s">
        <v>322</v>
      </c>
      <c r="G172" s="179" t="s">
        <v>323</v>
      </c>
      <c r="H172" s="246">
        <v>240</v>
      </c>
      <c r="I172" s="240" t="s">
        <v>700</v>
      </c>
      <c r="J172" s="183">
        <v>0</v>
      </c>
      <c r="K172" s="181">
        <v>0</v>
      </c>
      <c r="L172" s="181">
        <v>10</v>
      </c>
      <c r="M172" s="181">
        <f t="shared" si="18"/>
        <v>10</v>
      </c>
      <c r="N172" s="34">
        <v>0</v>
      </c>
      <c r="O172" s="34">
        <v>0</v>
      </c>
      <c r="P172" s="34">
        <v>0</v>
      </c>
      <c r="Q172" s="54">
        <v>0</v>
      </c>
      <c r="R172" s="54">
        <v>0</v>
      </c>
      <c r="S172" s="34">
        <v>0</v>
      </c>
      <c r="T172" s="34">
        <v>0</v>
      </c>
      <c r="U172" s="34">
        <f>N172+R172+T172</f>
        <v>0</v>
      </c>
      <c r="V172" s="34">
        <f>M172*400</f>
        <v>4000</v>
      </c>
      <c r="W172" s="34">
        <v>0</v>
      </c>
      <c r="X172" s="34">
        <v>0</v>
      </c>
      <c r="Y172" s="52">
        <f t="shared" si="20"/>
        <v>0</v>
      </c>
      <c r="Z172" s="52">
        <v>0</v>
      </c>
      <c r="AA172" s="52"/>
      <c r="AB172" s="34">
        <f>V172+Y172+Z172</f>
        <v>4000</v>
      </c>
      <c r="AC172" s="34">
        <f>AB172+U172</f>
        <v>4000</v>
      </c>
      <c r="AD172" s="57" t="s">
        <v>320</v>
      </c>
      <c r="AE172" s="88"/>
    </row>
    <row r="173" spans="1:31" s="114" customFormat="1" ht="62" hidden="1" customHeight="1" x14ac:dyDescent="0.2">
      <c r="A173" s="116" t="s">
        <v>315</v>
      </c>
      <c r="B173" s="116" t="s">
        <v>32</v>
      </c>
      <c r="C173" s="117" t="s">
        <v>317</v>
      </c>
      <c r="D173" s="118" t="s">
        <v>317</v>
      </c>
      <c r="E173" s="219">
        <v>6590</v>
      </c>
      <c r="F173" s="119" t="s">
        <v>38</v>
      </c>
      <c r="G173" s="118" t="s">
        <v>324</v>
      </c>
      <c r="H173" s="220">
        <v>0</v>
      </c>
      <c r="I173" s="33">
        <v>0</v>
      </c>
      <c r="J173" s="51">
        <v>0</v>
      </c>
      <c r="K173" s="52">
        <v>0</v>
      </c>
      <c r="L173" s="52">
        <v>0</v>
      </c>
      <c r="M173" s="52">
        <v>0</v>
      </c>
      <c r="N173" s="34">
        <f>(J173*M173)</f>
        <v>0</v>
      </c>
      <c r="O173" s="34">
        <v>0</v>
      </c>
      <c r="P173" s="34">
        <v>0</v>
      </c>
      <c r="Q173" s="54">
        <v>0</v>
      </c>
      <c r="R173" s="5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52">
        <v>0</v>
      </c>
      <c r="Z173" s="52">
        <v>0</v>
      </c>
      <c r="AA173" s="52" t="s">
        <v>325</v>
      </c>
      <c r="AB173" s="34">
        <f>V173+Y173+Z173</f>
        <v>0</v>
      </c>
      <c r="AC173" s="34">
        <f>AB173+U173</f>
        <v>0</v>
      </c>
      <c r="AD173" s="57" t="s">
        <v>320</v>
      </c>
      <c r="AE173" s="88"/>
    </row>
    <row r="174" spans="1:31" s="114" customFormat="1" ht="59" customHeight="1" x14ac:dyDescent="0.2">
      <c r="A174" s="231" t="s">
        <v>326</v>
      </c>
      <c r="B174" s="239" t="s">
        <v>699</v>
      </c>
      <c r="C174" s="238" t="s">
        <v>317</v>
      </c>
      <c r="D174" s="179" t="s">
        <v>103</v>
      </c>
      <c r="E174" s="180" t="s">
        <v>35</v>
      </c>
      <c r="F174" s="180" t="s">
        <v>327</v>
      </c>
      <c r="G174" s="179" t="s">
        <v>328</v>
      </c>
      <c r="H174" s="246">
        <v>240</v>
      </c>
      <c r="I174" s="178" t="s">
        <v>37</v>
      </c>
      <c r="J174" s="183">
        <v>0</v>
      </c>
      <c r="K174" s="181">
        <v>0</v>
      </c>
      <c r="L174" s="181">
        <v>18</v>
      </c>
      <c r="M174" s="181">
        <f>K174+L174</f>
        <v>18</v>
      </c>
      <c r="N174" s="34">
        <v>0</v>
      </c>
      <c r="O174" s="34">
        <v>0</v>
      </c>
      <c r="P174" s="34">
        <v>0</v>
      </c>
      <c r="Q174" s="54">
        <v>0</v>
      </c>
      <c r="R174" s="54">
        <v>0</v>
      </c>
      <c r="S174" s="34">
        <v>0</v>
      </c>
      <c r="T174" s="34">
        <v>0</v>
      </c>
      <c r="U174" s="34">
        <f>N174+R174+T174</f>
        <v>0</v>
      </c>
      <c r="V174" s="34">
        <f>M174*400</f>
        <v>7200</v>
      </c>
      <c r="W174" s="34">
        <v>0</v>
      </c>
      <c r="X174" s="34">
        <v>0</v>
      </c>
      <c r="Y174" s="52">
        <f>SUM(X174*W174)</f>
        <v>0</v>
      </c>
      <c r="Z174" s="52">
        <v>0</v>
      </c>
      <c r="AA174" s="52"/>
      <c r="AB174" s="34">
        <f>V174+Y174+Z174</f>
        <v>7200</v>
      </c>
      <c r="AC174" s="34">
        <f>AB174+U174</f>
        <v>7200</v>
      </c>
      <c r="AD174" s="57" t="s">
        <v>326</v>
      </c>
      <c r="AE174" s="88" t="s">
        <v>321</v>
      </c>
    </row>
    <row r="175" spans="1:31" s="114" customFormat="1" ht="76" hidden="1" customHeight="1" x14ac:dyDescent="0.2">
      <c r="A175" s="116" t="s">
        <v>326</v>
      </c>
      <c r="B175" s="116" t="s">
        <v>316</v>
      </c>
      <c r="C175" s="117" t="s">
        <v>317</v>
      </c>
      <c r="D175" s="118" t="s">
        <v>317</v>
      </c>
      <c r="E175" s="219">
        <v>4495</v>
      </c>
      <c r="F175" s="119" t="s">
        <v>327</v>
      </c>
      <c r="G175" s="118" t="s">
        <v>329</v>
      </c>
      <c r="H175" s="220">
        <v>0</v>
      </c>
      <c r="I175" s="33">
        <v>0</v>
      </c>
      <c r="J175" s="218"/>
      <c r="K175" s="52">
        <v>0</v>
      </c>
      <c r="L175" s="52">
        <v>0</v>
      </c>
      <c r="M175" s="52">
        <v>0</v>
      </c>
      <c r="N175" s="34">
        <v>0</v>
      </c>
      <c r="O175" s="34">
        <v>0</v>
      </c>
      <c r="P175" s="34">
        <v>0</v>
      </c>
      <c r="Q175" s="54">
        <v>0</v>
      </c>
      <c r="R175" s="5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52">
        <v>0</v>
      </c>
      <c r="Z175" s="52">
        <v>0</v>
      </c>
      <c r="AA175" s="220" t="s">
        <v>329</v>
      </c>
      <c r="AB175" s="34">
        <f>V175+Y175+Z175</f>
        <v>0</v>
      </c>
      <c r="AC175" s="34">
        <f>AB175+U175</f>
        <v>0</v>
      </c>
      <c r="AD175" s="57" t="s">
        <v>326</v>
      </c>
      <c r="AE175" s="88"/>
    </row>
    <row r="176" spans="1:31" s="114" customFormat="1" ht="52.5" hidden="1" customHeight="1" x14ac:dyDescent="0.2">
      <c r="A176" s="116" t="s">
        <v>330</v>
      </c>
      <c r="B176" s="116" t="s">
        <v>331</v>
      </c>
      <c r="C176" s="28" t="s">
        <v>77</v>
      </c>
      <c r="D176" s="28" t="s">
        <v>108</v>
      </c>
      <c r="E176" s="35" t="s">
        <v>104</v>
      </c>
      <c r="F176" s="120" t="s">
        <v>112</v>
      </c>
      <c r="G176" s="35" t="s">
        <v>332</v>
      </c>
      <c r="H176" s="220">
        <v>0</v>
      </c>
      <c r="I176" s="33" t="s">
        <v>37</v>
      </c>
      <c r="J176" s="51">
        <v>175</v>
      </c>
      <c r="K176" s="52">
        <v>0</v>
      </c>
      <c r="L176" s="52">
        <v>0</v>
      </c>
      <c r="M176" s="52">
        <f>K176+L176</f>
        <v>0</v>
      </c>
      <c r="N176" s="34">
        <f t="shared" ref="N176:N182" si="21">SUM(M176*175)</f>
        <v>0</v>
      </c>
      <c r="O176" s="34">
        <v>0</v>
      </c>
      <c r="P176" s="34">
        <v>0</v>
      </c>
      <c r="Q176" s="54">
        <v>0.4</v>
      </c>
      <c r="R176" s="54">
        <f>SUM(P176*Q176*O176)</f>
        <v>0</v>
      </c>
      <c r="S176" s="34">
        <v>0</v>
      </c>
      <c r="T176" s="34">
        <f>(M176*S176)</f>
        <v>0</v>
      </c>
      <c r="U176" s="34">
        <f>N176+R176+T176</f>
        <v>0</v>
      </c>
      <c r="V176" s="34">
        <f>SUM(M176*400)</f>
        <v>0</v>
      </c>
      <c r="W176" s="34">
        <v>0</v>
      </c>
      <c r="X176" s="34">
        <v>0</v>
      </c>
      <c r="Y176" s="52">
        <v>0</v>
      </c>
      <c r="Z176" s="52">
        <v>0</v>
      </c>
      <c r="AA176" s="220" t="s">
        <v>333</v>
      </c>
      <c r="AB176" s="34">
        <f>V176+Y176+Z176</f>
        <v>0</v>
      </c>
      <c r="AC176" s="34">
        <f>AB176+U176</f>
        <v>0</v>
      </c>
      <c r="AD176" s="57" t="str">
        <f>A176</f>
        <v>631-B</v>
      </c>
      <c r="AE176" s="88"/>
    </row>
    <row r="177" spans="1:31" s="114" customFormat="1" ht="55.5" hidden="1" customHeight="1" x14ac:dyDescent="0.2">
      <c r="A177" s="116" t="s">
        <v>330</v>
      </c>
      <c r="B177" s="116" t="s">
        <v>331</v>
      </c>
      <c r="C177" s="28" t="s">
        <v>77</v>
      </c>
      <c r="D177" s="119" t="s">
        <v>317</v>
      </c>
      <c r="E177" s="121">
        <v>2895</v>
      </c>
      <c r="F177" s="121" t="s">
        <v>112</v>
      </c>
      <c r="G177" s="119" t="s">
        <v>334</v>
      </c>
      <c r="H177" s="220" t="s">
        <v>112</v>
      </c>
      <c r="I177" s="33" t="s">
        <v>335</v>
      </c>
      <c r="J177" s="51">
        <v>0</v>
      </c>
      <c r="K177" s="52">
        <v>0</v>
      </c>
      <c r="L177" s="52">
        <v>0</v>
      </c>
      <c r="M177" s="52">
        <v>0</v>
      </c>
      <c r="N177" s="34">
        <f t="shared" si="21"/>
        <v>0</v>
      </c>
      <c r="O177" s="34">
        <v>0</v>
      </c>
      <c r="P177" s="34">
        <v>0</v>
      </c>
      <c r="Q177" s="54">
        <v>0</v>
      </c>
      <c r="R177" s="54">
        <v>0</v>
      </c>
      <c r="S177" s="34">
        <v>0</v>
      </c>
      <c r="T177" s="34">
        <v>0</v>
      </c>
      <c r="U177" s="34">
        <f>N177+R177+T177</f>
        <v>0</v>
      </c>
      <c r="V177" s="34">
        <f>SUM(M177*400)</f>
        <v>0</v>
      </c>
      <c r="W177" s="34">
        <v>0</v>
      </c>
      <c r="X177" s="34">
        <v>0</v>
      </c>
      <c r="Y177" s="52">
        <v>0</v>
      </c>
      <c r="Z177" s="52">
        <v>0</v>
      </c>
      <c r="AA177" s="220" t="s">
        <v>334</v>
      </c>
      <c r="AB177" s="34">
        <f>V177+Y177+Z177</f>
        <v>0</v>
      </c>
      <c r="AC177" s="34">
        <f>AB177+U177</f>
        <v>0</v>
      </c>
      <c r="AD177" s="57" t="str">
        <f>A177</f>
        <v>631-B</v>
      </c>
      <c r="AE177" s="88"/>
    </row>
    <row r="178" spans="1:31" s="114" customFormat="1" ht="116" customHeight="1" x14ac:dyDescent="0.2">
      <c r="A178" s="33" t="s">
        <v>336</v>
      </c>
      <c r="B178" s="221" t="s">
        <v>337</v>
      </c>
      <c r="C178" s="28" t="s">
        <v>77</v>
      </c>
      <c r="D178" s="28" t="s">
        <v>103</v>
      </c>
      <c r="E178" s="34" t="s">
        <v>109</v>
      </c>
      <c r="F178" s="122" t="s">
        <v>112</v>
      </c>
      <c r="G178" s="122" t="s">
        <v>112</v>
      </c>
      <c r="H178" s="220" t="s">
        <v>112</v>
      </c>
      <c r="I178" s="123" t="s">
        <v>112</v>
      </c>
      <c r="J178" s="51">
        <v>175</v>
      </c>
      <c r="K178" s="52">
        <v>0</v>
      </c>
      <c r="L178" s="52">
        <v>13</v>
      </c>
      <c r="M178" s="52">
        <f>K178+L178</f>
        <v>13</v>
      </c>
      <c r="N178" s="34">
        <f t="shared" si="21"/>
        <v>2275</v>
      </c>
      <c r="O178" s="34">
        <v>0</v>
      </c>
      <c r="P178" s="34">
        <v>0</v>
      </c>
      <c r="Q178" s="54">
        <v>0.4</v>
      </c>
      <c r="R178" s="54">
        <f>SUM(P178*Q178*O178)</f>
        <v>0</v>
      </c>
      <c r="S178" s="34">
        <v>0</v>
      </c>
      <c r="T178" s="34">
        <f>(M178*S178)</f>
        <v>0</v>
      </c>
      <c r="U178" s="34">
        <f>N178+R178+T178</f>
        <v>2275</v>
      </c>
      <c r="V178" s="34">
        <f>SUM(M178*400)</f>
        <v>5200</v>
      </c>
      <c r="W178" s="34">
        <v>0</v>
      </c>
      <c r="X178" s="34">
        <v>0</v>
      </c>
      <c r="Y178" s="52">
        <v>0</v>
      </c>
      <c r="Z178" s="52"/>
      <c r="AA178" s="222"/>
      <c r="AB178" s="34">
        <f>V178+Y178+Z178</f>
        <v>5200</v>
      </c>
      <c r="AC178" s="34">
        <f>AB178+U178</f>
        <v>7475</v>
      </c>
      <c r="AD178" s="57" t="str">
        <f>A178</f>
        <v>631-D-DUR</v>
      </c>
      <c r="AE178" s="88" t="s">
        <v>338</v>
      </c>
    </row>
    <row r="179" spans="1:31" s="114" customFormat="1" ht="35.25" hidden="1" customHeight="1" x14ac:dyDescent="0.2">
      <c r="A179" s="33" t="s">
        <v>336</v>
      </c>
      <c r="B179" s="33"/>
      <c r="C179" s="28" t="s">
        <v>77</v>
      </c>
      <c r="D179" s="28" t="s">
        <v>108</v>
      </c>
      <c r="E179" s="34" t="s">
        <v>109</v>
      </c>
      <c r="F179" s="122" t="s">
        <v>112</v>
      </c>
      <c r="G179" s="122" t="s">
        <v>112</v>
      </c>
      <c r="H179" s="220" t="s">
        <v>112</v>
      </c>
      <c r="I179" s="123" t="s">
        <v>112</v>
      </c>
      <c r="J179" s="51">
        <v>175</v>
      </c>
      <c r="K179" s="52">
        <v>0</v>
      </c>
      <c r="L179" s="52">
        <v>74</v>
      </c>
      <c r="M179" s="52">
        <f>K179+L179</f>
        <v>74</v>
      </c>
      <c r="N179" s="34">
        <f t="shared" si="21"/>
        <v>12950</v>
      </c>
      <c r="O179" s="34">
        <v>0</v>
      </c>
      <c r="P179" s="34">
        <v>0</v>
      </c>
      <c r="Q179" s="54">
        <v>0.4</v>
      </c>
      <c r="R179" s="54">
        <f>SUM(P179*Q179*O179)</f>
        <v>0</v>
      </c>
      <c r="S179" s="34">
        <v>0</v>
      </c>
      <c r="T179" s="34">
        <f>(M179*S179)</f>
        <v>0</v>
      </c>
      <c r="U179" s="34">
        <f>N179+R179+T179</f>
        <v>12950</v>
      </c>
      <c r="V179" s="34">
        <f>SUM(M179*400)</f>
        <v>29600</v>
      </c>
      <c r="W179" s="34">
        <v>0</v>
      </c>
      <c r="X179" s="34">
        <v>0</v>
      </c>
      <c r="Y179" s="52">
        <v>0</v>
      </c>
      <c r="Z179" s="124"/>
      <c r="AA179" s="220"/>
      <c r="AB179" s="34">
        <f>V179+Y179+Z179</f>
        <v>29600</v>
      </c>
      <c r="AC179" s="34">
        <f>AB179+U179</f>
        <v>42550</v>
      </c>
      <c r="AD179" s="57" t="str">
        <f>A179</f>
        <v>631-D-DUR</v>
      </c>
      <c r="AE179" s="88"/>
    </row>
    <row r="180" spans="1:31" s="114" customFormat="1" ht="38.25" hidden="1" customHeight="1" x14ac:dyDescent="0.2">
      <c r="A180" s="33" t="s">
        <v>336</v>
      </c>
      <c r="B180" s="33"/>
      <c r="C180" s="28" t="s">
        <v>77</v>
      </c>
      <c r="D180" s="28" t="s">
        <v>45</v>
      </c>
      <c r="E180" s="34" t="s">
        <v>109</v>
      </c>
      <c r="F180" s="122" t="s">
        <v>112</v>
      </c>
      <c r="G180" s="122" t="s">
        <v>112</v>
      </c>
      <c r="H180" s="220" t="s">
        <v>112</v>
      </c>
      <c r="I180" s="123" t="s">
        <v>112</v>
      </c>
      <c r="J180" s="51">
        <v>175</v>
      </c>
      <c r="K180" s="52">
        <v>0</v>
      </c>
      <c r="L180" s="52">
        <v>23</v>
      </c>
      <c r="M180" s="52">
        <f>K180+L180</f>
        <v>23</v>
      </c>
      <c r="N180" s="34">
        <f t="shared" si="21"/>
        <v>4025</v>
      </c>
      <c r="O180" s="34">
        <v>0</v>
      </c>
      <c r="P180" s="34">
        <v>0</v>
      </c>
      <c r="Q180" s="54">
        <v>0.4</v>
      </c>
      <c r="R180" s="54">
        <f>SUM(P180*Q180*O180)</f>
        <v>0</v>
      </c>
      <c r="S180" s="34">
        <v>0</v>
      </c>
      <c r="T180" s="34">
        <v>0</v>
      </c>
      <c r="U180" s="34">
        <f>N180+R180+T180</f>
        <v>4025</v>
      </c>
      <c r="V180" s="34">
        <f>SUM(M180*400)</f>
        <v>9200</v>
      </c>
      <c r="W180" s="34">
        <v>0</v>
      </c>
      <c r="X180" s="34">
        <v>0</v>
      </c>
      <c r="Y180" s="52">
        <v>0</v>
      </c>
      <c r="Z180" s="124"/>
      <c r="AA180" s="220"/>
      <c r="AB180" s="34">
        <f>V180+Y180+Z180</f>
        <v>9200</v>
      </c>
      <c r="AC180" s="34">
        <f>AB180+U180</f>
        <v>13225</v>
      </c>
      <c r="AD180" s="57" t="str">
        <f>A180</f>
        <v>631-D-DUR</v>
      </c>
      <c r="AE180" s="88"/>
    </row>
    <row r="181" spans="1:31" s="114" customFormat="1" ht="39.75" hidden="1" customHeight="1" x14ac:dyDescent="0.2">
      <c r="A181" s="33" t="s">
        <v>336</v>
      </c>
      <c r="B181" s="33"/>
      <c r="C181" s="28" t="s">
        <v>77</v>
      </c>
      <c r="D181" s="28" t="s">
        <v>112</v>
      </c>
      <c r="E181" s="125">
        <v>0</v>
      </c>
      <c r="F181" s="50">
        <v>40</v>
      </c>
      <c r="G181" s="126" t="s">
        <v>339</v>
      </c>
      <c r="H181" s="220" t="s">
        <v>112</v>
      </c>
      <c r="I181" s="33" t="s">
        <v>37</v>
      </c>
      <c r="J181" s="51">
        <v>0</v>
      </c>
      <c r="K181" s="52">
        <v>0</v>
      </c>
      <c r="L181" s="52">
        <v>0</v>
      </c>
      <c r="M181" s="52">
        <v>0</v>
      </c>
      <c r="N181" s="34">
        <f t="shared" si="21"/>
        <v>0</v>
      </c>
      <c r="O181" s="34">
        <v>0</v>
      </c>
      <c r="P181" s="34">
        <v>0</v>
      </c>
      <c r="Q181" s="54">
        <v>0</v>
      </c>
      <c r="R181" s="54">
        <v>0</v>
      </c>
      <c r="S181" s="34">
        <v>0</v>
      </c>
      <c r="T181" s="34">
        <v>0</v>
      </c>
      <c r="U181" s="34">
        <f>N181+R181+T181</f>
        <v>0</v>
      </c>
      <c r="V181" s="34">
        <f>SUM(M181*400)</f>
        <v>0</v>
      </c>
      <c r="W181" s="34">
        <v>0</v>
      </c>
      <c r="X181" s="34">
        <v>0</v>
      </c>
      <c r="Y181" s="52">
        <v>0</v>
      </c>
      <c r="Z181" s="52">
        <v>0</v>
      </c>
      <c r="AA181" s="52"/>
      <c r="AB181" s="34">
        <f>V181+Y181+Z181</f>
        <v>0</v>
      </c>
      <c r="AC181" s="34">
        <f>AB181+U181</f>
        <v>0</v>
      </c>
      <c r="AD181" s="57" t="str">
        <f>A181</f>
        <v>631-D-DUR</v>
      </c>
      <c r="AE181" s="88"/>
    </row>
    <row r="182" spans="1:31" s="114" customFormat="1" ht="39.75" hidden="1" customHeight="1" x14ac:dyDescent="0.2">
      <c r="A182" s="33" t="s">
        <v>336</v>
      </c>
      <c r="B182" s="33"/>
      <c r="C182" s="28" t="s">
        <v>77</v>
      </c>
      <c r="D182" s="28" t="s">
        <v>112</v>
      </c>
      <c r="E182" s="125">
        <v>0</v>
      </c>
      <c r="F182" s="50">
        <v>20</v>
      </c>
      <c r="G182" s="127" t="s">
        <v>340</v>
      </c>
      <c r="H182" s="220" t="s">
        <v>112</v>
      </c>
      <c r="I182" s="33" t="s">
        <v>37</v>
      </c>
      <c r="J182" s="51">
        <v>0</v>
      </c>
      <c r="K182" s="52">
        <v>0</v>
      </c>
      <c r="L182" s="52">
        <v>0</v>
      </c>
      <c r="M182" s="52">
        <v>0</v>
      </c>
      <c r="N182" s="34">
        <f t="shared" si="21"/>
        <v>0</v>
      </c>
      <c r="O182" s="34">
        <v>0</v>
      </c>
      <c r="P182" s="34">
        <v>0</v>
      </c>
      <c r="Q182" s="54">
        <v>0</v>
      </c>
      <c r="R182" s="54">
        <v>0</v>
      </c>
      <c r="S182" s="34">
        <v>0</v>
      </c>
      <c r="T182" s="34">
        <v>0</v>
      </c>
      <c r="U182" s="34">
        <f>N182+R182+T182</f>
        <v>0</v>
      </c>
      <c r="V182" s="34">
        <f>SUM(M182*400)</f>
        <v>0</v>
      </c>
      <c r="W182" s="34">
        <v>0</v>
      </c>
      <c r="X182" s="34">
        <v>0</v>
      </c>
      <c r="Y182" s="52">
        <v>0</v>
      </c>
      <c r="Z182" s="52">
        <v>0</v>
      </c>
      <c r="AA182" s="52"/>
      <c r="AB182" s="34">
        <f>V182+Y182+Z182</f>
        <v>0</v>
      </c>
      <c r="AC182" s="34">
        <f>AB182+U182</f>
        <v>0</v>
      </c>
      <c r="AD182" s="57" t="str">
        <f>A182</f>
        <v>631-D-DUR</v>
      </c>
      <c r="AE182" s="88"/>
    </row>
    <row r="183" spans="1:31" s="114" customFormat="1" ht="39.75" hidden="1" customHeight="1" x14ac:dyDescent="0.2">
      <c r="A183" s="33" t="s">
        <v>336</v>
      </c>
      <c r="B183" s="33"/>
      <c r="C183" s="28" t="s">
        <v>77</v>
      </c>
      <c r="D183" s="118" t="s">
        <v>317</v>
      </c>
      <c r="E183" s="34" t="s">
        <v>109</v>
      </c>
      <c r="F183" s="122" t="s">
        <v>112</v>
      </c>
      <c r="G183" s="122" t="s">
        <v>112</v>
      </c>
      <c r="H183" s="220" t="s">
        <v>112</v>
      </c>
      <c r="I183" s="123" t="s">
        <v>112</v>
      </c>
      <c r="J183" s="51">
        <v>0</v>
      </c>
      <c r="K183" s="52">
        <v>0</v>
      </c>
      <c r="L183" s="52">
        <v>0</v>
      </c>
      <c r="M183" s="52">
        <v>0</v>
      </c>
      <c r="N183" s="34">
        <v>0</v>
      </c>
      <c r="O183" s="34">
        <v>0</v>
      </c>
      <c r="P183" s="34">
        <v>0</v>
      </c>
      <c r="Q183" s="54">
        <v>0</v>
      </c>
      <c r="R183" s="5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224">
        <v>371762</v>
      </c>
      <c r="Z183" s="124"/>
      <c r="AA183" s="220"/>
      <c r="AB183" s="34">
        <f>V183+Y183+Z183</f>
        <v>371762</v>
      </c>
      <c r="AC183" s="34">
        <f>AB183+U183</f>
        <v>371762</v>
      </c>
      <c r="AD183" s="57" t="str">
        <f>A183</f>
        <v>631-D-DUR</v>
      </c>
      <c r="AE183" s="88"/>
    </row>
    <row r="184" spans="1:31" s="31" customFormat="1" ht="34.5" hidden="1" customHeight="1" x14ac:dyDescent="0.2">
      <c r="A184" s="33" t="s">
        <v>336</v>
      </c>
      <c r="B184" s="33"/>
      <c r="C184" s="28" t="s">
        <v>77</v>
      </c>
      <c r="D184" s="118" t="s">
        <v>317</v>
      </c>
      <c r="E184" s="125">
        <v>0</v>
      </c>
      <c r="F184" s="50">
        <v>20</v>
      </c>
      <c r="G184" s="127" t="s">
        <v>341</v>
      </c>
      <c r="H184" s="220" t="s">
        <v>112</v>
      </c>
      <c r="I184" s="33" t="s">
        <v>37</v>
      </c>
      <c r="J184" s="51">
        <v>0</v>
      </c>
      <c r="K184" s="52">
        <v>0</v>
      </c>
      <c r="L184" s="52">
        <v>0</v>
      </c>
      <c r="M184" s="52">
        <v>0</v>
      </c>
      <c r="N184" s="34">
        <f t="shared" ref="N184:N193" si="22">SUM(M184*175)</f>
        <v>0</v>
      </c>
      <c r="O184" s="34">
        <v>0</v>
      </c>
      <c r="P184" s="34">
        <v>0</v>
      </c>
      <c r="Q184" s="54">
        <v>0</v>
      </c>
      <c r="R184" s="54">
        <v>0</v>
      </c>
      <c r="S184" s="34">
        <v>0</v>
      </c>
      <c r="T184" s="34">
        <v>0</v>
      </c>
      <c r="U184" s="34">
        <f>N184+R184+T184</f>
        <v>0</v>
      </c>
      <c r="V184" s="34">
        <f>SUM(M184*400)</f>
        <v>0</v>
      </c>
      <c r="W184" s="34">
        <v>0</v>
      </c>
      <c r="X184" s="34">
        <v>0</v>
      </c>
      <c r="Y184" s="52">
        <v>0</v>
      </c>
      <c r="Z184" s="224">
        <v>2140</v>
      </c>
      <c r="AA184" s="220" t="s">
        <v>342</v>
      </c>
      <c r="AB184" s="34">
        <f>V184+Y184+Z184</f>
        <v>2140</v>
      </c>
      <c r="AC184" s="34">
        <f>AB184+U184</f>
        <v>2140</v>
      </c>
      <c r="AD184" s="57" t="str">
        <f>A184</f>
        <v>631-D-DUR</v>
      </c>
      <c r="AE184" s="74"/>
    </row>
    <row r="185" spans="1:31" s="31" customFormat="1" ht="28.5" hidden="1" customHeight="1" x14ac:dyDescent="0.2">
      <c r="A185" s="33" t="s">
        <v>336</v>
      </c>
      <c r="B185" s="33"/>
      <c r="C185" s="28" t="s">
        <v>77</v>
      </c>
      <c r="D185" s="118" t="s">
        <v>317</v>
      </c>
      <c r="E185" s="125">
        <v>0</v>
      </c>
      <c r="F185" s="50">
        <v>20</v>
      </c>
      <c r="G185" s="127" t="s">
        <v>343</v>
      </c>
      <c r="H185" s="220" t="s">
        <v>112</v>
      </c>
      <c r="I185" s="33" t="s">
        <v>37</v>
      </c>
      <c r="J185" s="51">
        <v>0</v>
      </c>
      <c r="K185" s="52">
        <v>0</v>
      </c>
      <c r="L185" s="52">
        <v>0</v>
      </c>
      <c r="M185" s="52">
        <v>0</v>
      </c>
      <c r="N185" s="34">
        <f t="shared" si="22"/>
        <v>0</v>
      </c>
      <c r="O185" s="34">
        <v>0</v>
      </c>
      <c r="P185" s="34">
        <v>0</v>
      </c>
      <c r="Q185" s="54">
        <v>0</v>
      </c>
      <c r="R185" s="54">
        <v>0</v>
      </c>
      <c r="S185" s="34">
        <v>0</v>
      </c>
      <c r="T185" s="34">
        <v>0</v>
      </c>
      <c r="U185" s="34">
        <f>N185+R185+T185</f>
        <v>0</v>
      </c>
      <c r="V185" s="34">
        <f>SUM(M185*400)</f>
        <v>0</v>
      </c>
      <c r="W185" s="34">
        <v>0</v>
      </c>
      <c r="X185" s="34">
        <v>0</v>
      </c>
      <c r="Y185" s="52">
        <v>0</v>
      </c>
      <c r="Z185" s="224">
        <v>23744</v>
      </c>
      <c r="AA185" s="220" t="s">
        <v>333</v>
      </c>
      <c r="AB185" s="34">
        <f>V185+Y185+Z185</f>
        <v>23744</v>
      </c>
      <c r="AC185" s="34">
        <f>AB185+U185</f>
        <v>23744</v>
      </c>
      <c r="AD185" s="57" t="str">
        <f>A185</f>
        <v>631-D-DUR</v>
      </c>
      <c r="AE185" s="74"/>
    </row>
    <row r="186" spans="1:31" s="31" customFormat="1" ht="33" hidden="1" customHeight="1" x14ac:dyDescent="0.2">
      <c r="A186" s="33" t="s">
        <v>336</v>
      </c>
      <c r="B186" s="33"/>
      <c r="C186" s="28" t="s">
        <v>77</v>
      </c>
      <c r="D186" s="118" t="s">
        <v>317</v>
      </c>
      <c r="E186" s="125">
        <v>0</v>
      </c>
      <c r="F186" s="50">
        <v>20</v>
      </c>
      <c r="G186" s="127" t="s">
        <v>344</v>
      </c>
      <c r="H186" s="220" t="s">
        <v>112</v>
      </c>
      <c r="I186" s="33" t="s">
        <v>37</v>
      </c>
      <c r="J186" s="51">
        <v>0</v>
      </c>
      <c r="K186" s="52">
        <v>0</v>
      </c>
      <c r="L186" s="52">
        <v>0</v>
      </c>
      <c r="M186" s="52">
        <v>0</v>
      </c>
      <c r="N186" s="34">
        <f t="shared" si="22"/>
        <v>0</v>
      </c>
      <c r="O186" s="34">
        <v>0</v>
      </c>
      <c r="P186" s="34">
        <v>0</v>
      </c>
      <c r="Q186" s="54">
        <v>0</v>
      </c>
      <c r="R186" s="54">
        <v>0</v>
      </c>
      <c r="S186" s="34">
        <v>0</v>
      </c>
      <c r="T186" s="34">
        <v>0</v>
      </c>
      <c r="U186" s="34">
        <f>N186+R186+T186</f>
        <v>0</v>
      </c>
      <c r="V186" s="34">
        <f>SUM(M186*400)</f>
        <v>0</v>
      </c>
      <c r="W186" s="34">
        <v>0</v>
      </c>
      <c r="X186" s="34">
        <v>0</v>
      </c>
      <c r="Y186" s="52">
        <v>0</v>
      </c>
      <c r="Z186" s="224">
        <v>3200</v>
      </c>
      <c r="AA186" s="220" t="s">
        <v>345</v>
      </c>
      <c r="AB186" s="34">
        <f>V186+Y186+Z186</f>
        <v>3200</v>
      </c>
      <c r="AC186" s="34">
        <f>AB186+U186</f>
        <v>3200</v>
      </c>
      <c r="AD186" s="57" t="str">
        <f>A186</f>
        <v>631-D-DUR</v>
      </c>
      <c r="AE186" s="74"/>
    </row>
    <row r="187" spans="1:31" s="31" customFormat="1" ht="47" hidden="1" customHeight="1" x14ac:dyDescent="0.2">
      <c r="A187" s="33" t="s">
        <v>336</v>
      </c>
      <c r="B187" s="33"/>
      <c r="C187" s="28" t="s">
        <v>77</v>
      </c>
      <c r="D187" s="118" t="s">
        <v>317</v>
      </c>
      <c r="E187" s="125">
        <v>0</v>
      </c>
      <c r="F187" s="50">
        <v>15</v>
      </c>
      <c r="G187" s="127" t="s">
        <v>346</v>
      </c>
      <c r="H187" s="220" t="s">
        <v>112</v>
      </c>
      <c r="I187" s="33" t="s">
        <v>37</v>
      </c>
      <c r="J187" s="51">
        <v>0</v>
      </c>
      <c r="K187" s="52">
        <v>0</v>
      </c>
      <c r="L187" s="52">
        <v>0</v>
      </c>
      <c r="M187" s="52">
        <v>0</v>
      </c>
      <c r="N187" s="34">
        <f t="shared" si="22"/>
        <v>0</v>
      </c>
      <c r="O187" s="34">
        <v>0</v>
      </c>
      <c r="P187" s="34">
        <v>0</v>
      </c>
      <c r="Q187" s="54">
        <v>0</v>
      </c>
      <c r="R187" s="54">
        <v>0</v>
      </c>
      <c r="S187" s="34">
        <v>0</v>
      </c>
      <c r="T187" s="34">
        <v>0</v>
      </c>
      <c r="U187" s="34">
        <f>N187+R187+T187</f>
        <v>0</v>
      </c>
      <c r="V187" s="34">
        <f>SUM(M187*400)</f>
        <v>0</v>
      </c>
      <c r="W187" s="34">
        <v>0</v>
      </c>
      <c r="X187" s="34">
        <v>0</v>
      </c>
      <c r="Y187" s="52">
        <v>0</v>
      </c>
      <c r="Z187" s="224">
        <v>6840</v>
      </c>
      <c r="AA187" s="220" t="s">
        <v>347</v>
      </c>
      <c r="AB187" s="34">
        <f>V187+Y187+Z187</f>
        <v>6840</v>
      </c>
      <c r="AC187" s="34">
        <f>AB187+U187</f>
        <v>6840</v>
      </c>
      <c r="AD187" s="57" t="str">
        <f>A187</f>
        <v>631-D-DUR</v>
      </c>
      <c r="AE187" s="74"/>
    </row>
    <row r="188" spans="1:31" s="31" customFormat="1" ht="30.75" hidden="1" customHeight="1" x14ac:dyDescent="0.2">
      <c r="A188" s="33" t="s">
        <v>336</v>
      </c>
      <c r="B188" s="33"/>
      <c r="C188" s="28" t="s">
        <v>77</v>
      </c>
      <c r="D188" s="118" t="s">
        <v>317</v>
      </c>
      <c r="E188" s="121">
        <v>31465</v>
      </c>
      <c r="F188" s="121" t="s">
        <v>112</v>
      </c>
      <c r="G188" s="119" t="s">
        <v>348</v>
      </c>
      <c r="H188" s="220" t="s">
        <v>112</v>
      </c>
      <c r="I188" s="33" t="s">
        <v>37</v>
      </c>
      <c r="J188" s="51">
        <v>0</v>
      </c>
      <c r="K188" s="52">
        <v>0</v>
      </c>
      <c r="L188" s="52">
        <v>0</v>
      </c>
      <c r="M188" s="52">
        <v>0</v>
      </c>
      <c r="N188" s="34">
        <f t="shared" si="22"/>
        <v>0</v>
      </c>
      <c r="O188" s="34">
        <v>0</v>
      </c>
      <c r="P188" s="34">
        <v>0</v>
      </c>
      <c r="Q188" s="54">
        <v>0</v>
      </c>
      <c r="R188" s="54">
        <v>0</v>
      </c>
      <c r="S188" s="34">
        <v>0</v>
      </c>
      <c r="T188" s="34">
        <v>0</v>
      </c>
      <c r="U188" s="34">
        <f>N188+R188+T188</f>
        <v>0</v>
      </c>
      <c r="V188" s="34">
        <f>SUM(M188*400)</f>
        <v>0</v>
      </c>
      <c r="W188" s="34">
        <v>0</v>
      </c>
      <c r="X188" s="34">
        <v>0</v>
      </c>
      <c r="Y188" s="52">
        <v>0</v>
      </c>
      <c r="Z188" s="52">
        <v>0</v>
      </c>
      <c r="AA188" s="220" t="s">
        <v>349</v>
      </c>
      <c r="AB188" s="34">
        <f>V188+Y188+Z188</f>
        <v>0</v>
      </c>
      <c r="AC188" s="34">
        <f>AB188+U188</f>
        <v>0</v>
      </c>
      <c r="AD188" s="57" t="str">
        <f>A188</f>
        <v>631-D-DUR</v>
      </c>
      <c r="AE188" s="74"/>
    </row>
    <row r="189" spans="1:31" s="31" customFormat="1" ht="27" hidden="1" customHeight="1" x14ac:dyDescent="0.2">
      <c r="A189" s="33" t="s">
        <v>336</v>
      </c>
      <c r="B189" s="33"/>
      <c r="C189" s="28" t="s">
        <v>77</v>
      </c>
      <c r="D189" s="28" t="s">
        <v>50</v>
      </c>
      <c r="E189" s="34" t="s">
        <v>109</v>
      </c>
      <c r="F189" s="122" t="s">
        <v>112</v>
      </c>
      <c r="G189" s="122" t="s">
        <v>112</v>
      </c>
      <c r="H189" s="220" t="s">
        <v>112</v>
      </c>
      <c r="I189" s="123" t="s">
        <v>112</v>
      </c>
      <c r="J189" s="51">
        <v>175</v>
      </c>
      <c r="K189" s="52">
        <v>0</v>
      </c>
      <c r="L189" s="52">
        <v>15</v>
      </c>
      <c r="M189" s="52">
        <f>K189+L189</f>
        <v>15</v>
      </c>
      <c r="N189" s="34">
        <f t="shared" si="22"/>
        <v>2625</v>
      </c>
      <c r="O189" s="34">
        <v>0</v>
      </c>
      <c r="P189" s="34">
        <v>0</v>
      </c>
      <c r="Q189" s="54">
        <v>0</v>
      </c>
      <c r="R189" s="54">
        <f>SUM(P189*Q189*O189)</f>
        <v>0</v>
      </c>
      <c r="S189" s="34">
        <v>0</v>
      </c>
      <c r="T189" s="34">
        <f>(M189*S189)</f>
        <v>0</v>
      </c>
      <c r="U189" s="34">
        <f>N189+R189+T189</f>
        <v>2625</v>
      </c>
      <c r="V189" s="34">
        <f>SUM(M189*400)</f>
        <v>6000</v>
      </c>
      <c r="W189" s="34">
        <v>0</v>
      </c>
      <c r="X189" s="34">
        <v>0</v>
      </c>
      <c r="Y189" s="52">
        <v>0</v>
      </c>
      <c r="Z189" s="124"/>
      <c r="AA189" s="220"/>
      <c r="AB189" s="34">
        <f>V189+Y189+Z189</f>
        <v>6000</v>
      </c>
      <c r="AC189" s="34">
        <f>AB189+U189</f>
        <v>8625</v>
      </c>
      <c r="AD189" s="57" t="str">
        <f>A189</f>
        <v>631-D-DUR</v>
      </c>
      <c r="AE189" s="74"/>
    </row>
    <row r="190" spans="1:31" s="31" customFormat="1" ht="58" hidden="1" customHeight="1" x14ac:dyDescent="0.2">
      <c r="A190" s="33" t="s">
        <v>336</v>
      </c>
      <c r="B190" s="33"/>
      <c r="C190" s="28" t="s">
        <v>77</v>
      </c>
      <c r="D190" s="28" t="s">
        <v>34</v>
      </c>
      <c r="E190" s="34" t="s">
        <v>109</v>
      </c>
      <c r="F190" s="122" t="s">
        <v>112</v>
      </c>
      <c r="G190" s="122" t="s">
        <v>112</v>
      </c>
      <c r="H190" s="220" t="s">
        <v>112</v>
      </c>
      <c r="I190" s="123" t="s">
        <v>112</v>
      </c>
      <c r="J190" s="51">
        <v>175</v>
      </c>
      <c r="K190" s="52">
        <v>0</v>
      </c>
      <c r="L190" s="52">
        <v>22</v>
      </c>
      <c r="M190" s="52">
        <f>K190+L190</f>
        <v>22</v>
      </c>
      <c r="N190" s="34">
        <f t="shared" si="22"/>
        <v>3850</v>
      </c>
      <c r="O190" s="34">
        <v>0</v>
      </c>
      <c r="P190" s="34">
        <v>0</v>
      </c>
      <c r="Q190" s="54">
        <v>0</v>
      </c>
      <c r="R190" s="54">
        <f>SUM(P190*Q190*O190)</f>
        <v>0</v>
      </c>
      <c r="S190" s="34">
        <v>0</v>
      </c>
      <c r="T190" s="34">
        <f>(M190*S190)</f>
        <v>0</v>
      </c>
      <c r="U190" s="34">
        <f>N190+R190+T190</f>
        <v>3850</v>
      </c>
      <c r="V190" s="34">
        <f>SUM(M190*400)</f>
        <v>8800</v>
      </c>
      <c r="W190" s="34">
        <v>0</v>
      </c>
      <c r="X190" s="34">
        <v>0</v>
      </c>
      <c r="Y190" s="52">
        <v>0</v>
      </c>
      <c r="Z190" s="124"/>
      <c r="AA190" s="220"/>
      <c r="AB190" s="34">
        <f>V190+Y190+Z190</f>
        <v>8800</v>
      </c>
      <c r="AC190" s="34">
        <f>AB190+U190</f>
        <v>12650</v>
      </c>
      <c r="AD190" s="57" t="str">
        <f>A190</f>
        <v>631-D-DUR</v>
      </c>
      <c r="AE190" s="74"/>
    </row>
    <row r="191" spans="1:31" s="31" customFormat="1" ht="70" customHeight="1" x14ac:dyDescent="0.2">
      <c r="A191" s="33" t="s">
        <v>350</v>
      </c>
      <c r="B191" s="225" t="s">
        <v>351</v>
      </c>
      <c r="C191" s="28" t="s">
        <v>33</v>
      </c>
      <c r="D191" s="28" t="s">
        <v>103</v>
      </c>
      <c r="E191" s="89" t="s">
        <v>35</v>
      </c>
      <c r="F191" s="120" t="s">
        <v>112</v>
      </c>
      <c r="G191" s="35" t="s">
        <v>352</v>
      </c>
      <c r="H191" s="220">
        <v>0</v>
      </c>
      <c r="I191" s="33" t="s">
        <v>37</v>
      </c>
      <c r="J191" s="51">
        <v>175</v>
      </c>
      <c r="K191" s="52">
        <v>0</v>
      </c>
      <c r="L191" s="52">
        <v>0</v>
      </c>
      <c r="M191" s="52">
        <f>K191+L191</f>
        <v>0</v>
      </c>
      <c r="N191" s="34">
        <f t="shared" si="22"/>
        <v>0</v>
      </c>
      <c r="O191" s="34">
        <v>0</v>
      </c>
      <c r="P191" s="34">
        <v>0</v>
      </c>
      <c r="Q191" s="54">
        <v>0.4</v>
      </c>
      <c r="R191" s="54">
        <f>SUM(P191*Q191*O191)</f>
        <v>0</v>
      </c>
      <c r="S191" s="34">
        <v>0</v>
      </c>
      <c r="T191" s="34">
        <f>(M191*S191)</f>
        <v>0</v>
      </c>
      <c r="U191" s="34">
        <f>N191+R191+T191</f>
        <v>0</v>
      </c>
      <c r="V191" s="34">
        <f>SUM(M191*400)</f>
        <v>0</v>
      </c>
      <c r="W191" s="34">
        <v>0</v>
      </c>
      <c r="X191" s="34">
        <v>0</v>
      </c>
      <c r="Y191" s="52">
        <v>0</v>
      </c>
      <c r="Z191" s="52">
        <v>0</v>
      </c>
      <c r="AA191" s="52"/>
      <c r="AB191" s="34">
        <f>V191+Y191+Z191</f>
        <v>0</v>
      </c>
      <c r="AC191" s="34">
        <f>AB191+U191</f>
        <v>0</v>
      </c>
      <c r="AD191" s="91" t="str">
        <f>A191</f>
        <v>631-F FLE</v>
      </c>
      <c r="AE191" s="74"/>
    </row>
    <row r="192" spans="1:31" s="31" customFormat="1" ht="39" hidden="1" customHeight="1" x14ac:dyDescent="0.2">
      <c r="A192" s="33" t="s">
        <v>350</v>
      </c>
      <c r="B192" s="33"/>
      <c r="C192" s="28" t="s">
        <v>33</v>
      </c>
      <c r="D192" s="28" t="s">
        <v>108</v>
      </c>
      <c r="E192" s="89" t="s">
        <v>35</v>
      </c>
      <c r="F192" s="120" t="s">
        <v>112</v>
      </c>
      <c r="G192" s="35" t="s">
        <v>352</v>
      </c>
      <c r="H192" s="220">
        <v>0</v>
      </c>
      <c r="I192" s="33" t="s">
        <v>37</v>
      </c>
      <c r="J192" s="51">
        <v>175</v>
      </c>
      <c r="K192" s="52">
        <v>0</v>
      </c>
      <c r="L192" s="52">
        <v>8</v>
      </c>
      <c r="M192" s="52">
        <f>K192+L192</f>
        <v>8</v>
      </c>
      <c r="N192" s="34">
        <f t="shared" si="22"/>
        <v>1400</v>
      </c>
      <c r="O192" s="34">
        <v>0</v>
      </c>
      <c r="P192" s="34">
        <v>0</v>
      </c>
      <c r="Q192" s="54">
        <v>0.4</v>
      </c>
      <c r="R192" s="54">
        <f>SUM(P192*Q192*O192)</f>
        <v>0</v>
      </c>
      <c r="S192" s="34">
        <v>0</v>
      </c>
      <c r="T192" s="34">
        <f>(M192*S192)</f>
        <v>0</v>
      </c>
      <c r="U192" s="34">
        <f>N192+R192+T192</f>
        <v>1400</v>
      </c>
      <c r="V192" s="34">
        <f>SUM(M192*400)</f>
        <v>3200</v>
      </c>
      <c r="W192" s="34">
        <v>0</v>
      </c>
      <c r="X192" s="34">
        <v>0</v>
      </c>
      <c r="Y192" s="52">
        <v>0</v>
      </c>
      <c r="Z192" s="52">
        <v>0</v>
      </c>
      <c r="AA192" s="52"/>
      <c r="AB192" s="34">
        <f>V192+Y192+Z192</f>
        <v>3200</v>
      </c>
      <c r="AC192" s="34">
        <f>AB192+U192</f>
        <v>4600</v>
      </c>
      <c r="AD192" s="91" t="str">
        <f>A192</f>
        <v>631-F FLE</v>
      </c>
      <c r="AE192" s="74"/>
    </row>
    <row r="193" spans="1:31" s="31" customFormat="1" ht="40.5" hidden="1" customHeight="1" x14ac:dyDescent="0.2">
      <c r="A193" s="33" t="s">
        <v>350</v>
      </c>
      <c r="B193" s="33"/>
      <c r="C193" s="28" t="s">
        <v>33</v>
      </c>
      <c r="D193" s="28" t="s">
        <v>45</v>
      </c>
      <c r="E193" s="89" t="s">
        <v>35</v>
      </c>
      <c r="F193" s="120" t="s">
        <v>112</v>
      </c>
      <c r="G193" s="35" t="s">
        <v>352</v>
      </c>
      <c r="H193" s="220">
        <v>0</v>
      </c>
      <c r="I193" s="33" t="s">
        <v>37</v>
      </c>
      <c r="J193" s="51">
        <v>175</v>
      </c>
      <c r="K193" s="52">
        <v>0</v>
      </c>
      <c r="L193" s="52">
        <v>9</v>
      </c>
      <c r="M193" s="52">
        <f>K193+L193</f>
        <v>9</v>
      </c>
      <c r="N193" s="34">
        <f t="shared" si="22"/>
        <v>1575</v>
      </c>
      <c r="O193" s="34">
        <v>0</v>
      </c>
      <c r="P193" s="34">
        <v>0</v>
      </c>
      <c r="Q193" s="54">
        <v>0.4</v>
      </c>
      <c r="R193" s="54">
        <f>SUM(P193*Q193*O193)</f>
        <v>0</v>
      </c>
      <c r="S193" s="34">
        <v>0</v>
      </c>
      <c r="T193" s="34">
        <v>0</v>
      </c>
      <c r="U193" s="34">
        <f>N193+R193+T193</f>
        <v>1575</v>
      </c>
      <c r="V193" s="34">
        <f>SUM(M193*400)</f>
        <v>3600</v>
      </c>
      <c r="W193" s="34">
        <v>0</v>
      </c>
      <c r="X193" s="34">
        <v>0</v>
      </c>
      <c r="Y193" s="52">
        <v>0</v>
      </c>
      <c r="Z193" s="52">
        <v>0</v>
      </c>
      <c r="AA193" s="52"/>
      <c r="AB193" s="34">
        <f>V193+Y193+Z193</f>
        <v>3600</v>
      </c>
      <c r="AC193" s="34">
        <f>AB193+U193</f>
        <v>5175</v>
      </c>
      <c r="AD193" s="91" t="str">
        <f>A193</f>
        <v>631-F FLE</v>
      </c>
      <c r="AE193" s="74"/>
    </row>
    <row r="194" spans="1:31" s="31" customFormat="1" ht="39.75" hidden="1" customHeight="1" x14ac:dyDescent="0.2">
      <c r="A194" s="33" t="s">
        <v>350</v>
      </c>
      <c r="B194" s="33"/>
      <c r="C194" s="28" t="s">
        <v>33</v>
      </c>
      <c r="D194" s="118" t="s">
        <v>317</v>
      </c>
      <c r="E194" s="89" t="s">
        <v>35</v>
      </c>
      <c r="F194" s="120" t="s">
        <v>112</v>
      </c>
      <c r="G194" s="35" t="s">
        <v>352</v>
      </c>
      <c r="H194" s="220" t="s">
        <v>112</v>
      </c>
      <c r="I194" s="33" t="s">
        <v>37</v>
      </c>
      <c r="J194" s="51">
        <v>0</v>
      </c>
      <c r="K194" s="52">
        <v>0</v>
      </c>
      <c r="L194" s="52">
        <v>0</v>
      </c>
      <c r="M194" s="52">
        <v>0</v>
      </c>
      <c r="N194" s="34">
        <v>0</v>
      </c>
      <c r="O194" s="34">
        <v>0</v>
      </c>
      <c r="P194" s="34">
        <v>0</v>
      </c>
      <c r="Q194" s="54">
        <v>0</v>
      </c>
      <c r="R194" s="5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224">
        <v>0</v>
      </c>
      <c r="Z194" s="52">
        <v>0</v>
      </c>
      <c r="AA194" s="52"/>
      <c r="AB194" s="34">
        <f>V194+Y194+Z194</f>
        <v>0</v>
      </c>
      <c r="AC194" s="34">
        <f>AB194+U194</f>
        <v>0</v>
      </c>
      <c r="AD194" s="91"/>
      <c r="AE194" s="74"/>
    </row>
    <row r="195" spans="1:31" s="31" customFormat="1" ht="36.75" hidden="1" customHeight="1" x14ac:dyDescent="0.2">
      <c r="A195" s="33" t="s">
        <v>350</v>
      </c>
      <c r="B195" s="33"/>
      <c r="C195" s="28" t="s">
        <v>33</v>
      </c>
      <c r="D195" s="118" t="s">
        <v>317</v>
      </c>
      <c r="E195" s="60">
        <v>0</v>
      </c>
      <c r="F195" s="60">
        <v>15</v>
      </c>
      <c r="G195" s="127" t="s">
        <v>353</v>
      </c>
      <c r="H195" s="220">
        <v>0</v>
      </c>
      <c r="I195" s="33" t="s">
        <v>37</v>
      </c>
      <c r="J195" s="51">
        <v>175</v>
      </c>
      <c r="K195" s="52">
        <v>0</v>
      </c>
      <c r="L195" s="52">
        <v>0</v>
      </c>
      <c r="M195" s="52">
        <f t="shared" ref="M195:M226" si="23">K195+L195</f>
        <v>0</v>
      </c>
      <c r="N195" s="34">
        <f>SUM(M195*175)</f>
        <v>0</v>
      </c>
      <c r="O195" s="34">
        <v>0</v>
      </c>
      <c r="P195" s="34">
        <v>0</v>
      </c>
      <c r="Q195" s="54">
        <v>0</v>
      </c>
      <c r="R195" s="54">
        <f t="shared" ref="R195:R261" si="24">SUM(P195*Q195*O195)</f>
        <v>0</v>
      </c>
      <c r="S195" s="34">
        <v>0</v>
      </c>
      <c r="T195" s="34">
        <f>(M195*S195)</f>
        <v>0</v>
      </c>
      <c r="U195" s="34">
        <f>N195+R195+T195</f>
        <v>0</v>
      </c>
      <c r="V195" s="34">
        <f>SUM(M195*400)</f>
        <v>0</v>
      </c>
      <c r="W195" s="34">
        <v>0</v>
      </c>
      <c r="X195" s="34">
        <v>0</v>
      </c>
      <c r="Y195" s="52">
        <v>0</v>
      </c>
      <c r="Z195" s="224">
        <v>7770</v>
      </c>
      <c r="AA195" s="220" t="s">
        <v>354</v>
      </c>
      <c r="AB195" s="34">
        <f>V195+Y195+Z195</f>
        <v>7770</v>
      </c>
      <c r="AC195" s="34">
        <f>AB195+U195</f>
        <v>7770</v>
      </c>
      <c r="AD195" s="91" t="str">
        <f>A195</f>
        <v>631-F FLE</v>
      </c>
      <c r="AE195" s="74"/>
    </row>
    <row r="196" spans="1:31" s="31" customFormat="1" ht="36.75" hidden="1" customHeight="1" x14ac:dyDescent="0.2">
      <c r="A196" s="33" t="s">
        <v>350</v>
      </c>
      <c r="B196" s="33"/>
      <c r="C196" s="28" t="s">
        <v>33</v>
      </c>
      <c r="D196" s="118" t="s">
        <v>317</v>
      </c>
      <c r="E196" s="60">
        <v>0</v>
      </c>
      <c r="F196" s="60">
        <v>15</v>
      </c>
      <c r="G196" s="127" t="s">
        <v>355</v>
      </c>
      <c r="H196" s="220">
        <v>0</v>
      </c>
      <c r="I196" s="33" t="s">
        <v>37</v>
      </c>
      <c r="J196" s="51">
        <v>175</v>
      </c>
      <c r="K196" s="52">
        <v>0</v>
      </c>
      <c r="L196" s="52">
        <v>0</v>
      </c>
      <c r="M196" s="52">
        <f t="shared" si="23"/>
        <v>0</v>
      </c>
      <c r="N196" s="34">
        <f>SUM(M196*175)</f>
        <v>0</v>
      </c>
      <c r="O196" s="34">
        <v>0</v>
      </c>
      <c r="P196" s="34">
        <v>0</v>
      </c>
      <c r="Q196" s="54">
        <v>0</v>
      </c>
      <c r="R196" s="54">
        <f t="shared" si="24"/>
        <v>0</v>
      </c>
      <c r="S196" s="34">
        <v>0</v>
      </c>
      <c r="T196" s="34">
        <f>(M196*S196)</f>
        <v>0</v>
      </c>
      <c r="U196" s="34">
        <f>N196+R196+T196</f>
        <v>0</v>
      </c>
      <c r="V196" s="34">
        <f>SUM(M196*400)</f>
        <v>0</v>
      </c>
      <c r="W196" s="34">
        <v>0</v>
      </c>
      <c r="X196" s="34">
        <v>0</v>
      </c>
      <c r="Y196" s="52">
        <v>0</v>
      </c>
      <c r="Z196" s="224">
        <v>4485</v>
      </c>
      <c r="AA196" s="220" t="s">
        <v>356</v>
      </c>
      <c r="AB196" s="34">
        <f>V196+Y196+Z196</f>
        <v>4485</v>
      </c>
      <c r="AC196" s="34">
        <f>AB196+U196</f>
        <v>4485</v>
      </c>
      <c r="AD196" s="91" t="str">
        <f>A196</f>
        <v>631-F FLE</v>
      </c>
      <c r="AE196" s="74"/>
    </row>
    <row r="197" spans="1:31" s="31" customFormat="1" ht="48" hidden="1" customHeight="1" x14ac:dyDescent="0.2">
      <c r="A197" s="33" t="s">
        <v>350</v>
      </c>
      <c r="B197" s="33"/>
      <c r="C197" s="28" t="s">
        <v>33</v>
      </c>
      <c r="D197" s="118" t="s">
        <v>317</v>
      </c>
      <c r="E197" s="121">
        <v>6990</v>
      </c>
      <c r="F197" s="129" t="s">
        <v>112</v>
      </c>
      <c r="G197" s="118" t="s">
        <v>357</v>
      </c>
      <c r="H197" s="220">
        <v>0</v>
      </c>
      <c r="I197" s="33" t="s">
        <v>37</v>
      </c>
      <c r="J197" s="51">
        <v>0</v>
      </c>
      <c r="K197" s="52">
        <v>0</v>
      </c>
      <c r="L197" s="52">
        <v>0</v>
      </c>
      <c r="M197" s="52">
        <f t="shared" si="23"/>
        <v>0</v>
      </c>
      <c r="N197" s="34">
        <f>SUM(M197*175)</f>
        <v>0</v>
      </c>
      <c r="O197" s="34">
        <v>0</v>
      </c>
      <c r="P197" s="34">
        <v>0</v>
      </c>
      <c r="Q197" s="54">
        <v>0</v>
      </c>
      <c r="R197" s="54">
        <f t="shared" si="24"/>
        <v>0</v>
      </c>
      <c r="S197" s="34">
        <v>0</v>
      </c>
      <c r="T197" s="34">
        <v>0</v>
      </c>
      <c r="U197" s="34">
        <f>N197+R197+T197</f>
        <v>0</v>
      </c>
      <c r="V197" s="34">
        <f>SUM(M197*400)</f>
        <v>0</v>
      </c>
      <c r="W197" s="34">
        <v>0</v>
      </c>
      <c r="X197" s="34">
        <v>0</v>
      </c>
      <c r="Y197" s="52">
        <v>0</v>
      </c>
      <c r="Z197" s="52">
        <v>0</v>
      </c>
      <c r="AA197" s="220" t="s">
        <v>357</v>
      </c>
      <c r="AB197" s="34">
        <f>V197+Y197+Z197</f>
        <v>0</v>
      </c>
      <c r="AC197" s="34">
        <f>AB197+U197</f>
        <v>0</v>
      </c>
      <c r="AD197" s="91" t="str">
        <f>A197</f>
        <v>631-F FLE</v>
      </c>
      <c r="AE197" s="74"/>
    </row>
    <row r="198" spans="1:31" s="31" customFormat="1" ht="34.5" hidden="1" customHeight="1" x14ac:dyDescent="0.2">
      <c r="A198" s="33" t="s">
        <v>350</v>
      </c>
      <c r="B198" s="33"/>
      <c r="C198" s="28" t="s">
        <v>33</v>
      </c>
      <c r="D198" s="28" t="s">
        <v>50</v>
      </c>
      <c r="E198" s="89" t="s">
        <v>35</v>
      </c>
      <c r="F198" s="120" t="s">
        <v>112</v>
      </c>
      <c r="G198" s="35" t="s">
        <v>352</v>
      </c>
      <c r="H198" s="220">
        <v>0</v>
      </c>
      <c r="I198" s="33" t="s">
        <v>37</v>
      </c>
      <c r="J198" s="51">
        <v>175</v>
      </c>
      <c r="K198" s="52">
        <v>0</v>
      </c>
      <c r="L198" s="52">
        <v>5</v>
      </c>
      <c r="M198" s="52">
        <f t="shared" si="23"/>
        <v>5</v>
      </c>
      <c r="N198" s="34">
        <f>SUM(M198*175)</f>
        <v>875</v>
      </c>
      <c r="O198" s="34">
        <v>0</v>
      </c>
      <c r="P198" s="34">
        <v>0</v>
      </c>
      <c r="Q198" s="54">
        <v>0</v>
      </c>
      <c r="R198" s="54">
        <f t="shared" si="24"/>
        <v>0</v>
      </c>
      <c r="S198" s="34">
        <v>0</v>
      </c>
      <c r="T198" s="34">
        <f>(M198*S198)</f>
        <v>0</v>
      </c>
      <c r="U198" s="34">
        <f>N198+R198+T198</f>
        <v>875</v>
      </c>
      <c r="V198" s="34">
        <f>SUM(M198*400)</f>
        <v>2000</v>
      </c>
      <c r="W198" s="34">
        <v>0</v>
      </c>
      <c r="X198" s="34">
        <v>0</v>
      </c>
      <c r="Y198" s="52">
        <v>0</v>
      </c>
      <c r="Z198" s="52">
        <v>0</v>
      </c>
      <c r="AA198" s="52"/>
      <c r="AB198" s="34">
        <f>V198+Y198+Z198</f>
        <v>2000</v>
      </c>
      <c r="AC198" s="34">
        <f>AB198+U198</f>
        <v>2875</v>
      </c>
      <c r="AD198" s="91" t="str">
        <f>A198</f>
        <v>631-F FLE</v>
      </c>
      <c r="AE198" s="74"/>
    </row>
    <row r="199" spans="1:31" s="31" customFormat="1" ht="41.25" hidden="1" customHeight="1" x14ac:dyDescent="0.2">
      <c r="A199" s="33" t="s">
        <v>350</v>
      </c>
      <c r="B199" s="33"/>
      <c r="C199" s="28" t="s">
        <v>33</v>
      </c>
      <c r="D199" s="28" t="s">
        <v>34</v>
      </c>
      <c r="E199" s="89" t="s">
        <v>35</v>
      </c>
      <c r="F199" s="120" t="s">
        <v>112</v>
      </c>
      <c r="G199" s="35" t="s">
        <v>352</v>
      </c>
      <c r="H199" s="220">
        <v>0</v>
      </c>
      <c r="I199" s="33" t="s">
        <v>37</v>
      </c>
      <c r="J199" s="51">
        <v>175</v>
      </c>
      <c r="K199" s="52">
        <v>0</v>
      </c>
      <c r="L199" s="52">
        <v>8</v>
      </c>
      <c r="M199" s="52">
        <f t="shared" si="23"/>
        <v>8</v>
      </c>
      <c r="N199" s="34">
        <f>SUM(M199*175)</f>
        <v>1400</v>
      </c>
      <c r="O199" s="34">
        <v>0</v>
      </c>
      <c r="P199" s="34">
        <v>0</v>
      </c>
      <c r="Q199" s="54">
        <v>0</v>
      </c>
      <c r="R199" s="54">
        <f t="shared" si="24"/>
        <v>0</v>
      </c>
      <c r="S199" s="34">
        <v>0</v>
      </c>
      <c r="T199" s="34">
        <f>(M199*S199)</f>
        <v>0</v>
      </c>
      <c r="U199" s="34">
        <f>N199+R199+T199</f>
        <v>1400</v>
      </c>
      <c r="V199" s="34">
        <f>SUM(M199*400)</f>
        <v>3200</v>
      </c>
      <c r="W199" s="34">
        <v>0</v>
      </c>
      <c r="X199" s="34">
        <v>0</v>
      </c>
      <c r="Y199" s="52">
        <v>0</v>
      </c>
      <c r="Z199" s="52">
        <v>0</v>
      </c>
      <c r="AA199" s="52"/>
      <c r="AB199" s="34">
        <f>V199+Y199+Z199</f>
        <v>3200</v>
      </c>
      <c r="AC199" s="34">
        <f>AB199+U199</f>
        <v>4600</v>
      </c>
      <c r="AD199" s="91" t="str">
        <f>A199</f>
        <v>631-F FLE</v>
      </c>
      <c r="AE199" s="74"/>
    </row>
    <row r="200" spans="1:31" s="31" customFormat="1" ht="50" customHeight="1" x14ac:dyDescent="0.2">
      <c r="A200" s="33" t="s">
        <v>358</v>
      </c>
      <c r="B200" s="33"/>
      <c r="C200" s="28" t="s">
        <v>77</v>
      </c>
      <c r="D200" s="28" t="s">
        <v>103</v>
      </c>
      <c r="E200" s="35" t="s">
        <v>181</v>
      </c>
      <c r="F200" s="35" t="s">
        <v>166</v>
      </c>
      <c r="G200" s="35" t="s">
        <v>359</v>
      </c>
      <c r="H200" s="220">
        <v>42</v>
      </c>
      <c r="I200" s="33" t="s">
        <v>48</v>
      </c>
      <c r="J200" s="51">
        <v>585</v>
      </c>
      <c r="K200" s="52">
        <v>17</v>
      </c>
      <c r="L200" s="52">
        <v>0</v>
      </c>
      <c r="M200" s="52">
        <f t="shared" si="23"/>
        <v>17</v>
      </c>
      <c r="N200" s="34">
        <f t="shared" ref="N200:N266" si="25">(J200*M200)</f>
        <v>9945</v>
      </c>
      <c r="O200" s="34">
        <v>28</v>
      </c>
      <c r="P200" s="34">
        <v>36</v>
      </c>
      <c r="Q200" s="54">
        <v>0.4</v>
      </c>
      <c r="R200" s="54">
        <f t="shared" si="24"/>
        <v>403.2</v>
      </c>
      <c r="S200" s="34">
        <v>0</v>
      </c>
      <c r="T200" s="34">
        <v>0</v>
      </c>
      <c r="U200" s="34">
        <f>N200+R200+T200</f>
        <v>10348.200000000001</v>
      </c>
      <c r="V200" s="34">
        <f>M200*200</f>
        <v>3400</v>
      </c>
      <c r="W200" s="34">
        <v>1</v>
      </c>
      <c r="X200" s="34">
        <v>200</v>
      </c>
      <c r="Y200" s="52">
        <f t="shared" ref="Y200:Y266" si="26">SUM(X200*W200)</f>
        <v>200</v>
      </c>
      <c r="Z200" s="52">
        <v>0</v>
      </c>
      <c r="AA200" s="52"/>
      <c r="AB200" s="34">
        <f>V200+Y200+Z200</f>
        <v>3600</v>
      </c>
      <c r="AC200" s="34">
        <f>SUM(AB200+U200)</f>
        <v>13948.2</v>
      </c>
      <c r="AD200" s="57" t="str">
        <f>A200</f>
        <v>633-PR</v>
      </c>
      <c r="AE200" s="74" t="s">
        <v>361</v>
      </c>
    </row>
    <row r="201" spans="1:31" s="31" customFormat="1" ht="65.25" customHeight="1" x14ac:dyDescent="0.2">
      <c r="A201" s="33" t="s">
        <v>358</v>
      </c>
      <c r="B201" s="33"/>
      <c r="C201" s="28" t="s">
        <v>77</v>
      </c>
      <c r="D201" s="28" t="s">
        <v>103</v>
      </c>
      <c r="E201" s="35" t="s">
        <v>362</v>
      </c>
      <c r="F201" s="35" t="s">
        <v>363</v>
      </c>
      <c r="G201" s="35" t="s">
        <v>364</v>
      </c>
      <c r="H201" s="220">
        <v>42</v>
      </c>
      <c r="I201" s="33" t="s">
        <v>48</v>
      </c>
      <c r="J201" s="51">
        <v>585</v>
      </c>
      <c r="K201" s="52">
        <v>0</v>
      </c>
      <c r="L201" s="52">
        <v>17</v>
      </c>
      <c r="M201" s="52">
        <f t="shared" si="23"/>
        <v>17</v>
      </c>
      <c r="N201" s="34">
        <f t="shared" si="25"/>
        <v>9945</v>
      </c>
      <c r="O201" s="34">
        <v>28</v>
      </c>
      <c r="P201" s="34">
        <v>17</v>
      </c>
      <c r="Q201" s="54">
        <v>0.4</v>
      </c>
      <c r="R201" s="54">
        <f t="shared" si="24"/>
        <v>190.40000000000003</v>
      </c>
      <c r="S201" s="34">
        <v>0</v>
      </c>
      <c r="T201" s="34">
        <v>0</v>
      </c>
      <c r="U201" s="34">
        <f>N201+R201+T201</f>
        <v>10135.4</v>
      </c>
      <c r="V201" s="34">
        <f>M201*200</f>
        <v>3400</v>
      </c>
      <c r="W201" s="34">
        <v>1</v>
      </c>
      <c r="X201" s="34">
        <v>170</v>
      </c>
      <c r="Y201" s="52">
        <f t="shared" si="26"/>
        <v>170</v>
      </c>
      <c r="Z201" s="52">
        <v>0</v>
      </c>
      <c r="AA201" s="52"/>
      <c r="AB201" s="34">
        <f>V201+Y201+Z201</f>
        <v>3570</v>
      </c>
      <c r="AC201" s="34">
        <f>SUM(AB201+U201)</f>
        <v>13705.4</v>
      </c>
      <c r="AD201" s="57" t="str">
        <f>A201</f>
        <v>633-PR</v>
      </c>
      <c r="AE201" s="74"/>
    </row>
    <row r="202" spans="1:31" s="31" customFormat="1" ht="62.25" customHeight="1" x14ac:dyDescent="0.2">
      <c r="A202" s="178" t="s">
        <v>358</v>
      </c>
      <c r="B202" s="178" t="s">
        <v>675</v>
      </c>
      <c r="C202" s="179" t="s">
        <v>77</v>
      </c>
      <c r="D202" s="179" t="s">
        <v>103</v>
      </c>
      <c r="E202" s="180" t="s">
        <v>185</v>
      </c>
      <c r="F202" s="180" t="s">
        <v>366</v>
      </c>
      <c r="G202" s="180" t="s">
        <v>364</v>
      </c>
      <c r="H202" s="220">
        <v>42</v>
      </c>
      <c r="I202" s="33" t="s">
        <v>172</v>
      </c>
      <c r="J202" s="51">
        <v>585</v>
      </c>
      <c r="K202" s="181">
        <v>15</v>
      </c>
      <c r="L202" s="181">
        <v>0</v>
      </c>
      <c r="M202" s="52">
        <f t="shared" si="23"/>
        <v>15</v>
      </c>
      <c r="N202" s="34">
        <f t="shared" si="25"/>
        <v>8775</v>
      </c>
      <c r="O202" s="34">
        <v>14</v>
      </c>
      <c r="P202" s="34">
        <v>55</v>
      </c>
      <c r="Q202" s="54">
        <v>0.4</v>
      </c>
      <c r="R202" s="54">
        <f t="shared" si="24"/>
        <v>308</v>
      </c>
      <c r="S202" s="34">
        <v>0</v>
      </c>
      <c r="T202" s="34">
        <v>0</v>
      </c>
      <c r="U202" s="34">
        <f>N202+R202+T202</f>
        <v>9083</v>
      </c>
      <c r="V202" s="34">
        <f>M202*200</f>
        <v>3000</v>
      </c>
      <c r="W202" s="34">
        <v>1</v>
      </c>
      <c r="X202" s="34">
        <v>176</v>
      </c>
      <c r="Y202" s="52">
        <f t="shared" si="26"/>
        <v>176</v>
      </c>
      <c r="Z202" s="52">
        <v>0</v>
      </c>
      <c r="AA202" s="52"/>
      <c r="AB202" s="34">
        <f>V202+Y202+Z202</f>
        <v>3176</v>
      </c>
      <c r="AC202" s="34">
        <f>SUM(AB202+U202)</f>
        <v>12259</v>
      </c>
      <c r="AD202" s="57" t="str">
        <f>A202</f>
        <v>633-PR</v>
      </c>
      <c r="AE202" s="74"/>
    </row>
    <row r="203" spans="1:31" s="31" customFormat="1" ht="47" hidden="1" customHeight="1" x14ac:dyDescent="0.2">
      <c r="A203" s="116" t="s">
        <v>358</v>
      </c>
      <c r="B203" s="116" t="s">
        <v>32</v>
      </c>
      <c r="C203" s="28" t="s">
        <v>77</v>
      </c>
      <c r="D203" s="28" t="s">
        <v>108</v>
      </c>
      <c r="E203" s="35" t="s">
        <v>368</v>
      </c>
      <c r="F203" s="35" t="s">
        <v>369</v>
      </c>
      <c r="G203" s="35" t="s">
        <v>359</v>
      </c>
      <c r="H203" s="220">
        <v>42</v>
      </c>
      <c r="I203" s="33" t="s">
        <v>48</v>
      </c>
      <c r="J203" s="51">
        <v>585</v>
      </c>
      <c r="K203" s="52">
        <v>20</v>
      </c>
      <c r="L203" s="52">
        <v>0</v>
      </c>
      <c r="M203" s="52">
        <f t="shared" si="23"/>
        <v>20</v>
      </c>
      <c r="N203" s="34">
        <f t="shared" si="25"/>
        <v>11700</v>
      </c>
      <c r="O203" s="34">
        <v>28</v>
      </c>
      <c r="P203" s="34">
        <v>68</v>
      </c>
      <c r="Q203" s="54">
        <v>0.4</v>
      </c>
      <c r="R203" s="54">
        <f t="shared" si="24"/>
        <v>761.60000000000014</v>
      </c>
      <c r="S203" s="34">
        <v>0</v>
      </c>
      <c r="T203" s="34">
        <v>0</v>
      </c>
      <c r="U203" s="34">
        <f>N203+R203+T203</f>
        <v>12461.6</v>
      </c>
      <c r="V203" s="34">
        <f>M203*200</f>
        <v>4000</v>
      </c>
      <c r="W203" s="34">
        <v>1</v>
      </c>
      <c r="X203" s="34">
        <v>313</v>
      </c>
      <c r="Y203" s="52">
        <f t="shared" si="26"/>
        <v>313</v>
      </c>
      <c r="Z203" s="52">
        <v>0</v>
      </c>
      <c r="AA203" s="52"/>
      <c r="AB203" s="34">
        <f>V203+Y203+Z203</f>
        <v>4313</v>
      </c>
      <c r="AC203" s="34">
        <f>SUM(AB203+U203)</f>
        <v>16774.599999999999</v>
      </c>
      <c r="AD203" s="57" t="str">
        <f>A203</f>
        <v>633-PR</v>
      </c>
      <c r="AE203" s="74" t="s">
        <v>270</v>
      </c>
    </row>
    <row r="204" spans="1:31" s="31" customFormat="1" ht="47" hidden="1" customHeight="1" x14ac:dyDescent="0.2">
      <c r="A204" s="231" t="s">
        <v>358</v>
      </c>
      <c r="B204" s="231" t="s">
        <v>662</v>
      </c>
      <c r="C204" s="179" t="s">
        <v>77</v>
      </c>
      <c r="D204" s="179" t="s">
        <v>108</v>
      </c>
      <c r="E204" s="180" t="s">
        <v>207</v>
      </c>
      <c r="F204" s="180" t="s">
        <v>369</v>
      </c>
      <c r="G204" s="180" t="s">
        <v>359</v>
      </c>
      <c r="H204" s="220">
        <v>42</v>
      </c>
      <c r="I204" s="33" t="s">
        <v>48</v>
      </c>
      <c r="J204" s="51">
        <v>585</v>
      </c>
      <c r="K204" s="181">
        <v>15</v>
      </c>
      <c r="L204" s="181">
        <v>0</v>
      </c>
      <c r="M204" s="52">
        <f t="shared" si="23"/>
        <v>15</v>
      </c>
      <c r="N204" s="34">
        <f t="shared" si="25"/>
        <v>8775</v>
      </c>
      <c r="O204" s="34">
        <v>28</v>
      </c>
      <c r="P204" s="34">
        <v>12</v>
      </c>
      <c r="Q204" s="54">
        <v>0.4</v>
      </c>
      <c r="R204" s="54">
        <f t="shared" si="24"/>
        <v>134.40000000000003</v>
      </c>
      <c r="S204" s="34">
        <v>0</v>
      </c>
      <c r="T204" s="34">
        <v>0</v>
      </c>
      <c r="U204" s="34">
        <f>N204+R204+T204</f>
        <v>8909.4</v>
      </c>
      <c r="V204" s="34">
        <f>M204*200</f>
        <v>3000</v>
      </c>
      <c r="W204" s="34">
        <v>1</v>
      </c>
      <c r="X204" s="34">
        <v>205</v>
      </c>
      <c r="Y204" s="52">
        <f t="shared" si="26"/>
        <v>205</v>
      </c>
      <c r="Z204" s="52">
        <v>0</v>
      </c>
      <c r="AA204" s="52"/>
      <c r="AB204" s="34">
        <f>V204+Y204+Z204</f>
        <v>3205</v>
      </c>
      <c r="AC204" s="34">
        <f>SUM(AB204+U204)</f>
        <v>12114.4</v>
      </c>
      <c r="AD204" s="57" t="str">
        <f>A204</f>
        <v>633-PR</v>
      </c>
      <c r="AE204" s="74" t="s">
        <v>371</v>
      </c>
    </row>
    <row r="205" spans="1:31" s="31" customFormat="1" ht="56" hidden="1" customHeight="1" x14ac:dyDescent="0.2">
      <c r="A205" s="116" t="s">
        <v>358</v>
      </c>
      <c r="B205" s="116"/>
      <c r="C205" s="28" t="s">
        <v>77</v>
      </c>
      <c r="D205" s="28" t="s">
        <v>108</v>
      </c>
      <c r="E205" s="35" t="s">
        <v>111</v>
      </c>
      <c r="F205" s="35" t="s">
        <v>369</v>
      </c>
      <c r="G205" s="35" t="s">
        <v>364</v>
      </c>
      <c r="H205" s="220">
        <v>42</v>
      </c>
      <c r="I205" s="33" t="s">
        <v>48</v>
      </c>
      <c r="J205" s="51">
        <v>585</v>
      </c>
      <c r="K205" s="52">
        <v>19</v>
      </c>
      <c r="L205" s="52">
        <v>0</v>
      </c>
      <c r="M205" s="52">
        <f t="shared" si="23"/>
        <v>19</v>
      </c>
      <c r="N205" s="34">
        <f t="shared" si="25"/>
        <v>11115</v>
      </c>
      <c r="O205" s="34">
        <v>28</v>
      </c>
      <c r="P205" s="34">
        <v>24</v>
      </c>
      <c r="Q205" s="54">
        <v>0.4</v>
      </c>
      <c r="R205" s="54">
        <f t="shared" si="24"/>
        <v>268.80000000000007</v>
      </c>
      <c r="S205" s="34">
        <v>0</v>
      </c>
      <c r="T205" s="34">
        <v>0</v>
      </c>
      <c r="U205" s="34">
        <f>N205+R205+T205</f>
        <v>11383.8</v>
      </c>
      <c r="V205" s="34">
        <f>M205*200</f>
        <v>3800</v>
      </c>
      <c r="W205" s="34">
        <v>1</v>
      </c>
      <c r="X205" s="34">
        <v>225</v>
      </c>
      <c r="Y205" s="52">
        <f t="shared" si="26"/>
        <v>225</v>
      </c>
      <c r="Z205" s="52">
        <v>0</v>
      </c>
      <c r="AA205" s="52"/>
      <c r="AB205" s="34">
        <f>V205+Y205+Z205</f>
        <v>4025</v>
      </c>
      <c r="AC205" s="34">
        <f>SUM(AB205+U205)</f>
        <v>15408.8</v>
      </c>
      <c r="AD205" s="57" t="str">
        <f>A205</f>
        <v>633-PR</v>
      </c>
      <c r="AE205" s="74"/>
    </row>
    <row r="206" spans="1:31" s="31" customFormat="1" ht="51" hidden="1" customHeight="1" x14ac:dyDescent="0.2">
      <c r="A206" s="116" t="s">
        <v>358</v>
      </c>
      <c r="B206" s="116"/>
      <c r="C206" s="28" t="s">
        <v>77</v>
      </c>
      <c r="D206" s="28" t="s">
        <v>50</v>
      </c>
      <c r="E206" s="35" t="s">
        <v>373</v>
      </c>
      <c r="F206" s="35" t="s">
        <v>369</v>
      </c>
      <c r="G206" s="35" t="s">
        <v>364</v>
      </c>
      <c r="H206" s="220">
        <v>42</v>
      </c>
      <c r="I206" s="33" t="s">
        <v>48</v>
      </c>
      <c r="J206" s="51">
        <v>585</v>
      </c>
      <c r="K206" s="52">
        <v>0</v>
      </c>
      <c r="L206" s="52">
        <v>19</v>
      </c>
      <c r="M206" s="52">
        <f t="shared" si="23"/>
        <v>19</v>
      </c>
      <c r="N206" s="34">
        <f t="shared" si="25"/>
        <v>11115</v>
      </c>
      <c r="O206" s="53">
        <v>28</v>
      </c>
      <c r="P206" s="53">
        <v>30</v>
      </c>
      <c r="Q206" s="71">
        <v>0.4</v>
      </c>
      <c r="R206" s="71">
        <f t="shared" si="24"/>
        <v>336</v>
      </c>
      <c r="S206" s="53">
        <v>0</v>
      </c>
      <c r="T206" s="34">
        <f>(M206*S206)</f>
        <v>0</v>
      </c>
      <c r="U206" s="34">
        <f>N206+R206+T206</f>
        <v>11451</v>
      </c>
      <c r="V206" s="53">
        <f>M206*200</f>
        <v>3800</v>
      </c>
      <c r="W206" s="53">
        <v>1</v>
      </c>
      <c r="X206" s="53">
        <v>310</v>
      </c>
      <c r="Y206" s="52">
        <f t="shared" si="26"/>
        <v>310</v>
      </c>
      <c r="Z206" s="46">
        <v>0</v>
      </c>
      <c r="AA206" s="46"/>
      <c r="AB206" s="34">
        <f>V206+Y206+Z206</f>
        <v>4110</v>
      </c>
      <c r="AC206" s="34">
        <f>AB206+U206</f>
        <v>15561</v>
      </c>
      <c r="AD206" s="57" t="str">
        <f>A206</f>
        <v>633-PR</v>
      </c>
      <c r="AE206" s="74"/>
    </row>
    <row r="207" spans="1:31" s="31" customFormat="1" ht="54" customHeight="1" x14ac:dyDescent="0.2">
      <c r="A207" s="116" t="s">
        <v>375</v>
      </c>
      <c r="B207" s="116" t="s">
        <v>32</v>
      </c>
      <c r="C207" s="28" t="s">
        <v>77</v>
      </c>
      <c r="D207" s="28" t="s">
        <v>103</v>
      </c>
      <c r="E207" s="89" t="s">
        <v>181</v>
      </c>
      <c r="F207" s="35" t="s">
        <v>376</v>
      </c>
      <c r="G207" s="35" t="s">
        <v>377</v>
      </c>
      <c r="H207" s="220">
        <v>42</v>
      </c>
      <c r="I207" s="33" t="s">
        <v>48</v>
      </c>
      <c r="J207" s="51">
        <v>585</v>
      </c>
      <c r="K207" s="52">
        <v>0</v>
      </c>
      <c r="L207" s="52">
        <v>17</v>
      </c>
      <c r="M207" s="52">
        <f t="shared" si="23"/>
        <v>17</v>
      </c>
      <c r="N207" s="34">
        <f t="shared" si="25"/>
        <v>9945</v>
      </c>
      <c r="O207" s="53">
        <v>28</v>
      </c>
      <c r="P207" s="53">
        <v>36</v>
      </c>
      <c r="Q207" s="71">
        <v>0.4</v>
      </c>
      <c r="R207" s="71">
        <f t="shared" si="24"/>
        <v>403.2</v>
      </c>
      <c r="S207" s="53">
        <v>0</v>
      </c>
      <c r="T207" s="34">
        <f>(M207*S207)</f>
        <v>0</v>
      </c>
      <c r="U207" s="34">
        <f>N207+R207+T207</f>
        <v>10348.200000000001</v>
      </c>
      <c r="V207" s="53">
        <f>M207*200</f>
        <v>3400</v>
      </c>
      <c r="W207" s="53">
        <v>1</v>
      </c>
      <c r="X207" s="53">
        <v>200</v>
      </c>
      <c r="Y207" s="52">
        <f t="shared" si="26"/>
        <v>200</v>
      </c>
      <c r="Z207" s="46">
        <v>0</v>
      </c>
      <c r="AA207" s="46"/>
      <c r="AB207" s="34">
        <f>V207+Y207+Z207</f>
        <v>3600</v>
      </c>
      <c r="AC207" s="34">
        <f>AB207+U207</f>
        <v>13948.2</v>
      </c>
      <c r="AD207" s="57" t="str">
        <f>A207</f>
        <v>634-PR</v>
      </c>
      <c r="AE207" s="74" t="s">
        <v>379</v>
      </c>
    </row>
    <row r="208" spans="1:31" s="36" customFormat="1" ht="44" hidden="1" customHeight="1" x14ac:dyDescent="0.2">
      <c r="A208" s="230" t="s">
        <v>375</v>
      </c>
      <c r="B208" s="130" t="s">
        <v>32</v>
      </c>
      <c r="C208" s="63" t="s">
        <v>77</v>
      </c>
      <c r="D208" s="63" t="s">
        <v>108</v>
      </c>
      <c r="E208" s="95" t="s">
        <v>380</v>
      </c>
      <c r="F208" s="37" t="s">
        <v>381</v>
      </c>
      <c r="G208" s="37" t="s">
        <v>382</v>
      </c>
      <c r="H208" s="245">
        <v>42</v>
      </c>
      <c r="I208" s="62" t="s">
        <v>48</v>
      </c>
      <c r="J208" s="39">
        <v>585</v>
      </c>
      <c r="K208" s="40">
        <v>0</v>
      </c>
      <c r="L208" s="40">
        <v>0</v>
      </c>
      <c r="M208" s="40">
        <f t="shared" si="23"/>
        <v>0</v>
      </c>
      <c r="N208" s="41">
        <f t="shared" si="25"/>
        <v>0</v>
      </c>
      <c r="O208" s="42">
        <v>0</v>
      </c>
      <c r="P208" s="42">
        <v>78</v>
      </c>
      <c r="Q208" s="67">
        <v>0.4</v>
      </c>
      <c r="R208" s="67">
        <f t="shared" si="24"/>
        <v>0</v>
      </c>
      <c r="S208" s="42">
        <v>0</v>
      </c>
      <c r="T208" s="41">
        <v>0</v>
      </c>
      <c r="U208" s="41">
        <f>N208+R208+T208</f>
        <v>0</v>
      </c>
      <c r="V208" s="42">
        <f>M208*200</f>
        <v>0</v>
      </c>
      <c r="W208" s="42">
        <v>0</v>
      </c>
      <c r="X208" s="42">
        <v>385</v>
      </c>
      <c r="Y208" s="40">
        <f t="shared" si="26"/>
        <v>0</v>
      </c>
      <c r="Z208" s="45">
        <v>0</v>
      </c>
      <c r="AA208" s="45"/>
      <c r="AB208" s="41">
        <f>V208+Y208+Z208</f>
        <v>0</v>
      </c>
      <c r="AC208" s="41">
        <f>AB208+U208</f>
        <v>0</v>
      </c>
      <c r="AD208" s="49" t="str">
        <f>A208</f>
        <v>634-PR</v>
      </c>
      <c r="AE208" s="74"/>
    </row>
    <row r="209" spans="1:31" s="31" customFormat="1" ht="33" hidden="1" customHeight="1" x14ac:dyDescent="0.2">
      <c r="A209" s="229" t="s">
        <v>375</v>
      </c>
      <c r="B209" s="33" t="s">
        <v>611</v>
      </c>
      <c r="C209" s="28" t="s">
        <v>77</v>
      </c>
      <c r="D209" s="28" t="s">
        <v>45</v>
      </c>
      <c r="E209" s="35" t="s">
        <v>148</v>
      </c>
      <c r="F209" s="35" t="s">
        <v>149</v>
      </c>
      <c r="G209" s="35" t="s">
        <v>382</v>
      </c>
      <c r="H209" s="220">
        <v>42</v>
      </c>
      <c r="I209" s="33" t="s">
        <v>48</v>
      </c>
      <c r="J209" s="51">
        <v>585</v>
      </c>
      <c r="K209" s="52">
        <v>0</v>
      </c>
      <c r="L209" s="52">
        <v>0</v>
      </c>
      <c r="M209" s="52">
        <f t="shared" si="23"/>
        <v>0</v>
      </c>
      <c r="N209" s="34">
        <f t="shared" si="25"/>
        <v>0</v>
      </c>
      <c r="O209" s="53">
        <v>0</v>
      </c>
      <c r="P209" s="53">
        <v>10</v>
      </c>
      <c r="Q209" s="71">
        <v>0.4</v>
      </c>
      <c r="R209" s="54">
        <f t="shared" si="24"/>
        <v>0</v>
      </c>
      <c r="S209" s="53">
        <v>300</v>
      </c>
      <c r="T209" s="34">
        <f>(M209*S209)</f>
        <v>0</v>
      </c>
      <c r="U209" s="34">
        <f>N209+R209+T209</f>
        <v>0</v>
      </c>
      <c r="V209" s="34">
        <f>M209*200</f>
        <v>0</v>
      </c>
      <c r="W209" s="53">
        <v>0</v>
      </c>
      <c r="X209" s="53">
        <v>750</v>
      </c>
      <c r="Y209" s="52">
        <f t="shared" si="26"/>
        <v>0</v>
      </c>
      <c r="Z209" s="46"/>
      <c r="AA209" s="46"/>
      <c r="AB209" s="34">
        <f>V209+Y209+Z209</f>
        <v>0</v>
      </c>
      <c r="AC209" s="34">
        <f>AB209+U209</f>
        <v>0</v>
      </c>
      <c r="AD209" s="57" t="str">
        <f>A209</f>
        <v>634-PR</v>
      </c>
      <c r="AE209" s="74"/>
    </row>
    <row r="210" spans="1:31" s="31" customFormat="1" ht="43.5" hidden="1" customHeight="1" x14ac:dyDescent="0.2">
      <c r="A210" s="229" t="s">
        <v>384</v>
      </c>
      <c r="B210" s="33" t="s">
        <v>610</v>
      </c>
      <c r="C210" s="28" t="s">
        <v>77</v>
      </c>
      <c r="D210" s="28" t="s">
        <v>50</v>
      </c>
      <c r="E210" s="35" t="s">
        <v>385</v>
      </c>
      <c r="F210" s="35" t="s">
        <v>386</v>
      </c>
      <c r="G210" s="35" t="s">
        <v>382</v>
      </c>
      <c r="H210" s="220">
        <v>42</v>
      </c>
      <c r="I210" s="33" t="s">
        <v>172</v>
      </c>
      <c r="J210" s="51">
        <v>585</v>
      </c>
      <c r="K210" s="52">
        <v>0</v>
      </c>
      <c r="L210" s="52">
        <v>0</v>
      </c>
      <c r="M210" s="52">
        <f t="shared" si="23"/>
        <v>0</v>
      </c>
      <c r="N210" s="34">
        <f t="shared" si="25"/>
        <v>0</v>
      </c>
      <c r="O210" s="53">
        <v>0</v>
      </c>
      <c r="P210" s="53">
        <v>45</v>
      </c>
      <c r="Q210" s="71">
        <v>0.4</v>
      </c>
      <c r="R210" s="71">
        <f t="shared" si="24"/>
        <v>0</v>
      </c>
      <c r="S210" s="53">
        <v>300</v>
      </c>
      <c r="T210" s="34">
        <f>(M210*S210)</f>
        <v>0</v>
      </c>
      <c r="U210" s="34">
        <f>N210+R210+T210</f>
        <v>0</v>
      </c>
      <c r="V210" s="53">
        <f>M210*200</f>
        <v>0</v>
      </c>
      <c r="W210" s="53">
        <v>0</v>
      </c>
      <c r="X210" s="53">
        <v>0</v>
      </c>
      <c r="Y210" s="52">
        <f t="shared" si="26"/>
        <v>0</v>
      </c>
      <c r="Z210" s="46">
        <v>0</v>
      </c>
      <c r="AA210" s="46"/>
      <c r="AB210" s="34">
        <f>V210+Y210+Z210</f>
        <v>0</v>
      </c>
      <c r="AC210" s="34">
        <f>AB210+U210</f>
        <v>0</v>
      </c>
      <c r="AD210" s="57" t="str">
        <f>A210</f>
        <v>634-SH</v>
      </c>
      <c r="AE210" s="74" t="s">
        <v>388</v>
      </c>
    </row>
    <row r="211" spans="1:31" s="31" customFormat="1" ht="36.75" hidden="1" customHeight="1" x14ac:dyDescent="0.2">
      <c r="A211" s="229" t="s">
        <v>384</v>
      </c>
      <c r="B211" s="33" t="s">
        <v>609</v>
      </c>
      <c r="C211" s="28" t="s">
        <v>77</v>
      </c>
      <c r="D211" s="28" t="s">
        <v>50</v>
      </c>
      <c r="E211" s="35" t="s">
        <v>385</v>
      </c>
      <c r="F211" s="35" t="s">
        <v>389</v>
      </c>
      <c r="G211" s="35" t="s">
        <v>382</v>
      </c>
      <c r="H211" s="220">
        <v>42</v>
      </c>
      <c r="I211" s="33" t="s">
        <v>172</v>
      </c>
      <c r="J211" s="51">
        <v>585</v>
      </c>
      <c r="K211" s="52">
        <v>0</v>
      </c>
      <c r="L211" s="52">
        <v>0</v>
      </c>
      <c r="M211" s="52">
        <f t="shared" si="23"/>
        <v>0</v>
      </c>
      <c r="N211" s="34">
        <f t="shared" si="25"/>
        <v>0</v>
      </c>
      <c r="O211" s="53">
        <v>0</v>
      </c>
      <c r="P211" s="53">
        <v>45</v>
      </c>
      <c r="Q211" s="71">
        <v>0.4</v>
      </c>
      <c r="R211" s="71">
        <f t="shared" si="24"/>
        <v>0</v>
      </c>
      <c r="S211" s="53">
        <v>300</v>
      </c>
      <c r="T211" s="34">
        <f>(M211*S211)</f>
        <v>0</v>
      </c>
      <c r="U211" s="34">
        <f>N211+R211+T211</f>
        <v>0</v>
      </c>
      <c r="V211" s="53">
        <f>M211*200</f>
        <v>0</v>
      </c>
      <c r="W211" s="53">
        <v>0</v>
      </c>
      <c r="X211" s="53">
        <v>0</v>
      </c>
      <c r="Y211" s="52">
        <f t="shared" si="26"/>
        <v>0</v>
      </c>
      <c r="Z211" s="46">
        <v>0</v>
      </c>
      <c r="AA211" s="46"/>
      <c r="AB211" s="34">
        <f>V211+Y211+Z211</f>
        <v>0</v>
      </c>
      <c r="AC211" s="34">
        <f>AB211+U211</f>
        <v>0</v>
      </c>
      <c r="AD211" s="57" t="str">
        <f>A211</f>
        <v>634-SH</v>
      </c>
      <c r="AE211" s="74"/>
    </row>
    <row r="212" spans="1:31" s="31" customFormat="1" ht="28.5" hidden="1" customHeight="1" x14ac:dyDescent="0.2">
      <c r="A212" s="229" t="s">
        <v>391</v>
      </c>
      <c r="B212" s="116"/>
      <c r="C212" s="28" t="s">
        <v>33</v>
      </c>
      <c r="D212" s="28" t="s">
        <v>108</v>
      </c>
      <c r="E212" s="35" t="s">
        <v>275</v>
      </c>
      <c r="F212" s="35" t="s">
        <v>392</v>
      </c>
      <c r="G212" s="35" t="s">
        <v>393</v>
      </c>
      <c r="H212" s="220">
        <v>45</v>
      </c>
      <c r="I212" s="33" t="s">
        <v>48</v>
      </c>
      <c r="J212" s="51">
        <v>585</v>
      </c>
      <c r="K212" s="52">
        <v>17</v>
      </c>
      <c r="L212" s="52">
        <v>0</v>
      </c>
      <c r="M212" s="52">
        <f t="shared" si="23"/>
        <v>17</v>
      </c>
      <c r="N212" s="34">
        <f t="shared" si="25"/>
        <v>9945</v>
      </c>
      <c r="O212" s="34">
        <v>28</v>
      </c>
      <c r="P212" s="34">
        <v>138</v>
      </c>
      <c r="Q212" s="54">
        <v>0.4</v>
      </c>
      <c r="R212" s="54">
        <f t="shared" si="24"/>
        <v>1545.6000000000001</v>
      </c>
      <c r="S212" s="53">
        <v>0</v>
      </c>
      <c r="T212" s="34">
        <f>(M212*S212)</f>
        <v>0</v>
      </c>
      <c r="U212" s="34">
        <f>N212+R212+T212</f>
        <v>11490.6</v>
      </c>
      <c r="V212" s="53">
        <f>M212*200</f>
        <v>3400</v>
      </c>
      <c r="W212" s="53">
        <v>1</v>
      </c>
      <c r="X212" s="53">
        <v>625</v>
      </c>
      <c r="Y212" s="52">
        <f t="shared" si="26"/>
        <v>625</v>
      </c>
      <c r="Z212" s="46">
        <v>0</v>
      </c>
      <c r="AA212" s="46"/>
      <c r="AB212" s="34">
        <f>V212+Y212+Z212</f>
        <v>4025</v>
      </c>
      <c r="AC212" s="34">
        <f>AB212+U212</f>
        <v>15515.6</v>
      </c>
      <c r="AD212" s="91" t="str">
        <f>A212</f>
        <v>636-PR</v>
      </c>
      <c r="AE212" s="74" t="s">
        <v>395</v>
      </c>
    </row>
    <row r="213" spans="1:31" s="31" customFormat="1" ht="29.25" hidden="1" customHeight="1" x14ac:dyDescent="0.2">
      <c r="A213" s="229" t="s">
        <v>391</v>
      </c>
      <c r="B213" s="116"/>
      <c r="C213" s="28" t="s">
        <v>33</v>
      </c>
      <c r="D213" s="28" t="s">
        <v>108</v>
      </c>
      <c r="E213" s="35" t="s">
        <v>275</v>
      </c>
      <c r="F213" s="35" t="s">
        <v>392</v>
      </c>
      <c r="G213" s="35" t="s">
        <v>393</v>
      </c>
      <c r="H213" s="220">
        <v>45</v>
      </c>
      <c r="I213" s="33" t="s">
        <v>48</v>
      </c>
      <c r="J213" s="51">
        <v>585</v>
      </c>
      <c r="K213" s="52">
        <v>0</v>
      </c>
      <c r="L213" s="52">
        <v>17</v>
      </c>
      <c r="M213" s="52">
        <f t="shared" si="23"/>
        <v>17</v>
      </c>
      <c r="N213" s="34">
        <f t="shared" si="25"/>
        <v>9945</v>
      </c>
      <c r="O213" s="34">
        <v>28</v>
      </c>
      <c r="P213" s="34">
        <v>138</v>
      </c>
      <c r="Q213" s="54">
        <v>0.4</v>
      </c>
      <c r="R213" s="54">
        <f t="shared" si="24"/>
        <v>1545.6000000000001</v>
      </c>
      <c r="S213" s="53">
        <v>0</v>
      </c>
      <c r="T213" s="34">
        <f>(M213*S213)</f>
        <v>0</v>
      </c>
      <c r="U213" s="34">
        <f>N213+R213+T213</f>
        <v>11490.6</v>
      </c>
      <c r="V213" s="53">
        <f>M213*200</f>
        <v>3400</v>
      </c>
      <c r="W213" s="53">
        <v>1</v>
      </c>
      <c r="X213" s="53">
        <v>625</v>
      </c>
      <c r="Y213" s="52">
        <f t="shared" si="26"/>
        <v>625</v>
      </c>
      <c r="Z213" s="46">
        <v>0</v>
      </c>
      <c r="AA213" s="46"/>
      <c r="AB213" s="34">
        <f>V213+Y213+Z213</f>
        <v>4025</v>
      </c>
      <c r="AC213" s="34">
        <f>AB213+U213</f>
        <v>15515.6</v>
      </c>
      <c r="AD213" s="91"/>
      <c r="AE213" s="74"/>
    </row>
    <row r="214" spans="1:31" s="31" customFormat="1" ht="33" hidden="1" customHeight="1" x14ac:dyDescent="0.2">
      <c r="A214" s="62" t="s">
        <v>391</v>
      </c>
      <c r="B214" s="62"/>
      <c r="C214" s="63" t="s">
        <v>33</v>
      </c>
      <c r="D214" s="63" t="s">
        <v>45</v>
      </c>
      <c r="E214" s="37" t="s">
        <v>153</v>
      </c>
      <c r="F214" s="37" t="s">
        <v>392</v>
      </c>
      <c r="G214" s="37" t="s">
        <v>393</v>
      </c>
      <c r="H214" s="245">
        <v>45</v>
      </c>
      <c r="I214" s="62" t="s">
        <v>48</v>
      </c>
      <c r="J214" s="39">
        <v>585</v>
      </c>
      <c r="K214" s="40">
        <v>0</v>
      </c>
      <c r="L214" s="40">
        <v>0</v>
      </c>
      <c r="M214" s="40">
        <f t="shared" si="23"/>
        <v>0</v>
      </c>
      <c r="N214" s="41">
        <f t="shared" si="25"/>
        <v>0</v>
      </c>
      <c r="O214" s="42">
        <v>0</v>
      </c>
      <c r="P214" s="42">
        <v>22</v>
      </c>
      <c r="Q214" s="67">
        <v>0.4</v>
      </c>
      <c r="R214" s="67">
        <f t="shared" si="24"/>
        <v>0</v>
      </c>
      <c r="S214" s="42">
        <v>0</v>
      </c>
      <c r="T214" s="41">
        <f>(M214*S214)</f>
        <v>0</v>
      </c>
      <c r="U214" s="41">
        <f>N214+R214+T214</f>
        <v>0</v>
      </c>
      <c r="V214" s="42">
        <f>M214*200</f>
        <v>0</v>
      </c>
      <c r="W214" s="42">
        <v>0</v>
      </c>
      <c r="X214" s="41">
        <v>149</v>
      </c>
      <c r="Y214" s="40">
        <f t="shared" si="26"/>
        <v>0</v>
      </c>
      <c r="Z214" s="45">
        <v>0</v>
      </c>
      <c r="AA214" s="46"/>
      <c r="AB214" s="41">
        <f>V214+Y214+Z214</f>
        <v>0</v>
      </c>
      <c r="AC214" s="41">
        <f>AB214+U214</f>
        <v>0</v>
      </c>
      <c r="AD214" s="91" t="str">
        <f>A214</f>
        <v>636-PR</v>
      </c>
      <c r="AE214" s="74" t="s">
        <v>397</v>
      </c>
    </row>
    <row r="215" spans="1:31" s="31" customFormat="1" ht="36.5" hidden="1" customHeight="1" x14ac:dyDescent="0.2">
      <c r="A215" s="33" t="s">
        <v>391</v>
      </c>
      <c r="B215" s="33" t="s">
        <v>601</v>
      </c>
      <c r="C215" s="28" t="s">
        <v>33</v>
      </c>
      <c r="D215" s="28" t="s">
        <v>45</v>
      </c>
      <c r="E215" s="35" t="s">
        <v>153</v>
      </c>
      <c r="F215" s="35" t="s">
        <v>392</v>
      </c>
      <c r="G215" s="35" t="s">
        <v>393</v>
      </c>
      <c r="H215" s="220">
        <v>45</v>
      </c>
      <c r="I215" s="33" t="s">
        <v>48</v>
      </c>
      <c r="J215" s="51">
        <v>585</v>
      </c>
      <c r="K215" s="52">
        <v>0</v>
      </c>
      <c r="L215" s="52">
        <v>25</v>
      </c>
      <c r="M215" s="52">
        <f t="shared" si="23"/>
        <v>25</v>
      </c>
      <c r="N215" s="34">
        <f t="shared" si="25"/>
        <v>14625</v>
      </c>
      <c r="O215" s="53">
        <v>28</v>
      </c>
      <c r="P215" s="53">
        <v>22</v>
      </c>
      <c r="Q215" s="71">
        <v>0.4</v>
      </c>
      <c r="R215" s="71">
        <f t="shared" si="24"/>
        <v>246.40000000000003</v>
      </c>
      <c r="S215" s="53">
        <v>0</v>
      </c>
      <c r="T215" s="34">
        <f>(M215*S215)</f>
        <v>0</v>
      </c>
      <c r="U215" s="34">
        <f>N215+R215+T215</f>
        <v>14871.4</v>
      </c>
      <c r="V215" s="53">
        <f>M215*200</f>
        <v>5000</v>
      </c>
      <c r="W215" s="53">
        <v>1</v>
      </c>
      <c r="X215" s="34">
        <v>160</v>
      </c>
      <c r="Y215" s="52">
        <f t="shared" si="26"/>
        <v>160</v>
      </c>
      <c r="Z215" s="46">
        <v>0</v>
      </c>
      <c r="AA215" s="46"/>
      <c r="AB215" s="34">
        <f>V215+Y215+Z215</f>
        <v>5160</v>
      </c>
      <c r="AC215" s="34">
        <f>AB215+U215</f>
        <v>20031.400000000001</v>
      </c>
      <c r="AD215" s="91" t="str">
        <f>A215</f>
        <v>636-PR</v>
      </c>
      <c r="AE215" s="74"/>
    </row>
    <row r="216" spans="1:31" s="31" customFormat="1" ht="36.5" hidden="1" customHeight="1" x14ac:dyDescent="0.2">
      <c r="A216" s="178" t="s">
        <v>391</v>
      </c>
      <c r="B216" s="178" t="s">
        <v>758</v>
      </c>
      <c r="C216" s="179" t="s">
        <v>33</v>
      </c>
      <c r="D216" s="179" t="s">
        <v>50</v>
      </c>
      <c r="E216" s="180" t="s">
        <v>199</v>
      </c>
      <c r="F216" s="180" t="s">
        <v>416</v>
      </c>
      <c r="G216" s="180" t="s">
        <v>760</v>
      </c>
      <c r="H216" s="220">
        <v>45</v>
      </c>
      <c r="I216" s="33" t="s">
        <v>48</v>
      </c>
      <c r="J216" s="51">
        <v>585</v>
      </c>
      <c r="K216" s="52">
        <v>17</v>
      </c>
      <c r="L216" s="52">
        <v>0</v>
      </c>
      <c r="M216" s="52">
        <f t="shared" si="23"/>
        <v>17</v>
      </c>
      <c r="N216" s="34">
        <f t="shared" si="25"/>
        <v>9945</v>
      </c>
      <c r="O216" s="53">
        <v>28</v>
      </c>
      <c r="P216" s="53">
        <v>98</v>
      </c>
      <c r="Q216" s="71">
        <v>0.4</v>
      </c>
      <c r="R216" s="71">
        <f t="shared" si="24"/>
        <v>1097.6000000000001</v>
      </c>
      <c r="S216" s="53">
        <v>0</v>
      </c>
      <c r="T216" s="34">
        <f>(M216*S216)</f>
        <v>0</v>
      </c>
      <c r="U216" s="34">
        <f>N216+R216+T216</f>
        <v>11042.6</v>
      </c>
      <c r="V216" s="53">
        <f>M216*200</f>
        <v>3400</v>
      </c>
      <c r="W216" s="53">
        <v>1</v>
      </c>
      <c r="X216" s="34">
        <v>709</v>
      </c>
      <c r="Y216" s="52">
        <f t="shared" si="26"/>
        <v>709</v>
      </c>
      <c r="Z216" s="46">
        <v>0</v>
      </c>
      <c r="AA216" s="46"/>
      <c r="AB216" s="34">
        <f>V216+Y216+Z216</f>
        <v>4109</v>
      </c>
      <c r="AC216" s="34">
        <f>AB216+U216</f>
        <v>15151.6</v>
      </c>
      <c r="AD216" s="91" t="str">
        <f>A216</f>
        <v>636-PR</v>
      </c>
      <c r="AE216" s="74"/>
    </row>
    <row r="217" spans="1:31" s="31" customFormat="1" ht="35.25" hidden="1" customHeight="1" x14ac:dyDescent="0.2">
      <c r="A217" s="33" t="s">
        <v>400</v>
      </c>
      <c r="B217" s="33"/>
      <c r="C217" s="28" t="s">
        <v>33</v>
      </c>
      <c r="D217" s="28" t="s">
        <v>50</v>
      </c>
      <c r="E217" s="35" t="s">
        <v>165</v>
      </c>
      <c r="F217" s="35" t="s">
        <v>401</v>
      </c>
      <c r="G217" s="35" t="s">
        <v>402</v>
      </c>
      <c r="H217" s="220">
        <v>45</v>
      </c>
      <c r="I217" s="33" t="s">
        <v>48</v>
      </c>
      <c r="J217" s="51">
        <v>585</v>
      </c>
      <c r="K217" s="52">
        <v>0</v>
      </c>
      <c r="L217" s="52">
        <v>17</v>
      </c>
      <c r="M217" s="52">
        <f t="shared" si="23"/>
        <v>17</v>
      </c>
      <c r="N217" s="34">
        <f t="shared" si="25"/>
        <v>9945</v>
      </c>
      <c r="O217" s="53">
        <v>28</v>
      </c>
      <c r="P217" s="53">
        <v>120</v>
      </c>
      <c r="Q217" s="71">
        <v>0.4</v>
      </c>
      <c r="R217" s="71">
        <f t="shared" si="24"/>
        <v>1344</v>
      </c>
      <c r="S217" s="53">
        <v>0</v>
      </c>
      <c r="T217" s="34">
        <f>(M217*S217)</f>
        <v>0</v>
      </c>
      <c r="U217" s="34">
        <f>N217+R217+T217</f>
        <v>11289</v>
      </c>
      <c r="V217" s="53">
        <f>M217*200</f>
        <v>3400</v>
      </c>
      <c r="W217" s="53">
        <v>1</v>
      </c>
      <c r="X217" s="53">
        <v>650</v>
      </c>
      <c r="Y217" s="52">
        <f t="shared" si="26"/>
        <v>650</v>
      </c>
      <c r="Z217" s="46">
        <v>0</v>
      </c>
      <c r="AA217" s="46"/>
      <c r="AB217" s="34">
        <f>V217+Y217+Z217</f>
        <v>4050</v>
      </c>
      <c r="AC217" s="34">
        <f>AB217+U217</f>
        <v>15339</v>
      </c>
      <c r="AD217" s="91" t="str">
        <f>A217</f>
        <v>640-PR</v>
      </c>
      <c r="AE217" s="74"/>
    </row>
    <row r="218" spans="1:31" s="31" customFormat="1" ht="36" hidden="1" customHeight="1" x14ac:dyDescent="0.2">
      <c r="A218" s="33" t="s">
        <v>400</v>
      </c>
      <c r="B218" s="33" t="s">
        <v>614</v>
      </c>
      <c r="C218" s="28" t="s">
        <v>33</v>
      </c>
      <c r="D218" s="28" t="s">
        <v>50</v>
      </c>
      <c r="E218" s="35" t="s">
        <v>385</v>
      </c>
      <c r="F218" s="35" t="s">
        <v>401</v>
      </c>
      <c r="G218" s="35" t="s">
        <v>402</v>
      </c>
      <c r="H218" s="220">
        <v>45</v>
      </c>
      <c r="I218" s="33" t="s">
        <v>48</v>
      </c>
      <c r="J218" s="51">
        <v>585</v>
      </c>
      <c r="K218" s="52">
        <v>0</v>
      </c>
      <c r="L218" s="52">
        <v>0</v>
      </c>
      <c r="M218" s="52">
        <f t="shared" si="23"/>
        <v>0</v>
      </c>
      <c r="N218" s="34">
        <f t="shared" si="25"/>
        <v>0</v>
      </c>
      <c r="O218" s="53">
        <v>0</v>
      </c>
      <c r="P218" s="53">
        <v>14</v>
      </c>
      <c r="Q218" s="71">
        <v>0.4</v>
      </c>
      <c r="R218" s="71">
        <f t="shared" si="24"/>
        <v>0</v>
      </c>
      <c r="S218" s="53">
        <v>0</v>
      </c>
      <c r="T218" s="34">
        <f>(M218*S218)</f>
        <v>0</v>
      </c>
      <c r="U218" s="34">
        <f>N218+R218+T218</f>
        <v>0</v>
      </c>
      <c r="V218" s="53">
        <f>M218*200</f>
        <v>0</v>
      </c>
      <c r="W218" s="53">
        <v>0</v>
      </c>
      <c r="X218" s="53">
        <v>160</v>
      </c>
      <c r="Y218" s="52">
        <f t="shared" si="26"/>
        <v>0</v>
      </c>
      <c r="Z218" s="46">
        <v>0</v>
      </c>
      <c r="AA218" s="52"/>
      <c r="AB218" s="34">
        <f>V218+Y218+Z218</f>
        <v>0</v>
      </c>
      <c r="AC218" s="34">
        <f>AB218+U218</f>
        <v>0</v>
      </c>
      <c r="AD218" s="91" t="str">
        <f>A218</f>
        <v>640-PR</v>
      </c>
      <c r="AE218" s="74"/>
    </row>
    <row r="219" spans="1:31" s="31" customFormat="1" ht="36" hidden="1" customHeight="1" x14ac:dyDescent="0.2">
      <c r="A219" s="33" t="s">
        <v>400</v>
      </c>
      <c r="B219" s="33" t="s">
        <v>604</v>
      </c>
      <c r="C219" s="28" t="s">
        <v>33</v>
      </c>
      <c r="D219" s="28" t="s">
        <v>50</v>
      </c>
      <c r="E219" s="35" t="s">
        <v>385</v>
      </c>
      <c r="F219" s="35" t="s">
        <v>401</v>
      </c>
      <c r="G219" s="35" t="s">
        <v>402</v>
      </c>
      <c r="H219" s="220">
        <v>45</v>
      </c>
      <c r="I219" s="33" t="s">
        <v>48</v>
      </c>
      <c r="J219" s="51">
        <v>585</v>
      </c>
      <c r="K219" s="52">
        <v>0</v>
      </c>
      <c r="L219" s="52">
        <v>0</v>
      </c>
      <c r="M219" s="52">
        <f t="shared" si="23"/>
        <v>0</v>
      </c>
      <c r="N219" s="34">
        <f t="shared" si="25"/>
        <v>0</v>
      </c>
      <c r="O219" s="53">
        <v>0</v>
      </c>
      <c r="P219" s="53">
        <v>14</v>
      </c>
      <c r="Q219" s="71">
        <v>0.4</v>
      </c>
      <c r="R219" s="71">
        <f t="shared" si="24"/>
        <v>0</v>
      </c>
      <c r="S219" s="53">
        <v>0</v>
      </c>
      <c r="T219" s="34">
        <f>(M219*S219)</f>
        <v>0</v>
      </c>
      <c r="U219" s="34">
        <f>N219+R219+T219</f>
        <v>0</v>
      </c>
      <c r="V219" s="53">
        <f>M219*200</f>
        <v>0</v>
      </c>
      <c r="W219" s="53">
        <v>0</v>
      </c>
      <c r="X219" s="53">
        <v>160</v>
      </c>
      <c r="Y219" s="52">
        <f t="shared" si="26"/>
        <v>0</v>
      </c>
      <c r="Z219" s="46">
        <v>0</v>
      </c>
      <c r="AA219" s="52"/>
      <c r="AB219" s="34">
        <f>V219+Y219+Z219</f>
        <v>0</v>
      </c>
      <c r="AC219" s="34">
        <f>AB219+U219</f>
        <v>0</v>
      </c>
      <c r="AD219" s="91" t="str">
        <f>A219</f>
        <v>640-PR</v>
      </c>
      <c r="AE219" s="74"/>
    </row>
    <row r="220" spans="1:31" s="31" customFormat="1" ht="59.25" customHeight="1" x14ac:dyDescent="0.2">
      <c r="A220" s="33" t="s">
        <v>405</v>
      </c>
      <c r="B220" s="33" t="s">
        <v>32</v>
      </c>
      <c r="C220" s="28" t="s">
        <v>77</v>
      </c>
      <c r="D220" s="28" t="s">
        <v>103</v>
      </c>
      <c r="E220" s="35" t="s">
        <v>406</v>
      </c>
      <c r="F220" s="35" t="s">
        <v>363</v>
      </c>
      <c r="G220" s="35" t="s">
        <v>364</v>
      </c>
      <c r="H220" s="220">
        <v>42</v>
      </c>
      <c r="I220" s="33" t="s">
        <v>48</v>
      </c>
      <c r="J220" s="51">
        <v>585</v>
      </c>
      <c r="K220" s="52">
        <v>0</v>
      </c>
      <c r="L220" s="52">
        <v>20</v>
      </c>
      <c r="M220" s="52">
        <f t="shared" si="23"/>
        <v>20</v>
      </c>
      <c r="N220" s="34">
        <f t="shared" si="25"/>
        <v>11700</v>
      </c>
      <c r="O220" s="53">
        <v>28</v>
      </c>
      <c r="P220" s="53">
        <v>36</v>
      </c>
      <c r="Q220" s="71">
        <v>0.4</v>
      </c>
      <c r="R220" s="71">
        <f t="shared" si="24"/>
        <v>403.2</v>
      </c>
      <c r="S220" s="53">
        <v>0</v>
      </c>
      <c r="T220" s="34">
        <f>(M220*S220)</f>
        <v>0</v>
      </c>
      <c r="U220" s="34">
        <f>N220+R220+T220</f>
        <v>12103.2</v>
      </c>
      <c r="V220" s="53">
        <f>M220*200</f>
        <v>4000</v>
      </c>
      <c r="W220" s="53">
        <v>1</v>
      </c>
      <c r="X220" s="53">
        <v>200</v>
      </c>
      <c r="Y220" s="52">
        <f t="shared" si="26"/>
        <v>200</v>
      </c>
      <c r="Z220" s="46">
        <v>0</v>
      </c>
      <c r="AA220" s="46"/>
      <c r="AB220" s="34">
        <f>V220+Y220+Z220</f>
        <v>4200</v>
      </c>
      <c r="AC220" s="34">
        <f>AB220+U220</f>
        <v>16303.2</v>
      </c>
      <c r="AD220" s="57" t="str">
        <f>A220</f>
        <v>642-A</v>
      </c>
      <c r="AE220" s="74"/>
    </row>
    <row r="221" spans="1:31" s="31" customFormat="1" ht="48" customHeight="1" x14ac:dyDescent="0.2">
      <c r="A221" s="33" t="s">
        <v>405</v>
      </c>
      <c r="B221" s="33" t="s">
        <v>643</v>
      </c>
      <c r="C221" s="28" t="s">
        <v>77</v>
      </c>
      <c r="D221" s="28" t="s">
        <v>103</v>
      </c>
      <c r="E221" s="35" t="s">
        <v>181</v>
      </c>
      <c r="F221" s="35" t="s">
        <v>166</v>
      </c>
      <c r="G221" s="35" t="s">
        <v>359</v>
      </c>
      <c r="H221" s="220">
        <v>42</v>
      </c>
      <c r="I221" s="33" t="s">
        <v>48</v>
      </c>
      <c r="J221" s="51">
        <v>585</v>
      </c>
      <c r="K221" s="52">
        <v>0</v>
      </c>
      <c r="L221" s="52">
        <v>0</v>
      </c>
      <c r="M221" s="52">
        <f t="shared" si="23"/>
        <v>0</v>
      </c>
      <c r="N221" s="34">
        <f t="shared" si="25"/>
        <v>0</v>
      </c>
      <c r="O221" s="53">
        <v>0</v>
      </c>
      <c r="P221" s="53">
        <v>36</v>
      </c>
      <c r="Q221" s="71">
        <v>0.4</v>
      </c>
      <c r="R221" s="71">
        <f t="shared" si="24"/>
        <v>0</v>
      </c>
      <c r="S221" s="53">
        <v>0</v>
      </c>
      <c r="T221" s="34">
        <f>(M221*S221)</f>
        <v>0</v>
      </c>
      <c r="U221" s="34">
        <f>N221+R221+T221</f>
        <v>0</v>
      </c>
      <c r="V221" s="53">
        <f>M221*200</f>
        <v>0</v>
      </c>
      <c r="W221" s="53">
        <v>0</v>
      </c>
      <c r="X221" s="53">
        <v>200</v>
      </c>
      <c r="Y221" s="52">
        <f t="shared" si="26"/>
        <v>0</v>
      </c>
      <c r="Z221" s="46">
        <v>0</v>
      </c>
      <c r="AA221" s="46"/>
      <c r="AB221" s="34">
        <f>V221+Y221+Z221</f>
        <v>0</v>
      </c>
      <c r="AC221" s="34">
        <f>AB221+U221</f>
        <v>0</v>
      </c>
      <c r="AD221" s="57" t="str">
        <f>A221</f>
        <v>642-A</v>
      </c>
      <c r="AE221" s="74" t="s">
        <v>195</v>
      </c>
    </row>
    <row r="222" spans="1:31" s="31" customFormat="1" ht="44" customHeight="1" x14ac:dyDescent="0.2">
      <c r="A222" s="33" t="s">
        <v>409</v>
      </c>
      <c r="B222" s="33" t="s">
        <v>644</v>
      </c>
      <c r="C222" s="28" t="s">
        <v>77</v>
      </c>
      <c r="D222" s="28" t="s">
        <v>103</v>
      </c>
      <c r="E222" s="35" t="s">
        <v>406</v>
      </c>
      <c r="F222" s="35" t="s">
        <v>410</v>
      </c>
      <c r="G222" s="35" t="s">
        <v>411</v>
      </c>
      <c r="H222" s="220">
        <v>42</v>
      </c>
      <c r="I222" s="33" t="s">
        <v>48</v>
      </c>
      <c r="J222" s="51">
        <v>585</v>
      </c>
      <c r="K222" s="52">
        <v>0</v>
      </c>
      <c r="L222" s="52">
        <v>0</v>
      </c>
      <c r="M222" s="52">
        <f t="shared" si="23"/>
        <v>0</v>
      </c>
      <c r="N222" s="34">
        <f t="shared" si="25"/>
        <v>0</v>
      </c>
      <c r="O222" s="53">
        <v>0</v>
      </c>
      <c r="P222" s="53">
        <v>12</v>
      </c>
      <c r="Q222" s="71">
        <v>0.4</v>
      </c>
      <c r="R222" s="71">
        <f t="shared" si="24"/>
        <v>0</v>
      </c>
      <c r="S222" s="53">
        <v>0</v>
      </c>
      <c r="T222" s="34">
        <f>(M222*S222)</f>
        <v>0</v>
      </c>
      <c r="U222" s="34">
        <f>N222+R222+T222</f>
        <v>0</v>
      </c>
      <c r="V222" s="53">
        <f>M222*200</f>
        <v>0</v>
      </c>
      <c r="W222" s="53">
        <v>0</v>
      </c>
      <c r="X222" s="53">
        <v>148</v>
      </c>
      <c r="Y222" s="52">
        <f t="shared" si="26"/>
        <v>0</v>
      </c>
      <c r="Z222" s="46">
        <v>0</v>
      </c>
      <c r="AA222" s="46"/>
      <c r="AB222" s="34">
        <f>V222+Y222+Z222</f>
        <v>0</v>
      </c>
      <c r="AC222" s="34">
        <f>AB222+U222</f>
        <v>0</v>
      </c>
      <c r="AD222" s="57" t="str">
        <f>A222</f>
        <v>643-PR</v>
      </c>
      <c r="AE222" s="74"/>
    </row>
    <row r="223" spans="1:31" s="31" customFormat="1" ht="44" customHeight="1" x14ac:dyDescent="0.2">
      <c r="A223" s="178" t="s">
        <v>409</v>
      </c>
      <c r="B223" s="178" t="s">
        <v>676</v>
      </c>
      <c r="C223" s="179" t="s">
        <v>77</v>
      </c>
      <c r="D223" s="179" t="s">
        <v>103</v>
      </c>
      <c r="E223" s="180" t="s">
        <v>181</v>
      </c>
      <c r="F223" s="180" t="s">
        <v>392</v>
      </c>
      <c r="G223" s="180" t="s">
        <v>413</v>
      </c>
      <c r="H223" s="220">
        <v>42</v>
      </c>
      <c r="I223" s="33" t="s">
        <v>48</v>
      </c>
      <c r="J223" s="51">
        <v>585</v>
      </c>
      <c r="K223" s="181">
        <v>0</v>
      </c>
      <c r="L223" s="181">
        <v>20</v>
      </c>
      <c r="M223" s="52">
        <f t="shared" si="23"/>
        <v>20</v>
      </c>
      <c r="N223" s="34">
        <f t="shared" si="25"/>
        <v>11700</v>
      </c>
      <c r="O223" s="53">
        <v>28</v>
      </c>
      <c r="P223" s="53">
        <v>36</v>
      </c>
      <c r="Q223" s="71">
        <v>0.4</v>
      </c>
      <c r="R223" s="71">
        <f t="shared" si="24"/>
        <v>403.2</v>
      </c>
      <c r="S223" s="53">
        <v>0</v>
      </c>
      <c r="T223" s="34">
        <f>(M223*S223)</f>
        <v>0</v>
      </c>
      <c r="U223" s="34">
        <f>N223+R223+T223</f>
        <v>12103.2</v>
      </c>
      <c r="V223" s="53">
        <f>M223*200</f>
        <v>4000</v>
      </c>
      <c r="W223" s="53">
        <v>1</v>
      </c>
      <c r="X223" s="53">
        <v>200</v>
      </c>
      <c r="Y223" s="52">
        <f t="shared" si="26"/>
        <v>200</v>
      </c>
      <c r="Z223" s="46"/>
      <c r="AA223" s="46"/>
      <c r="AB223" s="34">
        <f>V223+Y223+Z223</f>
        <v>4200</v>
      </c>
      <c r="AC223" s="34">
        <f>AB223+U223</f>
        <v>16303.2</v>
      </c>
      <c r="AD223" s="57"/>
      <c r="AE223" s="74"/>
    </row>
    <row r="224" spans="1:31" s="31" customFormat="1" ht="56" customHeight="1" x14ac:dyDescent="0.2">
      <c r="A224" s="33" t="s">
        <v>409</v>
      </c>
      <c r="B224" s="33"/>
      <c r="C224" s="28" t="s">
        <v>77</v>
      </c>
      <c r="D224" s="28" t="s">
        <v>103</v>
      </c>
      <c r="E224" s="35" t="s">
        <v>192</v>
      </c>
      <c r="F224" s="35" t="s">
        <v>392</v>
      </c>
      <c r="G224" s="35" t="s">
        <v>413</v>
      </c>
      <c r="H224" s="220">
        <v>42</v>
      </c>
      <c r="I224" s="33" t="s">
        <v>48</v>
      </c>
      <c r="J224" s="51">
        <v>585</v>
      </c>
      <c r="K224" s="52">
        <v>0</v>
      </c>
      <c r="L224" s="52">
        <v>18</v>
      </c>
      <c r="M224" s="52">
        <f t="shared" si="23"/>
        <v>18</v>
      </c>
      <c r="N224" s="34">
        <f t="shared" si="25"/>
        <v>10530</v>
      </c>
      <c r="O224" s="53">
        <v>28</v>
      </c>
      <c r="P224" s="53">
        <v>19</v>
      </c>
      <c r="Q224" s="71">
        <v>0.4</v>
      </c>
      <c r="R224" s="71">
        <f t="shared" si="24"/>
        <v>212.8</v>
      </c>
      <c r="S224" s="53">
        <v>0</v>
      </c>
      <c r="T224" s="34">
        <f>(M224*S224)</f>
        <v>0</v>
      </c>
      <c r="U224" s="34">
        <f>N224+R224+T224</f>
        <v>10742.8</v>
      </c>
      <c r="V224" s="53">
        <f>M224*200</f>
        <v>3600</v>
      </c>
      <c r="W224" s="53">
        <v>1</v>
      </c>
      <c r="X224" s="53">
        <v>165</v>
      </c>
      <c r="Y224" s="52">
        <f t="shared" si="26"/>
        <v>165</v>
      </c>
      <c r="Z224" s="46">
        <v>0</v>
      </c>
      <c r="AA224" s="46"/>
      <c r="AB224" s="34">
        <f>V224+Y224+Z224</f>
        <v>3765</v>
      </c>
      <c r="AC224" s="34">
        <f>AB224+U224</f>
        <v>14507.8</v>
      </c>
      <c r="AD224" s="57" t="str">
        <f>A224</f>
        <v>643-PR</v>
      </c>
      <c r="AE224" s="74"/>
    </row>
    <row r="225" spans="1:31" s="31" customFormat="1" ht="56" customHeight="1" x14ac:dyDescent="0.2">
      <c r="A225" s="33" t="s">
        <v>409</v>
      </c>
      <c r="B225" s="33" t="s">
        <v>645</v>
      </c>
      <c r="C225" s="28" t="s">
        <v>77</v>
      </c>
      <c r="D225" s="28" t="s">
        <v>103</v>
      </c>
      <c r="E225" s="35" t="s">
        <v>189</v>
      </c>
      <c r="F225" s="35" t="s">
        <v>392</v>
      </c>
      <c r="G225" s="35" t="s">
        <v>413</v>
      </c>
      <c r="H225" s="220">
        <v>42</v>
      </c>
      <c r="I225" s="33" t="s">
        <v>48</v>
      </c>
      <c r="J225" s="51">
        <v>585</v>
      </c>
      <c r="K225" s="52">
        <v>0</v>
      </c>
      <c r="L225" s="52">
        <v>15</v>
      </c>
      <c r="M225" s="52">
        <f t="shared" si="23"/>
        <v>15</v>
      </c>
      <c r="N225" s="34">
        <f t="shared" si="25"/>
        <v>8775</v>
      </c>
      <c r="O225" s="53">
        <v>28</v>
      </c>
      <c r="P225" s="53">
        <v>23</v>
      </c>
      <c r="Q225" s="71">
        <v>0.4</v>
      </c>
      <c r="R225" s="71">
        <f t="shared" si="24"/>
        <v>257.60000000000002</v>
      </c>
      <c r="S225" s="53">
        <v>0</v>
      </c>
      <c r="T225" s="34">
        <f>(M225*S225)</f>
        <v>0</v>
      </c>
      <c r="U225" s="34">
        <f>N225+R225+T225</f>
        <v>9032.6</v>
      </c>
      <c r="V225" s="53">
        <f>M225*200</f>
        <v>3000</v>
      </c>
      <c r="W225" s="53">
        <v>1</v>
      </c>
      <c r="X225" s="53">
        <v>153</v>
      </c>
      <c r="Y225" s="52">
        <f t="shared" si="26"/>
        <v>153</v>
      </c>
      <c r="Z225" s="46">
        <v>0</v>
      </c>
      <c r="AA225" s="46"/>
      <c r="AB225" s="34">
        <f>V225+Y225+Z225</f>
        <v>3153</v>
      </c>
      <c r="AC225" s="34">
        <f>AB225+U225</f>
        <v>12185.6</v>
      </c>
      <c r="AD225" s="57"/>
      <c r="AE225" s="74"/>
    </row>
    <row r="226" spans="1:31" s="31" customFormat="1" ht="30" hidden="1" customHeight="1" x14ac:dyDescent="0.2">
      <c r="A226" s="33" t="s">
        <v>409</v>
      </c>
      <c r="B226" s="33"/>
      <c r="C226" s="28" t="s">
        <v>77</v>
      </c>
      <c r="D226" s="28" t="s">
        <v>108</v>
      </c>
      <c r="E226" s="89" t="s">
        <v>415</v>
      </c>
      <c r="F226" s="35" t="s">
        <v>416</v>
      </c>
      <c r="G226" s="35" t="s">
        <v>417</v>
      </c>
      <c r="H226" s="220">
        <v>56</v>
      </c>
      <c r="I226" s="33" t="s">
        <v>48</v>
      </c>
      <c r="J226" s="51">
        <v>585</v>
      </c>
      <c r="K226" s="52">
        <v>19</v>
      </c>
      <c r="L226" s="52">
        <v>0</v>
      </c>
      <c r="M226" s="52">
        <f t="shared" si="23"/>
        <v>19</v>
      </c>
      <c r="N226" s="34">
        <f t="shared" si="25"/>
        <v>11115</v>
      </c>
      <c r="O226" s="53">
        <v>36</v>
      </c>
      <c r="P226" s="53">
        <v>22</v>
      </c>
      <c r="Q226" s="71">
        <v>0.4</v>
      </c>
      <c r="R226" s="71">
        <f t="shared" si="24"/>
        <v>316.8</v>
      </c>
      <c r="S226" s="34">
        <v>0</v>
      </c>
      <c r="T226" s="34">
        <v>0</v>
      </c>
      <c r="U226" s="34">
        <f>N226+R226+T226</f>
        <v>11431.8</v>
      </c>
      <c r="V226" s="53">
        <f>M226*200</f>
        <v>3800</v>
      </c>
      <c r="W226" s="53">
        <v>1</v>
      </c>
      <c r="X226" s="52">
        <v>225</v>
      </c>
      <c r="Y226" s="52">
        <f t="shared" si="26"/>
        <v>225</v>
      </c>
      <c r="Z226" s="34">
        <v>0</v>
      </c>
      <c r="AA226" s="34"/>
      <c r="AB226" s="34">
        <f>V226+Y226+Z226</f>
        <v>4025</v>
      </c>
      <c r="AC226" s="34">
        <f>AB226+U226</f>
        <v>15456.8</v>
      </c>
      <c r="AD226" s="57" t="str">
        <f>A226</f>
        <v>643-PR</v>
      </c>
      <c r="AE226" s="74"/>
    </row>
    <row r="227" spans="1:31" s="31" customFormat="1" ht="30.75" hidden="1" customHeight="1" x14ac:dyDescent="0.2">
      <c r="A227" s="33" t="s">
        <v>409</v>
      </c>
      <c r="B227" s="33"/>
      <c r="C227" s="28" t="s">
        <v>77</v>
      </c>
      <c r="D227" s="28" t="s">
        <v>108</v>
      </c>
      <c r="E227" s="89" t="s">
        <v>415</v>
      </c>
      <c r="F227" s="35" t="s">
        <v>416</v>
      </c>
      <c r="G227" s="35" t="s">
        <v>417</v>
      </c>
      <c r="H227" s="220">
        <v>56</v>
      </c>
      <c r="I227" s="33" t="s">
        <v>48</v>
      </c>
      <c r="J227" s="51">
        <v>585</v>
      </c>
      <c r="K227" s="52">
        <v>0</v>
      </c>
      <c r="L227" s="52">
        <v>18</v>
      </c>
      <c r="M227" s="52">
        <v>18</v>
      </c>
      <c r="N227" s="34">
        <f t="shared" si="25"/>
        <v>10530</v>
      </c>
      <c r="O227" s="53">
        <v>36</v>
      </c>
      <c r="P227" s="53">
        <v>22</v>
      </c>
      <c r="Q227" s="71">
        <v>0.4</v>
      </c>
      <c r="R227" s="71">
        <f t="shared" si="24"/>
        <v>316.8</v>
      </c>
      <c r="S227" s="34">
        <v>0</v>
      </c>
      <c r="T227" s="34">
        <v>0</v>
      </c>
      <c r="U227" s="34">
        <f>N227+R227+T227</f>
        <v>10846.8</v>
      </c>
      <c r="V227" s="53">
        <f>M227*200</f>
        <v>3600</v>
      </c>
      <c r="W227" s="53">
        <v>1</v>
      </c>
      <c r="X227" s="52">
        <v>225</v>
      </c>
      <c r="Y227" s="52">
        <f t="shared" si="26"/>
        <v>225</v>
      </c>
      <c r="Z227" s="34">
        <v>0</v>
      </c>
      <c r="AA227" s="34"/>
      <c r="AB227" s="34">
        <f>V227+Y227+Z227</f>
        <v>3825</v>
      </c>
      <c r="AC227" s="34">
        <f>AB227+U227</f>
        <v>14671.8</v>
      </c>
      <c r="AD227" s="57" t="str">
        <f>A227</f>
        <v>643-PR</v>
      </c>
      <c r="AE227" s="74"/>
    </row>
    <row r="228" spans="1:31" s="31" customFormat="1" ht="37.5" hidden="1" customHeight="1" x14ac:dyDescent="0.2">
      <c r="A228" s="62" t="s">
        <v>409</v>
      </c>
      <c r="B228" s="62"/>
      <c r="C228" s="63" t="s">
        <v>77</v>
      </c>
      <c r="D228" s="63" t="s">
        <v>108</v>
      </c>
      <c r="E228" s="95" t="s">
        <v>415</v>
      </c>
      <c r="F228" s="37" t="s">
        <v>420</v>
      </c>
      <c r="G228" s="37" t="s">
        <v>421</v>
      </c>
      <c r="H228" s="245">
        <v>42</v>
      </c>
      <c r="I228" s="62" t="s">
        <v>48</v>
      </c>
      <c r="J228" s="39">
        <v>585</v>
      </c>
      <c r="K228" s="40">
        <v>0</v>
      </c>
      <c r="L228" s="40">
        <v>0</v>
      </c>
      <c r="M228" s="40">
        <f t="shared" ref="M228:M295" si="27">K228+L228</f>
        <v>0</v>
      </c>
      <c r="N228" s="41">
        <f t="shared" si="25"/>
        <v>0</v>
      </c>
      <c r="O228" s="42">
        <v>0</v>
      </c>
      <c r="P228" s="42">
        <v>22</v>
      </c>
      <c r="Q228" s="67">
        <v>0.4</v>
      </c>
      <c r="R228" s="67">
        <f t="shared" si="24"/>
        <v>0</v>
      </c>
      <c r="S228" s="42">
        <v>0</v>
      </c>
      <c r="T228" s="41">
        <f>(M228*S228)</f>
        <v>0</v>
      </c>
      <c r="U228" s="41">
        <f>N228+R228+T228</f>
        <v>0</v>
      </c>
      <c r="V228" s="42">
        <f>M228*200</f>
        <v>0</v>
      </c>
      <c r="W228" s="42">
        <v>0</v>
      </c>
      <c r="X228" s="42">
        <v>225</v>
      </c>
      <c r="Y228" s="40">
        <f t="shared" si="26"/>
        <v>0</v>
      </c>
      <c r="Z228" s="45">
        <v>0</v>
      </c>
      <c r="AA228" s="46"/>
      <c r="AB228" s="41">
        <f>V228+Y228+Z228</f>
        <v>0</v>
      </c>
      <c r="AC228" s="41">
        <f>AB228+U228</f>
        <v>0</v>
      </c>
      <c r="AD228" s="57" t="str">
        <f>A228</f>
        <v>643-PR</v>
      </c>
      <c r="AE228" s="74"/>
    </row>
    <row r="229" spans="1:31" s="31" customFormat="1" ht="45.75" hidden="1" customHeight="1" x14ac:dyDescent="0.2">
      <c r="A229" s="62" t="s">
        <v>409</v>
      </c>
      <c r="B229" s="62"/>
      <c r="C229" s="63" t="s">
        <v>77</v>
      </c>
      <c r="D229" s="63" t="s">
        <v>108</v>
      </c>
      <c r="E229" s="37" t="s">
        <v>207</v>
      </c>
      <c r="F229" s="37" t="s">
        <v>423</v>
      </c>
      <c r="G229" s="37" t="s">
        <v>424</v>
      </c>
      <c r="H229" s="245">
        <v>42</v>
      </c>
      <c r="I229" s="62" t="s">
        <v>48</v>
      </c>
      <c r="J229" s="39">
        <v>585</v>
      </c>
      <c r="K229" s="40">
        <v>0</v>
      </c>
      <c r="L229" s="40">
        <v>0</v>
      </c>
      <c r="M229" s="40">
        <f t="shared" si="27"/>
        <v>0</v>
      </c>
      <c r="N229" s="41">
        <f t="shared" si="25"/>
        <v>0</v>
      </c>
      <c r="O229" s="42">
        <v>0</v>
      </c>
      <c r="P229" s="42">
        <v>12</v>
      </c>
      <c r="Q229" s="67">
        <v>0.4</v>
      </c>
      <c r="R229" s="67">
        <f t="shared" si="24"/>
        <v>0</v>
      </c>
      <c r="S229" s="42">
        <v>0</v>
      </c>
      <c r="T229" s="41">
        <f>(M229*S229)</f>
        <v>0</v>
      </c>
      <c r="U229" s="41">
        <f>N229+R229+T229</f>
        <v>0</v>
      </c>
      <c r="V229" s="42">
        <f>M229*200</f>
        <v>0</v>
      </c>
      <c r="W229" s="42">
        <v>0</v>
      </c>
      <c r="X229" s="42">
        <v>205</v>
      </c>
      <c r="Y229" s="40">
        <f t="shared" si="26"/>
        <v>0</v>
      </c>
      <c r="Z229" s="45">
        <v>0</v>
      </c>
      <c r="AA229" s="46"/>
      <c r="AB229" s="41">
        <f>V229+Y229+Z229</f>
        <v>0</v>
      </c>
      <c r="AC229" s="41">
        <f>AB229+U229</f>
        <v>0</v>
      </c>
      <c r="AD229" s="49" t="str">
        <f>A229</f>
        <v>643-PR</v>
      </c>
      <c r="AE229" s="74"/>
    </row>
    <row r="230" spans="1:31" s="31" customFormat="1" ht="45.75" hidden="1" customHeight="1" x14ac:dyDescent="0.2">
      <c r="A230" s="62" t="s">
        <v>409</v>
      </c>
      <c r="B230" s="62"/>
      <c r="C230" s="63" t="s">
        <v>77</v>
      </c>
      <c r="D230" s="63" t="s">
        <v>108</v>
      </c>
      <c r="E230" s="37" t="s">
        <v>207</v>
      </c>
      <c r="F230" s="37" t="s">
        <v>423</v>
      </c>
      <c r="G230" s="37" t="s">
        <v>424</v>
      </c>
      <c r="H230" s="245">
        <v>42</v>
      </c>
      <c r="I230" s="62" t="s">
        <v>48</v>
      </c>
      <c r="J230" s="39">
        <v>585</v>
      </c>
      <c r="K230" s="40">
        <v>0</v>
      </c>
      <c r="L230" s="40">
        <v>0</v>
      </c>
      <c r="M230" s="40">
        <f t="shared" si="27"/>
        <v>0</v>
      </c>
      <c r="N230" s="41">
        <f t="shared" si="25"/>
        <v>0</v>
      </c>
      <c r="O230" s="42">
        <v>0</v>
      </c>
      <c r="P230" s="42">
        <v>12</v>
      </c>
      <c r="Q230" s="67">
        <v>0.4</v>
      </c>
      <c r="R230" s="67">
        <f t="shared" si="24"/>
        <v>0</v>
      </c>
      <c r="S230" s="42">
        <v>0</v>
      </c>
      <c r="T230" s="41">
        <f>(M230*S230)</f>
        <v>0</v>
      </c>
      <c r="U230" s="41">
        <f>N230+R230+T230</f>
        <v>0</v>
      </c>
      <c r="V230" s="42">
        <f>M230*200</f>
        <v>0</v>
      </c>
      <c r="W230" s="42">
        <v>0</v>
      </c>
      <c r="X230" s="42">
        <v>205</v>
      </c>
      <c r="Y230" s="40">
        <f t="shared" si="26"/>
        <v>0</v>
      </c>
      <c r="Z230" s="45">
        <v>0</v>
      </c>
      <c r="AA230" s="46"/>
      <c r="AB230" s="41">
        <f>V230+Y230+Z230</f>
        <v>0</v>
      </c>
      <c r="AC230" s="41">
        <f>AB230+U230</f>
        <v>0</v>
      </c>
      <c r="AD230" s="49" t="str">
        <f>A230</f>
        <v>643-PR</v>
      </c>
      <c r="AE230" s="74"/>
    </row>
    <row r="231" spans="1:31" s="31" customFormat="1" ht="40.5" hidden="1" customHeight="1" x14ac:dyDescent="0.2">
      <c r="A231" s="33" t="s">
        <v>409</v>
      </c>
      <c r="B231" s="33"/>
      <c r="C231" s="28" t="s">
        <v>77</v>
      </c>
      <c r="D231" s="28" t="s">
        <v>108</v>
      </c>
      <c r="E231" s="35" t="s">
        <v>213</v>
      </c>
      <c r="F231" s="35" t="s">
        <v>426</v>
      </c>
      <c r="G231" s="35" t="s">
        <v>411</v>
      </c>
      <c r="H231" s="220">
        <v>42</v>
      </c>
      <c r="I231" s="33" t="s">
        <v>48</v>
      </c>
      <c r="J231" s="51">
        <v>585</v>
      </c>
      <c r="K231" s="52">
        <v>20</v>
      </c>
      <c r="L231" s="52">
        <v>0</v>
      </c>
      <c r="M231" s="52">
        <f t="shared" si="27"/>
        <v>20</v>
      </c>
      <c r="N231" s="34">
        <f t="shared" si="25"/>
        <v>11700</v>
      </c>
      <c r="O231" s="53">
        <v>28</v>
      </c>
      <c r="P231" s="53">
        <v>12</v>
      </c>
      <c r="Q231" s="71">
        <v>0.4</v>
      </c>
      <c r="R231" s="71">
        <f t="shared" si="24"/>
        <v>134.40000000000003</v>
      </c>
      <c r="S231" s="53">
        <v>0</v>
      </c>
      <c r="T231" s="34">
        <f>(M231*S231)</f>
        <v>0</v>
      </c>
      <c r="U231" s="34">
        <f>N231+R231+T231</f>
        <v>11834.4</v>
      </c>
      <c r="V231" s="53">
        <f>M231*200</f>
        <v>4000</v>
      </c>
      <c r="W231" s="53">
        <v>1</v>
      </c>
      <c r="X231" s="53">
        <v>154</v>
      </c>
      <c r="Y231" s="52">
        <f t="shared" si="26"/>
        <v>154</v>
      </c>
      <c r="Z231" s="46">
        <v>0</v>
      </c>
      <c r="AA231" s="46"/>
      <c r="AB231" s="34">
        <f>V231+Y231+Z231</f>
        <v>4154</v>
      </c>
      <c r="AC231" s="34">
        <f>AB231+U231</f>
        <v>15988.4</v>
      </c>
      <c r="AD231" s="57" t="str">
        <f>A231</f>
        <v>643-PR</v>
      </c>
      <c r="AE231" s="74"/>
    </row>
    <row r="232" spans="1:31" s="31" customFormat="1" ht="38.25" hidden="1" customHeight="1" x14ac:dyDescent="0.2">
      <c r="A232" s="33" t="s">
        <v>409</v>
      </c>
      <c r="B232" s="33"/>
      <c r="C232" s="28" t="s">
        <v>77</v>
      </c>
      <c r="D232" s="28" t="s">
        <v>108</v>
      </c>
      <c r="E232" s="35" t="s">
        <v>213</v>
      </c>
      <c r="F232" s="35" t="s">
        <v>392</v>
      </c>
      <c r="G232" s="35" t="s">
        <v>428</v>
      </c>
      <c r="H232" s="220">
        <v>42</v>
      </c>
      <c r="I232" s="33" t="s">
        <v>48</v>
      </c>
      <c r="J232" s="51">
        <v>585</v>
      </c>
      <c r="K232" s="52">
        <v>0</v>
      </c>
      <c r="L232" s="52">
        <v>19</v>
      </c>
      <c r="M232" s="52">
        <f t="shared" si="27"/>
        <v>19</v>
      </c>
      <c r="N232" s="34">
        <f t="shared" si="25"/>
        <v>11115</v>
      </c>
      <c r="O232" s="53">
        <v>28</v>
      </c>
      <c r="P232" s="53">
        <v>12</v>
      </c>
      <c r="Q232" s="71">
        <v>0.4</v>
      </c>
      <c r="R232" s="71">
        <f t="shared" si="24"/>
        <v>134.40000000000003</v>
      </c>
      <c r="S232" s="53">
        <v>0</v>
      </c>
      <c r="T232" s="34">
        <f>(M232*S232)</f>
        <v>0</v>
      </c>
      <c r="U232" s="34">
        <f>N232+R232+T232</f>
        <v>11249.4</v>
      </c>
      <c r="V232" s="53">
        <f>M232*200</f>
        <v>3800</v>
      </c>
      <c r="W232" s="53">
        <v>1</v>
      </c>
      <c r="X232" s="53">
        <v>154</v>
      </c>
      <c r="Y232" s="52">
        <f t="shared" si="26"/>
        <v>154</v>
      </c>
      <c r="Z232" s="46">
        <v>0</v>
      </c>
      <c r="AA232" s="46"/>
      <c r="AB232" s="34">
        <f>V232+Y232+Z232</f>
        <v>3954</v>
      </c>
      <c r="AC232" s="34">
        <f>AB232+U232</f>
        <v>15203.4</v>
      </c>
      <c r="AD232" s="57" t="str">
        <f>A232</f>
        <v>643-PR</v>
      </c>
      <c r="AE232" s="74"/>
    </row>
    <row r="233" spans="1:31" s="31" customFormat="1" ht="31.5" hidden="1" customHeight="1" x14ac:dyDescent="0.2">
      <c r="A233" s="33" t="s">
        <v>409</v>
      </c>
      <c r="B233" s="33"/>
      <c r="C233" s="28" t="s">
        <v>77</v>
      </c>
      <c r="D233" s="28" t="s">
        <v>108</v>
      </c>
      <c r="E233" s="89" t="s">
        <v>302</v>
      </c>
      <c r="F233" s="35" t="s">
        <v>392</v>
      </c>
      <c r="G233" s="35" t="s">
        <v>428</v>
      </c>
      <c r="H233" s="220">
        <v>42</v>
      </c>
      <c r="I233" s="33" t="s">
        <v>48</v>
      </c>
      <c r="J233" s="51">
        <v>585</v>
      </c>
      <c r="K233" s="52">
        <v>19</v>
      </c>
      <c r="L233" s="52">
        <v>0</v>
      </c>
      <c r="M233" s="52">
        <f t="shared" si="27"/>
        <v>19</v>
      </c>
      <c r="N233" s="34">
        <f t="shared" si="25"/>
        <v>11115</v>
      </c>
      <c r="O233" s="53">
        <v>28</v>
      </c>
      <c r="P233" s="53">
        <v>41</v>
      </c>
      <c r="Q233" s="71">
        <v>0.4</v>
      </c>
      <c r="R233" s="71">
        <f t="shared" si="24"/>
        <v>459.20000000000005</v>
      </c>
      <c r="S233" s="53">
        <v>0</v>
      </c>
      <c r="T233" s="34">
        <f>(M233*S233)</f>
        <v>0</v>
      </c>
      <c r="U233" s="34">
        <f>N233+R233+T233</f>
        <v>11574.2</v>
      </c>
      <c r="V233" s="53">
        <f>M233*200</f>
        <v>3800</v>
      </c>
      <c r="W233" s="53">
        <v>1</v>
      </c>
      <c r="X233" s="53">
        <v>275</v>
      </c>
      <c r="Y233" s="52">
        <f t="shared" si="26"/>
        <v>275</v>
      </c>
      <c r="Z233" s="46">
        <v>0</v>
      </c>
      <c r="AA233" s="46"/>
      <c r="AB233" s="34">
        <f>V233+Y233+Z233</f>
        <v>4075</v>
      </c>
      <c r="AC233" s="34">
        <f>AB233+U233</f>
        <v>15649.2</v>
      </c>
      <c r="AD233" s="57" t="str">
        <f>A233</f>
        <v>643-PR</v>
      </c>
      <c r="AE233" s="74"/>
    </row>
    <row r="234" spans="1:31" s="31" customFormat="1" ht="28.5" hidden="1" customHeight="1" x14ac:dyDescent="0.2">
      <c r="A234" s="33" t="s">
        <v>409</v>
      </c>
      <c r="B234" s="33"/>
      <c r="C234" s="28" t="s">
        <v>77</v>
      </c>
      <c r="D234" s="28" t="s">
        <v>50</v>
      </c>
      <c r="E234" s="35" t="s">
        <v>373</v>
      </c>
      <c r="F234" s="35" t="s">
        <v>420</v>
      </c>
      <c r="G234" s="35" t="s">
        <v>413</v>
      </c>
      <c r="H234" s="220">
        <v>42</v>
      </c>
      <c r="I234" s="33" t="s">
        <v>48</v>
      </c>
      <c r="J234" s="51">
        <v>585</v>
      </c>
      <c r="K234" s="52">
        <v>0</v>
      </c>
      <c r="L234" s="52">
        <v>20</v>
      </c>
      <c r="M234" s="52">
        <f t="shared" si="27"/>
        <v>20</v>
      </c>
      <c r="N234" s="34">
        <f t="shared" si="25"/>
        <v>11700</v>
      </c>
      <c r="O234" s="53">
        <v>28</v>
      </c>
      <c r="P234" s="53">
        <v>30</v>
      </c>
      <c r="Q234" s="71">
        <v>0.4</v>
      </c>
      <c r="R234" s="71">
        <f t="shared" si="24"/>
        <v>336</v>
      </c>
      <c r="S234" s="53">
        <v>0</v>
      </c>
      <c r="T234" s="34">
        <f>(M234*S234)</f>
        <v>0</v>
      </c>
      <c r="U234" s="34">
        <f>N234+R234+T234</f>
        <v>12036</v>
      </c>
      <c r="V234" s="53">
        <f>M234*200</f>
        <v>4000</v>
      </c>
      <c r="W234" s="53">
        <v>1</v>
      </c>
      <c r="X234" s="53">
        <v>310</v>
      </c>
      <c r="Y234" s="52">
        <f t="shared" si="26"/>
        <v>310</v>
      </c>
      <c r="Z234" s="46">
        <v>0</v>
      </c>
      <c r="AA234" s="46"/>
      <c r="AB234" s="34">
        <f>V234+Y234+Z234</f>
        <v>4310</v>
      </c>
      <c r="AC234" s="34">
        <f>AB234+U234</f>
        <v>16346</v>
      </c>
      <c r="AD234" s="57" t="str">
        <f>A234</f>
        <v>643-PR</v>
      </c>
      <c r="AE234" s="74"/>
    </row>
    <row r="235" spans="1:31" s="31" customFormat="1" ht="42.75" hidden="1" customHeight="1" x14ac:dyDescent="0.2">
      <c r="A235" s="33" t="s">
        <v>409</v>
      </c>
      <c r="B235" s="33"/>
      <c r="C235" s="28" t="s">
        <v>77</v>
      </c>
      <c r="D235" s="28" t="s">
        <v>50</v>
      </c>
      <c r="E235" s="35" t="s">
        <v>165</v>
      </c>
      <c r="F235" s="35" t="s">
        <v>432</v>
      </c>
      <c r="G235" s="35" t="s">
        <v>433</v>
      </c>
      <c r="H235" s="220">
        <v>42</v>
      </c>
      <c r="I235" s="33" t="s">
        <v>48</v>
      </c>
      <c r="J235" s="51">
        <v>585</v>
      </c>
      <c r="K235" s="52">
        <v>20</v>
      </c>
      <c r="L235" s="52">
        <v>0</v>
      </c>
      <c r="M235" s="52">
        <f t="shared" si="27"/>
        <v>20</v>
      </c>
      <c r="N235" s="34">
        <f t="shared" si="25"/>
        <v>11700</v>
      </c>
      <c r="O235" s="53">
        <v>28</v>
      </c>
      <c r="P235" s="53">
        <v>46</v>
      </c>
      <c r="Q235" s="71">
        <v>0.4</v>
      </c>
      <c r="R235" s="71">
        <f t="shared" si="24"/>
        <v>515.20000000000005</v>
      </c>
      <c r="S235" s="53">
        <v>0</v>
      </c>
      <c r="T235" s="34">
        <f>(M235*S235)</f>
        <v>0</v>
      </c>
      <c r="U235" s="34">
        <f>N235+R235+T235</f>
        <v>12215.2</v>
      </c>
      <c r="V235" s="53">
        <f>M235*200</f>
        <v>4000</v>
      </c>
      <c r="W235" s="53">
        <v>1</v>
      </c>
      <c r="X235" s="53">
        <v>385</v>
      </c>
      <c r="Y235" s="52">
        <f t="shared" si="26"/>
        <v>385</v>
      </c>
      <c r="Z235" s="46">
        <v>0</v>
      </c>
      <c r="AA235" s="46"/>
      <c r="AB235" s="34">
        <f>V235+Y235+Z235</f>
        <v>4385</v>
      </c>
      <c r="AC235" s="34">
        <f>AB235+U235</f>
        <v>16600.2</v>
      </c>
      <c r="AD235" s="57" t="str">
        <f>A235</f>
        <v>643-PR</v>
      </c>
      <c r="AE235" s="74"/>
    </row>
    <row r="236" spans="1:31" s="31" customFormat="1" ht="33" hidden="1" customHeight="1" x14ac:dyDescent="0.2">
      <c r="A236" s="33" t="s">
        <v>435</v>
      </c>
      <c r="B236" s="33" t="s">
        <v>32</v>
      </c>
      <c r="C236" s="28" t="s">
        <v>77</v>
      </c>
      <c r="D236" s="28" t="s">
        <v>108</v>
      </c>
      <c r="E236" s="89" t="s">
        <v>302</v>
      </c>
      <c r="F236" s="35" t="s">
        <v>416</v>
      </c>
      <c r="G236" s="35" t="s">
        <v>417</v>
      </c>
      <c r="H236" s="220">
        <v>56</v>
      </c>
      <c r="I236" s="33" t="s">
        <v>48</v>
      </c>
      <c r="J236" s="51">
        <v>585</v>
      </c>
      <c r="K236" s="52">
        <v>0</v>
      </c>
      <c r="L236" s="52">
        <v>18</v>
      </c>
      <c r="M236" s="52">
        <f t="shared" si="27"/>
        <v>18</v>
      </c>
      <c r="N236" s="34">
        <f t="shared" si="25"/>
        <v>10530</v>
      </c>
      <c r="O236" s="53">
        <v>36</v>
      </c>
      <c r="P236" s="53">
        <v>41</v>
      </c>
      <c r="Q236" s="71">
        <v>0.4</v>
      </c>
      <c r="R236" s="71">
        <f t="shared" si="24"/>
        <v>590.40000000000009</v>
      </c>
      <c r="S236" s="53">
        <v>0</v>
      </c>
      <c r="T236" s="34">
        <f>(M236*S236)</f>
        <v>0</v>
      </c>
      <c r="U236" s="34">
        <f>N236+R236+T236</f>
        <v>11120.4</v>
      </c>
      <c r="V236" s="53">
        <f>M236*200</f>
        <v>3600</v>
      </c>
      <c r="W236" s="53">
        <v>0</v>
      </c>
      <c r="X236" s="53">
        <v>0</v>
      </c>
      <c r="Y236" s="52">
        <f t="shared" si="26"/>
        <v>0</v>
      </c>
      <c r="Z236" s="46">
        <v>0</v>
      </c>
      <c r="AA236" s="46" t="s">
        <v>301</v>
      </c>
      <c r="AB236" s="34">
        <f>V236+Y236+Z236</f>
        <v>3600</v>
      </c>
      <c r="AC236" s="34">
        <f>AB236+U236</f>
        <v>14720.4</v>
      </c>
      <c r="AD236" s="57" t="str">
        <f>A236</f>
        <v>643-SH</v>
      </c>
      <c r="AE236" s="74"/>
    </row>
    <row r="237" spans="1:31" s="31" customFormat="1" ht="42.75" hidden="1" customHeight="1" x14ac:dyDescent="0.2">
      <c r="A237" s="62" t="s">
        <v>437</v>
      </c>
      <c r="B237" s="62" t="s">
        <v>32</v>
      </c>
      <c r="C237" s="63" t="s">
        <v>77</v>
      </c>
      <c r="D237" s="63" t="s">
        <v>108</v>
      </c>
      <c r="E237" s="37" t="s">
        <v>438</v>
      </c>
      <c r="F237" s="37" t="s">
        <v>94</v>
      </c>
      <c r="G237" s="37" t="s">
        <v>95</v>
      </c>
      <c r="H237" s="245">
        <v>42</v>
      </c>
      <c r="I237" s="62" t="s">
        <v>172</v>
      </c>
      <c r="J237" s="39">
        <v>585</v>
      </c>
      <c r="K237" s="40">
        <v>0</v>
      </c>
      <c r="L237" s="40">
        <v>0</v>
      </c>
      <c r="M237" s="40">
        <f t="shared" si="27"/>
        <v>0</v>
      </c>
      <c r="N237" s="41">
        <f t="shared" si="25"/>
        <v>0</v>
      </c>
      <c r="O237" s="42">
        <v>0</v>
      </c>
      <c r="P237" s="42">
        <v>15</v>
      </c>
      <c r="Q237" s="67">
        <v>0.4</v>
      </c>
      <c r="R237" s="67">
        <f t="shared" si="24"/>
        <v>0</v>
      </c>
      <c r="S237" s="42">
        <v>0</v>
      </c>
      <c r="T237" s="41">
        <f>(M237*S237)</f>
        <v>0</v>
      </c>
      <c r="U237" s="41">
        <f>N237+R237+T237</f>
        <v>0</v>
      </c>
      <c r="V237" s="42">
        <f>M237*200</f>
        <v>0</v>
      </c>
      <c r="W237" s="42">
        <v>0</v>
      </c>
      <c r="X237" s="42">
        <v>175</v>
      </c>
      <c r="Y237" s="40">
        <f t="shared" si="26"/>
        <v>0</v>
      </c>
      <c r="Z237" s="45">
        <v>0</v>
      </c>
      <c r="AA237" s="45"/>
      <c r="AB237" s="41">
        <f>V237+Y237+Z237</f>
        <v>0</v>
      </c>
      <c r="AC237" s="41">
        <f>AB237+U237</f>
        <v>0</v>
      </c>
      <c r="AD237" s="57" t="str">
        <f>A237</f>
        <v>644-PR</v>
      </c>
      <c r="AE237" s="74"/>
    </row>
    <row r="238" spans="1:31" s="31" customFormat="1" ht="43.5" hidden="1" customHeight="1" x14ac:dyDescent="0.2">
      <c r="A238" s="33" t="s">
        <v>437</v>
      </c>
      <c r="B238" s="33"/>
      <c r="C238" s="28" t="s">
        <v>77</v>
      </c>
      <c r="D238" s="28" t="s">
        <v>108</v>
      </c>
      <c r="E238" s="35" t="s">
        <v>438</v>
      </c>
      <c r="F238" s="35" t="s">
        <v>440</v>
      </c>
      <c r="G238" s="35" t="s">
        <v>441</v>
      </c>
      <c r="H238" s="220">
        <v>56</v>
      </c>
      <c r="I238" s="33" t="s">
        <v>172</v>
      </c>
      <c r="J238" s="51">
        <v>585</v>
      </c>
      <c r="K238" s="52">
        <v>0</v>
      </c>
      <c r="L238" s="52">
        <v>15</v>
      </c>
      <c r="M238" s="52">
        <f t="shared" si="27"/>
        <v>15</v>
      </c>
      <c r="N238" s="34">
        <f t="shared" si="25"/>
        <v>8775</v>
      </c>
      <c r="O238" s="53">
        <v>24</v>
      </c>
      <c r="P238" s="53">
        <v>15</v>
      </c>
      <c r="Q238" s="71">
        <v>0.4</v>
      </c>
      <c r="R238" s="71">
        <f t="shared" si="24"/>
        <v>144</v>
      </c>
      <c r="S238" s="53">
        <v>150</v>
      </c>
      <c r="T238" s="34">
        <f>(M238*S238)</f>
        <v>2250</v>
      </c>
      <c r="U238" s="34">
        <f>N238+R238+T238</f>
        <v>11169</v>
      </c>
      <c r="V238" s="53">
        <f>M238*200</f>
        <v>3000</v>
      </c>
      <c r="W238" s="53">
        <v>1</v>
      </c>
      <c r="X238" s="53">
        <v>175</v>
      </c>
      <c r="Y238" s="52">
        <f t="shared" si="26"/>
        <v>175</v>
      </c>
      <c r="Z238" s="46">
        <v>0</v>
      </c>
      <c r="AA238" s="46"/>
      <c r="AB238" s="34">
        <f>V238+Y238+Z238</f>
        <v>3175</v>
      </c>
      <c r="AC238" s="34">
        <f>AB238+U238</f>
        <v>14344</v>
      </c>
      <c r="AD238" s="57" t="str">
        <f>A238</f>
        <v>644-PR</v>
      </c>
      <c r="AE238" s="74"/>
    </row>
    <row r="239" spans="1:31" s="31" customFormat="1" ht="50" hidden="1" customHeight="1" x14ac:dyDescent="0.2">
      <c r="A239" s="178" t="s">
        <v>437</v>
      </c>
      <c r="B239" s="178" t="s">
        <v>677</v>
      </c>
      <c r="C239" s="179" t="s">
        <v>77</v>
      </c>
      <c r="D239" s="179" t="s">
        <v>108</v>
      </c>
      <c r="E239" s="180" t="s">
        <v>438</v>
      </c>
      <c r="F239" s="180" t="s">
        <v>308</v>
      </c>
      <c r="G239" s="180" t="s">
        <v>309</v>
      </c>
      <c r="H239" s="220">
        <v>42</v>
      </c>
      <c r="I239" s="33" t="s">
        <v>172</v>
      </c>
      <c r="J239" s="51">
        <v>585</v>
      </c>
      <c r="K239" s="52">
        <v>0</v>
      </c>
      <c r="L239" s="52">
        <v>15</v>
      </c>
      <c r="M239" s="52">
        <f t="shared" si="27"/>
        <v>15</v>
      </c>
      <c r="N239" s="34">
        <f t="shared" si="25"/>
        <v>8775</v>
      </c>
      <c r="O239" s="53">
        <v>18</v>
      </c>
      <c r="P239" s="53">
        <v>15</v>
      </c>
      <c r="Q239" s="71">
        <v>0.4</v>
      </c>
      <c r="R239" s="71">
        <f t="shared" si="24"/>
        <v>108</v>
      </c>
      <c r="S239" s="53">
        <v>0</v>
      </c>
      <c r="T239" s="34">
        <f>(M239*S239)</f>
        <v>0</v>
      </c>
      <c r="U239" s="34">
        <f>N239+R239+T239</f>
        <v>8883</v>
      </c>
      <c r="V239" s="53">
        <f>M239*200</f>
        <v>3000</v>
      </c>
      <c r="W239" s="53">
        <v>1</v>
      </c>
      <c r="X239" s="53">
        <v>175</v>
      </c>
      <c r="Y239" s="52">
        <f t="shared" si="26"/>
        <v>175</v>
      </c>
      <c r="Z239" s="46">
        <v>0</v>
      </c>
      <c r="AA239" s="46"/>
      <c r="AB239" s="34">
        <f>V239+Y239+Z239</f>
        <v>3175</v>
      </c>
      <c r="AC239" s="34">
        <f>AB239+U239</f>
        <v>12058</v>
      </c>
      <c r="AD239" s="57" t="str">
        <f>A239</f>
        <v>644-PR</v>
      </c>
      <c r="AE239" s="74"/>
    </row>
    <row r="240" spans="1:31" s="31" customFormat="1" ht="50" hidden="1" customHeight="1" x14ac:dyDescent="0.2">
      <c r="A240" s="33" t="s">
        <v>437</v>
      </c>
      <c r="B240" s="33"/>
      <c r="C240" s="28" t="s">
        <v>77</v>
      </c>
      <c r="D240" s="28" t="s">
        <v>108</v>
      </c>
      <c r="E240" s="35" t="s">
        <v>443</v>
      </c>
      <c r="F240" s="35" t="s">
        <v>82</v>
      </c>
      <c r="G240" s="35" t="s">
        <v>444</v>
      </c>
      <c r="H240" s="220">
        <v>42</v>
      </c>
      <c r="I240" s="33" t="s">
        <v>172</v>
      </c>
      <c r="J240" s="51">
        <v>585</v>
      </c>
      <c r="K240" s="52">
        <v>0</v>
      </c>
      <c r="L240" s="52">
        <v>15</v>
      </c>
      <c r="M240" s="52">
        <f t="shared" si="27"/>
        <v>15</v>
      </c>
      <c r="N240" s="34">
        <f t="shared" si="25"/>
        <v>8775</v>
      </c>
      <c r="O240" s="53">
        <v>18</v>
      </c>
      <c r="P240" s="53">
        <v>68</v>
      </c>
      <c r="Q240" s="71">
        <v>0.4</v>
      </c>
      <c r="R240" s="71">
        <f t="shared" si="24"/>
        <v>489.6</v>
      </c>
      <c r="S240" s="53">
        <v>0</v>
      </c>
      <c r="T240" s="34">
        <f>(M240*S240)</f>
        <v>0</v>
      </c>
      <c r="U240" s="34">
        <f>N240+R240+T240</f>
        <v>9264.6</v>
      </c>
      <c r="V240" s="53">
        <f>M240*200</f>
        <v>3000</v>
      </c>
      <c r="W240" s="53">
        <v>1</v>
      </c>
      <c r="X240" s="53">
        <v>225</v>
      </c>
      <c r="Y240" s="52">
        <f t="shared" si="26"/>
        <v>225</v>
      </c>
      <c r="Z240" s="46">
        <v>0</v>
      </c>
      <c r="AA240" s="46"/>
      <c r="AB240" s="34">
        <f>V240+Y240+Z240</f>
        <v>3225</v>
      </c>
      <c r="AC240" s="34">
        <f>AB240+U240</f>
        <v>12489.6</v>
      </c>
      <c r="AD240" s="57" t="str">
        <f>A240</f>
        <v>644-PR</v>
      </c>
      <c r="AE240" s="74"/>
    </row>
    <row r="241" spans="1:31" s="31" customFormat="1" ht="39.75" hidden="1" customHeight="1" x14ac:dyDescent="0.2">
      <c r="A241" s="33" t="s">
        <v>437</v>
      </c>
      <c r="B241" s="33" t="s">
        <v>646</v>
      </c>
      <c r="C241" s="28" t="s">
        <v>77</v>
      </c>
      <c r="D241" s="28" t="s">
        <v>108</v>
      </c>
      <c r="E241" s="35" t="s">
        <v>438</v>
      </c>
      <c r="F241" s="35" t="s">
        <v>100</v>
      </c>
      <c r="G241" s="35" t="s">
        <v>411</v>
      </c>
      <c r="H241" s="220">
        <v>42</v>
      </c>
      <c r="I241" s="33" t="s">
        <v>172</v>
      </c>
      <c r="J241" s="51">
        <v>585</v>
      </c>
      <c r="K241" s="52">
        <v>0</v>
      </c>
      <c r="L241" s="52">
        <v>0</v>
      </c>
      <c r="M241" s="52">
        <f t="shared" si="27"/>
        <v>0</v>
      </c>
      <c r="N241" s="34">
        <f t="shared" si="25"/>
        <v>0</v>
      </c>
      <c r="O241" s="53">
        <v>0</v>
      </c>
      <c r="P241" s="53">
        <v>15</v>
      </c>
      <c r="Q241" s="71">
        <v>0.4</v>
      </c>
      <c r="R241" s="71">
        <f t="shared" si="24"/>
        <v>0</v>
      </c>
      <c r="S241" s="53">
        <v>0</v>
      </c>
      <c r="T241" s="34">
        <f>(M241*S241)</f>
        <v>0</v>
      </c>
      <c r="U241" s="34">
        <f>N241+R241+T241</f>
        <v>0</v>
      </c>
      <c r="V241" s="53">
        <f>M241*200</f>
        <v>0</v>
      </c>
      <c r="W241" s="53">
        <v>0</v>
      </c>
      <c r="X241" s="53">
        <v>175</v>
      </c>
      <c r="Y241" s="52">
        <f t="shared" si="26"/>
        <v>0</v>
      </c>
      <c r="Z241" s="46">
        <v>0</v>
      </c>
      <c r="AA241" s="46"/>
      <c r="AB241" s="34">
        <f>V241+Y241+Z241</f>
        <v>0</v>
      </c>
      <c r="AC241" s="34">
        <f>AB241+U241</f>
        <v>0</v>
      </c>
      <c r="AD241" s="57" t="str">
        <f>A241</f>
        <v>644-PR</v>
      </c>
      <c r="AE241" s="74"/>
    </row>
    <row r="242" spans="1:31" s="31" customFormat="1" ht="38.25" hidden="1" customHeight="1" x14ac:dyDescent="0.2">
      <c r="A242" s="33" t="s">
        <v>437</v>
      </c>
      <c r="B242" s="33"/>
      <c r="C242" s="28" t="s">
        <v>77</v>
      </c>
      <c r="D242" s="28" t="s">
        <v>108</v>
      </c>
      <c r="E242" s="35" t="s">
        <v>443</v>
      </c>
      <c r="F242" s="35" t="s">
        <v>447</v>
      </c>
      <c r="G242" s="35" t="s">
        <v>448</v>
      </c>
      <c r="H242" s="220">
        <v>42</v>
      </c>
      <c r="I242" s="33" t="s">
        <v>172</v>
      </c>
      <c r="J242" s="51">
        <v>585</v>
      </c>
      <c r="K242" s="52">
        <v>14</v>
      </c>
      <c r="L242" s="52">
        <v>0</v>
      </c>
      <c r="M242" s="52">
        <f t="shared" si="27"/>
        <v>14</v>
      </c>
      <c r="N242" s="34">
        <f t="shared" si="25"/>
        <v>8190</v>
      </c>
      <c r="O242" s="34">
        <v>18</v>
      </c>
      <c r="P242" s="34">
        <v>68</v>
      </c>
      <c r="Q242" s="54">
        <v>0.4</v>
      </c>
      <c r="R242" s="54">
        <f t="shared" si="24"/>
        <v>489.6</v>
      </c>
      <c r="S242" s="34">
        <v>110</v>
      </c>
      <c r="T242" s="34">
        <f>(M242*S242)</f>
        <v>1540</v>
      </c>
      <c r="U242" s="34">
        <f>N242+R242+T242</f>
        <v>10219.6</v>
      </c>
      <c r="V242" s="34">
        <f>M242*200</f>
        <v>2800</v>
      </c>
      <c r="W242" s="34">
        <v>1</v>
      </c>
      <c r="X242" s="34">
        <v>225</v>
      </c>
      <c r="Y242" s="52">
        <f t="shared" si="26"/>
        <v>225</v>
      </c>
      <c r="Z242" s="52">
        <v>0</v>
      </c>
      <c r="AA242" s="52"/>
      <c r="AB242" s="34">
        <f>V242+Y242+Z242</f>
        <v>3025</v>
      </c>
      <c r="AC242" s="34">
        <f>AB242+U242</f>
        <v>13244.6</v>
      </c>
      <c r="AD242" s="57" t="str">
        <f>A242</f>
        <v>644-PR</v>
      </c>
      <c r="AE242" s="74"/>
    </row>
    <row r="243" spans="1:31" s="31" customFormat="1" ht="39" hidden="1" customHeight="1" x14ac:dyDescent="0.2">
      <c r="A243" s="33" t="s">
        <v>437</v>
      </c>
      <c r="B243" s="33"/>
      <c r="C243" s="28" t="s">
        <v>77</v>
      </c>
      <c r="D243" s="28" t="s">
        <v>108</v>
      </c>
      <c r="E243" s="35" t="s">
        <v>443</v>
      </c>
      <c r="F243" s="35" t="s">
        <v>440</v>
      </c>
      <c r="G243" s="35" t="s">
        <v>441</v>
      </c>
      <c r="H243" s="220">
        <v>56</v>
      </c>
      <c r="I243" s="33" t="s">
        <v>172</v>
      </c>
      <c r="J243" s="51">
        <v>585</v>
      </c>
      <c r="K243" s="52">
        <v>15</v>
      </c>
      <c r="L243" s="52">
        <v>0</v>
      </c>
      <c r="M243" s="52">
        <f t="shared" si="27"/>
        <v>15</v>
      </c>
      <c r="N243" s="34">
        <f t="shared" si="25"/>
        <v>8775</v>
      </c>
      <c r="O243" s="53">
        <v>24</v>
      </c>
      <c r="P243" s="53">
        <v>68</v>
      </c>
      <c r="Q243" s="71">
        <v>0.4</v>
      </c>
      <c r="R243" s="71">
        <f t="shared" si="24"/>
        <v>652.80000000000007</v>
      </c>
      <c r="S243" s="53">
        <v>150</v>
      </c>
      <c r="T243" s="34">
        <f>(M243*S243)</f>
        <v>2250</v>
      </c>
      <c r="U243" s="34">
        <f>N243+R243+T243</f>
        <v>11677.8</v>
      </c>
      <c r="V243" s="53">
        <f>M243*200</f>
        <v>3000</v>
      </c>
      <c r="W243" s="53">
        <v>1</v>
      </c>
      <c r="X243" s="53">
        <v>225</v>
      </c>
      <c r="Y243" s="52">
        <f t="shared" si="26"/>
        <v>225</v>
      </c>
      <c r="Z243" s="46">
        <v>0</v>
      </c>
      <c r="AA243" s="46"/>
      <c r="AB243" s="34">
        <f>V243+Y243+Z243</f>
        <v>3225</v>
      </c>
      <c r="AC243" s="34">
        <f>AB243+U243</f>
        <v>14902.8</v>
      </c>
      <c r="AD243" s="57" t="str">
        <f>A243</f>
        <v>644-PR</v>
      </c>
      <c r="AE243" s="74"/>
    </row>
    <row r="244" spans="1:31" s="31" customFormat="1" ht="33.75" hidden="1" customHeight="1" x14ac:dyDescent="0.2">
      <c r="A244" s="33" t="s">
        <v>437</v>
      </c>
      <c r="B244" s="33"/>
      <c r="C244" s="28" t="s">
        <v>77</v>
      </c>
      <c r="D244" s="28" t="s">
        <v>45</v>
      </c>
      <c r="E244" s="35" t="s">
        <v>228</v>
      </c>
      <c r="F244" s="132" t="s">
        <v>451</v>
      </c>
      <c r="G244" s="35" t="s">
        <v>452</v>
      </c>
      <c r="H244" s="52">
        <v>42</v>
      </c>
      <c r="I244" s="33" t="s">
        <v>37</v>
      </c>
      <c r="J244" s="51">
        <v>1200</v>
      </c>
      <c r="K244" s="52">
        <v>0</v>
      </c>
      <c r="L244" s="52">
        <v>18</v>
      </c>
      <c r="M244" s="52">
        <f t="shared" si="27"/>
        <v>18</v>
      </c>
      <c r="N244" s="34">
        <f t="shared" si="25"/>
        <v>21600</v>
      </c>
      <c r="O244" s="53">
        <v>0</v>
      </c>
      <c r="P244" s="53">
        <v>0</v>
      </c>
      <c r="Q244" s="71">
        <v>0</v>
      </c>
      <c r="R244" s="71">
        <f t="shared" si="24"/>
        <v>0</v>
      </c>
      <c r="S244" s="53">
        <v>0</v>
      </c>
      <c r="T244" s="34">
        <f>(M244*S244)</f>
        <v>0</v>
      </c>
      <c r="U244" s="34">
        <f>N244+R244+T244</f>
        <v>21600</v>
      </c>
      <c r="V244" s="53">
        <f>M244*200</f>
        <v>3600</v>
      </c>
      <c r="W244" s="53">
        <v>14</v>
      </c>
      <c r="X244" s="53">
        <v>920</v>
      </c>
      <c r="Y244" s="52">
        <f t="shared" si="26"/>
        <v>12880</v>
      </c>
      <c r="Z244" s="46">
        <v>0</v>
      </c>
      <c r="AA244" s="46"/>
      <c r="AB244" s="34">
        <f>V244+Y244+Z244</f>
        <v>16480</v>
      </c>
      <c r="AC244" s="34">
        <f>AB244+U244</f>
        <v>38080</v>
      </c>
      <c r="AD244" s="57" t="str">
        <f>A244</f>
        <v>644-PR</v>
      </c>
      <c r="AE244" s="74"/>
    </row>
    <row r="245" spans="1:31" s="31" customFormat="1" ht="35.25" hidden="1" customHeight="1" x14ac:dyDescent="0.2">
      <c r="A245" s="33" t="s">
        <v>437</v>
      </c>
      <c r="B245" s="33"/>
      <c r="C245" s="28" t="s">
        <v>77</v>
      </c>
      <c r="D245" s="28" t="s">
        <v>45</v>
      </c>
      <c r="E245" s="35" t="s">
        <v>228</v>
      </c>
      <c r="F245" s="35" t="s">
        <v>88</v>
      </c>
      <c r="G245" s="35" t="s">
        <v>89</v>
      </c>
      <c r="H245" s="52">
        <v>42</v>
      </c>
      <c r="I245" s="33" t="s">
        <v>172</v>
      </c>
      <c r="J245" s="51">
        <v>585</v>
      </c>
      <c r="K245" s="52">
        <v>0</v>
      </c>
      <c r="L245" s="52">
        <v>18</v>
      </c>
      <c r="M245" s="52">
        <f t="shared" si="27"/>
        <v>18</v>
      </c>
      <c r="N245" s="34">
        <f t="shared" si="25"/>
        <v>10530</v>
      </c>
      <c r="O245" s="53">
        <v>14</v>
      </c>
      <c r="P245" s="53">
        <v>50</v>
      </c>
      <c r="Q245" s="71">
        <v>0.4</v>
      </c>
      <c r="R245" s="71">
        <f t="shared" si="24"/>
        <v>280</v>
      </c>
      <c r="S245" s="53">
        <v>150</v>
      </c>
      <c r="T245" s="34">
        <f>(M245*S245)</f>
        <v>2700</v>
      </c>
      <c r="U245" s="34">
        <f>N245+R245+T245</f>
        <v>13510</v>
      </c>
      <c r="V245" s="53">
        <f>M245*200</f>
        <v>3600</v>
      </c>
      <c r="W245" s="53">
        <v>14</v>
      </c>
      <c r="X245" s="53">
        <v>625</v>
      </c>
      <c r="Y245" s="52">
        <f t="shared" si="26"/>
        <v>8750</v>
      </c>
      <c r="Z245" s="46">
        <v>0</v>
      </c>
      <c r="AA245" s="46"/>
      <c r="AB245" s="34">
        <f>V245+Y245+Z245</f>
        <v>12350</v>
      </c>
      <c r="AC245" s="34">
        <f>AB245+U245</f>
        <v>25860</v>
      </c>
      <c r="AD245" s="57" t="str">
        <f>A245</f>
        <v>644-PR</v>
      </c>
      <c r="AE245" s="74"/>
    </row>
    <row r="246" spans="1:31" s="31" customFormat="1" ht="39" hidden="1" customHeight="1" x14ac:dyDescent="0.2">
      <c r="A246" s="33" t="s">
        <v>437</v>
      </c>
      <c r="B246" s="33"/>
      <c r="C246" s="28" t="s">
        <v>77</v>
      </c>
      <c r="D246" s="28" t="s">
        <v>45</v>
      </c>
      <c r="E246" s="35" t="s">
        <v>228</v>
      </c>
      <c r="F246" s="35" t="s">
        <v>389</v>
      </c>
      <c r="G246" s="35" t="s">
        <v>382</v>
      </c>
      <c r="H246" s="52">
        <v>42</v>
      </c>
      <c r="I246" s="33" t="s">
        <v>37</v>
      </c>
      <c r="J246" s="51">
        <v>1200</v>
      </c>
      <c r="K246" s="52">
        <v>0</v>
      </c>
      <c r="L246" s="52">
        <v>20</v>
      </c>
      <c r="M246" s="52">
        <f t="shared" si="27"/>
        <v>20</v>
      </c>
      <c r="N246" s="34">
        <f t="shared" si="25"/>
        <v>24000</v>
      </c>
      <c r="O246" s="53">
        <v>0</v>
      </c>
      <c r="P246" s="53">
        <v>0</v>
      </c>
      <c r="Q246" s="71">
        <v>0.4</v>
      </c>
      <c r="R246" s="71">
        <f t="shared" si="24"/>
        <v>0</v>
      </c>
      <c r="S246" s="53">
        <v>0</v>
      </c>
      <c r="T246" s="34">
        <f>(M246*S246)</f>
        <v>0</v>
      </c>
      <c r="U246" s="34">
        <f>N246+R246+T246</f>
        <v>24000</v>
      </c>
      <c r="V246" s="53">
        <f>M246*200</f>
        <v>4000</v>
      </c>
      <c r="W246" s="53">
        <v>0</v>
      </c>
      <c r="X246" s="53">
        <v>0</v>
      </c>
      <c r="Y246" s="52">
        <f t="shared" si="26"/>
        <v>0</v>
      </c>
      <c r="Z246" s="46">
        <v>0</v>
      </c>
      <c r="AA246" s="46"/>
      <c r="AB246" s="34">
        <f>V246+Y246+Z246</f>
        <v>4000</v>
      </c>
      <c r="AC246" s="34">
        <f>AB246+U246</f>
        <v>28000</v>
      </c>
      <c r="AD246" s="57" t="str">
        <f>A246</f>
        <v>644-PR</v>
      </c>
      <c r="AE246" s="74"/>
    </row>
    <row r="247" spans="1:31" s="31" customFormat="1" ht="39" customHeight="1" x14ac:dyDescent="0.2">
      <c r="A247" s="33" t="s">
        <v>454</v>
      </c>
      <c r="B247" s="33" t="s">
        <v>32</v>
      </c>
      <c r="C247" s="28" t="s">
        <v>77</v>
      </c>
      <c r="D247" s="28" t="s">
        <v>103</v>
      </c>
      <c r="E247" s="35" t="s">
        <v>455</v>
      </c>
      <c r="F247" s="35" t="s">
        <v>456</v>
      </c>
      <c r="G247" s="35" t="s">
        <v>457</v>
      </c>
      <c r="H247" s="220">
        <v>42</v>
      </c>
      <c r="I247" s="33" t="s">
        <v>48</v>
      </c>
      <c r="J247" s="51">
        <v>585</v>
      </c>
      <c r="K247" s="52">
        <v>15</v>
      </c>
      <c r="L247" s="52">
        <v>0</v>
      </c>
      <c r="M247" s="52">
        <f t="shared" si="27"/>
        <v>15</v>
      </c>
      <c r="N247" s="34">
        <f t="shared" si="25"/>
        <v>8775</v>
      </c>
      <c r="O247" s="53">
        <v>28</v>
      </c>
      <c r="P247" s="53">
        <v>51</v>
      </c>
      <c r="Q247" s="71">
        <v>0.4</v>
      </c>
      <c r="R247" s="71">
        <f t="shared" si="24"/>
        <v>571.20000000000005</v>
      </c>
      <c r="S247" s="53">
        <v>0</v>
      </c>
      <c r="T247" s="34">
        <f>(M247*S247)</f>
        <v>0</v>
      </c>
      <c r="U247" s="34">
        <f>N247+R247+T247</f>
        <v>9346.2000000000007</v>
      </c>
      <c r="V247" s="53">
        <f>M247*200</f>
        <v>3000</v>
      </c>
      <c r="W247" s="53">
        <v>1</v>
      </c>
      <c r="X247" s="53">
        <v>187</v>
      </c>
      <c r="Y247" s="52">
        <f t="shared" si="26"/>
        <v>187</v>
      </c>
      <c r="Z247" s="46">
        <v>0</v>
      </c>
      <c r="AA247" s="46"/>
      <c r="AB247" s="34">
        <f>V247+Y247+Z247</f>
        <v>3187</v>
      </c>
      <c r="AC247" s="34">
        <f>AB247+U247</f>
        <v>12533.2</v>
      </c>
      <c r="AD247" s="57" t="str">
        <f>A247</f>
        <v>647-PR</v>
      </c>
      <c r="AE247" s="74"/>
    </row>
    <row r="248" spans="1:31" s="36" customFormat="1" ht="38.25" customHeight="1" x14ac:dyDescent="0.2">
      <c r="A248" s="33" t="s">
        <v>454</v>
      </c>
      <c r="B248" s="33"/>
      <c r="C248" s="28" t="s">
        <v>77</v>
      </c>
      <c r="D248" s="28" t="s">
        <v>103</v>
      </c>
      <c r="E248" s="35" t="s">
        <v>189</v>
      </c>
      <c r="F248" s="35" t="s">
        <v>459</v>
      </c>
      <c r="G248" s="35" t="s">
        <v>444</v>
      </c>
      <c r="H248" s="220">
        <v>42</v>
      </c>
      <c r="I248" s="33" t="s">
        <v>48</v>
      </c>
      <c r="J248" s="51">
        <v>585</v>
      </c>
      <c r="K248" s="52">
        <v>17</v>
      </c>
      <c r="L248" s="52">
        <v>0</v>
      </c>
      <c r="M248" s="52">
        <f t="shared" si="27"/>
        <v>17</v>
      </c>
      <c r="N248" s="34">
        <f t="shared" si="25"/>
        <v>9945</v>
      </c>
      <c r="O248" s="53">
        <v>28</v>
      </c>
      <c r="P248" s="53">
        <v>23</v>
      </c>
      <c r="Q248" s="71">
        <v>0.4</v>
      </c>
      <c r="R248" s="71">
        <f t="shared" si="24"/>
        <v>257.60000000000002</v>
      </c>
      <c r="S248" s="53">
        <v>0</v>
      </c>
      <c r="T248" s="34">
        <f>(M248*S248)</f>
        <v>0</v>
      </c>
      <c r="U248" s="34">
        <f>N248+R248+T248</f>
        <v>10202.6</v>
      </c>
      <c r="V248" s="53">
        <f>M248*200</f>
        <v>3400</v>
      </c>
      <c r="W248" s="53">
        <v>1</v>
      </c>
      <c r="X248" s="53">
        <v>170</v>
      </c>
      <c r="Y248" s="52">
        <f t="shared" si="26"/>
        <v>170</v>
      </c>
      <c r="Z248" s="46">
        <v>0</v>
      </c>
      <c r="AA248" s="46"/>
      <c r="AB248" s="34">
        <f>V248+Y248+Z248</f>
        <v>3570</v>
      </c>
      <c r="AC248" s="34">
        <f>AB248+U248</f>
        <v>13772.6</v>
      </c>
      <c r="AD248" s="57" t="str">
        <f>A248</f>
        <v>647-PR</v>
      </c>
      <c r="AE248" s="74"/>
    </row>
    <row r="249" spans="1:31" s="31" customFormat="1" ht="35.5" customHeight="1" x14ac:dyDescent="0.2">
      <c r="A249" s="62" t="s">
        <v>454</v>
      </c>
      <c r="B249" s="62"/>
      <c r="C249" s="63" t="s">
        <v>77</v>
      </c>
      <c r="D249" s="63" t="s">
        <v>103</v>
      </c>
      <c r="E249" s="37" t="s">
        <v>192</v>
      </c>
      <c r="F249" s="37" t="s">
        <v>461</v>
      </c>
      <c r="G249" s="37" t="s">
        <v>457</v>
      </c>
      <c r="H249" s="245">
        <v>42</v>
      </c>
      <c r="I249" s="62" t="s">
        <v>48</v>
      </c>
      <c r="J249" s="39">
        <v>585</v>
      </c>
      <c r="K249" s="40">
        <v>0</v>
      </c>
      <c r="L249" s="40">
        <v>0</v>
      </c>
      <c r="M249" s="40">
        <f t="shared" si="27"/>
        <v>0</v>
      </c>
      <c r="N249" s="41">
        <f t="shared" si="25"/>
        <v>0</v>
      </c>
      <c r="O249" s="42">
        <v>0</v>
      </c>
      <c r="P249" s="42">
        <v>20</v>
      </c>
      <c r="Q249" s="67">
        <v>0.4</v>
      </c>
      <c r="R249" s="67">
        <f t="shared" si="24"/>
        <v>0</v>
      </c>
      <c r="S249" s="42">
        <v>0</v>
      </c>
      <c r="T249" s="41">
        <f>(M249*S249)</f>
        <v>0</v>
      </c>
      <c r="U249" s="41">
        <f>N249+R249+T249</f>
        <v>0</v>
      </c>
      <c r="V249" s="42">
        <f>M249*200</f>
        <v>0</v>
      </c>
      <c r="W249" s="42">
        <v>0</v>
      </c>
      <c r="X249" s="42">
        <v>165</v>
      </c>
      <c r="Y249" s="40">
        <f t="shared" si="26"/>
        <v>0</v>
      </c>
      <c r="Z249" s="45">
        <v>0</v>
      </c>
      <c r="AA249" s="46"/>
      <c r="AB249" s="41">
        <f>V249+Y249+Z249</f>
        <v>0</v>
      </c>
      <c r="AC249" s="41">
        <f>AB249+U249</f>
        <v>0</v>
      </c>
      <c r="AD249" s="49" t="str">
        <f>A249</f>
        <v>647-PR</v>
      </c>
      <c r="AE249" s="74"/>
    </row>
    <row r="250" spans="1:31" s="31" customFormat="1" ht="35.5" hidden="1" customHeight="1" x14ac:dyDescent="0.2">
      <c r="A250" s="33" t="s">
        <v>454</v>
      </c>
      <c r="B250" s="33"/>
      <c r="C250" s="28" t="s">
        <v>77</v>
      </c>
      <c r="D250" s="28" t="s">
        <v>108</v>
      </c>
      <c r="E250" s="35" t="s">
        <v>368</v>
      </c>
      <c r="F250" s="35" t="s">
        <v>463</v>
      </c>
      <c r="G250" s="35" t="s">
        <v>444</v>
      </c>
      <c r="H250" s="220">
        <v>42</v>
      </c>
      <c r="I250" s="33" t="s">
        <v>48</v>
      </c>
      <c r="J250" s="51">
        <v>585</v>
      </c>
      <c r="K250" s="52">
        <v>20</v>
      </c>
      <c r="L250" s="52">
        <v>0</v>
      </c>
      <c r="M250" s="52">
        <f t="shared" si="27"/>
        <v>20</v>
      </c>
      <c r="N250" s="34">
        <f t="shared" si="25"/>
        <v>11700</v>
      </c>
      <c r="O250" s="53">
        <v>28</v>
      </c>
      <c r="P250" s="53">
        <v>68</v>
      </c>
      <c r="Q250" s="71">
        <v>0.4</v>
      </c>
      <c r="R250" s="71">
        <f t="shared" si="24"/>
        <v>761.60000000000014</v>
      </c>
      <c r="S250" s="53">
        <v>0</v>
      </c>
      <c r="T250" s="34">
        <f>(M250*S250)</f>
        <v>0</v>
      </c>
      <c r="U250" s="34">
        <f>N250+R250+T250</f>
        <v>12461.6</v>
      </c>
      <c r="V250" s="53">
        <f>M250*200</f>
        <v>4000</v>
      </c>
      <c r="W250" s="53">
        <v>1</v>
      </c>
      <c r="X250" s="53">
        <v>313</v>
      </c>
      <c r="Y250" s="52">
        <f t="shared" si="26"/>
        <v>313</v>
      </c>
      <c r="Z250" s="46">
        <v>0</v>
      </c>
      <c r="AA250" s="46"/>
      <c r="AB250" s="34">
        <f>V250+Y250+Z250</f>
        <v>4313</v>
      </c>
      <c r="AC250" s="34">
        <f>AB250+U250</f>
        <v>16774.599999999999</v>
      </c>
      <c r="AD250" s="57" t="str">
        <f>A250</f>
        <v>647-PR</v>
      </c>
      <c r="AE250" s="74"/>
    </row>
    <row r="251" spans="1:31" s="31" customFormat="1" ht="35.5" hidden="1" customHeight="1" x14ac:dyDescent="0.2">
      <c r="A251" s="33" t="s">
        <v>454</v>
      </c>
      <c r="B251" s="33" t="s">
        <v>652</v>
      </c>
      <c r="C251" s="28" t="s">
        <v>77</v>
      </c>
      <c r="D251" s="28" t="s">
        <v>108</v>
      </c>
      <c r="E251" s="35" t="s">
        <v>210</v>
      </c>
      <c r="F251" s="35" t="s">
        <v>651</v>
      </c>
      <c r="G251" s="35" t="s">
        <v>465</v>
      </c>
      <c r="H251" s="220">
        <v>42</v>
      </c>
      <c r="I251" s="33" t="s">
        <v>48</v>
      </c>
      <c r="J251" s="51">
        <v>585</v>
      </c>
      <c r="K251" s="52">
        <v>0</v>
      </c>
      <c r="L251" s="52">
        <v>18</v>
      </c>
      <c r="M251" s="52">
        <f t="shared" si="27"/>
        <v>18</v>
      </c>
      <c r="N251" s="34">
        <f t="shared" si="25"/>
        <v>10530</v>
      </c>
      <c r="O251" s="53">
        <v>28</v>
      </c>
      <c r="P251" s="53">
        <v>47</v>
      </c>
      <c r="Q251" s="71">
        <v>0.4</v>
      </c>
      <c r="R251" s="71">
        <f t="shared" si="24"/>
        <v>526.4</v>
      </c>
      <c r="S251" s="53">
        <v>0</v>
      </c>
      <c r="T251" s="34">
        <f>(M251*S251)</f>
        <v>0</v>
      </c>
      <c r="U251" s="34">
        <f>N251+R251+T251</f>
        <v>11056.4</v>
      </c>
      <c r="V251" s="53">
        <f>M251*200</f>
        <v>3600</v>
      </c>
      <c r="W251" s="53">
        <v>1</v>
      </c>
      <c r="X251" s="53">
        <v>175</v>
      </c>
      <c r="Y251" s="52">
        <f t="shared" si="26"/>
        <v>175</v>
      </c>
      <c r="Z251" s="46">
        <v>0</v>
      </c>
      <c r="AA251" s="46"/>
      <c r="AB251" s="34">
        <f>V251+Y251+Z251</f>
        <v>3775</v>
      </c>
      <c r="AC251" s="34">
        <f>AB251+U251</f>
        <v>14831.4</v>
      </c>
      <c r="AD251" s="57" t="str">
        <f>A251</f>
        <v>647-PR</v>
      </c>
      <c r="AE251" s="74"/>
    </row>
    <row r="252" spans="1:31" s="31" customFormat="1" ht="35.5" hidden="1" customHeight="1" x14ac:dyDescent="0.2">
      <c r="A252" s="33" t="s">
        <v>454</v>
      </c>
      <c r="B252" s="33" t="s">
        <v>647</v>
      </c>
      <c r="C252" s="28" t="s">
        <v>77</v>
      </c>
      <c r="D252" s="28" t="s">
        <v>108</v>
      </c>
      <c r="E252" s="35" t="s">
        <v>513</v>
      </c>
      <c r="F252" s="35" t="s">
        <v>648</v>
      </c>
      <c r="G252" s="35" t="s">
        <v>465</v>
      </c>
      <c r="H252" s="220">
        <v>42</v>
      </c>
      <c r="I252" s="33" t="s">
        <v>48</v>
      </c>
      <c r="J252" s="51">
        <v>585</v>
      </c>
      <c r="K252" s="52">
        <v>0</v>
      </c>
      <c r="L252" s="52">
        <v>14</v>
      </c>
      <c r="M252" s="52">
        <f t="shared" si="27"/>
        <v>14</v>
      </c>
      <c r="N252" s="34">
        <f t="shared" si="25"/>
        <v>8190</v>
      </c>
      <c r="O252" s="53">
        <v>28</v>
      </c>
      <c r="P252" s="53">
        <v>55</v>
      </c>
      <c r="Q252" s="71">
        <v>0.4</v>
      </c>
      <c r="R252" s="71">
        <f t="shared" si="24"/>
        <v>616</v>
      </c>
      <c r="S252" s="53">
        <v>0</v>
      </c>
      <c r="T252" s="34">
        <f>(M252*S252)</f>
        <v>0</v>
      </c>
      <c r="U252" s="34">
        <f>N252+R252+T252</f>
        <v>8806</v>
      </c>
      <c r="V252" s="53">
        <f>M252*200</f>
        <v>2800</v>
      </c>
      <c r="W252" s="53">
        <v>1</v>
      </c>
      <c r="X252" s="53">
        <v>300</v>
      </c>
      <c r="Y252" s="52">
        <f t="shared" si="26"/>
        <v>300</v>
      </c>
      <c r="Z252" s="46"/>
      <c r="AA252" s="46"/>
      <c r="AB252" s="34">
        <f>V252+Y252+Z252</f>
        <v>3100</v>
      </c>
      <c r="AC252" s="34">
        <f>AB252+U252</f>
        <v>11906</v>
      </c>
      <c r="AD252" s="57"/>
      <c r="AE252" s="74"/>
    </row>
    <row r="253" spans="1:31" s="31" customFormat="1" ht="35.5" hidden="1" customHeight="1" x14ac:dyDescent="0.2">
      <c r="A253" s="178" t="s">
        <v>454</v>
      </c>
      <c r="B253" s="178" t="s">
        <v>680</v>
      </c>
      <c r="C253" s="179" t="s">
        <v>77</v>
      </c>
      <c r="D253" s="179" t="s">
        <v>108</v>
      </c>
      <c r="E253" s="180" t="s">
        <v>213</v>
      </c>
      <c r="F253" s="180" t="s">
        <v>466</v>
      </c>
      <c r="G253" s="180" t="s">
        <v>457</v>
      </c>
      <c r="H253" s="220">
        <v>42</v>
      </c>
      <c r="I253" s="33" t="s">
        <v>48</v>
      </c>
      <c r="J253" s="51">
        <v>585</v>
      </c>
      <c r="K253" s="181">
        <v>0</v>
      </c>
      <c r="L253" s="181">
        <v>0</v>
      </c>
      <c r="M253" s="52">
        <f t="shared" si="27"/>
        <v>0</v>
      </c>
      <c r="N253" s="34">
        <f t="shared" si="25"/>
        <v>0</v>
      </c>
      <c r="O253" s="53">
        <v>0</v>
      </c>
      <c r="P253" s="53">
        <v>0</v>
      </c>
      <c r="Q253" s="71">
        <v>0.4</v>
      </c>
      <c r="R253" s="71">
        <f t="shared" si="24"/>
        <v>0</v>
      </c>
      <c r="S253" s="53">
        <v>0</v>
      </c>
      <c r="T253" s="34">
        <f>(M253*S253)</f>
        <v>0</v>
      </c>
      <c r="U253" s="34">
        <f>N253+R253+T253</f>
        <v>0</v>
      </c>
      <c r="V253" s="53">
        <f>M253*200</f>
        <v>0</v>
      </c>
      <c r="W253" s="53">
        <v>0</v>
      </c>
      <c r="X253" s="53">
        <v>154</v>
      </c>
      <c r="Y253" s="52">
        <f t="shared" si="26"/>
        <v>0</v>
      </c>
      <c r="Z253" s="46">
        <v>0</v>
      </c>
      <c r="AA253" s="46"/>
      <c r="AB253" s="34">
        <f>V253+Y253+Z253</f>
        <v>0</v>
      </c>
      <c r="AC253" s="34">
        <f>AB253+U253</f>
        <v>0</v>
      </c>
      <c r="AD253" s="57" t="str">
        <f>A253</f>
        <v>647-PR</v>
      </c>
      <c r="AE253" s="74"/>
    </row>
    <row r="254" spans="1:31" s="31" customFormat="1" ht="35.5" hidden="1" customHeight="1" x14ac:dyDescent="0.2">
      <c r="A254" s="33" t="s">
        <v>454</v>
      </c>
      <c r="B254" s="33" t="s">
        <v>650</v>
      </c>
      <c r="C254" s="28" t="s">
        <v>77</v>
      </c>
      <c r="D254" s="28" t="s">
        <v>45</v>
      </c>
      <c r="E254" s="35" t="s">
        <v>313</v>
      </c>
      <c r="F254" s="132" t="s">
        <v>468</v>
      </c>
      <c r="G254" s="35" t="s">
        <v>649</v>
      </c>
      <c r="H254" s="220">
        <v>42</v>
      </c>
      <c r="I254" s="33" t="s">
        <v>48</v>
      </c>
      <c r="J254" s="51">
        <v>585</v>
      </c>
      <c r="K254" s="52">
        <v>0</v>
      </c>
      <c r="L254" s="52">
        <v>20</v>
      </c>
      <c r="M254" s="52">
        <f t="shared" si="27"/>
        <v>20</v>
      </c>
      <c r="N254" s="34">
        <f t="shared" si="25"/>
        <v>11700</v>
      </c>
      <c r="O254" s="53">
        <v>28</v>
      </c>
      <c r="P254" s="53">
        <v>56</v>
      </c>
      <c r="Q254" s="71">
        <v>0.4</v>
      </c>
      <c r="R254" s="71">
        <f t="shared" si="24"/>
        <v>627.20000000000005</v>
      </c>
      <c r="S254" s="53">
        <v>0</v>
      </c>
      <c r="T254" s="34">
        <f>(M254*S254)</f>
        <v>0</v>
      </c>
      <c r="U254" s="34">
        <f>N254+R254+T254</f>
        <v>12327.2</v>
      </c>
      <c r="V254" s="53">
        <f>M254*200</f>
        <v>4000</v>
      </c>
      <c r="W254" s="53">
        <v>1</v>
      </c>
      <c r="X254" s="53">
        <v>320</v>
      </c>
      <c r="Y254" s="52">
        <f t="shared" si="26"/>
        <v>320</v>
      </c>
      <c r="Z254" s="46">
        <v>0</v>
      </c>
      <c r="AA254" s="46"/>
      <c r="AB254" s="34">
        <f>V254+Y254+Z254</f>
        <v>4320</v>
      </c>
      <c r="AC254" s="34">
        <f>AB254+U254</f>
        <v>16647.2</v>
      </c>
      <c r="AD254" s="57" t="str">
        <f>A254</f>
        <v>647-PR</v>
      </c>
      <c r="AE254" s="74"/>
    </row>
    <row r="255" spans="1:31" s="31" customFormat="1" ht="35.5" hidden="1" customHeight="1" x14ac:dyDescent="0.2">
      <c r="A255" s="33" t="s">
        <v>454</v>
      </c>
      <c r="B255" s="33"/>
      <c r="C255" s="28" t="s">
        <v>77</v>
      </c>
      <c r="D255" s="28" t="s">
        <v>50</v>
      </c>
      <c r="E255" s="35" t="s">
        <v>373</v>
      </c>
      <c r="F255" s="35" t="s">
        <v>470</v>
      </c>
      <c r="G255" s="35" t="s">
        <v>457</v>
      </c>
      <c r="H255" s="220">
        <v>42</v>
      </c>
      <c r="I255" s="33" t="s">
        <v>48</v>
      </c>
      <c r="J255" s="51">
        <v>585</v>
      </c>
      <c r="K255" s="52">
        <v>0</v>
      </c>
      <c r="L255" s="52">
        <v>25</v>
      </c>
      <c r="M255" s="52">
        <f t="shared" si="27"/>
        <v>25</v>
      </c>
      <c r="N255" s="34">
        <f t="shared" si="25"/>
        <v>14625</v>
      </c>
      <c r="O255" s="53">
        <v>14</v>
      </c>
      <c r="P255" s="53">
        <v>30</v>
      </c>
      <c r="Q255" s="71">
        <v>0.4</v>
      </c>
      <c r="R255" s="71">
        <f t="shared" si="24"/>
        <v>168</v>
      </c>
      <c r="S255" s="53">
        <v>0</v>
      </c>
      <c r="T255" s="34">
        <f>(M255*S255)</f>
        <v>0</v>
      </c>
      <c r="U255" s="34">
        <f>N255+R255+T255</f>
        <v>14793</v>
      </c>
      <c r="V255" s="53">
        <f>M255*200</f>
        <v>5000</v>
      </c>
      <c r="W255" s="53">
        <v>1</v>
      </c>
      <c r="X255" s="53">
        <v>310</v>
      </c>
      <c r="Y255" s="52">
        <f t="shared" si="26"/>
        <v>310</v>
      </c>
      <c r="Z255" s="46">
        <v>0</v>
      </c>
      <c r="AA255" s="46"/>
      <c r="AB255" s="34">
        <f>V255+Y255+Z255</f>
        <v>5310</v>
      </c>
      <c r="AC255" s="34">
        <f>AB255+U255</f>
        <v>20103</v>
      </c>
      <c r="AD255" s="57" t="str">
        <f>A255</f>
        <v>647-PR</v>
      </c>
      <c r="AE255" s="74"/>
    </row>
    <row r="256" spans="1:31" s="31" customFormat="1" ht="37.25" hidden="1" customHeight="1" x14ac:dyDescent="0.2">
      <c r="A256" s="33" t="s">
        <v>454</v>
      </c>
      <c r="B256" s="33"/>
      <c r="C256" s="28" t="s">
        <v>77</v>
      </c>
      <c r="D256" s="28" t="s">
        <v>50</v>
      </c>
      <c r="E256" s="35" t="s">
        <v>165</v>
      </c>
      <c r="F256" s="35" t="s">
        <v>470</v>
      </c>
      <c r="G256" s="35" t="s">
        <v>457</v>
      </c>
      <c r="H256" s="220">
        <v>42</v>
      </c>
      <c r="I256" s="33" t="s">
        <v>48</v>
      </c>
      <c r="J256" s="51">
        <v>585</v>
      </c>
      <c r="K256" s="52">
        <v>0</v>
      </c>
      <c r="L256" s="52">
        <v>18</v>
      </c>
      <c r="M256" s="52">
        <f t="shared" si="27"/>
        <v>18</v>
      </c>
      <c r="N256" s="34">
        <f t="shared" si="25"/>
        <v>10530</v>
      </c>
      <c r="O256" s="53">
        <v>28</v>
      </c>
      <c r="P256" s="53">
        <v>42</v>
      </c>
      <c r="Q256" s="71">
        <v>0.4</v>
      </c>
      <c r="R256" s="71">
        <f t="shared" si="24"/>
        <v>470.40000000000003</v>
      </c>
      <c r="S256" s="53">
        <v>0</v>
      </c>
      <c r="T256" s="34">
        <f>(M256*S256)</f>
        <v>0</v>
      </c>
      <c r="U256" s="34">
        <f>N256+R256+T256</f>
        <v>11000.4</v>
      </c>
      <c r="V256" s="53">
        <f>M256*200</f>
        <v>3600</v>
      </c>
      <c r="W256" s="53">
        <v>1</v>
      </c>
      <c r="X256" s="53">
        <v>385</v>
      </c>
      <c r="Y256" s="52">
        <f t="shared" si="26"/>
        <v>385</v>
      </c>
      <c r="Z256" s="46">
        <v>0</v>
      </c>
      <c r="AA256" s="46"/>
      <c r="AB256" s="34">
        <f>V256+Y256+Z256</f>
        <v>3985</v>
      </c>
      <c r="AC256" s="34">
        <f>AB256+U256</f>
        <v>14985.4</v>
      </c>
      <c r="AD256" s="57" t="str">
        <f>A256</f>
        <v>647-PR</v>
      </c>
      <c r="AE256" s="74"/>
    </row>
    <row r="257" spans="1:31" s="31" customFormat="1" ht="55" customHeight="1" x14ac:dyDescent="0.2">
      <c r="A257" s="33" t="s">
        <v>473</v>
      </c>
      <c r="B257" s="33" t="s">
        <v>32</v>
      </c>
      <c r="C257" s="28" t="s">
        <v>77</v>
      </c>
      <c r="D257" s="28" t="s">
        <v>103</v>
      </c>
      <c r="E257" s="35" t="s">
        <v>189</v>
      </c>
      <c r="F257" s="35" t="s">
        <v>52</v>
      </c>
      <c r="G257" s="35" t="s">
        <v>474</v>
      </c>
      <c r="H257" s="220">
        <v>42</v>
      </c>
      <c r="I257" s="33" t="s">
        <v>48</v>
      </c>
      <c r="J257" s="51">
        <v>585</v>
      </c>
      <c r="K257" s="52">
        <v>18</v>
      </c>
      <c r="L257" s="52">
        <v>0</v>
      </c>
      <c r="M257" s="52">
        <f t="shared" si="27"/>
        <v>18</v>
      </c>
      <c r="N257" s="34">
        <f t="shared" si="25"/>
        <v>10530</v>
      </c>
      <c r="O257" s="53">
        <v>28</v>
      </c>
      <c r="P257" s="53">
        <v>16</v>
      </c>
      <c r="Q257" s="71">
        <v>0.4</v>
      </c>
      <c r="R257" s="54">
        <f t="shared" si="24"/>
        <v>179.20000000000002</v>
      </c>
      <c r="S257" s="53">
        <v>284</v>
      </c>
      <c r="T257" s="34">
        <f>(M257*S257)</f>
        <v>5112</v>
      </c>
      <c r="U257" s="34">
        <f>N257+R257+T257</f>
        <v>15821.2</v>
      </c>
      <c r="V257" s="53">
        <f>M257*200</f>
        <v>3600</v>
      </c>
      <c r="W257" s="53">
        <v>1</v>
      </c>
      <c r="X257" s="53">
        <v>187</v>
      </c>
      <c r="Y257" s="52">
        <f t="shared" si="26"/>
        <v>187</v>
      </c>
      <c r="Z257" s="46">
        <v>0</v>
      </c>
      <c r="AA257" s="46"/>
      <c r="AB257" s="34">
        <f>V257+Y257+Z257</f>
        <v>3787</v>
      </c>
      <c r="AC257" s="34">
        <f>AB257+U257</f>
        <v>19608.2</v>
      </c>
      <c r="AD257" s="57" t="str">
        <f>A257</f>
        <v>648-PR</v>
      </c>
      <c r="AE257" s="74" t="s">
        <v>476</v>
      </c>
    </row>
    <row r="258" spans="1:31" s="31" customFormat="1" ht="41.25" customHeight="1" x14ac:dyDescent="0.2">
      <c r="A258" s="133" t="s">
        <v>473</v>
      </c>
      <c r="B258" s="133"/>
      <c r="C258" s="134" t="s">
        <v>77</v>
      </c>
      <c r="D258" s="134" t="s">
        <v>103</v>
      </c>
      <c r="E258" s="131" t="s">
        <v>362</v>
      </c>
      <c r="F258" s="131" t="s">
        <v>477</v>
      </c>
      <c r="G258" s="131" t="s">
        <v>91</v>
      </c>
      <c r="H258" s="245">
        <v>42</v>
      </c>
      <c r="I258" s="62" t="s">
        <v>48</v>
      </c>
      <c r="J258" s="39">
        <v>585</v>
      </c>
      <c r="K258" s="40">
        <v>0</v>
      </c>
      <c r="L258" s="40">
        <v>0</v>
      </c>
      <c r="M258" s="40">
        <f t="shared" si="27"/>
        <v>0</v>
      </c>
      <c r="N258" s="41">
        <f t="shared" si="25"/>
        <v>0</v>
      </c>
      <c r="O258" s="42">
        <v>0</v>
      </c>
      <c r="P258" s="42">
        <v>17</v>
      </c>
      <c r="Q258" s="67">
        <v>0.4</v>
      </c>
      <c r="R258" s="43">
        <f t="shared" si="24"/>
        <v>0</v>
      </c>
      <c r="S258" s="42">
        <v>150</v>
      </c>
      <c r="T258" s="41">
        <f>(M258*S258)</f>
        <v>0</v>
      </c>
      <c r="U258" s="41">
        <f>N258+R258+T258</f>
        <v>0</v>
      </c>
      <c r="V258" s="42">
        <f>M258*200</f>
        <v>0</v>
      </c>
      <c r="W258" s="42">
        <v>0</v>
      </c>
      <c r="X258" s="42">
        <v>170</v>
      </c>
      <c r="Y258" s="40">
        <f t="shared" si="26"/>
        <v>0</v>
      </c>
      <c r="Z258" s="45">
        <v>0</v>
      </c>
      <c r="AA258" s="46"/>
      <c r="AB258" s="41">
        <f>V258+Y258+Z258</f>
        <v>0</v>
      </c>
      <c r="AC258" s="41">
        <f>AB258+U258</f>
        <v>0</v>
      </c>
      <c r="AD258" s="49" t="str">
        <f>A258</f>
        <v>648-PR</v>
      </c>
      <c r="AE258" s="74"/>
    </row>
    <row r="259" spans="1:31" s="31" customFormat="1" ht="49" customHeight="1" x14ac:dyDescent="0.2">
      <c r="A259" s="178" t="s">
        <v>473</v>
      </c>
      <c r="B259" s="178" t="s">
        <v>681</v>
      </c>
      <c r="C259" s="179" t="s">
        <v>77</v>
      </c>
      <c r="D259" s="179" t="s">
        <v>103</v>
      </c>
      <c r="E259" s="180" t="s">
        <v>362</v>
      </c>
      <c r="F259" s="180" t="s">
        <v>479</v>
      </c>
      <c r="G259" s="180" t="s">
        <v>89</v>
      </c>
      <c r="H259" s="220">
        <v>42</v>
      </c>
      <c r="I259" s="33" t="s">
        <v>48</v>
      </c>
      <c r="J259" s="51">
        <v>585</v>
      </c>
      <c r="K259" s="181">
        <v>0</v>
      </c>
      <c r="L259" s="181">
        <v>18</v>
      </c>
      <c r="M259" s="52">
        <f t="shared" si="27"/>
        <v>18</v>
      </c>
      <c r="N259" s="34">
        <f t="shared" si="25"/>
        <v>10530</v>
      </c>
      <c r="O259" s="182">
        <v>28</v>
      </c>
      <c r="P259" s="53">
        <v>17</v>
      </c>
      <c r="Q259" s="71">
        <v>0.4</v>
      </c>
      <c r="R259" s="54">
        <f t="shared" si="24"/>
        <v>190.40000000000003</v>
      </c>
      <c r="S259" s="182">
        <v>150</v>
      </c>
      <c r="T259" s="34">
        <f>(M259*S259)</f>
        <v>2700</v>
      </c>
      <c r="U259" s="34">
        <f>N259+R259+T259</f>
        <v>13420.4</v>
      </c>
      <c r="V259" s="53">
        <f>M259*200</f>
        <v>3600</v>
      </c>
      <c r="W259" s="53">
        <v>1</v>
      </c>
      <c r="X259" s="53">
        <v>170</v>
      </c>
      <c r="Y259" s="52">
        <f t="shared" si="26"/>
        <v>170</v>
      </c>
      <c r="Z259" s="46">
        <v>0</v>
      </c>
      <c r="AA259" s="46"/>
      <c r="AB259" s="34">
        <f>V259+Y259+Z259</f>
        <v>3770</v>
      </c>
      <c r="AC259" s="34">
        <f>AB259+U259</f>
        <v>17190.400000000001</v>
      </c>
      <c r="AD259" s="57" t="str">
        <f>A259</f>
        <v>648-PR</v>
      </c>
      <c r="AE259" s="74"/>
    </row>
    <row r="260" spans="1:31" s="31" customFormat="1" ht="42.75" customHeight="1" x14ac:dyDescent="0.2">
      <c r="A260" s="33" t="s">
        <v>473</v>
      </c>
      <c r="B260" s="33"/>
      <c r="C260" s="28" t="s">
        <v>77</v>
      </c>
      <c r="D260" s="28" t="s">
        <v>103</v>
      </c>
      <c r="E260" s="35" t="s">
        <v>362</v>
      </c>
      <c r="F260" s="35" t="s">
        <v>47</v>
      </c>
      <c r="G260" s="35" t="s">
        <v>452</v>
      </c>
      <c r="H260" s="220">
        <v>42</v>
      </c>
      <c r="I260" s="33" t="s">
        <v>48</v>
      </c>
      <c r="J260" s="51">
        <v>585</v>
      </c>
      <c r="K260" s="52">
        <v>15</v>
      </c>
      <c r="L260" s="52">
        <v>0</v>
      </c>
      <c r="M260" s="52">
        <f t="shared" si="27"/>
        <v>15</v>
      </c>
      <c r="N260" s="34">
        <f t="shared" si="25"/>
        <v>8775</v>
      </c>
      <c r="O260" s="53">
        <v>28</v>
      </c>
      <c r="P260" s="53">
        <v>17</v>
      </c>
      <c r="Q260" s="71">
        <v>0.4</v>
      </c>
      <c r="R260" s="54">
        <f t="shared" si="24"/>
        <v>190.40000000000003</v>
      </c>
      <c r="S260" s="53">
        <v>300</v>
      </c>
      <c r="T260" s="34">
        <f>(M260*S260)</f>
        <v>4500</v>
      </c>
      <c r="U260" s="34">
        <f>N260+R260+T260</f>
        <v>13465.4</v>
      </c>
      <c r="V260" s="53">
        <f>M260*200</f>
        <v>3000</v>
      </c>
      <c r="W260" s="53">
        <v>1</v>
      </c>
      <c r="X260" s="53">
        <v>170</v>
      </c>
      <c r="Y260" s="52">
        <f t="shared" si="26"/>
        <v>170</v>
      </c>
      <c r="Z260" s="46">
        <v>0</v>
      </c>
      <c r="AA260" s="46"/>
      <c r="AB260" s="34">
        <f>V260+Y260+Z260</f>
        <v>3170</v>
      </c>
      <c r="AC260" s="34">
        <f>AB260+U260</f>
        <v>16635.400000000001</v>
      </c>
      <c r="AD260" s="57" t="str">
        <f>A260</f>
        <v>648-PR</v>
      </c>
      <c r="AE260" s="74"/>
    </row>
    <row r="261" spans="1:31" s="31" customFormat="1" ht="42.75" customHeight="1" x14ac:dyDescent="0.2">
      <c r="A261" s="33" t="s">
        <v>473</v>
      </c>
      <c r="B261" s="33" t="s">
        <v>613</v>
      </c>
      <c r="C261" s="28" t="s">
        <v>77</v>
      </c>
      <c r="D261" s="28" t="s">
        <v>103</v>
      </c>
      <c r="E261" s="35" t="s">
        <v>199</v>
      </c>
      <c r="F261" s="35" t="s">
        <v>47</v>
      </c>
      <c r="G261" s="35" t="s">
        <v>452</v>
      </c>
      <c r="H261" s="220">
        <v>42</v>
      </c>
      <c r="I261" s="33" t="s">
        <v>48</v>
      </c>
      <c r="J261" s="51">
        <v>585</v>
      </c>
      <c r="K261" s="52">
        <v>0</v>
      </c>
      <c r="L261" s="52">
        <v>18</v>
      </c>
      <c r="M261" s="52">
        <f t="shared" si="27"/>
        <v>18</v>
      </c>
      <c r="N261" s="34">
        <f t="shared" si="25"/>
        <v>10530</v>
      </c>
      <c r="O261" s="53">
        <v>28</v>
      </c>
      <c r="P261" s="53">
        <v>42</v>
      </c>
      <c r="Q261" s="71">
        <v>0.4</v>
      </c>
      <c r="R261" s="54">
        <f t="shared" si="24"/>
        <v>470.40000000000003</v>
      </c>
      <c r="S261" s="53">
        <v>300</v>
      </c>
      <c r="T261" s="34">
        <f>(M261*S261)</f>
        <v>5400</v>
      </c>
      <c r="U261" s="34">
        <f>N261+R261+T261</f>
        <v>16400.400000000001</v>
      </c>
      <c r="V261" s="53">
        <f>M261*200</f>
        <v>3600</v>
      </c>
      <c r="W261" s="53">
        <v>1</v>
      </c>
      <c r="X261" s="53">
        <v>250</v>
      </c>
      <c r="Y261" s="52">
        <f t="shared" si="26"/>
        <v>250</v>
      </c>
      <c r="Z261" s="46">
        <v>0</v>
      </c>
      <c r="AA261" s="46"/>
      <c r="AB261" s="34">
        <f>V261+Y261+Z261</f>
        <v>3850</v>
      </c>
      <c r="AC261" s="34">
        <f>AB261+U261</f>
        <v>20250.400000000001</v>
      </c>
      <c r="AD261" s="57" t="str">
        <f>A261</f>
        <v>648-PR</v>
      </c>
      <c r="AE261" s="74"/>
    </row>
    <row r="262" spans="1:31" s="31" customFormat="1" ht="34.5" customHeight="1" x14ac:dyDescent="0.2">
      <c r="A262" s="33" t="s">
        <v>473</v>
      </c>
      <c r="B262" s="33" t="s">
        <v>32</v>
      </c>
      <c r="C262" s="28" t="s">
        <v>77</v>
      </c>
      <c r="D262" s="28" t="s">
        <v>103</v>
      </c>
      <c r="E262" s="35" t="s">
        <v>455</v>
      </c>
      <c r="F262" s="35" t="s">
        <v>52</v>
      </c>
      <c r="G262" s="35" t="s">
        <v>89</v>
      </c>
      <c r="H262" s="220">
        <v>42</v>
      </c>
      <c r="I262" s="33" t="s">
        <v>48</v>
      </c>
      <c r="J262" s="51">
        <v>585</v>
      </c>
      <c r="K262" s="52">
        <v>0</v>
      </c>
      <c r="L262" s="52">
        <v>18</v>
      </c>
      <c r="M262" s="52">
        <f t="shared" si="27"/>
        <v>18</v>
      </c>
      <c r="N262" s="34">
        <f t="shared" si="25"/>
        <v>10530</v>
      </c>
      <c r="O262" s="53">
        <v>28</v>
      </c>
      <c r="P262" s="53">
        <v>51</v>
      </c>
      <c r="Q262" s="71">
        <v>0.4</v>
      </c>
      <c r="R262" s="54">
        <f t="shared" ref="R262:R332" si="28">SUM(P262*Q262*O262)</f>
        <v>571.20000000000005</v>
      </c>
      <c r="S262" s="53">
        <v>150</v>
      </c>
      <c r="T262" s="34">
        <f>(M262*S262)</f>
        <v>2700</v>
      </c>
      <c r="U262" s="34">
        <f>N262+R262+T262</f>
        <v>13801.2</v>
      </c>
      <c r="V262" s="53">
        <f>M262*200</f>
        <v>3600</v>
      </c>
      <c r="W262" s="53">
        <v>1</v>
      </c>
      <c r="X262" s="53">
        <v>215</v>
      </c>
      <c r="Y262" s="52">
        <f t="shared" si="26"/>
        <v>215</v>
      </c>
      <c r="Z262" s="46">
        <v>0</v>
      </c>
      <c r="AA262" s="46"/>
      <c r="AB262" s="34">
        <f>V262+Y262+Z262</f>
        <v>3815</v>
      </c>
      <c r="AC262" s="34">
        <f>AB262+U262</f>
        <v>17616.2</v>
      </c>
      <c r="AD262" s="57" t="str">
        <f>A262</f>
        <v>648-PR</v>
      </c>
      <c r="AE262" s="74" t="s">
        <v>484</v>
      </c>
    </row>
    <row r="263" spans="1:31" s="31" customFormat="1" ht="30.75" customHeight="1" x14ac:dyDescent="0.2">
      <c r="A263" s="33" t="s">
        <v>473</v>
      </c>
      <c r="B263" s="33"/>
      <c r="C263" s="28" t="s">
        <v>77</v>
      </c>
      <c r="D263" s="28" t="s">
        <v>103</v>
      </c>
      <c r="E263" s="35" t="s">
        <v>406</v>
      </c>
      <c r="F263" s="35" t="s">
        <v>52</v>
      </c>
      <c r="G263" s="35" t="s">
        <v>480</v>
      </c>
      <c r="H263" s="220">
        <v>42</v>
      </c>
      <c r="I263" s="33" t="s">
        <v>48</v>
      </c>
      <c r="J263" s="51">
        <v>585</v>
      </c>
      <c r="K263" s="52">
        <v>0</v>
      </c>
      <c r="L263" s="52">
        <v>17</v>
      </c>
      <c r="M263" s="52">
        <f t="shared" si="27"/>
        <v>17</v>
      </c>
      <c r="N263" s="34">
        <f t="shared" si="25"/>
        <v>9945</v>
      </c>
      <c r="O263" s="53">
        <v>28</v>
      </c>
      <c r="P263" s="53">
        <v>12</v>
      </c>
      <c r="Q263" s="71">
        <v>0.4</v>
      </c>
      <c r="R263" s="54">
        <f t="shared" si="28"/>
        <v>134.40000000000003</v>
      </c>
      <c r="S263" s="53">
        <v>300</v>
      </c>
      <c r="T263" s="34">
        <f>(M263*S263)</f>
        <v>5100</v>
      </c>
      <c r="U263" s="34">
        <f>N263+R263+T263</f>
        <v>15179.4</v>
      </c>
      <c r="V263" s="53">
        <f>M263*200</f>
        <v>3400</v>
      </c>
      <c r="W263" s="53">
        <v>1</v>
      </c>
      <c r="X263" s="53">
        <v>148</v>
      </c>
      <c r="Y263" s="52">
        <f t="shared" si="26"/>
        <v>148</v>
      </c>
      <c r="Z263" s="46">
        <v>0</v>
      </c>
      <c r="AA263" s="46"/>
      <c r="AB263" s="34">
        <f>V263+Y263+Z263</f>
        <v>3548</v>
      </c>
      <c r="AC263" s="34">
        <f>AB263+U263</f>
        <v>18727.400000000001</v>
      </c>
      <c r="AD263" s="57" t="str">
        <f>A263</f>
        <v>648-PR</v>
      </c>
      <c r="AE263" s="74"/>
    </row>
    <row r="264" spans="1:31" s="31" customFormat="1" ht="38" customHeight="1" x14ac:dyDescent="0.2">
      <c r="A264" s="33" t="s">
        <v>473</v>
      </c>
      <c r="B264" s="33" t="s">
        <v>654</v>
      </c>
      <c r="C264" s="28" t="s">
        <v>77</v>
      </c>
      <c r="D264" s="28" t="s">
        <v>103</v>
      </c>
      <c r="E264" s="35" t="s">
        <v>181</v>
      </c>
      <c r="F264" s="35" t="s">
        <v>52</v>
      </c>
      <c r="G264" s="35" t="s">
        <v>89</v>
      </c>
      <c r="H264" s="220">
        <v>42</v>
      </c>
      <c r="I264" s="33" t="s">
        <v>48</v>
      </c>
      <c r="J264" s="51">
        <v>585</v>
      </c>
      <c r="K264" s="52">
        <v>15</v>
      </c>
      <c r="L264" s="52">
        <v>0</v>
      </c>
      <c r="M264" s="52">
        <f t="shared" si="27"/>
        <v>15</v>
      </c>
      <c r="N264" s="34">
        <f t="shared" si="25"/>
        <v>8775</v>
      </c>
      <c r="O264" s="53">
        <v>28</v>
      </c>
      <c r="P264" s="53">
        <v>36</v>
      </c>
      <c r="Q264" s="71">
        <v>0.4</v>
      </c>
      <c r="R264" s="54">
        <f t="shared" si="28"/>
        <v>403.2</v>
      </c>
      <c r="S264" s="53">
        <v>150</v>
      </c>
      <c r="T264" s="34">
        <f>(M264*S264)</f>
        <v>2250</v>
      </c>
      <c r="U264" s="34">
        <f>N264+R264+T264</f>
        <v>11428.2</v>
      </c>
      <c r="V264" s="53">
        <f>M264*200</f>
        <v>3000</v>
      </c>
      <c r="W264" s="53">
        <v>1</v>
      </c>
      <c r="X264" s="53">
        <v>215</v>
      </c>
      <c r="Y264" s="52">
        <f t="shared" si="26"/>
        <v>215</v>
      </c>
      <c r="Z264" s="46">
        <v>0</v>
      </c>
      <c r="AA264" s="46"/>
      <c r="AB264" s="34">
        <f>V264+Y264+Z264</f>
        <v>3215</v>
      </c>
      <c r="AC264" s="34">
        <f>AB264+U264</f>
        <v>14643.2</v>
      </c>
      <c r="AD264" s="57" t="str">
        <f>A264</f>
        <v>648-PR</v>
      </c>
      <c r="AE264" s="74" t="s">
        <v>487</v>
      </c>
    </row>
    <row r="265" spans="1:31" s="31" customFormat="1" ht="37.5" customHeight="1" x14ac:dyDescent="0.2">
      <c r="A265" s="33" t="s">
        <v>473</v>
      </c>
      <c r="B265" s="33"/>
      <c r="C265" s="28" t="s">
        <v>77</v>
      </c>
      <c r="D265" s="28" t="s">
        <v>103</v>
      </c>
      <c r="E265" s="35" t="s">
        <v>192</v>
      </c>
      <c r="F265" s="35" t="s">
        <v>479</v>
      </c>
      <c r="G265" s="35" t="s">
        <v>89</v>
      </c>
      <c r="H265" s="220">
        <v>42</v>
      </c>
      <c r="I265" s="33" t="s">
        <v>48</v>
      </c>
      <c r="J265" s="51">
        <v>585</v>
      </c>
      <c r="K265" s="52">
        <v>15</v>
      </c>
      <c r="L265" s="52">
        <v>0</v>
      </c>
      <c r="M265" s="52">
        <f t="shared" si="27"/>
        <v>15</v>
      </c>
      <c r="N265" s="34">
        <f t="shared" si="25"/>
        <v>8775</v>
      </c>
      <c r="O265" s="53">
        <v>28</v>
      </c>
      <c r="P265" s="53">
        <v>13</v>
      </c>
      <c r="Q265" s="71">
        <v>0.4</v>
      </c>
      <c r="R265" s="54">
        <f t="shared" si="28"/>
        <v>145.6</v>
      </c>
      <c r="S265" s="53">
        <v>150</v>
      </c>
      <c r="T265" s="34">
        <f>(M265*S265)</f>
        <v>2250</v>
      </c>
      <c r="U265" s="34">
        <f>N265+R265+T265</f>
        <v>11170.6</v>
      </c>
      <c r="V265" s="53">
        <f>M265*200</f>
        <v>3000</v>
      </c>
      <c r="W265" s="53">
        <v>1</v>
      </c>
      <c r="X265" s="53">
        <v>165</v>
      </c>
      <c r="Y265" s="52">
        <f t="shared" si="26"/>
        <v>165</v>
      </c>
      <c r="Z265" s="46">
        <v>0</v>
      </c>
      <c r="AA265" s="46"/>
      <c r="AB265" s="34">
        <f>V265+Y265+Z265</f>
        <v>3165</v>
      </c>
      <c r="AC265" s="34">
        <f>AB265+U265</f>
        <v>14335.6</v>
      </c>
      <c r="AD265" s="57" t="str">
        <f>A265</f>
        <v>648-PR</v>
      </c>
      <c r="AE265" s="74"/>
    </row>
    <row r="266" spans="1:31" s="31" customFormat="1" ht="37" x14ac:dyDescent="0.2">
      <c r="A266" s="33" t="s">
        <v>473</v>
      </c>
      <c r="B266" s="33" t="s">
        <v>641</v>
      </c>
      <c r="C266" s="28" t="s">
        <v>77</v>
      </c>
      <c r="D266" s="28" t="s">
        <v>103</v>
      </c>
      <c r="E266" s="35" t="s">
        <v>181</v>
      </c>
      <c r="F266" s="35" t="s">
        <v>479</v>
      </c>
      <c r="G266" s="35" t="s">
        <v>474</v>
      </c>
      <c r="H266" s="220">
        <v>42</v>
      </c>
      <c r="I266" s="33" t="s">
        <v>48</v>
      </c>
      <c r="J266" s="51">
        <v>585</v>
      </c>
      <c r="K266" s="52">
        <v>17</v>
      </c>
      <c r="L266" s="52">
        <v>0</v>
      </c>
      <c r="M266" s="52">
        <f t="shared" si="27"/>
        <v>17</v>
      </c>
      <c r="N266" s="34">
        <f t="shared" si="25"/>
        <v>9945</v>
      </c>
      <c r="O266" s="53">
        <v>28</v>
      </c>
      <c r="P266" s="53">
        <v>36</v>
      </c>
      <c r="Q266" s="71">
        <v>0.4</v>
      </c>
      <c r="R266" s="54">
        <f t="shared" si="28"/>
        <v>403.2</v>
      </c>
      <c r="S266" s="53">
        <v>150</v>
      </c>
      <c r="T266" s="34">
        <f>(M266*S266)</f>
        <v>2550</v>
      </c>
      <c r="U266" s="34">
        <f>N266+R266+T266</f>
        <v>12898.2</v>
      </c>
      <c r="V266" s="53">
        <f>M266*200</f>
        <v>3400</v>
      </c>
      <c r="W266" s="53">
        <v>1</v>
      </c>
      <c r="X266" s="53">
        <v>215</v>
      </c>
      <c r="Y266" s="52">
        <f t="shared" si="26"/>
        <v>215</v>
      </c>
      <c r="Z266" s="46">
        <v>0</v>
      </c>
      <c r="AA266" s="46"/>
      <c r="AB266" s="34">
        <f>V266+Y266+Z266</f>
        <v>3615</v>
      </c>
      <c r="AC266" s="34">
        <f>AB266+U266</f>
        <v>16513.2</v>
      </c>
      <c r="AD266" s="57" t="str">
        <f>A266</f>
        <v>648-PR</v>
      </c>
      <c r="AE266" s="74"/>
    </row>
    <row r="267" spans="1:31" s="31" customFormat="1" ht="37" x14ac:dyDescent="0.2">
      <c r="A267" s="33" t="s">
        <v>473</v>
      </c>
      <c r="B267" s="33" t="s">
        <v>642</v>
      </c>
      <c r="C267" s="28" t="s">
        <v>77</v>
      </c>
      <c r="D267" s="28" t="s">
        <v>103</v>
      </c>
      <c r="E267" s="35" t="s">
        <v>181</v>
      </c>
      <c r="F267" s="35" t="s">
        <v>479</v>
      </c>
      <c r="G267" s="35" t="s">
        <v>474</v>
      </c>
      <c r="H267" s="220">
        <v>42</v>
      </c>
      <c r="I267" s="33" t="s">
        <v>48</v>
      </c>
      <c r="J267" s="51">
        <v>585</v>
      </c>
      <c r="K267" s="52">
        <v>0</v>
      </c>
      <c r="L267" s="52">
        <v>22</v>
      </c>
      <c r="M267" s="52">
        <f t="shared" si="27"/>
        <v>22</v>
      </c>
      <c r="N267" s="34">
        <f t="shared" ref="N267:N330" si="29">(J267*M267)</f>
        <v>12870</v>
      </c>
      <c r="O267" s="53">
        <v>28</v>
      </c>
      <c r="P267" s="53">
        <v>36</v>
      </c>
      <c r="Q267" s="71">
        <v>0.4</v>
      </c>
      <c r="R267" s="54">
        <f t="shared" si="28"/>
        <v>403.2</v>
      </c>
      <c r="S267" s="53">
        <v>150</v>
      </c>
      <c r="T267" s="34">
        <f>(M267*S267)</f>
        <v>3300</v>
      </c>
      <c r="U267" s="34">
        <f>N267+R267+T267</f>
        <v>16573.2</v>
      </c>
      <c r="V267" s="53">
        <f>M267*200</f>
        <v>4400</v>
      </c>
      <c r="W267" s="53">
        <v>1</v>
      </c>
      <c r="X267" s="53">
        <v>215</v>
      </c>
      <c r="Y267" s="52">
        <f t="shared" ref="Y267:Y330" si="30">SUM(X267*W267)</f>
        <v>215</v>
      </c>
      <c r="Z267" s="46">
        <v>0</v>
      </c>
      <c r="AA267" s="46"/>
      <c r="AB267" s="34">
        <f>V267+Y267+Z267</f>
        <v>4615</v>
      </c>
      <c r="AC267" s="34">
        <f>AB267+U267</f>
        <v>21188.2</v>
      </c>
      <c r="AD267" s="57" t="str">
        <f>A267</f>
        <v>648-PR</v>
      </c>
      <c r="AE267" s="74"/>
    </row>
    <row r="268" spans="1:31" s="31" customFormat="1" ht="40.5" hidden="1" customHeight="1" x14ac:dyDescent="0.2">
      <c r="A268" s="33" t="s">
        <v>473</v>
      </c>
      <c r="B268" s="33" t="s">
        <v>659</v>
      </c>
      <c r="C268" s="28" t="s">
        <v>77</v>
      </c>
      <c r="D268" s="28" t="s">
        <v>108</v>
      </c>
      <c r="E268" s="35" t="s">
        <v>204</v>
      </c>
      <c r="F268" s="35" t="s">
        <v>52</v>
      </c>
      <c r="G268" s="35" t="s">
        <v>480</v>
      </c>
      <c r="H268" s="220">
        <v>42</v>
      </c>
      <c r="I268" s="33" t="s">
        <v>48</v>
      </c>
      <c r="J268" s="51">
        <v>585</v>
      </c>
      <c r="K268" s="52">
        <v>0</v>
      </c>
      <c r="L268" s="52">
        <v>15</v>
      </c>
      <c r="M268" s="52">
        <f t="shared" si="27"/>
        <v>15</v>
      </c>
      <c r="N268" s="34">
        <f t="shared" si="29"/>
        <v>8775</v>
      </c>
      <c r="O268" s="53">
        <v>28</v>
      </c>
      <c r="P268" s="53">
        <v>26</v>
      </c>
      <c r="Q268" s="71">
        <v>0.4</v>
      </c>
      <c r="R268" s="71">
        <f t="shared" si="28"/>
        <v>291.2</v>
      </c>
      <c r="S268" s="53">
        <v>300</v>
      </c>
      <c r="T268" s="34">
        <f>(M268*S268)</f>
        <v>4500</v>
      </c>
      <c r="U268" s="34">
        <f>N268+R268+T268</f>
        <v>13566.2</v>
      </c>
      <c r="V268" s="53">
        <f>M268*200</f>
        <v>3000</v>
      </c>
      <c r="W268" s="53">
        <v>1</v>
      </c>
      <c r="X268" s="53">
        <v>170</v>
      </c>
      <c r="Y268" s="52">
        <f t="shared" si="30"/>
        <v>170</v>
      </c>
      <c r="Z268" s="46">
        <v>0</v>
      </c>
      <c r="AA268" s="46"/>
      <c r="AB268" s="34">
        <f>V268+Y268+Z268</f>
        <v>3170</v>
      </c>
      <c r="AC268" s="34">
        <f>AB268+U268</f>
        <v>16736.2</v>
      </c>
      <c r="AD268" s="57" t="str">
        <f>A268</f>
        <v>648-PR</v>
      </c>
      <c r="AE268" s="74"/>
    </row>
    <row r="269" spans="1:31" s="31" customFormat="1" ht="35.5" hidden="1" customHeight="1" x14ac:dyDescent="0.2">
      <c r="A269" s="33" t="s">
        <v>473</v>
      </c>
      <c r="B269" s="33"/>
      <c r="C269" s="28" t="s">
        <v>77</v>
      </c>
      <c r="D269" s="28" t="s">
        <v>108</v>
      </c>
      <c r="E269" s="35" t="s">
        <v>204</v>
      </c>
      <c r="F269" s="35" t="s">
        <v>52</v>
      </c>
      <c r="G269" s="35" t="s">
        <v>491</v>
      </c>
      <c r="H269" s="220">
        <v>56</v>
      </c>
      <c r="I269" s="33" t="s">
        <v>48</v>
      </c>
      <c r="J269" s="51">
        <v>585</v>
      </c>
      <c r="K269" s="52">
        <v>18</v>
      </c>
      <c r="L269" s="52">
        <v>0</v>
      </c>
      <c r="M269" s="52">
        <f t="shared" si="27"/>
        <v>18</v>
      </c>
      <c r="N269" s="34">
        <f t="shared" si="29"/>
        <v>10530</v>
      </c>
      <c r="O269" s="53">
        <v>28</v>
      </c>
      <c r="P269" s="53">
        <v>26</v>
      </c>
      <c r="Q269" s="71">
        <v>0.4</v>
      </c>
      <c r="R269" s="71">
        <f t="shared" si="28"/>
        <v>291.2</v>
      </c>
      <c r="S269" s="53">
        <v>300</v>
      </c>
      <c r="T269" s="34">
        <f>(M269*S269)</f>
        <v>5400</v>
      </c>
      <c r="U269" s="34">
        <f>N269+R269+T269</f>
        <v>16221.2</v>
      </c>
      <c r="V269" s="53">
        <f>M269*200</f>
        <v>3600</v>
      </c>
      <c r="W269" s="53">
        <v>1</v>
      </c>
      <c r="X269" s="53">
        <v>170</v>
      </c>
      <c r="Y269" s="52">
        <f t="shared" si="30"/>
        <v>170</v>
      </c>
      <c r="Z269" s="46">
        <v>0</v>
      </c>
      <c r="AA269" s="46"/>
      <c r="AB269" s="34">
        <f>V269+Y269+Z269</f>
        <v>3770</v>
      </c>
      <c r="AC269" s="34">
        <f>AB269+U269</f>
        <v>19991.2</v>
      </c>
      <c r="AD269" s="57" t="str">
        <f>A269</f>
        <v>648-PR</v>
      </c>
      <c r="AE269" s="74"/>
    </row>
    <row r="270" spans="1:31" s="31" customFormat="1" ht="39" hidden="1" customHeight="1" x14ac:dyDescent="0.2">
      <c r="A270" s="178" t="s">
        <v>473</v>
      </c>
      <c r="B270" s="178" t="s">
        <v>748</v>
      </c>
      <c r="C270" s="179" t="s">
        <v>77</v>
      </c>
      <c r="D270" s="179" t="s">
        <v>108</v>
      </c>
      <c r="E270" s="180" t="s">
        <v>493</v>
      </c>
      <c r="F270" s="180" t="s">
        <v>52</v>
      </c>
      <c r="G270" s="180" t="s">
        <v>491</v>
      </c>
      <c r="H270" s="220">
        <v>56</v>
      </c>
      <c r="I270" s="33" t="s">
        <v>48</v>
      </c>
      <c r="J270" s="51">
        <v>585</v>
      </c>
      <c r="K270" s="52">
        <v>0</v>
      </c>
      <c r="L270" s="52">
        <v>0</v>
      </c>
      <c r="M270" s="52">
        <f t="shared" si="27"/>
        <v>0</v>
      </c>
      <c r="N270" s="34">
        <f t="shared" si="29"/>
        <v>0</v>
      </c>
      <c r="O270" s="53">
        <v>0</v>
      </c>
      <c r="P270" s="53">
        <v>10</v>
      </c>
      <c r="Q270" s="71">
        <v>0.4</v>
      </c>
      <c r="R270" s="71">
        <f t="shared" si="28"/>
        <v>0</v>
      </c>
      <c r="S270" s="53">
        <v>0</v>
      </c>
      <c r="T270" s="34">
        <f>(M270*S270)</f>
        <v>0</v>
      </c>
      <c r="U270" s="34">
        <f>N270+R270+T270</f>
        <v>0</v>
      </c>
      <c r="V270" s="53">
        <f>M270*200</f>
        <v>0</v>
      </c>
      <c r="W270" s="53">
        <v>0</v>
      </c>
      <c r="X270" s="53">
        <v>175</v>
      </c>
      <c r="Y270" s="52">
        <f t="shared" si="30"/>
        <v>0</v>
      </c>
      <c r="Z270" s="46">
        <v>0</v>
      </c>
      <c r="AA270" s="46"/>
      <c r="AB270" s="34">
        <f>V270+Y270+Z270</f>
        <v>0</v>
      </c>
      <c r="AC270" s="34">
        <f>AB270+U270</f>
        <v>0</v>
      </c>
      <c r="AD270" s="57" t="str">
        <f>A270</f>
        <v>648-PR</v>
      </c>
      <c r="AE270" s="74"/>
    </row>
    <row r="271" spans="1:31" s="31" customFormat="1" ht="50" hidden="1" customHeight="1" x14ac:dyDescent="0.2">
      <c r="A271" s="178" t="s">
        <v>473</v>
      </c>
      <c r="B271" s="178" t="s">
        <v>679</v>
      </c>
      <c r="C271" s="179" t="s">
        <v>77</v>
      </c>
      <c r="D271" s="179" t="s">
        <v>108</v>
      </c>
      <c r="E271" s="180" t="s">
        <v>368</v>
      </c>
      <c r="F271" s="180" t="s">
        <v>479</v>
      </c>
      <c r="G271" s="180" t="s">
        <v>491</v>
      </c>
      <c r="H271" s="220">
        <v>56</v>
      </c>
      <c r="I271" s="33" t="s">
        <v>48</v>
      </c>
      <c r="J271" s="51">
        <v>585</v>
      </c>
      <c r="K271" s="181">
        <v>20</v>
      </c>
      <c r="L271" s="181">
        <v>0</v>
      </c>
      <c r="M271" s="52">
        <f t="shared" si="27"/>
        <v>20</v>
      </c>
      <c r="N271" s="34">
        <f t="shared" si="29"/>
        <v>11700</v>
      </c>
      <c r="O271" s="53">
        <v>36</v>
      </c>
      <c r="P271" s="53">
        <v>68</v>
      </c>
      <c r="Q271" s="71">
        <v>0.4</v>
      </c>
      <c r="R271" s="71">
        <f t="shared" si="28"/>
        <v>979.2</v>
      </c>
      <c r="S271" s="53">
        <v>300</v>
      </c>
      <c r="T271" s="34">
        <f>(M271*S271)</f>
        <v>6000</v>
      </c>
      <c r="U271" s="34">
        <f>N271+R271+T271</f>
        <v>18679.2</v>
      </c>
      <c r="V271" s="53">
        <f>M271*200</f>
        <v>4000</v>
      </c>
      <c r="W271" s="53">
        <v>1</v>
      </c>
      <c r="X271" s="53">
        <v>200</v>
      </c>
      <c r="Y271" s="52">
        <f t="shared" si="30"/>
        <v>200</v>
      </c>
      <c r="Z271" s="46">
        <v>0</v>
      </c>
      <c r="AA271" s="46"/>
      <c r="AB271" s="34">
        <f>V271+Y271+Z271</f>
        <v>4200</v>
      </c>
      <c r="AC271" s="34">
        <f>AB271+U271</f>
        <v>22879.200000000001</v>
      </c>
      <c r="AD271" s="57" t="str">
        <f>A271</f>
        <v>648-PR</v>
      </c>
      <c r="AE271" s="74"/>
    </row>
    <row r="272" spans="1:31" s="31" customFormat="1" ht="39" hidden="1" customHeight="1" x14ac:dyDescent="0.2">
      <c r="A272" s="178" t="s">
        <v>473</v>
      </c>
      <c r="B272" s="178" t="s">
        <v>656</v>
      </c>
      <c r="C272" s="28" t="s">
        <v>77</v>
      </c>
      <c r="D272" s="28" t="s">
        <v>108</v>
      </c>
      <c r="E272" s="35" t="s">
        <v>438</v>
      </c>
      <c r="F272" s="180" t="s">
        <v>264</v>
      </c>
      <c r="G272" s="35" t="s">
        <v>480</v>
      </c>
      <c r="H272" s="220">
        <v>42</v>
      </c>
      <c r="I272" s="33" t="s">
        <v>335</v>
      </c>
      <c r="J272" s="51">
        <v>585</v>
      </c>
      <c r="K272" s="52">
        <v>17</v>
      </c>
      <c r="L272" s="52">
        <v>0</v>
      </c>
      <c r="M272" s="52">
        <f t="shared" si="27"/>
        <v>17</v>
      </c>
      <c r="N272" s="34">
        <f t="shared" si="29"/>
        <v>9945</v>
      </c>
      <c r="O272" s="53">
        <v>18</v>
      </c>
      <c r="P272" s="53">
        <v>15</v>
      </c>
      <c r="Q272" s="71">
        <v>0.4</v>
      </c>
      <c r="R272" s="71">
        <f t="shared" si="28"/>
        <v>108</v>
      </c>
      <c r="S272" s="53">
        <v>300</v>
      </c>
      <c r="T272" s="34">
        <f>(M272*S272)</f>
        <v>5100</v>
      </c>
      <c r="U272" s="34">
        <f>N272+R272+T272</f>
        <v>15153</v>
      </c>
      <c r="V272" s="53">
        <f>M272*200</f>
        <v>3400</v>
      </c>
      <c r="W272" s="53">
        <v>1</v>
      </c>
      <c r="X272" s="53">
        <v>250</v>
      </c>
      <c r="Y272" s="52">
        <f t="shared" si="30"/>
        <v>250</v>
      </c>
      <c r="Z272" s="46"/>
      <c r="AA272" s="46"/>
      <c r="AB272" s="34">
        <f>V272+Y272+Z272</f>
        <v>3650</v>
      </c>
      <c r="AC272" s="34">
        <f>AB272+U272</f>
        <v>18803</v>
      </c>
      <c r="AD272" s="57" t="str">
        <f>A272</f>
        <v>648-PR</v>
      </c>
      <c r="AE272" s="74"/>
    </row>
    <row r="273" spans="1:31" s="31" customFormat="1" ht="43" hidden="1" customHeight="1" x14ac:dyDescent="0.2">
      <c r="A273" s="178" t="s">
        <v>473</v>
      </c>
      <c r="B273" s="178" t="s">
        <v>753</v>
      </c>
      <c r="C273" s="179" t="s">
        <v>77</v>
      </c>
      <c r="D273" s="179" t="s">
        <v>108</v>
      </c>
      <c r="E273" s="180" t="s">
        <v>111</v>
      </c>
      <c r="F273" s="180" t="s">
        <v>754</v>
      </c>
      <c r="G273" s="180" t="s">
        <v>500</v>
      </c>
      <c r="H273" s="220">
        <v>56</v>
      </c>
      <c r="I273" s="33" t="s">
        <v>48</v>
      </c>
      <c r="J273" s="51">
        <v>585</v>
      </c>
      <c r="K273" s="52">
        <v>0</v>
      </c>
      <c r="L273" s="52">
        <v>20</v>
      </c>
      <c r="M273" s="52">
        <f t="shared" si="27"/>
        <v>20</v>
      </c>
      <c r="N273" s="34">
        <f t="shared" si="29"/>
        <v>11700</v>
      </c>
      <c r="O273" s="53">
        <v>28</v>
      </c>
      <c r="P273" s="53">
        <v>24</v>
      </c>
      <c r="Q273" s="71">
        <v>0.4</v>
      </c>
      <c r="R273" s="71">
        <f t="shared" si="28"/>
        <v>268.80000000000007</v>
      </c>
      <c r="S273" s="53">
        <v>100</v>
      </c>
      <c r="T273" s="34">
        <f>(M273*S273)</f>
        <v>2000</v>
      </c>
      <c r="U273" s="34">
        <f>N273+R273+T273</f>
        <v>13968.8</v>
      </c>
      <c r="V273" s="53">
        <f>M273*200</f>
        <v>4000</v>
      </c>
      <c r="W273" s="53">
        <v>1</v>
      </c>
      <c r="X273" s="53">
        <v>225</v>
      </c>
      <c r="Y273" s="52">
        <f t="shared" si="30"/>
        <v>225</v>
      </c>
      <c r="Z273" s="46"/>
      <c r="AA273" s="46"/>
      <c r="AB273" s="34">
        <f>V273+Y273+Z273</f>
        <v>4225</v>
      </c>
      <c r="AC273" s="34">
        <f>AB273+U273</f>
        <v>18193.8</v>
      </c>
      <c r="AD273" s="57" t="str">
        <f>A273</f>
        <v>648-PR</v>
      </c>
      <c r="AE273" s="74"/>
    </row>
    <row r="274" spans="1:31" s="36" customFormat="1" ht="30" hidden="1" customHeight="1" x14ac:dyDescent="0.2">
      <c r="A274" s="178" t="s">
        <v>473</v>
      </c>
      <c r="B274" s="178" t="s">
        <v>744</v>
      </c>
      <c r="C274" s="179" t="s">
        <v>77</v>
      </c>
      <c r="D274" s="179" t="s">
        <v>45</v>
      </c>
      <c r="E274" s="180" t="s">
        <v>261</v>
      </c>
      <c r="F274" s="180" t="s">
        <v>88</v>
      </c>
      <c r="G274" s="180" t="s">
        <v>89</v>
      </c>
      <c r="H274" s="220">
        <v>42</v>
      </c>
      <c r="I274" s="33" t="s">
        <v>172</v>
      </c>
      <c r="J274" s="51">
        <v>585</v>
      </c>
      <c r="K274" s="52">
        <v>0</v>
      </c>
      <c r="L274" s="52">
        <v>0</v>
      </c>
      <c r="M274" s="52">
        <f t="shared" si="27"/>
        <v>0</v>
      </c>
      <c r="N274" s="34">
        <f t="shared" si="29"/>
        <v>0</v>
      </c>
      <c r="O274" s="53">
        <v>0</v>
      </c>
      <c r="P274" s="53">
        <v>42</v>
      </c>
      <c r="Q274" s="71">
        <v>0.4</v>
      </c>
      <c r="R274" s="71">
        <f t="shared" si="28"/>
        <v>0</v>
      </c>
      <c r="S274" s="53">
        <v>0</v>
      </c>
      <c r="T274" s="34">
        <f>(M274*S274)</f>
        <v>0</v>
      </c>
      <c r="U274" s="34">
        <f>N274+R274+T274</f>
        <v>0</v>
      </c>
      <c r="V274" s="53">
        <f>M274*200</f>
        <v>0</v>
      </c>
      <c r="W274" s="53">
        <v>0</v>
      </c>
      <c r="X274" s="53">
        <v>363</v>
      </c>
      <c r="Y274" s="52">
        <f t="shared" si="30"/>
        <v>0</v>
      </c>
      <c r="Z274" s="46">
        <v>0</v>
      </c>
      <c r="AA274" s="46"/>
      <c r="AB274" s="34">
        <f>V274+Y274+Z274</f>
        <v>0</v>
      </c>
      <c r="AC274" s="34">
        <f>AB274+U274</f>
        <v>0</v>
      </c>
      <c r="AD274" s="57" t="str">
        <f>A274</f>
        <v>648-PR</v>
      </c>
      <c r="AE274" s="74"/>
    </row>
    <row r="275" spans="1:31" s="36" customFormat="1" ht="44" hidden="1" customHeight="1" x14ac:dyDescent="0.2">
      <c r="A275" s="178" t="s">
        <v>473</v>
      </c>
      <c r="B275" s="178" t="s">
        <v>711</v>
      </c>
      <c r="C275" s="179" t="s">
        <v>77</v>
      </c>
      <c r="D275" s="179" t="s">
        <v>45</v>
      </c>
      <c r="E275" s="180" t="s">
        <v>261</v>
      </c>
      <c r="F275" s="180" t="s">
        <v>498</v>
      </c>
      <c r="G275" s="180" t="s">
        <v>93</v>
      </c>
      <c r="H275" s="220">
        <v>42</v>
      </c>
      <c r="I275" s="33" t="s">
        <v>37</v>
      </c>
      <c r="J275" s="51">
        <v>1200</v>
      </c>
      <c r="K275" s="52">
        <v>18</v>
      </c>
      <c r="L275" s="181">
        <v>20</v>
      </c>
      <c r="M275" s="52">
        <f t="shared" si="27"/>
        <v>38</v>
      </c>
      <c r="N275" s="34">
        <f t="shared" si="29"/>
        <v>45600</v>
      </c>
      <c r="O275" s="53">
        <v>0</v>
      </c>
      <c r="P275" s="53">
        <v>42</v>
      </c>
      <c r="Q275" s="71">
        <v>0.4</v>
      </c>
      <c r="R275" s="71">
        <f t="shared" si="28"/>
        <v>0</v>
      </c>
      <c r="S275" s="53">
        <v>0</v>
      </c>
      <c r="T275" s="34">
        <f>(M275*S275)</f>
        <v>0</v>
      </c>
      <c r="U275" s="34">
        <f>N275+R275+T275</f>
        <v>45600</v>
      </c>
      <c r="V275" s="53">
        <f>M275*200</f>
        <v>7600</v>
      </c>
      <c r="W275" s="182">
        <v>28</v>
      </c>
      <c r="X275" s="53">
        <v>363</v>
      </c>
      <c r="Y275" s="52">
        <f t="shared" si="30"/>
        <v>10164</v>
      </c>
      <c r="Z275" s="46">
        <v>0</v>
      </c>
      <c r="AA275" s="46"/>
      <c r="AB275" s="34">
        <f>V275+Y275+Z275</f>
        <v>17764</v>
      </c>
      <c r="AC275" s="34">
        <f>AB275+U275</f>
        <v>63364</v>
      </c>
      <c r="AD275" s="57" t="str">
        <f>A275</f>
        <v>648-PR</v>
      </c>
      <c r="AE275" s="74"/>
    </row>
    <row r="276" spans="1:31" s="36" customFormat="1" ht="36" hidden="1" customHeight="1" x14ac:dyDescent="0.2">
      <c r="A276" s="178" t="s">
        <v>473</v>
      </c>
      <c r="B276" s="178" t="s">
        <v>683</v>
      </c>
      <c r="C276" s="179" t="s">
        <v>77</v>
      </c>
      <c r="D276" s="179" t="s">
        <v>45</v>
      </c>
      <c r="E276" s="180" t="s">
        <v>310</v>
      </c>
      <c r="F276" s="180" t="s">
        <v>499</v>
      </c>
      <c r="G276" s="180" t="s">
        <v>500</v>
      </c>
      <c r="H276" s="220">
        <v>56</v>
      </c>
      <c r="I276" s="33" t="s">
        <v>48</v>
      </c>
      <c r="J276" s="51">
        <v>585</v>
      </c>
      <c r="K276" s="181">
        <v>20</v>
      </c>
      <c r="L276" s="181">
        <v>0</v>
      </c>
      <c r="M276" s="52">
        <f t="shared" si="27"/>
        <v>20</v>
      </c>
      <c r="N276" s="34">
        <f t="shared" si="29"/>
        <v>11700</v>
      </c>
      <c r="O276" s="53">
        <v>36</v>
      </c>
      <c r="P276" s="53">
        <v>28</v>
      </c>
      <c r="Q276" s="71">
        <v>0.4</v>
      </c>
      <c r="R276" s="71">
        <f t="shared" si="28"/>
        <v>403.20000000000005</v>
      </c>
      <c r="S276" s="53">
        <v>100</v>
      </c>
      <c r="T276" s="34">
        <f>(M276*S276)</f>
        <v>2000</v>
      </c>
      <c r="U276" s="34">
        <f>N276+R276+T276</f>
        <v>14103.2</v>
      </c>
      <c r="V276" s="53">
        <f>M276*200</f>
        <v>4000</v>
      </c>
      <c r="W276" s="53">
        <v>1</v>
      </c>
      <c r="X276" s="53">
        <v>310</v>
      </c>
      <c r="Y276" s="52">
        <f t="shared" si="30"/>
        <v>310</v>
      </c>
      <c r="Z276" s="46">
        <v>0</v>
      </c>
      <c r="AA276" s="46"/>
      <c r="AB276" s="34">
        <f>V276+Y276+Z276</f>
        <v>4310</v>
      </c>
      <c r="AC276" s="34">
        <f>AB276+U276</f>
        <v>18413.2</v>
      </c>
      <c r="AD276" s="57" t="str">
        <f>A276</f>
        <v>648-PR</v>
      </c>
      <c r="AE276" s="74"/>
    </row>
    <row r="277" spans="1:31" s="31" customFormat="1" ht="42" hidden="1" customHeight="1" x14ac:dyDescent="0.2">
      <c r="A277" s="33" t="s">
        <v>473</v>
      </c>
      <c r="B277" s="33"/>
      <c r="C277" s="28" t="s">
        <v>77</v>
      </c>
      <c r="D277" s="28" t="s">
        <v>50</v>
      </c>
      <c r="E277" s="35" t="s">
        <v>373</v>
      </c>
      <c r="F277" s="35" t="s">
        <v>102</v>
      </c>
      <c r="G277" s="35" t="s">
        <v>89</v>
      </c>
      <c r="H277" s="220">
        <v>42</v>
      </c>
      <c r="I277" s="33" t="s">
        <v>172</v>
      </c>
      <c r="J277" s="51">
        <v>585</v>
      </c>
      <c r="K277" s="52">
        <v>17</v>
      </c>
      <c r="L277" s="52">
        <v>0</v>
      </c>
      <c r="M277" s="52">
        <f t="shared" si="27"/>
        <v>17</v>
      </c>
      <c r="N277" s="34">
        <f t="shared" si="29"/>
        <v>9945</v>
      </c>
      <c r="O277" s="53">
        <v>14</v>
      </c>
      <c r="P277" s="53">
        <v>30</v>
      </c>
      <c r="Q277" s="71">
        <v>0.4</v>
      </c>
      <c r="R277" s="71">
        <f t="shared" si="28"/>
        <v>168</v>
      </c>
      <c r="S277" s="53">
        <v>150</v>
      </c>
      <c r="T277" s="34">
        <f>(M277*S277)</f>
        <v>2550</v>
      </c>
      <c r="U277" s="34">
        <f>N277+R277+T277</f>
        <v>12663</v>
      </c>
      <c r="V277" s="53">
        <f>M277*200</f>
        <v>3400</v>
      </c>
      <c r="W277" s="53">
        <v>1</v>
      </c>
      <c r="X277" s="53">
        <v>310</v>
      </c>
      <c r="Y277" s="52">
        <f t="shared" si="30"/>
        <v>310</v>
      </c>
      <c r="Z277" s="46">
        <v>0</v>
      </c>
      <c r="AA277" s="46"/>
      <c r="AB277" s="34">
        <f>V277+Y277+Z277</f>
        <v>3710</v>
      </c>
      <c r="AC277" s="34">
        <f>AB277+U277</f>
        <v>16373</v>
      </c>
      <c r="AD277" s="57" t="str">
        <f>A277</f>
        <v>648-PR</v>
      </c>
      <c r="AE277" s="74"/>
    </row>
    <row r="278" spans="1:31" s="31" customFormat="1" ht="33.75" hidden="1" customHeight="1" x14ac:dyDescent="0.2">
      <c r="A278" s="33" t="s">
        <v>473</v>
      </c>
      <c r="B278" s="33"/>
      <c r="C278" s="28" t="s">
        <v>77</v>
      </c>
      <c r="D278" s="28" t="s">
        <v>50</v>
      </c>
      <c r="E278" s="35" t="s">
        <v>51</v>
      </c>
      <c r="F278" s="35" t="s">
        <v>52</v>
      </c>
      <c r="G278" s="35" t="s">
        <v>89</v>
      </c>
      <c r="H278" s="220">
        <v>42</v>
      </c>
      <c r="I278" s="33" t="s">
        <v>48</v>
      </c>
      <c r="J278" s="51">
        <v>585</v>
      </c>
      <c r="K278" s="52">
        <v>15</v>
      </c>
      <c r="L278" s="52">
        <v>0</v>
      </c>
      <c r="M278" s="52">
        <f t="shared" si="27"/>
        <v>15</v>
      </c>
      <c r="N278" s="34">
        <f t="shared" si="29"/>
        <v>8775</v>
      </c>
      <c r="O278" s="53">
        <v>14</v>
      </c>
      <c r="P278" s="53">
        <v>134</v>
      </c>
      <c r="Q278" s="71">
        <v>0.4</v>
      </c>
      <c r="R278" s="71">
        <f t="shared" si="28"/>
        <v>750.4</v>
      </c>
      <c r="S278" s="53">
        <v>150</v>
      </c>
      <c r="T278" s="34">
        <f>(M278*S278)</f>
        <v>2250</v>
      </c>
      <c r="U278" s="34">
        <f>N278+R278+T278</f>
        <v>11775.4</v>
      </c>
      <c r="V278" s="53">
        <f>M278*200</f>
        <v>3000</v>
      </c>
      <c r="W278" s="53">
        <v>1</v>
      </c>
      <c r="X278" s="53">
        <v>700</v>
      </c>
      <c r="Y278" s="52">
        <f t="shared" si="30"/>
        <v>700</v>
      </c>
      <c r="Z278" s="46">
        <v>0</v>
      </c>
      <c r="AA278" s="46"/>
      <c r="AB278" s="34">
        <f>V278+Y278+Z278</f>
        <v>3700</v>
      </c>
      <c r="AC278" s="34">
        <f>AB278+U278</f>
        <v>15475.4</v>
      </c>
      <c r="AD278" s="57" t="str">
        <f>A278</f>
        <v>648-PR</v>
      </c>
      <c r="AE278" s="74"/>
    </row>
    <row r="279" spans="1:31" s="31" customFormat="1" ht="37" hidden="1" customHeight="1" x14ac:dyDescent="0.2">
      <c r="A279" s="33" t="s">
        <v>473</v>
      </c>
      <c r="B279" s="33"/>
      <c r="C279" s="28" t="s">
        <v>77</v>
      </c>
      <c r="D279" s="28" t="s">
        <v>50</v>
      </c>
      <c r="E279" s="35" t="s">
        <v>51</v>
      </c>
      <c r="F279" s="35" t="s">
        <v>504</v>
      </c>
      <c r="G279" s="35" t="s">
        <v>474</v>
      </c>
      <c r="H279" s="220">
        <v>42</v>
      </c>
      <c r="I279" s="33" t="s">
        <v>48</v>
      </c>
      <c r="J279" s="51">
        <v>585</v>
      </c>
      <c r="K279" s="52">
        <v>0</v>
      </c>
      <c r="L279" s="52">
        <v>20</v>
      </c>
      <c r="M279" s="52">
        <f t="shared" si="27"/>
        <v>20</v>
      </c>
      <c r="N279" s="34">
        <f t="shared" si="29"/>
        <v>11700</v>
      </c>
      <c r="O279" s="53">
        <v>14</v>
      </c>
      <c r="P279" s="53">
        <v>134</v>
      </c>
      <c r="Q279" s="71">
        <v>0.4</v>
      </c>
      <c r="R279" s="71">
        <f t="shared" si="28"/>
        <v>750.4</v>
      </c>
      <c r="S279" s="53">
        <v>150</v>
      </c>
      <c r="T279" s="34">
        <f>(M279*S279)</f>
        <v>3000</v>
      </c>
      <c r="U279" s="34">
        <f>N279+R279+T279</f>
        <v>15450.4</v>
      </c>
      <c r="V279" s="53">
        <f>M279*200</f>
        <v>4000</v>
      </c>
      <c r="W279" s="53">
        <v>1</v>
      </c>
      <c r="X279" s="53">
        <v>700</v>
      </c>
      <c r="Y279" s="52">
        <f t="shared" si="30"/>
        <v>700</v>
      </c>
      <c r="Z279" s="46">
        <v>0</v>
      </c>
      <c r="AA279" s="46"/>
      <c r="AB279" s="34">
        <f>V279+Y279+Z279</f>
        <v>4700</v>
      </c>
      <c r="AC279" s="34">
        <f>AB279+U279</f>
        <v>20150.400000000001</v>
      </c>
      <c r="AD279" s="57" t="str">
        <f>A279</f>
        <v>648-PR</v>
      </c>
      <c r="AE279" s="74"/>
    </row>
    <row r="280" spans="1:31" s="31" customFormat="1" ht="43" hidden="1" customHeight="1" x14ac:dyDescent="0.2">
      <c r="A280" s="178" t="s">
        <v>473</v>
      </c>
      <c r="B280" s="178" t="s">
        <v>682</v>
      </c>
      <c r="C280" s="179" t="s">
        <v>77</v>
      </c>
      <c r="D280" s="179" t="s">
        <v>50</v>
      </c>
      <c r="E280" s="180" t="s">
        <v>165</v>
      </c>
      <c r="F280" s="180" t="s">
        <v>451</v>
      </c>
      <c r="G280" s="180" t="s">
        <v>452</v>
      </c>
      <c r="H280" s="220">
        <v>42</v>
      </c>
      <c r="I280" s="33" t="s">
        <v>172</v>
      </c>
      <c r="J280" s="51">
        <v>585</v>
      </c>
      <c r="K280" s="181">
        <v>0</v>
      </c>
      <c r="L280" s="181">
        <v>17</v>
      </c>
      <c r="M280" s="52">
        <f t="shared" si="27"/>
        <v>17</v>
      </c>
      <c r="N280" s="34">
        <f t="shared" si="29"/>
        <v>9945</v>
      </c>
      <c r="O280" s="53">
        <v>14</v>
      </c>
      <c r="P280" s="53">
        <v>46</v>
      </c>
      <c r="Q280" s="71">
        <v>0.4</v>
      </c>
      <c r="R280" s="71">
        <f t="shared" si="28"/>
        <v>257.60000000000002</v>
      </c>
      <c r="S280" s="53">
        <v>300</v>
      </c>
      <c r="T280" s="34">
        <f>(M280*S280)</f>
        <v>5100</v>
      </c>
      <c r="U280" s="34">
        <f>N280+R280+T280</f>
        <v>15302.6</v>
      </c>
      <c r="V280" s="53">
        <f>M280*200</f>
        <v>3400</v>
      </c>
      <c r="W280" s="53">
        <v>1</v>
      </c>
      <c r="X280" s="53">
        <v>385</v>
      </c>
      <c r="Y280" s="52">
        <f t="shared" si="30"/>
        <v>385</v>
      </c>
      <c r="Z280" s="46">
        <v>0</v>
      </c>
      <c r="AA280" s="46"/>
      <c r="AB280" s="34">
        <f>V280+Y280+Z280</f>
        <v>3785</v>
      </c>
      <c r="AC280" s="34">
        <f>AB280+U280</f>
        <v>19087.599999999999</v>
      </c>
      <c r="AD280" s="57" t="str">
        <f>A280</f>
        <v>648-PR</v>
      </c>
      <c r="AE280" s="74"/>
    </row>
    <row r="281" spans="1:31" s="31" customFormat="1" ht="32.25" hidden="1" customHeight="1" x14ac:dyDescent="0.2">
      <c r="A281" s="178" t="s">
        <v>473</v>
      </c>
      <c r="B281" s="178" t="s">
        <v>682</v>
      </c>
      <c r="C281" s="179" t="s">
        <v>77</v>
      </c>
      <c r="D281" s="179" t="s">
        <v>50</v>
      </c>
      <c r="E281" s="180" t="s">
        <v>165</v>
      </c>
      <c r="F281" s="180" t="s">
        <v>498</v>
      </c>
      <c r="G281" s="180" t="s">
        <v>507</v>
      </c>
      <c r="H281" s="220">
        <v>42</v>
      </c>
      <c r="I281" s="33" t="s">
        <v>172</v>
      </c>
      <c r="J281" s="51">
        <v>585</v>
      </c>
      <c r="K281" s="181">
        <v>0</v>
      </c>
      <c r="L281" s="181">
        <v>18</v>
      </c>
      <c r="M281" s="52">
        <f t="shared" si="27"/>
        <v>18</v>
      </c>
      <c r="N281" s="34">
        <f t="shared" si="29"/>
        <v>10530</v>
      </c>
      <c r="O281" s="53">
        <v>14</v>
      </c>
      <c r="P281" s="53">
        <v>46</v>
      </c>
      <c r="Q281" s="71">
        <v>0.4</v>
      </c>
      <c r="R281" s="71">
        <f t="shared" si="28"/>
        <v>257.60000000000002</v>
      </c>
      <c r="S281" s="53">
        <v>150</v>
      </c>
      <c r="T281" s="34">
        <f>(M281*S281)</f>
        <v>2700</v>
      </c>
      <c r="U281" s="34">
        <f>N281+R281+T281</f>
        <v>13487.6</v>
      </c>
      <c r="V281" s="53">
        <f>M281*200</f>
        <v>3600</v>
      </c>
      <c r="W281" s="53">
        <v>1</v>
      </c>
      <c r="X281" s="53">
        <v>385</v>
      </c>
      <c r="Y281" s="52">
        <f t="shared" si="30"/>
        <v>385</v>
      </c>
      <c r="Z281" s="46">
        <v>0</v>
      </c>
      <c r="AA281" s="46"/>
      <c r="AB281" s="34">
        <f>V281+Y281+Z281</f>
        <v>3985</v>
      </c>
      <c r="AC281" s="34">
        <f>AB281+U281</f>
        <v>17472.599999999999</v>
      </c>
      <c r="AD281" s="57" t="str">
        <f>A281</f>
        <v>648-PR</v>
      </c>
      <c r="AE281" s="74"/>
    </row>
    <row r="282" spans="1:31" s="31" customFormat="1" ht="38.25" hidden="1" customHeight="1" x14ac:dyDescent="0.2">
      <c r="A282" s="33" t="s">
        <v>473</v>
      </c>
      <c r="B282" s="33" t="s">
        <v>653</v>
      </c>
      <c r="C282" s="28" t="s">
        <v>77</v>
      </c>
      <c r="D282" s="28" t="s">
        <v>50</v>
      </c>
      <c r="E282" s="89" t="s">
        <v>509</v>
      </c>
      <c r="F282" s="35" t="s">
        <v>47</v>
      </c>
      <c r="G282" s="35" t="s">
        <v>91</v>
      </c>
      <c r="H282" s="220">
        <v>42</v>
      </c>
      <c r="I282" s="33" t="s">
        <v>48</v>
      </c>
      <c r="J282" s="51">
        <v>585</v>
      </c>
      <c r="K282" s="52">
        <v>0</v>
      </c>
      <c r="L282" s="52">
        <v>22</v>
      </c>
      <c r="M282" s="52">
        <f t="shared" si="27"/>
        <v>22</v>
      </c>
      <c r="N282" s="34">
        <f t="shared" si="29"/>
        <v>12870</v>
      </c>
      <c r="O282" s="53">
        <v>28</v>
      </c>
      <c r="P282" s="53">
        <v>120</v>
      </c>
      <c r="Q282" s="71">
        <v>0.4</v>
      </c>
      <c r="R282" s="71">
        <f t="shared" si="28"/>
        <v>1344</v>
      </c>
      <c r="S282" s="53">
        <v>150</v>
      </c>
      <c r="T282" s="34">
        <f>(M282*S282)</f>
        <v>3300</v>
      </c>
      <c r="U282" s="34">
        <f>N282+R282+T282</f>
        <v>17514</v>
      </c>
      <c r="V282" s="53">
        <f>M282*200</f>
        <v>4400</v>
      </c>
      <c r="W282" s="53">
        <v>1</v>
      </c>
      <c r="X282" s="53">
        <v>750</v>
      </c>
      <c r="Y282" s="52">
        <f t="shared" si="30"/>
        <v>750</v>
      </c>
      <c r="Z282" s="46">
        <v>0</v>
      </c>
      <c r="AA282" s="46"/>
      <c r="AB282" s="34">
        <f>V282+Y282+Z282</f>
        <v>5150</v>
      </c>
      <c r="AC282" s="34">
        <f>AB282+U282</f>
        <v>22664</v>
      </c>
      <c r="AD282" s="57" t="str">
        <f>A282</f>
        <v>648-PR</v>
      </c>
      <c r="AE282" s="74"/>
    </row>
    <row r="283" spans="1:31" s="31" customFormat="1" ht="40.5" hidden="1" customHeight="1" x14ac:dyDescent="0.2">
      <c r="A283" s="33" t="s">
        <v>511</v>
      </c>
      <c r="B283" s="33"/>
      <c r="C283" s="28" t="s">
        <v>77</v>
      </c>
      <c r="D283" s="28" t="s">
        <v>108</v>
      </c>
      <c r="E283" s="35" t="s">
        <v>495</v>
      </c>
      <c r="F283" s="35" t="s">
        <v>47</v>
      </c>
      <c r="G283" s="35" t="s">
        <v>91</v>
      </c>
      <c r="H283" s="220">
        <v>42</v>
      </c>
      <c r="I283" s="33" t="s">
        <v>48</v>
      </c>
      <c r="J283" s="51">
        <v>585</v>
      </c>
      <c r="K283" s="52">
        <v>16</v>
      </c>
      <c r="L283" s="52">
        <v>0</v>
      </c>
      <c r="M283" s="52">
        <f t="shared" si="27"/>
        <v>16</v>
      </c>
      <c r="N283" s="34">
        <f t="shared" si="29"/>
        <v>9360</v>
      </c>
      <c r="O283" s="53">
        <v>28</v>
      </c>
      <c r="P283" s="53">
        <v>13</v>
      </c>
      <c r="Q283" s="71">
        <v>0.4</v>
      </c>
      <c r="R283" s="71">
        <f t="shared" si="28"/>
        <v>145.6</v>
      </c>
      <c r="S283" s="53">
        <v>150</v>
      </c>
      <c r="T283" s="34">
        <f>(M283*S283)</f>
        <v>2400</v>
      </c>
      <c r="U283" s="34">
        <f>N283+R283+T283</f>
        <v>11905.6</v>
      </c>
      <c r="V283" s="53">
        <f>M283*200</f>
        <v>3200</v>
      </c>
      <c r="W283" s="53">
        <v>0</v>
      </c>
      <c r="X283" s="53">
        <v>0</v>
      </c>
      <c r="Y283" s="52">
        <f t="shared" si="30"/>
        <v>0</v>
      </c>
      <c r="Z283" s="46">
        <v>0</v>
      </c>
      <c r="AA283" s="46"/>
      <c r="AB283" s="34">
        <f>V283+Y283+Z283</f>
        <v>3200</v>
      </c>
      <c r="AC283" s="34">
        <f>AB283+U283</f>
        <v>15105.6</v>
      </c>
      <c r="AD283" s="57" t="str">
        <f>A283</f>
        <v>648-SH</v>
      </c>
      <c r="AE283" s="74"/>
    </row>
    <row r="284" spans="1:31" s="31" customFormat="1" ht="39.75" hidden="1" customHeight="1" x14ac:dyDescent="0.2">
      <c r="A284" s="33" t="s">
        <v>511</v>
      </c>
      <c r="B284" s="33"/>
      <c r="C284" s="28" t="s">
        <v>77</v>
      </c>
      <c r="D284" s="28" t="s">
        <v>108</v>
      </c>
      <c r="E284" s="35" t="s">
        <v>513</v>
      </c>
      <c r="F284" s="35" t="s">
        <v>47</v>
      </c>
      <c r="G284" s="35" t="s">
        <v>91</v>
      </c>
      <c r="H284" s="220">
        <v>42</v>
      </c>
      <c r="I284" s="33" t="s">
        <v>48</v>
      </c>
      <c r="J284" s="51">
        <v>585</v>
      </c>
      <c r="K284" s="52">
        <v>20</v>
      </c>
      <c r="L284" s="52">
        <v>0</v>
      </c>
      <c r="M284" s="52">
        <f t="shared" si="27"/>
        <v>20</v>
      </c>
      <c r="N284" s="34">
        <f t="shared" si="29"/>
        <v>11700</v>
      </c>
      <c r="O284" s="53">
        <v>28</v>
      </c>
      <c r="P284" s="53">
        <v>32</v>
      </c>
      <c r="Q284" s="71">
        <v>0.4</v>
      </c>
      <c r="R284" s="71">
        <f t="shared" si="28"/>
        <v>358.40000000000003</v>
      </c>
      <c r="S284" s="53">
        <v>150</v>
      </c>
      <c r="T284" s="34">
        <f>(M284*S284)</f>
        <v>3000</v>
      </c>
      <c r="U284" s="34">
        <f>N284+R284+T284</f>
        <v>15058.4</v>
      </c>
      <c r="V284" s="53">
        <f>M284*200</f>
        <v>4000</v>
      </c>
      <c r="W284" s="53">
        <v>0</v>
      </c>
      <c r="X284" s="53">
        <v>0</v>
      </c>
      <c r="Y284" s="52">
        <f t="shared" si="30"/>
        <v>0</v>
      </c>
      <c r="Z284" s="46">
        <v>0</v>
      </c>
      <c r="AA284" s="46"/>
      <c r="AB284" s="34">
        <f>V284+Y284+Z284</f>
        <v>4000</v>
      </c>
      <c r="AC284" s="34">
        <f>AB284+U284</f>
        <v>19058.400000000001</v>
      </c>
      <c r="AD284" s="57" t="str">
        <f>A284</f>
        <v>648-SH</v>
      </c>
      <c r="AE284" s="74"/>
    </row>
    <row r="285" spans="1:31" s="31" customFormat="1" ht="58" customHeight="1" x14ac:dyDescent="0.2">
      <c r="A285" s="33" t="s">
        <v>515</v>
      </c>
      <c r="B285" s="33"/>
      <c r="C285" s="28" t="s">
        <v>77</v>
      </c>
      <c r="D285" s="28" t="s">
        <v>103</v>
      </c>
      <c r="E285" s="35" t="s">
        <v>455</v>
      </c>
      <c r="F285" s="35" t="s">
        <v>516</v>
      </c>
      <c r="G285" s="35" t="s">
        <v>86</v>
      </c>
      <c r="H285" s="220">
        <v>56</v>
      </c>
      <c r="I285" s="33" t="s">
        <v>48</v>
      </c>
      <c r="J285" s="51">
        <v>585</v>
      </c>
      <c r="K285" s="52">
        <v>0</v>
      </c>
      <c r="L285" s="52">
        <v>15</v>
      </c>
      <c r="M285" s="52">
        <f t="shared" si="27"/>
        <v>15</v>
      </c>
      <c r="N285" s="34">
        <f t="shared" si="29"/>
        <v>8775</v>
      </c>
      <c r="O285" s="53">
        <v>28</v>
      </c>
      <c r="P285" s="53">
        <v>51</v>
      </c>
      <c r="Q285" s="71">
        <v>0.4</v>
      </c>
      <c r="R285" s="71">
        <f t="shared" si="28"/>
        <v>571.20000000000005</v>
      </c>
      <c r="S285" s="53">
        <v>300</v>
      </c>
      <c r="T285" s="34">
        <f>(M285*S285)</f>
        <v>4500</v>
      </c>
      <c r="U285" s="34">
        <f>N285+R285+T285</f>
        <v>13846.2</v>
      </c>
      <c r="V285" s="53">
        <f>M285*200</f>
        <v>3000</v>
      </c>
      <c r="W285" s="53">
        <v>1</v>
      </c>
      <c r="X285" s="53">
        <v>187</v>
      </c>
      <c r="Y285" s="52">
        <f t="shared" si="30"/>
        <v>187</v>
      </c>
      <c r="Z285" s="52">
        <v>0</v>
      </c>
      <c r="AA285" s="52"/>
      <c r="AB285" s="34">
        <f>V285+Y285+Z285</f>
        <v>3187</v>
      </c>
      <c r="AC285" s="34">
        <f>AB285+U285</f>
        <v>17033.2</v>
      </c>
      <c r="AD285" s="57" t="str">
        <f>A285</f>
        <v>651-PR</v>
      </c>
      <c r="AE285" s="74"/>
    </row>
    <row r="286" spans="1:31" s="31" customFormat="1" ht="39.75" customHeight="1" x14ac:dyDescent="0.2">
      <c r="A286" s="33" t="s">
        <v>515</v>
      </c>
      <c r="B286" s="33"/>
      <c r="C286" s="28" t="s">
        <v>77</v>
      </c>
      <c r="D286" s="28" t="s">
        <v>103</v>
      </c>
      <c r="E286" s="35" t="s">
        <v>406</v>
      </c>
      <c r="F286" s="35" t="s">
        <v>518</v>
      </c>
      <c r="G286" s="35" t="s">
        <v>86</v>
      </c>
      <c r="H286" s="220">
        <v>56</v>
      </c>
      <c r="I286" s="33" t="s">
        <v>48</v>
      </c>
      <c r="J286" s="51">
        <v>585</v>
      </c>
      <c r="K286" s="52">
        <v>15</v>
      </c>
      <c r="L286" s="52">
        <v>0</v>
      </c>
      <c r="M286" s="52">
        <f t="shared" si="27"/>
        <v>15</v>
      </c>
      <c r="N286" s="34">
        <f t="shared" si="29"/>
        <v>8775</v>
      </c>
      <c r="O286" s="53">
        <v>28</v>
      </c>
      <c r="P286" s="53">
        <v>12</v>
      </c>
      <c r="Q286" s="71">
        <v>0.4</v>
      </c>
      <c r="R286" s="71">
        <f t="shared" si="28"/>
        <v>134.40000000000003</v>
      </c>
      <c r="S286" s="53">
        <v>300</v>
      </c>
      <c r="T286" s="34">
        <f>(M286*S286)</f>
        <v>4500</v>
      </c>
      <c r="U286" s="34">
        <f>N286+R286+T286</f>
        <v>13409.4</v>
      </c>
      <c r="V286" s="53">
        <f>M286*200</f>
        <v>3000</v>
      </c>
      <c r="W286" s="53">
        <v>1</v>
      </c>
      <c r="X286" s="53">
        <v>148</v>
      </c>
      <c r="Y286" s="52">
        <f t="shared" si="30"/>
        <v>148</v>
      </c>
      <c r="Z286" s="52">
        <v>0</v>
      </c>
      <c r="AA286" s="52"/>
      <c r="AB286" s="34">
        <f>V286+Y286+Z286</f>
        <v>3148</v>
      </c>
      <c r="AC286" s="34">
        <f>AB286+U286</f>
        <v>16557.400000000001</v>
      </c>
      <c r="AD286" s="57" t="str">
        <f>A286</f>
        <v>651-PR</v>
      </c>
      <c r="AE286" s="74"/>
    </row>
    <row r="287" spans="1:31" s="31" customFormat="1" ht="53" hidden="1" customHeight="1" x14ac:dyDescent="0.2">
      <c r="A287" s="178" t="s">
        <v>515</v>
      </c>
      <c r="B287" s="178" t="s">
        <v>750</v>
      </c>
      <c r="C287" s="179" t="s">
        <v>77</v>
      </c>
      <c r="D287" s="179" t="s">
        <v>108</v>
      </c>
      <c r="E287" s="180" t="s">
        <v>210</v>
      </c>
      <c r="F287" s="180" t="s">
        <v>518</v>
      </c>
      <c r="G287" s="180" t="s">
        <v>86</v>
      </c>
      <c r="H287" s="220">
        <v>56</v>
      </c>
      <c r="I287" s="33" t="s">
        <v>48</v>
      </c>
      <c r="J287" s="51">
        <v>585</v>
      </c>
      <c r="K287" s="52">
        <v>0</v>
      </c>
      <c r="L287" s="52">
        <v>19</v>
      </c>
      <c r="M287" s="52">
        <f t="shared" si="27"/>
        <v>19</v>
      </c>
      <c r="N287" s="34">
        <f t="shared" si="29"/>
        <v>11115</v>
      </c>
      <c r="O287" s="53">
        <v>28</v>
      </c>
      <c r="P287" s="53">
        <v>47</v>
      </c>
      <c r="Q287" s="71">
        <v>0.4</v>
      </c>
      <c r="R287" s="71">
        <f t="shared" si="28"/>
        <v>526.4</v>
      </c>
      <c r="S287" s="53">
        <v>300</v>
      </c>
      <c r="T287" s="34">
        <f>(M287*S287)</f>
        <v>5700</v>
      </c>
      <c r="U287" s="34">
        <f>N287+R287+T287</f>
        <v>17341.400000000001</v>
      </c>
      <c r="V287" s="53">
        <f>M287*200</f>
        <v>3800</v>
      </c>
      <c r="W287" s="53">
        <v>1</v>
      </c>
      <c r="X287" s="53">
        <v>300</v>
      </c>
      <c r="Y287" s="52">
        <f t="shared" si="30"/>
        <v>300</v>
      </c>
      <c r="Z287" s="52">
        <v>0</v>
      </c>
      <c r="AA287" s="34">
        <v>3148</v>
      </c>
      <c r="AB287" s="34">
        <f>V287+Y287+Z287</f>
        <v>4100</v>
      </c>
      <c r="AC287" s="34">
        <f>AB287+U287</f>
        <v>21441.4</v>
      </c>
      <c r="AD287" s="57" t="s">
        <v>515</v>
      </c>
      <c r="AE287" s="74"/>
    </row>
    <row r="288" spans="1:31" s="31" customFormat="1" ht="38.25" customHeight="1" x14ac:dyDescent="0.2">
      <c r="A288" s="33" t="s">
        <v>515</v>
      </c>
      <c r="B288" s="33"/>
      <c r="C288" s="28" t="s">
        <v>77</v>
      </c>
      <c r="D288" s="28" t="s">
        <v>103</v>
      </c>
      <c r="E288" s="35" t="s">
        <v>406</v>
      </c>
      <c r="F288" s="35" t="s">
        <v>518</v>
      </c>
      <c r="G288" s="35" t="s">
        <v>86</v>
      </c>
      <c r="H288" s="220">
        <v>56</v>
      </c>
      <c r="I288" s="33" t="s">
        <v>48</v>
      </c>
      <c r="J288" s="51">
        <v>585</v>
      </c>
      <c r="K288" s="52">
        <v>0</v>
      </c>
      <c r="L288" s="52">
        <v>15</v>
      </c>
      <c r="M288" s="52">
        <f t="shared" si="27"/>
        <v>15</v>
      </c>
      <c r="N288" s="34">
        <f t="shared" si="29"/>
        <v>8775</v>
      </c>
      <c r="O288" s="53">
        <v>28</v>
      </c>
      <c r="P288" s="53">
        <v>12</v>
      </c>
      <c r="Q288" s="71">
        <v>0.4</v>
      </c>
      <c r="R288" s="71">
        <f t="shared" si="28"/>
        <v>134.40000000000003</v>
      </c>
      <c r="S288" s="53">
        <v>300</v>
      </c>
      <c r="T288" s="34">
        <f>(M288*S288)</f>
        <v>4500</v>
      </c>
      <c r="U288" s="34">
        <f>N288+R288+T288</f>
        <v>13409.4</v>
      </c>
      <c r="V288" s="53">
        <f>M288*200</f>
        <v>3000</v>
      </c>
      <c r="W288" s="53">
        <v>1</v>
      </c>
      <c r="X288" s="53">
        <v>148</v>
      </c>
      <c r="Y288" s="52">
        <f t="shared" si="30"/>
        <v>148</v>
      </c>
      <c r="Z288" s="52">
        <v>0</v>
      </c>
      <c r="AA288" s="52"/>
      <c r="AB288" s="34">
        <f>V288+Y288+Z288</f>
        <v>3148</v>
      </c>
      <c r="AC288" s="34">
        <f>AB288+U288</f>
        <v>16557.400000000001</v>
      </c>
      <c r="AD288" s="57" t="str">
        <f>A288</f>
        <v>651-PR</v>
      </c>
      <c r="AE288" s="74"/>
    </row>
    <row r="289" spans="1:31" s="31" customFormat="1" ht="51" customHeight="1" x14ac:dyDescent="0.2">
      <c r="A289" s="33" t="s">
        <v>515</v>
      </c>
      <c r="B289" s="33"/>
      <c r="C289" s="28" t="s">
        <v>77</v>
      </c>
      <c r="D289" s="28" t="s">
        <v>103</v>
      </c>
      <c r="E289" s="35" t="s">
        <v>192</v>
      </c>
      <c r="F289" s="35" t="s">
        <v>463</v>
      </c>
      <c r="G289" s="35" t="s">
        <v>86</v>
      </c>
      <c r="H289" s="220">
        <v>56</v>
      </c>
      <c r="I289" s="33" t="s">
        <v>48</v>
      </c>
      <c r="J289" s="51">
        <v>585</v>
      </c>
      <c r="K289" s="52">
        <v>15</v>
      </c>
      <c r="L289" s="52">
        <v>0</v>
      </c>
      <c r="M289" s="52">
        <f t="shared" si="27"/>
        <v>15</v>
      </c>
      <c r="N289" s="34">
        <f t="shared" si="29"/>
        <v>8775</v>
      </c>
      <c r="O289" s="53">
        <v>28</v>
      </c>
      <c r="P289" s="53">
        <v>20</v>
      </c>
      <c r="Q289" s="71">
        <v>0.4</v>
      </c>
      <c r="R289" s="71">
        <f t="shared" si="28"/>
        <v>224</v>
      </c>
      <c r="S289" s="53">
        <v>300</v>
      </c>
      <c r="T289" s="34">
        <f>(M289*S289)</f>
        <v>4500</v>
      </c>
      <c r="U289" s="34">
        <f>N289+R289+T289</f>
        <v>13499</v>
      </c>
      <c r="V289" s="53">
        <f>M289*200</f>
        <v>3000</v>
      </c>
      <c r="W289" s="53">
        <v>1</v>
      </c>
      <c r="X289" s="53">
        <v>165</v>
      </c>
      <c r="Y289" s="52">
        <f t="shared" si="30"/>
        <v>165</v>
      </c>
      <c r="Z289" s="52">
        <v>0</v>
      </c>
      <c r="AA289" s="52"/>
      <c r="AB289" s="34">
        <f>V289+Y289+Z289</f>
        <v>3165</v>
      </c>
      <c r="AC289" s="34">
        <f>AB289+U289</f>
        <v>16664</v>
      </c>
      <c r="AD289" s="57" t="str">
        <f>A289</f>
        <v>651-PR</v>
      </c>
      <c r="AE289" s="74"/>
    </row>
    <row r="290" spans="1:31" s="31" customFormat="1" ht="51" hidden="1" customHeight="1" x14ac:dyDescent="0.2">
      <c r="A290" s="178" t="s">
        <v>515</v>
      </c>
      <c r="B290" s="178" t="s">
        <v>749</v>
      </c>
      <c r="C290" s="179" t="s">
        <v>77</v>
      </c>
      <c r="D290" s="179" t="s">
        <v>108</v>
      </c>
      <c r="E290" s="180" t="s">
        <v>493</v>
      </c>
      <c r="F290" s="180" t="s">
        <v>220</v>
      </c>
      <c r="G290" s="180" t="s">
        <v>86</v>
      </c>
      <c r="H290" s="220">
        <v>56</v>
      </c>
      <c r="I290" s="33" t="s">
        <v>48</v>
      </c>
      <c r="J290" s="51">
        <v>585</v>
      </c>
      <c r="K290" s="52">
        <v>0</v>
      </c>
      <c r="L290" s="52">
        <v>15</v>
      </c>
      <c r="M290" s="52">
        <f t="shared" si="27"/>
        <v>15</v>
      </c>
      <c r="N290" s="34">
        <f t="shared" si="29"/>
        <v>8775</v>
      </c>
      <c r="O290" s="53">
        <v>28</v>
      </c>
      <c r="P290" s="53">
        <v>10</v>
      </c>
      <c r="Q290" s="71">
        <v>0.4</v>
      </c>
      <c r="R290" s="71">
        <f t="shared" si="28"/>
        <v>112</v>
      </c>
      <c r="S290" s="53">
        <v>300</v>
      </c>
      <c r="T290" s="34">
        <f>(M290*S290)</f>
        <v>4500</v>
      </c>
      <c r="U290" s="34">
        <f>N290+R290+T290</f>
        <v>13387</v>
      </c>
      <c r="V290" s="53">
        <f>M290*200</f>
        <v>3000</v>
      </c>
      <c r="W290" s="53">
        <v>1</v>
      </c>
      <c r="X290" s="53">
        <v>200</v>
      </c>
      <c r="Y290" s="52">
        <f t="shared" si="30"/>
        <v>200</v>
      </c>
      <c r="Z290" s="52">
        <v>0</v>
      </c>
      <c r="AA290" s="52"/>
      <c r="AB290" s="34">
        <f>V290+Y290+Z290</f>
        <v>3200</v>
      </c>
      <c r="AC290" s="34">
        <f>AB290+U290</f>
        <v>16587</v>
      </c>
      <c r="AD290" s="57" t="str">
        <f>A290</f>
        <v>651-PR</v>
      </c>
      <c r="AE290" s="74"/>
    </row>
    <row r="291" spans="1:31" s="31" customFormat="1" ht="45.75" hidden="1" customHeight="1" x14ac:dyDescent="0.2">
      <c r="A291" s="62" t="s">
        <v>515</v>
      </c>
      <c r="B291" s="62"/>
      <c r="C291" s="63" t="s">
        <v>77</v>
      </c>
      <c r="D291" s="63" t="s">
        <v>108</v>
      </c>
      <c r="E291" s="37" t="s">
        <v>111</v>
      </c>
      <c r="F291" s="37" t="s">
        <v>220</v>
      </c>
      <c r="G291" s="37" t="s">
        <v>521</v>
      </c>
      <c r="H291" s="245">
        <v>42</v>
      </c>
      <c r="I291" s="62" t="s">
        <v>48</v>
      </c>
      <c r="J291" s="39">
        <v>585</v>
      </c>
      <c r="K291" s="40">
        <v>0</v>
      </c>
      <c r="L291" s="40">
        <v>0</v>
      </c>
      <c r="M291" s="40">
        <f t="shared" si="27"/>
        <v>0</v>
      </c>
      <c r="N291" s="41">
        <f t="shared" si="29"/>
        <v>0</v>
      </c>
      <c r="O291" s="42">
        <v>0</v>
      </c>
      <c r="P291" s="42">
        <v>24</v>
      </c>
      <c r="Q291" s="67">
        <v>0.4</v>
      </c>
      <c r="R291" s="67">
        <f t="shared" si="28"/>
        <v>0</v>
      </c>
      <c r="S291" s="42">
        <v>0</v>
      </c>
      <c r="T291" s="41">
        <f>(M291*S291)</f>
        <v>0</v>
      </c>
      <c r="U291" s="41">
        <f>N291+R291+T291</f>
        <v>0</v>
      </c>
      <c r="V291" s="42">
        <f>M291*200</f>
        <v>0</v>
      </c>
      <c r="W291" s="42">
        <v>0</v>
      </c>
      <c r="X291" s="42">
        <v>225</v>
      </c>
      <c r="Y291" s="40">
        <f t="shared" si="30"/>
        <v>0</v>
      </c>
      <c r="Z291" s="40">
        <v>0</v>
      </c>
      <c r="AA291" s="52"/>
      <c r="AB291" s="41">
        <f>V291+Y291+Z291</f>
        <v>0</v>
      </c>
      <c r="AC291" s="41">
        <f>AB291+U291</f>
        <v>0</v>
      </c>
      <c r="AD291" s="49" t="str">
        <f>A291</f>
        <v>651-PR</v>
      </c>
      <c r="AE291" s="74"/>
    </row>
    <row r="292" spans="1:31" s="31" customFormat="1" ht="36" hidden="1" customHeight="1" x14ac:dyDescent="0.2">
      <c r="A292" s="178" t="s">
        <v>515</v>
      </c>
      <c r="B292" s="178" t="s">
        <v>752</v>
      </c>
      <c r="C292" s="179" t="s">
        <v>77</v>
      </c>
      <c r="D292" s="179" t="s">
        <v>108</v>
      </c>
      <c r="E292" s="180" t="s">
        <v>111</v>
      </c>
      <c r="F292" s="180" t="s">
        <v>518</v>
      </c>
      <c r="G292" s="180" t="s">
        <v>86</v>
      </c>
      <c r="H292" s="220">
        <v>56</v>
      </c>
      <c r="I292" s="33" t="s">
        <v>48</v>
      </c>
      <c r="J292" s="51">
        <v>585</v>
      </c>
      <c r="K292" s="52">
        <v>0</v>
      </c>
      <c r="L292" s="52">
        <v>0</v>
      </c>
      <c r="M292" s="52">
        <f t="shared" si="27"/>
        <v>0</v>
      </c>
      <c r="N292" s="34">
        <f t="shared" si="29"/>
        <v>0</v>
      </c>
      <c r="O292" s="53">
        <v>0</v>
      </c>
      <c r="P292" s="53">
        <v>24</v>
      </c>
      <c r="Q292" s="71">
        <v>0.4</v>
      </c>
      <c r="R292" s="71">
        <f t="shared" si="28"/>
        <v>0</v>
      </c>
      <c r="S292" s="53">
        <v>0</v>
      </c>
      <c r="T292" s="34">
        <f>(M292*S292)</f>
        <v>0</v>
      </c>
      <c r="U292" s="34">
        <f>N292+R292+T292</f>
        <v>0</v>
      </c>
      <c r="V292" s="53">
        <f>M292*200</f>
        <v>0</v>
      </c>
      <c r="W292" s="53">
        <v>0</v>
      </c>
      <c r="X292" s="53">
        <v>225</v>
      </c>
      <c r="Y292" s="52">
        <f t="shared" si="30"/>
        <v>0</v>
      </c>
      <c r="Z292" s="52">
        <v>0</v>
      </c>
      <c r="AA292" s="52"/>
      <c r="AB292" s="34">
        <f>V292+Y292+Z292</f>
        <v>0</v>
      </c>
      <c r="AC292" s="34">
        <f>AB292+U292</f>
        <v>0</v>
      </c>
      <c r="AD292" s="57" t="str">
        <f>A292</f>
        <v>651-PR</v>
      </c>
      <c r="AE292" s="74"/>
    </row>
    <row r="293" spans="1:31" s="31" customFormat="1" ht="23" hidden="1" customHeight="1" x14ac:dyDescent="0.2">
      <c r="A293" s="33" t="s">
        <v>515</v>
      </c>
      <c r="B293" s="33"/>
      <c r="C293" s="28" t="s">
        <v>77</v>
      </c>
      <c r="D293" s="28" t="s">
        <v>108</v>
      </c>
      <c r="E293" s="35" t="s">
        <v>298</v>
      </c>
      <c r="F293" s="35" t="s">
        <v>518</v>
      </c>
      <c r="G293" s="35" t="s">
        <v>86</v>
      </c>
      <c r="H293" s="220">
        <v>56</v>
      </c>
      <c r="I293" s="33" t="s">
        <v>48</v>
      </c>
      <c r="J293" s="51">
        <v>585</v>
      </c>
      <c r="K293" s="52">
        <v>15</v>
      </c>
      <c r="L293" s="52">
        <v>0</v>
      </c>
      <c r="M293" s="52">
        <f t="shared" si="27"/>
        <v>15</v>
      </c>
      <c r="N293" s="34">
        <f t="shared" si="29"/>
        <v>8775</v>
      </c>
      <c r="O293" s="53">
        <v>36</v>
      </c>
      <c r="P293" s="53">
        <v>16</v>
      </c>
      <c r="Q293" s="71">
        <v>0.4</v>
      </c>
      <c r="R293" s="71">
        <f t="shared" si="28"/>
        <v>230.4</v>
      </c>
      <c r="S293" s="53">
        <v>300</v>
      </c>
      <c r="T293" s="34">
        <f>(M293*S293)</f>
        <v>4500</v>
      </c>
      <c r="U293" s="34">
        <f>N293+R293+T293</f>
        <v>13505.4</v>
      </c>
      <c r="V293" s="53">
        <f>M293*200</f>
        <v>3000</v>
      </c>
      <c r="W293" s="53">
        <v>1</v>
      </c>
      <c r="X293" s="53">
        <v>225</v>
      </c>
      <c r="Y293" s="52">
        <f t="shared" si="30"/>
        <v>225</v>
      </c>
      <c r="Z293" s="52">
        <v>0</v>
      </c>
      <c r="AA293" s="52"/>
      <c r="AB293" s="34">
        <f>V293+Y293+Z293</f>
        <v>3225</v>
      </c>
      <c r="AC293" s="34">
        <f>AB293+U293</f>
        <v>16730.400000000001</v>
      </c>
      <c r="AD293" s="57" t="str">
        <f>A293</f>
        <v>651-PR</v>
      </c>
      <c r="AE293" s="74"/>
    </row>
    <row r="294" spans="1:31" s="31" customFormat="1" ht="39.75" hidden="1" customHeight="1" x14ac:dyDescent="0.2">
      <c r="A294" s="178" t="s">
        <v>515</v>
      </c>
      <c r="B294" s="178" t="s">
        <v>684</v>
      </c>
      <c r="C294" s="179" t="s">
        <v>77</v>
      </c>
      <c r="D294" s="179" t="s">
        <v>45</v>
      </c>
      <c r="E294" s="180" t="s">
        <v>261</v>
      </c>
      <c r="F294" s="180" t="s">
        <v>518</v>
      </c>
      <c r="G294" s="180" t="s">
        <v>86</v>
      </c>
      <c r="H294" s="220">
        <v>56</v>
      </c>
      <c r="I294" s="33" t="s">
        <v>48</v>
      </c>
      <c r="J294" s="51">
        <v>585</v>
      </c>
      <c r="K294" s="52">
        <v>20</v>
      </c>
      <c r="L294" s="52">
        <v>0</v>
      </c>
      <c r="M294" s="52">
        <f t="shared" si="27"/>
        <v>20</v>
      </c>
      <c r="N294" s="34">
        <f t="shared" si="29"/>
        <v>11700</v>
      </c>
      <c r="O294" s="53">
        <v>36</v>
      </c>
      <c r="P294" s="53">
        <v>42</v>
      </c>
      <c r="Q294" s="71">
        <v>0.4</v>
      </c>
      <c r="R294" s="71">
        <f t="shared" si="28"/>
        <v>604.80000000000007</v>
      </c>
      <c r="S294" s="53">
        <v>300</v>
      </c>
      <c r="T294" s="34">
        <f>(M294*S294)</f>
        <v>6000</v>
      </c>
      <c r="U294" s="34">
        <f>N294+R294+T294</f>
        <v>18304.8</v>
      </c>
      <c r="V294" s="53">
        <f>M294*200</f>
        <v>4000</v>
      </c>
      <c r="W294" s="53">
        <v>1</v>
      </c>
      <c r="X294" s="53">
        <v>363</v>
      </c>
      <c r="Y294" s="52">
        <f t="shared" si="30"/>
        <v>363</v>
      </c>
      <c r="Z294" s="46">
        <v>0</v>
      </c>
      <c r="AA294" s="46"/>
      <c r="AB294" s="34">
        <f>V294+Y294+Z294</f>
        <v>4363</v>
      </c>
      <c r="AC294" s="34">
        <f>AB294+U294</f>
        <v>22667.8</v>
      </c>
      <c r="AD294" s="57" t="str">
        <f>A294</f>
        <v>651-PR</v>
      </c>
      <c r="AE294" s="74"/>
    </row>
    <row r="295" spans="1:31" s="31" customFormat="1" ht="36" hidden="1" customHeight="1" x14ac:dyDescent="0.2">
      <c r="A295" s="178" t="s">
        <v>515</v>
      </c>
      <c r="B295" s="178" t="s">
        <v>747</v>
      </c>
      <c r="C295" s="179" t="s">
        <v>77</v>
      </c>
      <c r="D295" s="179" t="s">
        <v>50</v>
      </c>
      <c r="E295" s="180" t="s">
        <v>373</v>
      </c>
      <c r="F295" s="180" t="s">
        <v>220</v>
      </c>
      <c r="G295" s="180" t="s">
        <v>441</v>
      </c>
      <c r="H295" s="220">
        <v>56</v>
      </c>
      <c r="I295" s="33" t="s">
        <v>48</v>
      </c>
      <c r="J295" s="51">
        <v>585</v>
      </c>
      <c r="K295" s="181">
        <v>0</v>
      </c>
      <c r="L295" s="181">
        <v>25</v>
      </c>
      <c r="M295" s="52">
        <f t="shared" si="27"/>
        <v>25</v>
      </c>
      <c r="N295" s="34">
        <f t="shared" si="29"/>
        <v>14625</v>
      </c>
      <c r="O295" s="53">
        <v>28</v>
      </c>
      <c r="P295" s="53">
        <v>14</v>
      </c>
      <c r="Q295" s="71">
        <v>0.4</v>
      </c>
      <c r="R295" s="71">
        <f t="shared" si="28"/>
        <v>156.80000000000001</v>
      </c>
      <c r="S295" s="53">
        <v>150</v>
      </c>
      <c r="T295" s="34">
        <f>(M295*S295)</f>
        <v>3750</v>
      </c>
      <c r="U295" s="34">
        <f>N295+R295+T295</f>
        <v>18531.8</v>
      </c>
      <c r="V295" s="53">
        <f>M295*200</f>
        <v>5000</v>
      </c>
      <c r="W295" s="53">
        <v>1</v>
      </c>
      <c r="X295" s="53">
        <v>310</v>
      </c>
      <c r="Y295" s="52">
        <f t="shared" si="30"/>
        <v>310</v>
      </c>
      <c r="Z295" s="52">
        <v>0</v>
      </c>
      <c r="AA295" s="52"/>
      <c r="AB295" s="34">
        <f>V295+Y295+Z295</f>
        <v>5310</v>
      </c>
      <c r="AC295" s="34">
        <f>AB295+U295</f>
        <v>23841.8</v>
      </c>
      <c r="AD295" s="57" t="str">
        <f>A295</f>
        <v>651-PR</v>
      </c>
      <c r="AE295" s="74"/>
    </row>
    <row r="296" spans="1:31" s="31" customFormat="1" ht="50" hidden="1" customHeight="1" x14ac:dyDescent="0.2">
      <c r="A296" s="243" t="s">
        <v>718</v>
      </c>
      <c r="B296" s="243" t="s">
        <v>720</v>
      </c>
      <c r="C296" s="179" t="s">
        <v>77</v>
      </c>
      <c r="D296" s="179" t="s">
        <v>45</v>
      </c>
      <c r="E296" s="180" t="s">
        <v>153</v>
      </c>
      <c r="F296" s="180" t="s">
        <v>149</v>
      </c>
      <c r="G296" s="180" t="s">
        <v>382</v>
      </c>
      <c r="H296" s="246">
        <v>42</v>
      </c>
      <c r="I296" s="178" t="s">
        <v>48</v>
      </c>
      <c r="J296" s="183">
        <v>585</v>
      </c>
      <c r="K296" s="181">
        <v>0</v>
      </c>
      <c r="L296" s="181">
        <v>20</v>
      </c>
      <c r="M296" s="181">
        <f t="shared" ref="M296:M348" si="31">K296+L296</f>
        <v>20</v>
      </c>
      <c r="N296" s="55">
        <f t="shared" si="29"/>
        <v>11700</v>
      </c>
      <c r="O296" s="182">
        <v>28</v>
      </c>
      <c r="P296" s="182">
        <v>10</v>
      </c>
      <c r="Q296" s="184">
        <v>0.4</v>
      </c>
      <c r="R296" s="184">
        <f t="shared" si="28"/>
        <v>112</v>
      </c>
      <c r="S296" s="55">
        <v>300</v>
      </c>
      <c r="T296" s="55">
        <f>(M296*S296)</f>
        <v>6000</v>
      </c>
      <c r="U296" s="55">
        <f>N296+R296+T296</f>
        <v>17812</v>
      </c>
      <c r="V296" s="55">
        <f>M296*200</f>
        <v>4000</v>
      </c>
      <c r="W296" s="182">
        <v>1</v>
      </c>
      <c r="X296" s="55">
        <v>750</v>
      </c>
      <c r="Y296" s="181">
        <f t="shared" si="30"/>
        <v>750</v>
      </c>
      <c r="Z296" s="181">
        <v>0</v>
      </c>
      <c r="AA296" s="181"/>
      <c r="AB296" s="55">
        <f>V296+Y296+Z296</f>
        <v>4750</v>
      </c>
      <c r="AC296" s="55">
        <f>AB296+U296</f>
        <v>22562</v>
      </c>
      <c r="AD296" s="91" t="str">
        <f>A296</f>
        <v>652-A (New: KES-TECH)</v>
      </c>
      <c r="AE296" s="74"/>
    </row>
    <row r="297" spans="1:31" s="31" customFormat="1" ht="50" hidden="1" customHeight="1" x14ac:dyDescent="0.2">
      <c r="A297" s="243" t="s">
        <v>718</v>
      </c>
      <c r="B297" s="243" t="s">
        <v>729</v>
      </c>
      <c r="C297" s="179" t="s">
        <v>77</v>
      </c>
      <c r="D297" s="179" t="s">
        <v>108</v>
      </c>
      <c r="E297" s="180" t="s">
        <v>111</v>
      </c>
      <c r="F297" s="180" t="s">
        <v>722</v>
      </c>
      <c r="G297" s="180" t="s">
        <v>382</v>
      </c>
      <c r="H297" s="246">
        <v>42</v>
      </c>
      <c r="I297" s="178" t="s">
        <v>48</v>
      </c>
      <c r="J297" s="183">
        <v>585</v>
      </c>
      <c r="K297" s="181">
        <v>0</v>
      </c>
      <c r="L297" s="181">
        <v>20</v>
      </c>
      <c r="M297" s="181">
        <f t="shared" si="31"/>
        <v>20</v>
      </c>
      <c r="N297" s="55">
        <f t="shared" si="29"/>
        <v>11700</v>
      </c>
      <c r="O297" s="182">
        <v>28</v>
      </c>
      <c r="P297" s="182">
        <v>27</v>
      </c>
      <c r="Q297" s="184">
        <v>0.4</v>
      </c>
      <c r="R297" s="184">
        <f t="shared" si="28"/>
        <v>302.40000000000003</v>
      </c>
      <c r="S297" s="55">
        <v>300</v>
      </c>
      <c r="T297" s="55">
        <f>(M297*S297)</f>
        <v>6000</v>
      </c>
      <c r="U297" s="55">
        <f>N297+R297+T297</f>
        <v>18002.400000000001</v>
      </c>
      <c r="V297" s="55">
        <f>M297*200</f>
        <v>4000</v>
      </c>
      <c r="W297" s="182">
        <v>1</v>
      </c>
      <c r="X297" s="55">
        <v>175</v>
      </c>
      <c r="Y297" s="181">
        <f t="shared" si="30"/>
        <v>175</v>
      </c>
      <c r="Z297" s="181">
        <v>0</v>
      </c>
      <c r="AA297" s="181"/>
      <c r="AB297" s="55">
        <f>V297+Y297+Z297</f>
        <v>4175</v>
      </c>
      <c r="AC297" s="55">
        <f>AB297+U297</f>
        <v>22177.4</v>
      </c>
      <c r="AD297" s="91"/>
      <c r="AE297" s="74"/>
    </row>
    <row r="298" spans="1:31" s="31" customFormat="1" ht="50" hidden="1" customHeight="1" x14ac:dyDescent="0.2">
      <c r="A298" s="243" t="s">
        <v>718</v>
      </c>
      <c r="B298" s="243" t="s">
        <v>730</v>
      </c>
      <c r="C298" s="179" t="s">
        <v>77</v>
      </c>
      <c r="D298" s="179" t="s">
        <v>108</v>
      </c>
      <c r="E298" s="180" t="s">
        <v>368</v>
      </c>
      <c r="F298" s="180" t="s">
        <v>477</v>
      </c>
      <c r="G298" s="180" t="s">
        <v>91</v>
      </c>
      <c r="H298" s="246">
        <v>42</v>
      </c>
      <c r="I298" s="178" t="s">
        <v>48</v>
      </c>
      <c r="J298" s="183">
        <v>585</v>
      </c>
      <c r="K298" s="181">
        <v>0</v>
      </c>
      <c r="L298" s="181">
        <v>20</v>
      </c>
      <c r="M298" s="181">
        <f t="shared" si="31"/>
        <v>20</v>
      </c>
      <c r="N298" s="55">
        <f t="shared" si="29"/>
        <v>11700</v>
      </c>
      <c r="O298" s="182">
        <v>28</v>
      </c>
      <c r="P298" s="182">
        <v>68</v>
      </c>
      <c r="Q298" s="184">
        <v>0.4</v>
      </c>
      <c r="R298" s="184">
        <f t="shared" si="28"/>
        <v>761.60000000000014</v>
      </c>
      <c r="S298" s="55">
        <v>150</v>
      </c>
      <c r="T298" s="55">
        <f>(M298*S298)</f>
        <v>3000</v>
      </c>
      <c r="U298" s="55">
        <f>N298+R298+T298</f>
        <v>15461.6</v>
      </c>
      <c r="V298" s="55">
        <f>M298*200</f>
        <v>4000</v>
      </c>
      <c r="W298" s="182">
        <v>1</v>
      </c>
      <c r="X298" s="55">
        <v>313</v>
      </c>
      <c r="Y298" s="181">
        <f t="shared" si="30"/>
        <v>313</v>
      </c>
      <c r="Z298" s="181">
        <v>0</v>
      </c>
      <c r="AA298" s="181"/>
      <c r="AB298" s="55">
        <f>V298+Y298+Z298</f>
        <v>4313</v>
      </c>
      <c r="AC298" s="55">
        <f>AB298+U298</f>
        <v>19774.599999999999</v>
      </c>
      <c r="AD298" s="91"/>
      <c r="AE298" s="74"/>
    </row>
    <row r="299" spans="1:31" s="31" customFormat="1" ht="50" hidden="1" customHeight="1" x14ac:dyDescent="0.2">
      <c r="A299" s="243" t="s">
        <v>718</v>
      </c>
      <c r="B299" s="243" t="s">
        <v>731</v>
      </c>
      <c r="C299" s="179" t="s">
        <v>77</v>
      </c>
      <c r="D299" s="179" t="s">
        <v>108</v>
      </c>
      <c r="E299" s="180" t="s">
        <v>415</v>
      </c>
      <c r="F299" s="180" t="s">
        <v>477</v>
      </c>
      <c r="G299" s="180" t="s">
        <v>91</v>
      </c>
      <c r="H299" s="246">
        <v>42</v>
      </c>
      <c r="I299" s="178" t="s">
        <v>48</v>
      </c>
      <c r="J299" s="183">
        <v>585</v>
      </c>
      <c r="K299" s="181">
        <v>0</v>
      </c>
      <c r="L299" s="181">
        <v>20</v>
      </c>
      <c r="M299" s="181">
        <f t="shared" si="31"/>
        <v>20</v>
      </c>
      <c r="N299" s="55">
        <f t="shared" si="29"/>
        <v>11700</v>
      </c>
      <c r="O299" s="182">
        <v>28</v>
      </c>
      <c r="P299" s="182">
        <v>22</v>
      </c>
      <c r="Q299" s="184">
        <v>0.4</v>
      </c>
      <c r="R299" s="184">
        <f t="shared" si="28"/>
        <v>246.40000000000003</v>
      </c>
      <c r="S299" s="55">
        <v>150</v>
      </c>
      <c r="T299" s="55">
        <f>(M299*S299)</f>
        <v>3000</v>
      </c>
      <c r="U299" s="55">
        <f>N299+R299+T299</f>
        <v>14946.4</v>
      </c>
      <c r="V299" s="55">
        <f>M299*200</f>
        <v>4000</v>
      </c>
      <c r="W299" s="182">
        <v>1</v>
      </c>
      <c r="X299" s="55">
        <v>225</v>
      </c>
      <c r="Y299" s="181">
        <f t="shared" si="30"/>
        <v>225</v>
      </c>
      <c r="Z299" s="181">
        <v>0</v>
      </c>
      <c r="AA299" s="181"/>
      <c r="AB299" s="55">
        <f>V299+Y299+Z299</f>
        <v>4225</v>
      </c>
      <c r="AC299" s="55">
        <f>AB299+U299</f>
        <v>19171.400000000001</v>
      </c>
      <c r="AD299" s="91"/>
      <c r="AE299" s="74"/>
    </row>
    <row r="300" spans="1:31" s="31" customFormat="1" ht="50" hidden="1" customHeight="1" x14ac:dyDescent="0.2">
      <c r="A300" s="243" t="s">
        <v>718</v>
      </c>
      <c r="B300" s="243" t="s">
        <v>733</v>
      </c>
      <c r="C300" s="179" t="s">
        <v>77</v>
      </c>
      <c r="D300" s="179" t="s">
        <v>108</v>
      </c>
      <c r="E300" s="180" t="s">
        <v>298</v>
      </c>
      <c r="F300" s="180" t="s">
        <v>477</v>
      </c>
      <c r="G300" s="180" t="s">
        <v>91</v>
      </c>
      <c r="H300" s="246">
        <v>42</v>
      </c>
      <c r="I300" s="178" t="s">
        <v>48</v>
      </c>
      <c r="J300" s="183">
        <v>585</v>
      </c>
      <c r="K300" s="181">
        <v>0</v>
      </c>
      <c r="L300" s="181">
        <v>20</v>
      </c>
      <c r="M300" s="181">
        <f t="shared" si="31"/>
        <v>20</v>
      </c>
      <c r="N300" s="55">
        <f t="shared" si="29"/>
        <v>11700</v>
      </c>
      <c r="O300" s="182">
        <v>28</v>
      </c>
      <c r="P300" s="182">
        <v>16</v>
      </c>
      <c r="Q300" s="184">
        <v>0.4</v>
      </c>
      <c r="R300" s="184">
        <f t="shared" si="28"/>
        <v>179.20000000000002</v>
      </c>
      <c r="S300" s="55">
        <v>150</v>
      </c>
      <c r="T300" s="55">
        <f>(M300*S300)</f>
        <v>3000</v>
      </c>
      <c r="U300" s="55">
        <f>N300+R300+T300</f>
        <v>14879.2</v>
      </c>
      <c r="V300" s="55">
        <f>M300*200</f>
        <v>4000</v>
      </c>
      <c r="W300" s="182">
        <v>1</v>
      </c>
      <c r="X300" s="55">
        <v>225</v>
      </c>
      <c r="Y300" s="181">
        <f t="shared" si="30"/>
        <v>225</v>
      </c>
      <c r="Z300" s="181">
        <v>0</v>
      </c>
      <c r="AA300" s="181"/>
      <c r="AB300" s="55">
        <f>V300+Y300+Z300</f>
        <v>4225</v>
      </c>
      <c r="AC300" s="55">
        <f>AB300+U300</f>
        <v>19104.2</v>
      </c>
      <c r="AD300" s="91"/>
      <c r="AE300" s="74"/>
    </row>
    <row r="301" spans="1:31" s="31" customFormat="1" ht="50" hidden="1" customHeight="1" x14ac:dyDescent="0.2">
      <c r="A301" s="243" t="s">
        <v>718</v>
      </c>
      <c r="B301" s="243" t="s">
        <v>732</v>
      </c>
      <c r="C301" s="179" t="s">
        <v>77</v>
      </c>
      <c r="D301" s="179" t="s">
        <v>108</v>
      </c>
      <c r="E301" s="180" t="s">
        <v>210</v>
      </c>
      <c r="F301" s="180" t="s">
        <v>479</v>
      </c>
      <c r="G301" s="180" t="s">
        <v>480</v>
      </c>
      <c r="H301" s="246">
        <v>42</v>
      </c>
      <c r="I301" s="178" t="s">
        <v>48</v>
      </c>
      <c r="J301" s="183">
        <v>585</v>
      </c>
      <c r="K301" s="181">
        <v>0</v>
      </c>
      <c r="L301" s="181">
        <v>20</v>
      </c>
      <c r="M301" s="181">
        <f t="shared" si="31"/>
        <v>20</v>
      </c>
      <c r="N301" s="55">
        <f t="shared" si="29"/>
        <v>11700</v>
      </c>
      <c r="O301" s="182">
        <v>28</v>
      </c>
      <c r="P301" s="182">
        <v>78</v>
      </c>
      <c r="Q301" s="184">
        <v>0.4</v>
      </c>
      <c r="R301" s="184">
        <f t="shared" si="28"/>
        <v>873.60000000000014</v>
      </c>
      <c r="S301" s="55">
        <v>300</v>
      </c>
      <c r="T301" s="55">
        <f>(M301*S301)</f>
        <v>6000</v>
      </c>
      <c r="U301" s="55">
        <f>N301+R301+T301</f>
        <v>18573.599999999999</v>
      </c>
      <c r="V301" s="55">
        <f>M301*200</f>
        <v>4000</v>
      </c>
      <c r="W301" s="182">
        <v>1</v>
      </c>
      <c r="X301" s="55">
        <v>385</v>
      </c>
      <c r="Y301" s="181">
        <f t="shared" si="30"/>
        <v>385</v>
      </c>
      <c r="Z301" s="181">
        <v>0</v>
      </c>
      <c r="AA301" s="181"/>
      <c r="AB301" s="55">
        <f>V301+Y301+Z301</f>
        <v>4385</v>
      </c>
      <c r="AC301" s="55">
        <f>AB301+U301</f>
        <v>22958.6</v>
      </c>
      <c r="AD301" s="91"/>
      <c r="AE301" s="74"/>
    </row>
    <row r="302" spans="1:31" s="31" customFormat="1" ht="50" hidden="1" customHeight="1" x14ac:dyDescent="0.2">
      <c r="A302" s="243" t="s">
        <v>718</v>
      </c>
      <c r="B302" s="243" t="s">
        <v>724</v>
      </c>
      <c r="C302" s="179" t="s">
        <v>33</v>
      </c>
      <c r="D302" s="179" t="s">
        <v>34</v>
      </c>
      <c r="E302" s="180" t="s">
        <v>35</v>
      </c>
      <c r="F302" s="180" t="s">
        <v>85</v>
      </c>
      <c r="G302" s="180" t="s">
        <v>132</v>
      </c>
      <c r="H302" s="246">
        <v>45</v>
      </c>
      <c r="I302" s="178" t="s">
        <v>37</v>
      </c>
      <c r="J302" s="183">
        <v>1200</v>
      </c>
      <c r="K302" s="181">
        <v>0</v>
      </c>
      <c r="L302" s="181">
        <v>17</v>
      </c>
      <c r="M302" s="181">
        <f t="shared" si="31"/>
        <v>17</v>
      </c>
      <c r="N302" s="55">
        <f t="shared" si="29"/>
        <v>20400</v>
      </c>
      <c r="O302" s="182">
        <v>0</v>
      </c>
      <c r="P302" s="182">
        <v>0</v>
      </c>
      <c r="Q302" s="184">
        <v>0.4</v>
      </c>
      <c r="R302" s="184">
        <f t="shared" si="28"/>
        <v>0</v>
      </c>
      <c r="S302" s="55">
        <v>0</v>
      </c>
      <c r="T302" s="55">
        <f>(M302*S302)</f>
        <v>0</v>
      </c>
      <c r="U302" s="55">
        <f>N302+R302+T302</f>
        <v>20400</v>
      </c>
      <c r="V302" s="55">
        <f>M302*200</f>
        <v>3400</v>
      </c>
      <c r="W302" s="182">
        <v>14</v>
      </c>
      <c r="X302" s="55">
        <v>330</v>
      </c>
      <c r="Y302" s="181">
        <f t="shared" si="30"/>
        <v>4620</v>
      </c>
      <c r="Z302" s="181">
        <v>0</v>
      </c>
      <c r="AA302" s="181"/>
      <c r="AB302" s="55">
        <f>V302+Y302+Z302</f>
        <v>8020</v>
      </c>
      <c r="AC302" s="55">
        <f>AB302+U302</f>
        <v>28420</v>
      </c>
      <c r="AD302" s="91"/>
      <c r="AE302" s="74"/>
    </row>
    <row r="303" spans="1:31" s="31" customFormat="1" ht="50" hidden="1" customHeight="1" x14ac:dyDescent="0.2">
      <c r="A303" s="243" t="s">
        <v>718</v>
      </c>
      <c r="B303" s="243" t="s">
        <v>728</v>
      </c>
      <c r="C303" s="179" t="s">
        <v>33</v>
      </c>
      <c r="D303" s="179" t="s">
        <v>108</v>
      </c>
      <c r="E303" s="180" t="s">
        <v>125</v>
      </c>
      <c r="F303" s="180" t="s">
        <v>266</v>
      </c>
      <c r="G303" s="180" t="s">
        <v>267</v>
      </c>
      <c r="H303" s="246">
        <v>45</v>
      </c>
      <c r="I303" s="178" t="s">
        <v>37</v>
      </c>
      <c r="J303" s="183">
        <v>1200</v>
      </c>
      <c r="K303" s="181">
        <v>0</v>
      </c>
      <c r="L303" s="181">
        <v>17</v>
      </c>
      <c r="M303" s="181">
        <f t="shared" si="31"/>
        <v>17</v>
      </c>
      <c r="N303" s="55">
        <f t="shared" si="29"/>
        <v>20400</v>
      </c>
      <c r="O303" s="182">
        <v>0</v>
      </c>
      <c r="P303" s="182">
        <v>0</v>
      </c>
      <c r="Q303" s="184">
        <v>0.4</v>
      </c>
      <c r="R303" s="184">
        <f t="shared" si="28"/>
        <v>0</v>
      </c>
      <c r="S303" s="55">
        <v>0</v>
      </c>
      <c r="T303" s="55">
        <f>(M303*S303)</f>
        <v>0</v>
      </c>
      <c r="U303" s="55">
        <f>N303+R303+T303</f>
        <v>20400</v>
      </c>
      <c r="V303" s="55">
        <f>M303*200</f>
        <v>3400</v>
      </c>
      <c r="W303" s="182">
        <v>14</v>
      </c>
      <c r="X303" s="55">
        <v>980</v>
      </c>
      <c r="Y303" s="181">
        <f t="shared" si="30"/>
        <v>13720</v>
      </c>
      <c r="Z303" s="181">
        <v>0</v>
      </c>
      <c r="AA303" s="181"/>
      <c r="AB303" s="55">
        <f>V303+Y303+Z303</f>
        <v>17120</v>
      </c>
      <c r="AC303" s="55">
        <f>AB303+U303</f>
        <v>37520</v>
      </c>
      <c r="AD303" s="91"/>
      <c r="AE303" s="74"/>
    </row>
    <row r="304" spans="1:31" s="31" customFormat="1" ht="50" hidden="1" customHeight="1" x14ac:dyDescent="0.2">
      <c r="A304" s="243" t="s">
        <v>718</v>
      </c>
      <c r="B304" s="243" t="s">
        <v>725</v>
      </c>
      <c r="C304" s="179" t="s">
        <v>33</v>
      </c>
      <c r="D304" s="179" t="s">
        <v>45</v>
      </c>
      <c r="E304" s="180" t="s">
        <v>216</v>
      </c>
      <c r="F304" s="180" t="s">
        <v>78</v>
      </c>
      <c r="G304" s="180" t="s">
        <v>726</v>
      </c>
      <c r="H304" s="246">
        <v>45</v>
      </c>
      <c r="I304" s="178" t="s">
        <v>37</v>
      </c>
      <c r="J304" s="183">
        <v>1200</v>
      </c>
      <c r="K304" s="181">
        <v>0</v>
      </c>
      <c r="L304" s="181">
        <v>17</v>
      </c>
      <c r="M304" s="181">
        <f t="shared" si="31"/>
        <v>17</v>
      </c>
      <c r="N304" s="55">
        <f t="shared" si="29"/>
        <v>20400</v>
      </c>
      <c r="O304" s="182">
        <v>0</v>
      </c>
      <c r="P304" s="182">
        <v>0</v>
      </c>
      <c r="Q304" s="184">
        <v>0.4</v>
      </c>
      <c r="R304" s="184">
        <f t="shared" si="28"/>
        <v>0</v>
      </c>
      <c r="S304" s="55">
        <v>0</v>
      </c>
      <c r="T304" s="55">
        <f>(M304*S304)</f>
        <v>0</v>
      </c>
      <c r="U304" s="55">
        <f>N304+R304+T304</f>
        <v>20400</v>
      </c>
      <c r="V304" s="55">
        <f>M304*200</f>
        <v>3400</v>
      </c>
      <c r="W304" s="182">
        <v>12</v>
      </c>
      <c r="X304" s="55">
        <v>750</v>
      </c>
      <c r="Y304" s="181">
        <f t="shared" si="30"/>
        <v>9000</v>
      </c>
      <c r="Z304" s="181">
        <v>0</v>
      </c>
      <c r="AA304" s="181"/>
      <c r="AB304" s="55">
        <f>V304+Y304+Z304</f>
        <v>12400</v>
      </c>
      <c r="AC304" s="55">
        <f>AB304+U304</f>
        <v>32800</v>
      </c>
      <c r="AD304" s="91"/>
      <c r="AE304" s="74"/>
    </row>
    <row r="305" spans="1:31" s="31" customFormat="1" ht="50" hidden="1" customHeight="1" x14ac:dyDescent="0.2">
      <c r="A305" s="243" t="s">
        <v>718</v>
      </c>
      <c r="B305" s="243" t="s">
        <v>727</v>
      </c>
      <c r="C305" s="179" t="s">
        <v>33</v>
      </c>
      <c r="D305" s="179" t="s">
        <v>45</v>
      </c>
      <c r="E305" s="180" t="s">
        <v>65</v>
      </c>
      <c r="F305" s="180" t="s">
        <v>102</v>
      </c>
      <c r="G305" s="180" t="s">
        <v>258</v>
      </c>
      <c r="H305" s="246">
        <v>45</v>
      </c>
      <c r="I305" s="178" t="s">
        <v>37</v>
      </c>
      <c r="J305" s="183">
        <v>1200</v>
      </c>
      <c r="K305" s="181">
        <v>0</v>
      </c>
      <c r="L305" s="181">
        <v>20</v>
      </c>
      <c r="M305" s="181">
        <f t="shared" si="31"/>
        <v>20</v>
      </c>
      <c r="N305" s="55">
        <f t="shared" si="29"/>
        <v>24000</v>
      </c>
      <c r="O305" s="182">
        <v>0</v>
      </c>
      <c r="P305" s="182">
        <v>0</v>
      </c>
      <c r="Q305" s="184">
        <v>0.4</v>
      </c>
      <c r="R305" s="184">
        <f t="shared" si="28"/>
        <v>0</v>
      </c>
      <c r="S305" s="55">
        <v>0</v>
      </c>
      <c r="T305" s="55">
        <f>(M305*S305)</f>
        <v>0</v>
      </c>
      <c r="U305" s="55">
        <f>N305+R305+T305</f>
        <v>24000</v>
      </c>
      <c r="V305" s="55">
        <f>M305*200</f>
        <v>4000</v>
      </c>
      <c r="W305" s="182">
        <v>14</v>
      </c>
      <c r="X305" s="55">
        <v>550</v>
      </c>
      <c r="Y305" s="181">
        <f t="shared" si="30"/>
        <v>7700</v>
      </c>
      <c r="Z305" s="181">
        <v>0</v>
      </c>
      <c r="AA305" s="181"/>
      <c r="AB305" s="55">
        <f>V305+Y305+Z305</f>
        <v>11700</v>
      </c>
      <c r="AC305" s="55">
        <f>AB305+U305</f>
        <v>35700</v>
      </c>
      <c r="AD305" s="91"/>
      <c r="AE305" s="74"/>
    </row>
    <row r="306" spans="1:31" s="31" customFormat="1" ht="50" hidden="1" customHeight="1" x14ac:dyDescent="0.2">
      <c r="A306" s="243" t="s">
        <v>718</v>
      </c>
      <c r="B306" s="243" t="s">
        <v>723</v>
      </c>
      <c r="C306" s="179" t="s">
        <v>77</v>
      </c>
      <c r="D306" s="179" t="s">
        <v>45</v>
      </c>
      <c r="E306" s="180" t="s">
        <v>261</v>
      </c>
      <c r="F306" s="180" t="s">
        <v>722</v>
      </c>
      <c r="G306" s="180" t="s">
        <v>382</v>
      </c>
      <c r="H306" s="246">
        <v>42</v>
      </c>
      <c r="I306" s="178" t="s">
        <v>48</v>
      </c>
      <c r="J306" s="183">
        <v>585</v>
      </c>
      <c r="K306" s="181">
        <v>0</v>
      </c>
      <c r="L306" s="181">
        <v>22</v>
      </c>
      <c r="M306" s="181">
        <f t="shared" si="31"/>
        <v>22</v>
      </c>
      <c r="N306" s="55">
        <f t="shared" si="29"/>
        <v>12870</v>
      </c>
      <c r="O306" s="182">
        <v>28</v>
      </c>
      <c r="P306" s="182">
        <v>42</v>
      </c>
      <c r="Q306" s="184">
        <v>0.4</v>
      </c>
      <c r="R306" s="184">
        <f t="shared" si="28"/>
        <v>470.40000000000003</v>
      </c>
      <c r="S306" s="55">
        <v>300</v>
      </c>
      <c r="T306" s="55">
        <f>(M306*S306)</f>
        <v>6600</v>
      </c>
      <c r="U306" s="55">
        <f>N306+R306+T306</f>
        <v>19940.400000000001</v>
      </c>
      <c r="V306" s="55">
        <f>M306*200</f>
        <v>4400</v>
      </c>
      <c r="W306" s="182">
        <v>1</v>
      </c>
      <c r="X306" s="55">
        <v>363</v>
      </c>
      <c r="Y306" s="181">
        <f t="shared" si="30"/>
        <v>363</v>
      </c>
      <c r="Z306" s="181">
        <v>0</v>
      </c>
      <c r="AA306" s="181"/>
      <c r="AB306" s="55">
        <f>V306+Y306+Z306</f>
        <v>4763</v>
      </c>
      <c r="AC306" s="55">
        <f>AB306+U306</f>
        <v>24703.4</v>
      </c>
      <c r="AD306" s="91"/>
      <c r="AE306" s="74"/>
    </row>
    <row r="307" spans="1:31" s="31" customFormat="1" ht="50" hidden="1" customHeight="1" x14ac:dyDescent="0.2">
      <c r="A307" s="243" t="s">
        <v>718</v>
      </c>
      <c r="B307" s="243" t="s">
        <v>721</v>
      </c>
      <c r="C307" s="179" t="s">
        <v>77</v>
      </c>
      <c r="D307" s="179" t="s">
        <v>45</v>
      </c>
      <c r="E307" s="180" t="s">
        <v>148</v>
      </c>
      <c r="F307" s="180" t="s">
        <v>149</v>
      </c>
      <c r="G307" s="180" t="s">
        <v>382</v>
      </c>
      <c r="H307" s="246">
        <v>42</v>
      </c>
      <c r="I307" s="178" t="s">
        <v>48</v>
      </c>
      <c r="J307" s="183">
        <v>585</v>
      </c>
      <c r="K307" s="181">
        <v>0</v>
      </c>
      <c r="L307" s="181">
        <v>20</v>
      </c>
      <c r="M307" s="181">
        <f t="shared" si="31"/>
        <v>20</v>
      </c>
      <c r="N307" s="55">
        <f t="shared" si="29"/>
        <v>11700</v>
      </c>
      <c r="O307" s="182">
        <v>28</v>
      </c>
      <c r="P307" s="182">
        <v>10</v>
      </c>
      <c r="Q307" s="184">
        <v>0.4</v>
      </c>
      <c r="R307" s="184">
        <f t="shared" si="28"/>
        <v>112</v>
      </c>
      <c r="S307" s="55">
        <v>300</v>
      </c>
      <c r="T307" s="55">
        <f>(M307*S307)</f>
        <v>6000</v>
      </c>
      <c r="U307" s="55">
        <f>N307+R307+T307</f>
        <v>17812</v>
      </c>
      <c r="V307" s="55">
        <f>M307*200</f>
        <v>4000</v>
      </c>
      <c r="W307" s="182">
        <v>1</v>
      </c>
      <c r="X307" s="55">
        <v>750</v>
      </c>
      <c r="Y307" s="181">
        <f t="shared" si="30"/>
        <v>750</v>
      </c>
      <c r="Z307" s="181">
        <v>0</v>
      </c>
      <c r="AA307" s="181"/>
      <c r="AB307" s="55">
        <f>V307+Y307+Z307</f>
        <v>4750</v>
      </c>
      <c r="AC307" s="55">
        <f>AB307+U307</f>
        <v>22562</v>
      </c>
      <c r="AD307" s="91"/>
      <c r="AE307" s="74"/>
    </row>
    <row r="308" spans="1:31" s="31" customFormat="1" ht="39.75" hidden="1" customHeight="1" x14ac:dyDescent="0.2">
      <c r="A308" s="243" t="s">
        <v>527</v>
      </c>
      <c r="B308" s="243" t="s">
        <v>716</v>
      </c>
      <c r="C308" s="179" t="s">
        <v>77</v>
      </c>
      <c r="D308" s="179" t="s">
        <v>45</v>
      </c>
      <c r="E308" s="180" t="s">
        <v>313</v>
      </c>
      <c r="F308" s="180" t="s">
        <v>214</v>
      </c>
      <c r="G308" s="180" t="s">
        <v>734</v>
      </c>
      <c r="H308" s="246">
        <v>42</v>
      </c>
      <c r="I308" s="178" t="s">
        <v>48</v>
      </c>
      <c r="J308" s="183">
        <v>585</v>
      </c>
      <c r="K308" s="181">
        <v>0</v>
      </c>
      <c r="L308" s="181">
        <v>28</v>
      </c>
      <c r="M308" s="181">
        <f t="shared" si="31"/>
        <v>28</v>
      </c>
      <c r="N308" s="55">
        <f t="shared" si="29"/>
        <v>16380</v>
      </c>
      <c r="O308" s="182">
        <v>28</v>
      </c>
      <c r="P308" s="182">
        <v>56</v>
      </c>
      <c r="Q308" s="184">
        <v>0.4</v>
      </c>
      <c r="R308" s="184">
        <f t="shared" si="28"/>
        <v>627.20000000000005</v>
      </c>
      <c r="S308" s="55">
        <v>0</v>
      </c>
      <c r="T308" s="55">
        <f>(M308*S308)</f>
        <v>0</v>
      </c>
      <c r="U308" s="55">
        <f>N308+R308+T308</f>
        <v>17007.2</v>
      </c>
      <c r="V308" s="55">
        <f>M308*200</f>
        <v>5600</v>
      </c>
      <c r="W308" s="55">
        <v>1</v>
      </c>
      <c r="X308" s="55">
        <v>320</v>
      </c>
      <c r="Y308" s="181">
        <f t="shared" si="30"/>
        <v>320</v>
      </c>
      <c r="Z308" s="181">
        <v>0</v>
      </c>
      <c r="AA308" s="181"/>
      <c r="AB308" s="55">
        <f>V308+Y308+Z308</f>
        <v>5920</v>
      </c>
      <c r="AC308" s="55">
        <f>AB308+U308</f>
        <v>22927.200000000001</v>
      </c>
      <c r="AD308" s="91" t="str">
        <f>A308</f>
        <v>652-B</v>
      </c>
      <c r="AE308" s="74" t="s">
        <v>528</v>
      </c>
    </row>
    <row r="309" spans="1:31" s="31" customFormat="1" ht="42.75" hidden="1" customHeight="1" x14ac:dyDescent="0.2">
      <c r="A309" s="33" t="s">
        <v>527</v>
      </c>
      <c r="B309" s="33"/>
      <c r="C309" s="28" t="s">
        <v>33</v>
      </c>
      <c r="D309" s="28" t="s">
        <v>50</v>
      </c>
      <c r="E309" s="89" t="s">
        <v>35</v>
      </c>
      <c r="F309" s="35" t="s">
        <v>266</v>
      </c>
      <c r="G309" s="35" t="s">
        <v>267</v>
      </c>
      <c r="H309" s="220">
        <v>45</v>
      </c>
      <c r="I309" s="33" t="s">
        <v>37</v>
      </c>
      <c r="J309" s="51">
        <v>1200</v>
      </c>
      <c r="K309" s="52">
        <v>0</v>
      </c>
      <c r="L309" s="52">
        <v>0</v>
      </c>
      <c r="M309" s="52">
        <f t="shared" si="31"/>
        <v>0</v>
      </c>
      <c r="N309" s="34">
        <f t="shared" si="29"/>
        <v>0</v>
      </c>
      <c r="O309" s="53">
        <v>0</v>
      </c>
      <c r="P309" s="53">
        <v>0</v>
      </c>
      <c r="Q309" s="71">
        <v>0.4</v>
      </c>
      <c r="R309" s="71">
        <f t="shared" si="28"/>
        <v>0</v>
      </c>
      <c r="S309" s="34">
        <v>0</v>
      </c>
      <c r="T309" s="34">
        <f>(M309*S309)</f>
        <v>0</v>
      </c>
      <c r="U309" s="34">
        <f>N309+R309+T309</f>
        <v>0</v>
      </c>
      <c r="V309" s="34">
        <f>M309*200</f>
        <v>0</v>
      </c>
      <c r="W309" s="34">
        <v>0</v>
      </c>
      <c r="X309" s="34">
        <v>160</v>
      </c>
      <c r="Y309" s="52">
        <f t="shared" si="30"/>
        <v>0</v>
      </c>
      <c r="Z309" s="52">
        <v>0</v>
      </c>
      <c r="AA309" s="52"/>
      <c r="AB309" s="34">
        <f>V309+Y309+Z309</f>
        <v>0</v>
      </c>
      <c r="AC309" s="34">
        <f>AB309+U309</f>
        <v>0</v>
      </c>
      <c r="AD309" s="91" t="str">
        <f>A309</f>
        <v>652-B</v>
      </c>
      <c r="AE309" s="74"/>
    </row>
    <row r="310" spans="1:31" s="31" customFormat="1" ht="34.5" hidden="1" customHeight="1" x14ac:dyDescent="0.2">
      <c r="A310" s="178" t="s">
        <v>529</v>
      </c>
      <c r="B310" s="178" t="s">
        <v>765</v>
      </c>
      <c r="C310" s="88" t="s">
        <v>33</v>
      </c>
      <c r="D310" s="88" t="s">
        <v>108</v>
      </c>
      <c r="E310" s="89" t="s">
        <v>438</v>
      </c>
      <c r="F310" s="89" t="s">
        <v>264</v>
      </c>
      <c r="G310" s="89" t="s">
        <v>530</v>
      </c>
      <c r="H310" s="220">
        <v>45</v>
      </c>
      <c r="I310" s="90" t="s">
        <v>172</v>
      </c>
      <c r="J310" s="51">
        <v>585</v>
      </c>
      <c r="K310" s="52">
        <v>0</v>
      </c>
      <c r="L310" s="52">
        <v>0</v>
      </c>
      <c r="M310" s="52">
        <f t="shared" si="31"/>
        <v>0</v>
      </c>
      <c r="N310" s="34">
        <f t="shared" si="29"/>
        <v>0</v>
      </c>
      <c r="O310" s="53">
        <v>0</v>
      </c>
      <c r="P310" s="53">
        <v>116</v>
      </c>
      <c r="Q310" s="71">
        <v>0.4</v>
      </c>
      <c r="R310" s="71">
        <f t="shared" si="28"/>
        <v>0</v>
      </c>
      <c r="S310" s="53">
        <v>310</v>
      </c>
      <c r="T310" s="34">
        <f>(M310*S310)</f>
        <v>0</v>
      </c>
      <c r="U310" s="34">
        <f>N310+R310+T310</f>
        <v>0</v>
      </c>
      <c r="V310" s="53">
        <f>M310*200</f>
        <v>0</v>
      </c>
      <c r="W310" s="34">
        <v>0</v>
      </c>
      <c r="X310" s="34">
        <v>625</v>
      </c>
      <c r="Y310" s="52">
        <f t="shared" si="30"/>
        <v>0</v>
      </c>
      <c r="Z310" s="46">
        <v>0</v>
      </c>
      <c r="AA310" s="46"/>
      <c r="AB310" s="34">
        <f>V310+Y310+Z310</f>
        <v>0</v>
      </c>
      <c r="AC310" s="34">
        <f>AB310+U310</f>
        <v>0</v>
      </c>
      <c r="AD310" s="91" t="str">
        <f>A310</f>
        <v>652-PR</v>
      </c>
      <c r="AE310" s="74" t="s">
        <v>532</v>
      </c>
    </row>
    <row r="311" spans="1:31" s="31" customFormat="1" ht="37" hidden="1" customHeight="1" x14ac:dyDescent="0.2">
      <c r="A311" s="33" t="s">
        <v>529</v>
      </c>
      <c r="B311" s="33" t="s">
        <v>655</v>
      </c>
      <c r="C311" s="88" t="s">
        <v>33</v>
      </c>
      <c r="D311" s="88" t="s">
        <v>108</v>
      </c>
      <c r="E311" s="89" t="s">
        <v>438</v>
      </c>
      <c r="F311" s="89" t="s">
        <v>264</v>
      </c>
      <c r="G311" s="89" t="s">
        <v>530</v>
      </c>
      <c r="H311" s="220">
        <v>45</v>
      </c>
      <c r="I311" s="90" t="s">
        <v>172</v>
      </c>
      <c r="J311" s="51">
        <v>585</v>
      </c>
      <c r="K311" s="52">
        <v>0</v>
      </c>
      <c r="L311" s="52">
        <v>0</v>
      </c>
      <c r="M311" s="52">
        <f t="shared" si="31"/>
        <v>0</v>
      </c>
      <c r="N311" s="34">
        <f t="shared" si="29"/>
        <v>0</v>
      </c>
      <c r="O311" s="53">
        <v>0</v>
      </c>
      <c r="P311" s="53">
        <v>116</v>
      </c>
      <c r="Q311" s="71">
        <v>0.4</v>
      </c>
      <c r="R311" s="71">
        <f t="shared" si="28"/>
        <v>0</v>
      </c>
      <c r="S311" s="53">
        <v>0</v>
      </c>
      <c r="T311" s="34">
        <f>(M311*S311)</f>
        <v>0</v>
      </c>
      <c r="U311" s="34">
        <f>N311+R311+T311</f>
        <v>0</v>
      </c>
      <c r="V311" s="53">
        <f>M311*200</f>
        <v>0</v>
      </c>
      <c r="W311" s="34">
        <v>0</v>
      </c>
      <c r="X311" s="34">
        <v>625</v>
      </c>
      <c r="Y311" s="52">
        <f t="shared" si="30"/>
        <v>0</v>
      </c>
      <c r="Z311" s="46">
        <v>0</v>
      </c>
      <c r="AA311" s="46"/>
      <c r="AB311" s="34">
        <f>V311+Y311+Z311</f>
        <v>0</v>
      </c>
      <c r="AC311" s="34">
        <f>AB311+U311</f>
        <v>0</v>
      </c>
      <c r="AD311" s="91" t="str">
        <f>A311</f>
        <v>652-PR</v>
      </c>
      <c r="AE311" s="74" t="s">
        <v>532</v>
      </c>
    </row>
    <row r="312" spans="1:31" s="31" customFormat="1" ht="39.75" hidden="1" customHeight="1" x14ac:dyDescent="0.2">
      <c r="A312" s="33" t="s">
        <v>529</v>
      </c>
      <c r="B312" s="33"/>
      <c r="C312" s="88" t="s">
        <v>33</v>
      </c>
      <c r="D312" s="88" t="s">
        <v>108</v>
      </c>
      <c r="E312" s="89" t="s">
        <v>302</v>
      </c>
      <c r="F312" s="89" t="s">
        <v>533</v>
      </c>
      <c r="G312" s="35" t="s">
        <v>135</v>
      </c>
      <c r="H312" s="220">
        <v>45</v>
      </c>
      <c r="I312" s="90" t="s">
        <v>48</v>
      </c>
      <c r="J312" s="51">
        <v>585</v>
      </c>
      <c r="K312" s="52">
        <v>0</v>
      </c>
      <c r="L312" s="52">
        <v>17</v>
      </c>
      <c r="M312" s="52">
        <f t="shared" si="31"/>
        <v>17</v>
      </c>
      <c r="N312" s="34">
        <f t="shared" si="29"/>
        <v>9945</v>
      </c>
      <c r="O312" s="53">
        <v>28</v>
      </c>
      <c r="P312" s="53">
        <v>116</v>
      </c>
      <c r="Q312" s="71">
        <v>0.4</v>
      </c>
      <c r="R312" s="71">
        <f t="shared" si="28"/>
        <v>1299.2000000000003</v>
      </c>
      <c r="S312" s="53">
        <v>235</v>
      </c>
      <c r="T312" s="34">
        <f>(M312*S312)</f>
        <v>3995</v>
      </c>
      <c r="U312" s="34">
        <f>N312+R312+T312</f>
        <v>15239.2</v>
      </c>
      <c r="V312" s="53">
        <f>M312*200</f>
        <v>3400</v>
      </c>
      <c r="W312" s="34">
        <v>1</v>
      </c>
      <c r="X312" s="34">
        <v>459</v>
      </c>
      <c r="Y312" s="52">
        <f t="shared" si="30"/>
        <v>459</v>
      </c>
      <c r="Z312" s="46">
        <v>0</v>
      </c>
      <c r="AA312" s="46"/>
      <c r="AB312" s="34">
        <f>V312+Y312+Z312</f>
        <v>3859</v>
      </c>
      <c r="AC312" s="34">
        <f>AB312+U312</f>
        <v>19098.2</v>
      </c>
      <c r="AD312" s="91" t="str">
        <f>A312</f>
        <v>652-PR</v>
      </c>
      <c r="AE312" s="74"/>
    </row>
    <row r="313" spans="1:31" s="31" customFormat="1" ht="33" hidden="1" customHeight="1" x14ac:dyDescent="0.2">
      <c r="A313" s="33" t="s">
        <v>529</v>
      </c>
      <c r="B313" s="33" t="s">
        <v>32</v>
      </c>
      <c r="C313" s="28" t="s">
        <v>33</v>
      </c>
      <c r="D313" s="28" t="s">
        <v>45</v>
      </c>
      <c r="E313" s="35" t="s">
        <v>310</v>
      </c>
      <c r="F313" s="35" t="s">
        <v>535</v>
      </c>
      <c r="G313" s="35" t="s">
        <v>135</v>
      </c>
      <c r="H313" s="220">
        <v>45</v>
      </c>
      <c r="I313" s="33" t="s">
        <v>48</v>
      </c>
      <c r="J313" s="51">
        <v>585</v>
      </c>
      <c r="K313" s="52">
        <v>0</v>
      </c>
      <c r="L313" s="52">
        <v>17</v>
      </c>
      <c r="M313" s="52">
        <f t="shared" si="31"/>
        <v>17</v>
      </c>
      <c r="N313" s="34">
        <f t="shared" si="29"/>
        <v>9945</v>
      </c>
      <c r="O313" s="53">
        <v>14</v>
      </c>
      <c r="P313" s="53">
        <v>128</v>
      </c>
      <c r="Q313" s="71">
        <v>0.4</v>
      </c>
      <c r="R313" s="71">
        <f t="shared" si="28"/>
        <v>716.80000000000007</v>
      </c>
      <c r="S313" s="53">
        <v>235</v>
      </c>
      <c r="T313" s="34">
        <f>(M313*S313)</f>
        <v>3995</v>
      </c>
      <c r="U313" s="34">
        <f>N313+R313+T313</f>
        <v>14656.8</v>
      </c>
      <c r="V313" s="53">
        <f>M313*200</f>
        <v>3400</v>
      </c>
      <c r="W313" s="53">
        <v>1</v>
      </c>
      <c r="X313" s="53">
        <v>685</v>
      </c>
      <c r="Y313" s="52">
        <f t="shared" si="30"/>
        <v>685</v>
      </c>
      <c r="Z313" s="46">
        <v>0</v>
      </c>
      <c r="AA313" s="46"/>
      <c r="AB313" s="34">
        <f>V313+Y313+Z313</f>
        <v>4085</v>
      </c>
      <c r="AC313" s="34">
        <f>AB313+U313</f>
        <v>18741.8</v>
      </c>
      <c r="AD313" s="91" t="str">
        <f>A313</f>
        <v>652-PR</v>
      </c>
      <c r="AE313" s="74" t="s">
        <v>537</v>
      </c>
    </row>
    <row r="314" spans="1:31" s="31" customFormat="1" ht="33.75" hidden="1" customHeight="1" x14ac:dyDescent="0.2">
      <c r="A314" s="33" t="s">
        <v>529</v>
      </c>
      <c r="B314" s="33" t="s">
        <v>32</v>
      </c>
      <c r="C314" s="28" t="s">
        <v>33</v>
      </c>
      <c r="D314" s="28" t="s">
        <v>45</v>
      </c>
      <c r="E314" s="35" t="s">
        <v>310</v>
      </c>
      <c r="F314" s="35" t="s">
        <v>535</v>
      </c>
      <c r="G314" s="35" t="s">
        <v>135</v>
      </c>
      <c r="H314" s="220">
        <v>45</v>
      </c>
      <c r="I314" s="33" t="s">
        <v>48</v>
      </c>
      <c r="J314" s="51">
        <v>585</v>
      </c>
      <c r="K314" s="52">
        <v>17</v>
      </c>
      <c r="L314" s="52">
        <v>0</v>
      </c>
      <c r="M314" s="52">
        <f t="shared" si="31"/>
        <v>17</v>
      </c>
      <c r="N314" s="34">
        <f t="shared" si="29"/>
        <v>9945</v>
      </c>
      <c r="O314" s="53">
        <v>14</v>
      </c>
      <c r="P314" s="53">
        <v>128</v>
      </c>
      <c r="Q314" s="71">
        <v>0.4</v>
      </c>
      <c r="R314" s="71">
        <f t="shared" si="28"/>
        <v>716.80000000000007</v>
      </c>
      <c r="S314" s="53">
        <v>235</v>
      </c>
      <c r="T314" s="34">
        <f>(M314*S314)</f>
        <v>3995</v>
      </c>
      <c r="U314" s="34">
        <f>N314+R314+T314</f>
        <v>14656.8</v>
      </c>
      <c r="V314" s="53">
        <f>M314*200</f>
        <v>3400</v>
      </c>
      <c r="W314" s="53">
        <v>1</v>
      </c>
      <c r="X314" s="53">
        <v>685</v>
      </c>
      <c r="Y314" s="52">
        <f t="shared" si="30"/>
        <v>685</v>
      </c>
      <c r="Z314" s="46">
        <v>0</v>
      </c>
      <c r="AA314" s="46"/>
      <c r="AB314" s="34">
        <f>V314+Y314+Z314</f>
        <v>4085</v>
      </c>
      <c r="AC314" s="34">
        <f>AB314+U314</f>
        <v>18741.8</v>
      </c>
      <c r="AD314" s="91" t="str">
        <f>A314</f>
        <v>652-PR</v>
      </c>
      <c r="AE314" s="74"/>
    </row>
    <row r="315" spans="1:31" s="31" customFormat="1" ht="38.25" hidden="1" customHeight="1" x14ac:dyDescent="0.2">
      <c r="A315" s="33" t="s">
        <v>529</v>
      </c>
      <c r="B315" s="33" t="s">
        <v>596</v>
      </c>
      <c r="C315" s="28" t="s">
        <v>33</v>
      </c>
      <c r="D315" s="28" t="s">
        <v>45</v>
      </c>
      <c r="E315" s="35" t="s">
        <v>148</v>
      </c>
      <c r="F315" s="35" t="s">
        <v>52</v>
      </c>
      <c r="G315" s="35" t="s">
        <v>258</v>
      </c>
      <c r="H315" s="220">
        <v>45</v>
      </c>
      <c r="I315" s="33" t="s">
        <v>48</v>
      </c>
      <c r="J315" s="51">
        <v>585</v>
      </c>
      <c r="K315" s="52">
        <v>18</v>
      </c>
      <c r="L315" s="52">
        <v>0</v>
      </c>
      <c r="M315" s="52">
        <f t="shared" si="31"/>
        <v>18</v>
      </c>
      <c r="N315" s="34">
        <f t="shared" si="29"/>
        <v>10530</v>
      </c>
      <c r="O315" s="53">
        <v>28</v>
      </c>
      <c r="P315" s="53">
        <v>14</v>
      </c>
      <c r="Q315" s="71">
        <v>0.4</v>
      </c>
      <c r="R315" s="54">
        <f t="shared" si="28"/>
        <v>156.80000000000001</v>
      </c>
      <c r="S315" s="53">
        <v>385</v>
      </c>
      <c r="T315" s="34">
        <f>(M315*S315)</f>
        <v>6930</v>
      </c>
      <c r="U315" s="34">
        <f>N315+R315+T315</f>
        <v>17616.8</v>
      </c>
      <c r="V315" s="34">
        <f>M315*200</f>
        <v>3600</v>
      </c>
      <c r="W315" s="34">
        <v>1</v>
      </c>
      <c r="X315" s="34">
        <v>160</v>
      </c>
      <c r="Y315" s="52">
        <f t="shared" si="30"/>
        <v>160</v>
      </c>
      <c r="Z315" s="52">
        <v>0</v>
      </c>
      <c r="AA315" s="52"/>
      <c r="AB315" s="34">
        <f>V315+Y315+Z315</f>
        <v>3760</v>
      </c>
      <c r="AC315" s="34">
        <f>AB315+U315</f>
        <v>21376.799999999999</v>
      </c>
      <c r="AD315" s="91" t="str">
        <f>A315</f>
        <v>652-PR</v>
      </c>
      <c r="AE315" s="74"/>
    </row>
    <row r="316" spans="1:31" s="31" customFormat="1" ht="38.25" hidden="1" customHeight="1" x14ac:dyDescent="0.2">
      <c r="A316" s="33" t="s">
        <v>529</v>
      </c>
      <c r="B316" s="33"/>
      <c r="C316" s="28" t="s">
        <v>33</v>
      </c>
      <c r="D316" s="28" t="s">
        <v>45</v>
      </c>
      <c r="E316" s="35" t="s">
        <v>153</v>
      </c>
      <c r="F316" s="35" t="s">
        <v>52</v>
      </c>
      <c r="G316" s="35" t="s">
        <v>258</v>
      </c>
      <c r="H316" s="220">
        <v>45</v>
      </c>
      <c r="I316" s="33" t="s">
        <v>48</v>
      </c>
      <c r="J316" s="51">
        <v>585</v>
      </c>
      <c r="K316" s="52">
        <v>17</v>
      </c>
      <c r="L316" s="52">
        <v>0</v>
      </c>
      <c r="M316" s="52">
        <f t="shared" si="31"/>
        <v>17</v>
      </c>
      <c r="N316" s="34">
        <f t="shared" si="29"/>
        <v>9945</v>
      </c>
      <c r="O316" s="53">
        <v>28</v>
      </c>
      <c r="P316" s="53">
        <v>31</v>
      </c>
      <c r="Q316" s="71">
        <v>0.4</v>
      </c>
      <c r="R316" s="54">
        <f t="shared" si="28"/>
        <v>347.2</v>
      </c>
      <c r="S316" s="53">
        <v>385</v>
      </c>
      <c r="T316" s="34">
        <f>(M316*S316)</f>
        <v>6545</v>
      </c>
      <c r="U316" s="34">
        <f>N316+R316+T316</f>
        <v>16837.2</v>
      </c>
      <c r="V316" s="34">
        <f>M316*200</f>
        <v>3400</v>
      </c>
      <c r="W316" s="34">
        <v>1</v>
      </c>
      <c r="X316" s="34">
        <v>160</v>
      </c>
      <c r="Y316" s="52">
        <f t="shared" si="30"/>
        <v>160</v>
      </c>
      <c r="Z316" s="52">
        <v>0</v>
      </c>
      <c r="AA316" s="52"/>
      <c r="AB316" s="34">
        <f>V316+Y316+Z316</f>
        <v>3560</v>
      </c>
      <c r="AC316" s="34">
        <f>AB316+U316</f>
        <v>20397.2</v>
      </c>
      <c r="AD316" s="91" t="str">
        <f>A316</f>
        <v>652-PR</v>
      </c>
      <c r="AE316" s="74" t="s">
        <v>541</v>
      </c>
    </row>
    <row r="317" spans="1:31" s="31" customFormat="1" ht="40.5" hidden="1" customHeight="1" x14ac:dyDescent="0.2">
      <c r="A317" s="33" t="s">
        <v>529</v>
      </c>
      <c r="B317" s="33"/>
      <c r="C317" s="28" t="s">
        <v>33</v>
      </c>
      <c r="D317" s="28" t="s">
        <v>45</v>
      </c>
      <c r="E317" s="35" t="s">
        <v>156</v>
      </c>
      <c r="F317" s="35" t="s">
        <v>62</v>
      </c>
      <c r="G317" s="35" t="s">
        <v>258</v>
      </c>
      <c r="H317" s="220">
        <v>45</v>
      </c>
      <c r="I317" s="33" t="s">
        <v>172</v>
      </c>
      <c r="J317" s="51">
        <v>585</v>
      </c>
      <c r="K317" s="52">
        <v>0</v>
      </c>
      <c r="L317" s="52">
        <v>17</v>
      </c>
      <c r="M317" s="52">
        <f t="shared" si="31"/>
        <v>17</v>
      </c>
      <c r="N317" s="34">
        <f t="shared" si="29"/>
        <v>9945</v>
      </c>
      <c r="O317" s="53">
        <v>28</v>
      </c>
      <c r="P317" s="53">
        <v>8</v>
      </c>
      <c r="Q317" s="71">
        <v>0.4</v>
      </c>
      <c r="R317" s="71">
        <f t="shared" si="28"/>
        <v>89.600000000000009</v>
      </c>
      <c r="S317" s="53">
        <v>385</v>
      </c>
      <c r="T317" s="34">
        <f>(M317*S317)</f>
        <v>6545</v>
      </c>
      <c r="U317" s="34">
        <f>N317+R317+T317</f>
        <v>16579.599999999999</v>
      </c>
      <c r="V317" s="34">
        <f>M317*200</f>
        <v>3400</v>
      </c>
      <c r="W317" s="34">
        <v>1</v>
      </c>
      <c r="X317" s="34">
        <v>160</v>
      </c>
      <c r="Y317" s="52">
        <f t="shared" si="30"/>
        <v>160</v>
      </c>
      <c r="Z317" s="46">
        <v>0</v>
      </c>
      <c r="AA317" s="46"/>
      <c r="AB317" s="34">
        <f>V317+Y317+Z317</f>
        <v>3560</v>
      </c>
      <c r="AC317" s="34">
        <f>AB317+U317</f>
        <v>20139.599999999999</v>
      </c>
      <c r="AD317" s="91" t="str">
        <f>A317</f>
        <v>652-PR</v>
      </c>
      <c r="AE317" s="74"/>
    </row>
    <row r="318" spans="1:31" s="31" customFormat="1" ht="39" hidden="1" customHeight="1" x14ac:dyDescent="0.2">
      <c r="A318" s="33" t="s">
        <v>529</v>
      </c>
      <c r="B318" s="33" t="s">
        <v>605</v>
      </c>
      <c r="C318" s="28" t="s">
        <v>33</v>
      </c>
      <c r="D318" s="28" t="s">
        <v>50</v>
      </c>
      <c r="E318" s="35" t="s">
        <v>161</v>
      </c>
      <c r="F318" s="35" t="s">
        <v>134</v>
      </c>
      <c r="G318" s="35" t="s">
        <v>135</v>
      </c>
      <c r="H318" s="220">
        <v>45</v>
      </c>
      <c r="I318" s="33" t="s">
        <v>37</v>
      </c>
      <c r="J318" s="51">
        <v>1200</v>
      </c>
      <c r="K318" s="52">
        <v>0</v>
      </c>
      <c r="L318" s="52">
        <v>20</v>
      </c>
      <c r="M318" s="52">
        <f t="shared" si="31"/>
        <v>20</v>
      </c>
      <c r="N318" s="34">
        <f t="shared" si="29"/>
        <v>24000</v>
      </c>
      <c r="O318" s="53">
        <v>0</v>
      </c>
      <c r="P318" s="53">
        <v>0</v>
      </c>
      <c r="Q318" s="71">
        <v>0.4</v>
      </c>
      <c r="R318" s="71">
        <f t="shared" si="28"/>
        <v>0</v>
      </c>
      <c r="S318" s="53">
        <v>0</v>
      </c>
      <c r="T318" s="34">
        <f>(M318*S318)</f>
        <v>0</v>
      </c>
      <c r="U318" s="34">
        <f>N318+R318+T318</f>
        <v>24000</v>
      </c>
      <c r="V318" s="53">
        <f>M318*200</f>
        <v>4000</v>
      </c>
      <c r="W318" s="53">
        <v>21</v>
      </c>
      <c r="X318" s="53">
        <v>160</v>
      </c>
      <c r="Y318" s="52">
        <f t="shared" si="30"/>
        <v>3360</v>
      </c>
      <c r="Z318" s="46">
        <v>0</v>
      </c>
      <c r="AA318" s="46"/>
      <c r="AB318" s="34">
        <f>V318+Y318+Z318</f>
        <v>7360</v>
      </c>
      <c r="AC318" s="34">
        <f>AB318+U318</f>
        <v>31360</v>
      </c>
      <c r="AD318" s="91" t="str">
        <f>A318</f>
        <v>652-PR</v>
      </c>
      <c r="AE318" s="74"/>
    </row>
    <row r="319" spans="1:31" s="31" customFormat="1" ht="39" hidden="1" customHeight="1" x14ac:dyDescent="0.2">
      <c r="A319" s="33" t="s">
        <v>529</v>
      </c>
      <c r="B319" s="33" t="s">
        <v>606</v>
      </c>
      <c r="C319" s="28" t="s">
        <v>33</v>
      </c>
      <c r="D319" s="28" t="s">
        <v>50</v>
      </c>
      <c r="E319" s="35" t="s">
        <v>161</v>
      </c>
      <c r="F319" s="35" t="s">
        <v>134</v>
      </c>
      <c r="G319" s="35" t="s">
        <v>135</v>
      </c>
      <c r="H319" s="220">
        <v>45</v>
      </c>
      <c r="I319" s="33" t="s">
        <v>37</v>
      </c>
      <c r="J319" s="51">
        <v>1200</v>
      </c>
      <c r="K319" s="52">
        <v>17</v>
      </c>
      <c r="L319" s="52">
        <v>0</v>
      </c>
      <c r="M319" s="52">
        <f t="shared" si="31"/>
        <v>17</v>
      </c>
      <c r="N319" s="34">
        <f t="shared" si="29"/>
        <v>20400</v>
      </c>
      <c r="O319" s="53">
        <v>0</v>
      </c>
      <c r="P319" s="53">
        <v>0</v>
      </c>
      <c r="Q319" s="71">
        <v>0.4</v>
      </c>
      <c r="R319" s="71">
        <v>0</v>
      </c>
      <c r="S319" s="53">
        <v>0</v>
      </c>
      <c r="T319" s="34">
        <v>0</v>
      </c>
      <c r="U319" s="34">
        <f>N319+R319+T319</f>
        <v>20400</v>
      </c>
      <c r="V319" s="53">
        <f>M319*200</f>
        <v>3400</v>
      </c>
      <c r="W319" s="53">
        <v>21</v>
      </c>
      <c r="X319" s="53">
        <v>160</v>
      </c>
      <c r="Y319" s="52">
        <f t="shared" si="30"/>
        <v>3360</v>
      </c>
      <c r="Z319" s="46">
        <v>0</v>
      </c>
      <c r="AA319" s="34">
        <v>7360</v>
      </c>
      <c r="AB319" s="34">
        <f>V319+Y319+Z319</f>
        <v>6760</v>
      </c>
      <c r="AC319" s="34">
        <f>AB319+U319</f>
        <v>27160</v>
      </c>
      <c r="AD319" s="91" t="str">
        <f>A319</f>
        <v>652-PR</v>
      </c>
      <c r="AE319" s="74"/>
    </row>
    <row r="320" spans="1:31" s="31" customFormat="1" ht="42" hidden="1" customHeight="1" x14ac:dyDescent="0.2">
      <c r="A320" s="33" t="s">
        <v>529</v>
      </c>
      <c r="B320" s="33" t="s">
        <v>607</v>
      </c>
      <c r="C320" s="28" t="s">
        <v>33</v>
      </c>
      <c r="D320" s="28" t="s">
        <v>50</v>
      </c>
      <c r="E320" s="35" t="s">
        <v>161</v>
      </c>
      <c r="F320" s="35" t="s">
        <v>134</v>
      </c>
      <c r="G320" s="35" t="s">
        <v>267</v>
      </c>
      <c r="H320" s="220">
        <v>45</v>
      </c>
      <c r="I320" s="33" t="s">
        <v>37</v>
      </c>
      <c r="J320" s="51">
        <v>1200</v>
      </c>
      <c r="K320" s="52">
        <v>20</v>
      </c>
      <c r="L320" s="52">
        <v>0</v>
      </c>
      <c r="M320" s="52">
        <f t="shared" si="31"/>
        <v>20</v>
      </c>
      <c r="N320" s="34">
        <f t="shared" si="29"/>
        <v>24000</v>
      </c>
      <c r="O320" s="53">
        <v>0</v>
      </c>
      <c r="P320" s="53">
        <v>0</v>
      </c>
      <c r="Q320" s="71">
        <v>0.4</v>
      </c>
      <c r="R320" s="71">
        <f t="shared" si="28"/>
        <v>0</v>
      </c>
      <c r="S320" s="53">
        <v>0</v>
      </c>
      <c r="T320" s="34">
        <f>(M320*S320)</f>
        <v>0</v>
      </c>
      <c r="U320" s="34">
        <f>N320+R320+T320</f>
        <v>24000</v>
      </c>
      <c r="V320" s="53">
        <f>M320*200</f>
        <v>4000</v>
      </c>
      <c r="W320" s="53">
        <v>14</v>
      </c>
      <c r="X320" s="53">
        <v>160</v>
      </c>
      <c r="Y320" s="52">
        <f t="shared" si="30"/>
        <v>2240</v>
      </c>
      <c r="Z320" s="46">
        <v>0</v>
      </c>
      <c r="AA320" s="46"/>
      <c r="AB320" s="34">
        <f>V320+Y320+Z320</f>
        <v>6240</v>
      </c>
      <c r="AC320" s="34">
        <f>AB320+U320</f>
        <v>30240</v>
      </c>
      <c r="AD320" s="91" t="str">
        <f>A320</f>
        <v>652-PR</v>
      </c>
      <c r="AE320" s="74"/>
    </row>
    <row r="321" spans="1:31" s="31" customFormat="1" ht="41.25" hidden="1" customHeight="1" x14ac:dyDescent="0.2">
      <c r="A321" s="33" t="s">
        <v>529</v>
      </c>
      <c r="B321" s="33"/>
      <c r="C321" s="28" t="s">
        <v>33</v>
      </c>
      <c r="D321" s="28" t="s">
        <v>50</v>
      </c>
      <c r="E321" s="35" t="s">
        <v>161</v>
      </c>
      <c r="F321" s="35" t="s">
        <v>266</v>
      </c>
      <c r="G321" s="35" t="s">
        <v>267</v>
      </c>
      <c r="H321" s="220">
        <v>45</v>
      </c>
      <c r="I321" s="33" t="s">
        <v>37</v>
      </c>
      <c r="J321" s="51">
        <v>1200</v>
      </c>
      <c r="K321" s="52">
        <v>0</v>
      </c>
      <c r="L321" s="52">
        <v>15</v>
      </c>
      <c r="M321" s="52">
        <f t="shared" si="31"/>
        <v>15</v>
      </c>
      <c r="N321" s="34">
        <f t="shared" si="29"/>
        <v>18000</v>
      </c>
      <c r="O321" s="53">
        <v>0</v>
      </c>
      <c r="P321" s="53">
        <v>0</v>
      </c>
      <c r="Q321" s="71">
        <v>0.4</v>
      </c>
      <c r="R321" s="71">
        <f t="shared" si="28"/>
        <v>0</v>
      </c>
      <c r="S321" s="53">
        <v>0</v>
      </c>
      <c r="T321" s="34">
        <f>(M321*S321)</f>
        <v>0</v>
      </c>
      <c r="U321" s="34">
        <f>N321+R321+T321</f>
        <v>18000</v>
      </c>
      <c r="V321" s="53">
        <f>M321*200</f>
        <v>3000</v>
      </c>
      <c r="W321" s="53">
        <v>14</v>
      </c>
      <c r="X321" s="53">
        <v>160</v>
      </c>
      <c r="Y321" s="52">
        <f t="shared" si="30"/>
        <v>2240</v>
      </c>
      <c r="Z321" s="46">
        <v>0</v>
      </c>
      <c r="AA321" s="46"/>
      <c r="AB321" s="34">
        <f>V321+Y321+Z321</f>
        <v>5240</v>
      </c>
      <c r="AC321" s="34">
        <f>AB321+U321</f>
        <v>23240</v>
      </c>
      <c r="AD321" s="91" t="str">
        <f>A321</f>
        <v>652-PR</v>
      </c>
      <c r="AE321" s="74"/>
    </row>
    <row r="322" spans="1:31" s="31" customFormat="1" ht="34.5" hidden="1" customHeight="1" x14ac:dyDescent="0.2">
      <c r="A322" s="33" t="s">
        <v>529</v>
      </c>
      <c r="B322" s="33"/>
      <c r="C322" s="28" t="s">
        <v>33</v>
      </c>
      <c r="D322" s="28" t="s">
        <v>50</v>
      </c>
      <c r="E322" s="35" t="s">
        <v>385</v>
      </c>
      <c r="F322" s="35" t="s">
        <v>266</v>
      </c>
      <c r="G322" s="35" t="s">
        <v>267</v>
      </c>
      <c r="H322" s="220">
        <v>45</v>
      </c>
      <c r="I322" s="33" t="s">
        <v>37</v>
      </c>
      <c r="J322" s="51">
        <v>1200</v>
      </c>
      <c r="K322" s="52">
        <v>15</v>
      </c>
      <c r="L322" s="52">
        <v>0</v>
      </c>
      <c r="M322" s="52">
        <f t="shared" si="31"/>
        <v>15</v>
      </c>
      <c r="N322" s="34">
        <f t="shared" si="29"/>
        <v>18000</v>
      </c>
      <c r="O322" s="53">
        <v>0</v>
      </c>
      <c r="P322" s="53">
        <v>0</v>
      </c>
      <c r="Q322" s="71">
        <v>0.4</v>
      </c>
      <c r="R322" s="71">
        <f t="shared" si="28"/>
        <v>0</v>
      </c>
      <c r="S322" s="34">
        <v>0</v>
      </c>
      <c r="T322" s="34">
        <f>(M322*S322)</f>
        <v>0</v>
      </c>
      <c r="U322" s="34">
        <f>N322+R322+T322</f>
        <v>18000</v>
      </c>
      <c r="V322" s="34">
        <f>M322*200</f>
        <v>3000</v>
      </c>
      <c r="W322" s="34">
        <v>14</v>
      </c>
      <c r="X322" s="34">
        <v>160</v>
      </c>
      <c r="Y322" s="52">
        <f t="shared" si="30"/>
        <v>2240</v>
      </c>
      <c r="Z322" s="46">
        <v>0</v>
      </c>
      <c r="AA322" s="46"/>
      <c r="AB322" s="34">
        <f>V322+Y322+Z322</f>
        <v>5240</v>
      </c>
      <c r="AC322" s="34">
        <f>AB322+U322</f>
        <v>23240</v>
      </c>
      <c r="AD322" s="91" t="str">
        <f>A322</f>
        <v>652-PR</v>
      </c>
      <c r="AE322" s="74"/>
    </row>
    <row r="323" spans="1:31" s="31" customFormat="1" ht="50.25" hidden="1" customHeight="1" x14ac:dyDescent="0.2">
      <c r="A323" s="33" t="s">
        <v>529</v>
      </c>
      <c r="B323" s="33"/>
      <c r="C323" s="28" t="s">
        <v>33</v>
      </c>
      <c r="D323" s="28" t="s">
        <v>50</v>
      </c>
      <c r="E323" s="35" t="s">
        <v>385</v>
      </c>
      <c r="F323" s="35" t="s">
        <v>102</v>
      </c>
      <c r="G323" s="35" t="s">
        <v>258</v>
      </c>
      <c r="H323" s="220">
        <v>45</v>
      </c>
      <c r="I323" s="33" t="s">
        <v>172</v>
      </c>
      <c r="J323" s="51">
        <v>585</v>
      </c>
      <c r="K323" s="52">
        <v>0</v>
      </c>
      <c r="L323" s="52">
        <v>20</v>
      </c>
      <c r="M323" s="52">
        <f t="shared" si="31"/>
        <v>20</v>
      </c>
      <c r="N323" s="34">
        <f t="shared" si="29"/>
        <v>11700</v>
      </c>
      <c r="O323" s="53">
        <v>17</v>
      </c>
      <c r="P323" s="53">
        <v>10</v>
      </c>
      <c r="Q323" s="71">
        <v>0.4</v>
      </c>
      <c r="R323" s="71">
        <f t="shared" si="28"/>
        <v>68</v>
      </c>
      <c r="S323" s="53">
        <v>385</v>
      </c>
      <c r="T323" s="34">
        <f>(M323*S323)</f>
        <v>7700</v>
      </c>
      <c r="U323" s="34">
        <f>N323+R323+T323</f>
        <v>19468</v>
      </c>
      <c r="V323" s="53">
        <f>M323*200</f>
        <v>4000</v>
      </c>
      <c r="W323" s="53">
        <v>1</v>
      </c>
      <c r="X323" s="53">
        <v>160</v>
      </c>
      <c r="Y323" s="52">
        <f t="shared" si="30"/>
        <v>160</v>
      </c>
      <c r="Z323" s="46">
        <v>0</v>
      </c>
      <c r="AA323" s="46"/>
      <c r="AB323" s="34">
        <f>V323+Y323+Z323</f>
        <v>4160</v>
      </c>
      <c r="AC323" s="34">
        <f>AB323+U323</f>
        <v>23628</v>
      </c>
      <c r="AD323" s="91" t="str">
        <f>A323</f>
        <v>652-PR</v>
      </c>
      <c r="AE323" s="74"/>
    </row>
    <row r="324" spans="1:31" s="31" customFormat="1" ht="48" hidden="1" customHeight="1" x14ac:dyDescent="0.2">
      <c r="A324" s="33" t="s">
        <v>529</v>
      </c>
      <c r="B324" s="33"/>
      <c r="C324" s="28" t="s">
        <v>33</v>
      </c>
      <c r="D324" s="28" t="s">
        <v>50</v>
      </c>
      <c r="E324" s="89" t="s">
        <v>121</v>
      </c>
      <c r="F324" s="35" t="s">
        <v>102</v>
      </c>
      <c r="G324" s="35" t="s">
        <v>135</v>
      </c>
      <c r="H324" s="220">
        <v>45</v>
      </c>
      <c r="I324" s="33" t="s">
        <v>172</v>
      </c>
      <c r="J324" s="51">
        <v>585</v>
      </c>
      <c r="K324" s="52">
        <v>20</v>
      </c>
      <c r="L324" s="52">
        <v>0</v>
      </c>
      <c r="M324" s="52">
        <f t="shared" si="31"/>
        <v>20</v>
      </c>
      <c r="N324" s="34">
        <f t="shared" si="29"/>
        <v>11700</v>
      </c>
      <c r="O324" s="53">
        <v>14</v>
      </c>
      <c r="P324" s="53">
        <v>88</v>
      </c>
      <c r="Q324" s="71">
        <v>0.4</v>
      </c>
      <c r="R324" s="71">
        <f t="shared" si="28"/>
        <v>492.80000000000007</v>
      </c>
      <c r="S324" s="53">
        <v>235</v>
      </c>
      <c r="T324" s="34">
        <f>(M324*S324)</f>
        <v>4700</v>
      </c>
      <c r="U324" s="34">
        <f>N324+R324+T324</f>
        <v>16892.8</v>
      </c>
      <c r="V324" s="53">
        <f>M324*200</f>
        <v>4000</v>
      </c>
      <c r="W324" s="53">
        <v>1</v>
      </c>
      <c r="X324" s="53">
        <v>410</v>
      </c>
      <c r="Y324" s="52">
        <f t="shared" si="30"/>
        <v>410</v>
      </c>
      <c r="Z324" s="46">
        <v>0</v>
      </c>
      <c r="AA324" s="46"/>
      <c r="AB324" s="34">
        <f>V324+Y324+Z324</f>
        <v>4410</v>
      </c>
      <c r="AC324" s="34">
        <f>AB324+U324</f>
        <v>21302.799999999999</v>
      </c>
      <c r="AD324" s="91" t="str">
        <f>A324</f>
        <v>652-PR</v>
      </c>
      <c r="AE324" s="74" t="s">
        <v>544</v>
      </c>
    </row>
    <row r="325" spans="1:31" s="31" customFormat="1" ht="40.5" hidden="1" customHeight="1" x14ac:dyDescent="0.2">
      <c r="A325" s="33" t="s">
        <v>529</v>
      </c>
      <c r="B325" s="33" t="s">
        <v>290</v>
      </c>
      <c r="C325" s="28" t="s">
        <v>33</v>
      </c>
      <c r="D325" s="28" t="s">
        <v>34</v>
      </c>
      <c r="E325" s="35" t="s">
        <v>170</v>
      </c>
      <c r="F325" s="35" t="s">
        <v>134</v>
      </c>
      <c r="G325" s="35" t="s">
        <v>135</v>
      </c>
      <c r="H325" s="220">
        <v>45</v>
      </c>
      <c r="I325" s="33" t="s">
        <v>37</v>
      </c>
      <c r="J325" s="51">
        <v>1200</v>
      </c>
      <c r="K325" s="52">
        <v>0</v>
      </c>
      <c r="L325" s="52">
        <v>18</v>
      </c>
      <c r="M325" s="52">
        <f t="shared" si="31"/>
        <v>18</v>
      </c>
      <c r="N325" s="34">
        <f t="shared" si="29"/>
        <v>21600</v>
      </c>
      <c r="O325" s="53">
        <v>0</v>
      </c>
      <c r="P325" s="53">
        <v>0</v>
      </c>
      <c r="Q325" s="71">
        <v>0.4</v>
      </c>
      <c r="R325" s="71">
        <f t="shared" si="28"/>
        <v>0</v>
      </c>
      <c r="S325" s="53">
        <v>0</v>
      </c>
      <c r="T325" s="34">
        <f>(M325*S325)</f>
        <v>0</v>
      </c>
      <c r="U325" s="34">
        <f>N325+R325+T325</f>
        <v>21600</v>
      </c>
      <c r="V325" s="53">
        <f>M325*200</f>
        <v>3600</v>
      </c>
      <c r="W325" s="53">
        <v>9</v>
      </c>
      <c r="X325" s="53">
        <v>215</v>
      </c>
      <c r="Y325" s="52">
        <f t="shared" si="30"/>
        <v>1935</v>
      </c>
      <c r="Z325" s="46">
        <v>0</v>
      </c>
      <c r="AA325" s="46"/>
      <c r="AB325" s="34">
        <f>V325+Y325+Z325</f>
        <v>5535</v>
      </c>
      <c r="AC325" s="34">
        <f>AB325+U325</f>
        <v>27135</v>
      </c>
      <c r="AD325" s="91" t="str">
        <f>A325</f>
        <v>652-PR</v>
      </c>
      <c r="AE325" s="74"/>
    </row>
    <row r="326" spans="1:31" s="31" customFormat="1" ht="39.75" hidden="1" customHeight="1" x14ac:dyDescent="0.2">
      <c r="A326" s="33" t="s">
        <v>529</v>
      </c>
      <c r="B326" s="33"/>
      <c r="C326" s="28" t="s">
        <v>33</v>
      </c>
      <c r="D326" s="28" t="s">
        <v>34</v>
      </c>
      <c r="E326" s="35" t="s">
        <v>545</v>
      </c>
      <c r="F326" s="89" t="s">
        <v>52</v>
      </c>
      <c r="G326" s="89" t="s">
        <v>135</v>
      </c>
      <c r="H326" s="220">
        <v>45</v>
      </c>
      <c r="I326" s="90" t="s">
        <v>48</v>
      </c>
      <c r="J326" s="51">
        <v>585</v>
      </c>
      <c r="K326" s="52">
        <v>0</v>
      </c>
      <c r="L326" s="52">
        <v>17</v>
      </c>
      <c r="M326" s="52">
        <f t="shared" si="31"/>
        <v>17</v>
      </c>
      <c r="N326" s="34">
        <f t="shared" si="29"/>
        <v>9945</v>
      </c>
      <c r="O326" s="34">
        <v>28</v>
      </c>
      <c r="P326" s="34">
        <v>133</v>
      </c>
      <c r="Q326" s="54">
        <v>0.4</v>
      </c>
      <c r="R326" s="54">
        <f t="shared" si="28"/>
        <v>1489.6000000000001</v>
      </c>
      <c r="S326" s="34">
        <v>235</v>
      </c>
      <c r="T326" s="34">
        <f>(M326*S326)</f>
        <v>3995</v>
      </c>
      <c r="U326" s="34">
        <f>N326+R326+T326</f>
        <v>15429.6</v>
      </c>
      <c r="V326" s="34">
        <f>M326*200</f>
        <v>3400</v>
      </c>
      <c r="W326" s="34">
        <v>1</v>
      </c>
      <c r="X326" s="34">
        <v>660</v>
      </c>
      <c r="Y326" s="52">
        <f t="shared" si="30"/>
        <v>660</v>
      </c>
      <c r="Z326" s="52">
        <v>0</v>
      </c>
      <c r="AA326" s="52"/>
      <c r="AB326" s="34">
        <f>V326+Y326+Z326</f>
        <v>4060</v>
      </c>
      <c r="AC326" s="34">
        <f>AB326+U326</f>
        <v>19489.599999999999</v>
      </c>
      <c r="AD326" s="91" t="str">
        <f>A326</f>
        <v>652-PR</v>
      </c>
      <c r="AE326" s="74"/>
    </row>
    <row r="327" spans="1:31" s="31" customFormat="1" ht="40" hidden="1" customHeight="1" x14ac:dyDescent="0.2">
      <c r="A327" s="33" t="s">
        <v>529</v>
      </c>
      <c r="B327" s="33"/>
      <c r="C327" s="88" t="s">
        <v>33</v>
      </c>
      <c r="D327" s="88" t="s">
        <v>34</v>
      </c>
      <c r="E327" s="89" t="s">
        <v>35</v>
      </c>
      <c r="F327" s="35" t="s">
        <v>547</v>
      </c>
      <c r="G327" s="35" t="s">
        <v>530</v>
      </c>
      <c r="H327" s="220">
        <v>45</v>
      </c>
      <c r="I327" s="90" t="s">
        <v>37</v>
      </c>
      <c r="J327" s="51">
        <v>1200</v>
      </c>
      <c r="K327" s="52">
        <v>17</v>
      </c>
      <c r="L327" s="52">
        <v>0</v>
      </c>
      <c r="M327" s="52">
        <f t="shared" si="31"/>
        <v>17</v>
      </c>
      <c r="N327" s="34">
        <f t="shared" si="29"/>
        <v>20400</v>
      </c>
      <c r="O327" s="34">
        <v>0</v>
      </c>
      <c r="P327" s="34">
        <v>0</v>
      </c>
      <c r="Q327" s="54">
        <v>0.4</v>
      </c>
      <c r="R327" s="54">
        <f t="shared" si="28"/>
        <v>0</v>
      </c>
      <c r="S327" s="34">
        <v>0</v>
      </c>
      <c r="T327" s="34">
        <f>(M327*S327)</f>
        <v>0</v>
      </c>
      <c r="U327" s="34">
        <f>N327+R327+T327</f>
        <v>20400</v>
      </c>
      <c r="V327" s="34">
        <f>M327*200</f>
        <v>3400</v>
      </c>
      <c r="W327" s="34">
        <v>14</v>
      </c>
      <c r="X327" s="34">
        <v>330</v>
      </c>
      <c r="Y327" s="52">
        <f t="shared" si="30"/>
        <v>4620</v>
      </c>
      <c r="Z327" s="52">
        <v>0</v>
      </c>
      <c r="AA327" s="52"/>
      <c r="AB327" s="34">
        <f>V327+Y327+Z327</f>
        <v>8020</v>
      </c>
      <c r="AC327" s="34">
        <f>AB327+U327</f>
        <v>28420</v>
      </c>
      <c r="AD327" s="91" t="str">
        <f>A327</f>
        <v>652-PR</v>
      </c>
      <c r="AE327" s="74"/>
    </row>
    <row r="328" spans="1:31" s="31" customFormat="1" ht="41.25" hidden="1" customHeight="1" x14ac:dyDescent="0.2">
      <c r="A328" s="33" t="s">
        <v>529</v>
      </c>
      <c r="B328" s="33"/>
      <c r="C328" s="28" t="s">
        <v>33</v>
      </c>
      <c r="D328" s="28" t="s">
        <v>34</v>
      </c>
      <c r="E328" s="35" t="s">
        <v>548</v>
      </c>
      <c r="F328" s="89" t="s">
        <v>52</v>
      </c>
      <c r="G328" s="89" t="s">
        <v>258</v>
      </c>
      <c r="H328" s="220">
        <v>45</v>
      </c>
      <c r="I328" s="90" t="s">
        <v>48</v>
      </c>
      <c r="J328" s="51">
        <v>585</v>
      </c>
      <c r="K328" s="52">
        <v>17</v>
      </c>
      <c r="L328" s="52">
        <v>0</v>
      </c>
      <c r="M328" s="52">
        <f t="shared" si="31"/>
        <v>17</v>
      </c>
      <c r="N328" s="34">
        <f t="shared" si="29"/>
        <v>9945</v>
      </c>
      <c r="O328" s="34">
        <v>28</v>
      </c>
      <c r="P328" s="34">
        <v>88</v>
      </c>
      <c r="Q328" s="54">
        <v>0.4</v>
      </c>
      <c r="R328" s="54">
        <f t="shared" si="28"/>
        <v>985.60000000000014</v>
      </c>
      <c r="S328" s="34">
        <v>385</v>
      </c>
      <c r="T328" s="34">
        <f>(M328*S328)</f>
        <v>6545</v>
      </c>
      <c r="U328" s="34">
        <f>N328+R328+T328</f>
        <v>17475.599999999999</v>
      </c>
      <c r="V328" s="34">
        <f>M328*200</f>
        <v>3400</v>
      </c>
      <c r="W328" s="34">
        <v>1</v>
      </c>
      <c r="X328" s="34">
        <v>420</v>
      </c>
      <c r="Y328" s="52">
        <f t="shared" si="30"/>
        <v>420</v>
      </c>
      <c r="Z328" s="52">
        <v>0</v>
      </c>
      <c r="AA328" s="52"/>
      <c r="AB328" s="34">
        <f>V328+Y328+Z328</f>
        <v>3820</v>
      </c>
      <c r="AC328" s="34">
        <f>AB328+U328</f>
        <v>21295.599999999999</v>
      </c>
      <c r="AD328" s="91" t="str">
        <f>A328</f>
        <v>652-PR</v>
      </c>
      <c r="AE328" s="74"/>
    </row>
    <row r="329" spans="1:31" s="31" customFormat="1" ht="48.75" hidden="1" customHeight="1" x14ac:dyDescent="0.2">
      <c r="A329" s="33" t="s">
        <v>529</v>
      </c>
      <c r="B329" s="33"/>
      <c r="C329" s="88" t="s">
        <v>33</v>
      </c>
      <c r="D329" s="88" t="s">
        <v>34</v>
      </c>
      <c r="E329" s="89" t="s">
        <v>35</v>
      </c>
      <c r="F329" s="35" t="s">
        <v>140</v>
      </c>
      <c r="G329" s="35" t="s">
        <v>141</v>
      </c>
      <c r="H329" s="220">
        <v>45</v>
      </c>
      <c r="I329" s="90" t="s">
        <v>37</v>
      </c>
      <c r="J329" s="51">
        <v>1200</v>
      </c>
      <c r="K329" s="52">
        <v>0</v>
      </c>
      <c r="L329" s="52">
        <v>17</v>
      </c>
      <c r="M329" s="52">
        <f t="shared" si="31"/>
        <v>17</v>
      </c>
      <c r="N329" s="34">
        <f t="shared" si="29"/>
        <v>20400</v>
      </c>
      <c r="O329" s="53">
        <v>0</v>
      </c>
      <c r="P329" s="53">
        <v>188</v>
      </c>
      <c r="Q329" s="71">
        <v>0.4</v>
      </c>
      <c r="R329" s="71">
        <f t="shared" si="28"/>
        <v>0</v>
      </c>
      <c r="S329" s="53">
        <v>0</v>
      </c>
      <c r="T329" s="34">
        <f>(M329*S329)</f>
        <v>0</v>
      </c>
      <c r="U329" s="34">
        <f>N329+R329+T329</f>
        <v>20400</v>
      </c>
      <c r="V329" s="53">
        <f>M329*200</f>
        <v>3400</v>
      </c>
      <c r="W329" s="34">
        <v>14</v>
      </c>
      <c r="X329" s="34">
        <v>536</v>
      </c>
      <c r="Y329" s="52">
        <f t="shared" si="30"/>
        <v>7504</v>
      </c>
      <c r="Z329" s="46">
        <v>0</v>
      </c>
      <c r="AA329" s="46"/>
      <c r="AB329" s="34">
        <f>V329+Y329+Z329</f>
        <v>10904</v>
      </c>
      <c r="AC329" s="34">
        <f>AB329+U329</f>
        <v>31304</v>
      </c>
      <c r="AD329" s="91" t="str">
        <f>A329</f>
        <v>652-PR</v>
      </c>
      <c r="AE329" s="74"/>
    </row>
    <row r="330" spans="1:31" s="31" customFormat="1" ht="42" hidden="1" customHeight="1" x14ac:dyDescent="0.2">
      <c r="A330" s="33" t="s">
        <v>529</v>
      </c>
      <c r="B330" s="33"/>
      <c r="C330" s="88" t="s">
        <v>33</v>
      </c>
      <c r="D330" s="88" t="s">
        <v>34</v>
      </c>
      <c r="E330" s="89" t="s">
        <v>35</v>
      </c>
      <c r="F330" s="35" t="s">
        <v>550</v>
      </c>
      <c r="G330" s="35" t="s">
        <v>551</v>
      </c>
      <c r="H330" s="220">
        <v>45</v>
      </c>
      <c r="I330" s="90" t="s">
        <v>37</v>
      </c>
      <c r="J330" s="51">
        <v>1200</v>
      </c>
      <c r="K330" s="52">
        <v>0</v>
      </c>
      <c r="L330" s="52">
        <v>17</v>
      </c>
      <c r="M330" s="52">
        <f t="shared" si="31"/>
        <v>17</v>
      </c>
      <c r="N330" s="34">
        <f t="shared" si="29"/>
        <v>20400</v>
      </c>
      <c r="O330" s="53">
        <v>0</v>
      </c>
      <c r="P330" s="53">
        <v>0</v>
      </c>
      <c r="Q330" s="71">
        <v>0.4</v>
      </c>
      <c r="R330" s="71">
        <f t="shared" si="28"/>
        <v>0</v>
      </c>
      <c r="S330" s="53">
        <v>0</v>
      </c>
      <c r="T330" s="34">
        <f>(M330*S330)</f>
        <v>0</v>
      </c>
      <c r="U330" s="34">
        <f>N330+R330+T330</f>
        <v>20400</v>
      </c>
      <c r="V330" s="53">
        <f>M330*200</f>
        <v>3400</v>
      </c>
      <c r="W330" s="34">
        <v>14</v>
      </c>
      <c r="X330" s="34">
        <v>536</v>
      </c>
      <c r="Y330" s="52">
        <f t="shared" si="30"/>
        <v>7504</v>
      </c>
      <c r="Z330" s="46">
        <v>0</v>
      </c>
      <c r="AA330" s="46"/>
      <c r="AB330" s="34">
        <f>V330+Y330+Z330</f>
        <v>10904</v>
      </c>
      <c r="AC330" s="34">
        <f>AB330+U330</f>
        <v>31304</v>
      </c>
      <c r="AD330" s="91" t="str">
        <f>A330</f>
        <v>652-PR</v>
      </c>
      <c r="AE330" s="74"/>
    </row>
    <row r="331" spans="1:31" s="31" customFormat="1" ht="39" hidden="1" customHeight="1" x14ac:dyDescent="0.2">
      <c r="A331" s="33" t="s">
        <v>529</v>
      </c>
      <c r="B331" s="33"/>
      <c r="C331" s="28" t="s">
        <v>33</v>
      </c>
      <c r="D331" s="28" t="s">
        <v>34</v>
      </c>
      <c r="E331" s="89" t="s">
        <v>35</v>
      </c>
      <c r="F331" s="35" t="s">
        <v>52</v>
      </c>
      <c r="G331" s="35" t="s">
        <v>258</v>
      </c>
      <c r="H331" s="220">
        <v>45</v>
      </c>
      <c r="I331" s="33" t="s">
        <v>37</v>
      </c>
      <c r="J331" s="51">
        <v>1200</v>
      </c>
      <c r="K331" s="52">
        <v>0</v>
      </c>
      <c r="L331" s="52">
        <v>17</v>
      </c>
      <c r="M331" s="52">
        <f t="shared" si="31"/>
        <v>17</v>
      </c>
      <c r="N331" s="34">
        <f t="shared" ref="N331:N339" si="32">(J331*M331)</f>
        <v>20400</v>
      </c>
      <c r="O331" s="53">
        <v>0</v>
      </c>
      <c r="P331" s="53">
        <v>0</v>
      </c>
      <c r="Q331" s="71">
        <v>0.4</v>
      </c>
      <c r="R331" s="71">
        <f t="shared" si="28"/>
        <v>0</v>
      </c>
      <c r="S331" s="53">
        <v>0</v>
      </c>
      <c r="T331" s="34">
        <f>(M331*S331)</f>
        <v>0</v>
      </c>
      <c r="U331" s="34">
        <f>N331+R331+T331</f>
        <v>20400</v>
      </c>
      <c r="V331" s="53">
        <f>M331*200</f>
        <v>3400</v>
      </c>
      <c r="W331" s="53">
        <v>14</v>
      </c>
      <c r="X331" s="53">
        <v>536</v>
      </c>
      <c r="Y331" s="52">
        <f t="shared" ref="Y331:Y339" si="33">SUM(X331*W331)</f>
        <v>7504</v>
      </c>
      <c r="Z331" s="46">
        <v>0</v>
      </c>
      <c r="AA331" s="46"/>
      <c r="AB331" s="34">
        <f>V331+Y331+Z331</f>
        <v>10904</v>
      </c>
      <c r="AC331" s="34">
        <f>AB331+U331</f>
        <v>31304</v>
      </c>
      <c r="AD331" s="91" t="str">
        <f>A331</f>
        <v>652-PR</v>
      </c>
      <c r="AE331" s="74"/>
    </row>
    <row r="332" spans="1:31" s="31" customFormat="1" ht="38.25" hidden="1" customHeight="1" x14ac:dyDescent="0.2">
      <c r="A332" s="243" t="s">
        <v>554</v>
      </c>
      <c r="B332" s="243" t="s">
        <v>717</v>
      </c>
      <c r="C332" s="179" t="s">
        <v>77</v>
      </c>
      <c r="D332" s="179" t="s">
        <v>45</v>
      </c>
      <c r="E332" s="180" t="s">
        <v>313</v>
      </c>
      <c r="F332" s="180" t="s">
        <v>303</v>
      </c>
      <c r="G332" s="180" t="s">
        <v>639</v>
      </c>
      <c r="H332" s="246">
        <v>42</v>
      </c>
      <c r="I332" s="178" t="s">
        <v>48</v>
      </c>
      <c r="J332" s="183">
        <v>585</v>
      </c>
      <c r="K332" s="181">
        <v>0</v>
      </c>
      <c r="L332" s="181">
        <v>20</v>
      </c>
      <c r="M332" s="181">
        <f t="shared" si="31"/>
        <v>20</v>
      </c>
      <c r="N332" s="55">
        <f t="shared" si="32"/>
        <v>11700</v>
      </c>
      <c r="O332" s="182">
        <v>28</v>
      </c>
      <c r="P332" s="182">
        <v>56</v>
      </c>
      <c r="Q332" s="184">
        <v>0.4</v>
      </c>
      <c r="R332" s="184">
        <f t="shared" si="28"/>
        <v>627.20000000000005</v>
      </c>
      <c r="S332" s="182">
        <v>0</v>
      </c>
      <c r="T332" s="55">
        <f>(M332*S332)</f>
        <v>0</v>
      </c>
      <c r="U332" s="55">
        <f>N332+R332+T332</f>
        <v>12327.2</v>
      </c>
      <c r="V332" s="55">
        <f>M332*200</f>
        <v>4000</v>
      </c>
      <c r="W332" s="55">
        <v>1</v>
      </c>
      <c r="X332" s="55">
        <v>320</v>
      </c>
      <c r="Y332" s="181">
        <f t="shared" si="33"/>
        <v>320</v>
      </c>
      <c r="Z332" s="189">
        <v>0</v>
      </c>
      <c r="AA332" s="189"/>
      <c r="AB332" s="55">
        <f>V332+Y332+Z332</f>
        <v>4320</v>
      </c>
      <c r="AC332" s="55">
        <f>AB332+U332</f>
        <v>16647.2</v>
      </c>
      <c r="AD332" s="91" t="str">
        <f>A332</f>
        <v>654-A</v>
      </c>
      <c r="AE332" s="74"/>
    </row>
    <row r="333" spans="1:31" s="31" customFormat="1" ht="38.25" hidden="1" customHeight="1" x14ac:dyDescent="0.2">
      <c r="A333" s="243"/>
      <c r="B333" s="243" t="s">
        <v>738</v>
      </c>
      <c r="C333" s="179" t="s">
        <v>77</v>
      </c>
      <c r="D333" s="179" t="s">
        <v>108</v>
      </c>
      <c r="E333" s="180" t="s">
        <v>380</v>
      </c>
      <c r="F333" s="180" t="s">
        <v>722</v>
      </c>
      <c r="G333" s="180" t="s">
        <v>382</v>
      </c>
      <c r="H333" s="246">
        <v>42</v>
      </c>
      <c r="I333" s="178" t="s">
        <v>48</v>
      </c>
      <c r="J333" s="183">
        <v>585</v>
      </c>
      <c r="K333" s="181">
        <v>0</v>
      </c>
      <c r="L333" s="181">
        <v>20</v>
      </c>
      <c r="M333" s="181">
        <f t="shared" si="31"/>
        <v>20</v>
      </c>
      <c r="N333" s="55">
        <f t="shared" si="32"/>
        <v>11700</v>
      </c>
      <c r="O333" s="182">
        <v>28</v>
      </c>
      <c r="P333" s="182">
        <v>78</v>
      </c>
      <c r="Q333" s="184">
        <v>0.4</v>
      </c>
      <c r="R333" s="184">
        <f t="shared" ref="R333:R338" si="34">SUM(P333*Q333*O333)</f>
        <v>873.60000000000014</v>
      </c>
      <c r="S333" s="182">
        <v>300</v>
      </c>
      <c r="T333" s="55">
        <f>(M333*S333)</f>
        <v>6000</v>
      </c>
      <c r="U333" s="55">
        <f>N333+R333+T333</f>
        <v>18573.599999999999</v>
      </c>
      <c r="V333" s="55">
        <f>M333*200</f>
        <v>4000</v>
      </c>
      <c r="W333" s="55">
        <v>1</v>
      </c>
      <c r="X333" s="55">
        <v>385</v>
      </c>
      <c r="Y333" s="181">
        <f t="shared" si="33"/>
        <v>385</v>
      </c>
      <c r="Z333" s="189">
        <v>0</v>
      </c>
      <c r="AA333" s="189"/>
      <c r="AB333" s="55">
        <f>V333+Y333+Z333</f>
        <v>4385</v>
      </c>
      <c r="AC333" s="55">
        <f>AB333+U333</f>
        <v>22958.6</v>
      </c>
      <c r="AD333" s="91"/>
      <c r="AE333" s="74"/>
    </row>
    <row r="334" spans="1:31" s="31" customFormat="1" ht="38.25" hidden="1" customHeight="1" x14ac:dyDescent="0.2">
      <c r="A334" s="243"/>
      <c r="B334" s="243" t="s">
        <v>735</v>
      </c>
      <c r="C334" s="179" t="s">
        <v>77</v>
      </c>
      <c r="D334" s="179" t="s">
        <v>50</v>
      </c>
      <c r="E334" s="180" t="s">
        <v>51</v>
      </c>
      <c r="F334" s="180" t="s">
        <v>386</v>
      </c>
      <c r="G334" s="180" t="s">
        <v>382</v>
      </c>
      <c r="H334" s="246">
        <v>42</v>
      </c>
      <c r="I334" s="178" t="s">
        <v>48</v>
      </c>
      <c r="J334" s="183">
        <v>585</v>
      </c>
      <c r="K334" s="181">
        <v>0</v>
      </c>
      <c r="L334" s="181">
        <v>25</v>
      </c>
      <c r="M334" s="181">
        <f t="shared" si="31"/>
        <v>25</v>
      </c>
      <c r="N334" s="55">
        <f t="shared" si="32"/>
        <v>14625</v>
      </c>
      <c r="O334" s="182">
        <v>28</v>
      </c>
      <c r="P334" s="182">
        <v>10</v>
      </c>
      <c r="Q334" s="184">
        <v>0.4</v>
      </c>
      <c r="R334" s="184">
        <f t="shared" si="34"/>
        <v>112</v>
      </c>
      <c r="S334" s="182">
        <v>300</v>
      </c>
      <c r="T334" s="55">
        <f>(M334*S334)</f>
        <v>7500</v>
      </c>
      <c r="U334" s="55">
        <f>N334+R334+T334</f>
        <v>22237</v>
      </c>
      <c r="V334" s="55">
        <f>M334*200</f>
        <v>5000</v>
      </c>
      <c r="W334" s="55">
        <v>1</v>
      </c>
      <c r="X334" s="55">
        <v>700</v>
      </c>
      <c r="Y334" s="181">
        <f t="shared" si="33"/>
        <v>700</v>
      </c>
      <c r="Z334" s="189">
        <v>0</v>
      </c>
      <c r="AA334" s="189"/>
      <c r="AB334" s="55">
        <f>V334+Y334+Z334</f>
        <v>5700</v>
      </c>
      <c r="AC334" s="55">
        <f>AB334+U334</f>
        <v>27937</v>
      </c>
      <c r="AD334" s="91"/>
      <c r="AE334" s="74"/>
    </row>
    <row r="335" spans="1:31" s="31" customFormat="1" ht="38.25" hidden="1" customHeight="1" x14ac:dyDescent="0.2">
      <c r="A335" s="243"/>
      <c r="B335" s="243" t="s">
        <v>745</v>
      </c>
      <c r="C335" s="179" t="s">
        <v>33</v>
      </c>
      <c r="D335" s="179" t="s">
        <v>50</v>
      </c>
      <c r="E335" s="180" t="s">
        <v>51</v>
      </c>
      <c r="F335" s="180" t="s">
        <v>386</v>
      </c>
      <c r="G335" s="180" t="s">
        <v>746</v>
      </c>
      <c r="H335" s="246">
        <v>42</v>
      </c>
      <c r="I335" s="178" t="s">
        <v>48</v>
      </c>
      <c r="J335" s="183">
        <v>585</v>
      </c>
      <c r="K335" s="181">
        <v>0</v>
      </c>
      <c r="L335" s="181">
        <v>0</v>
      </c>
      <c r="M335" s="181">
        <f t="shared" si="31"/>
        <v>0</v>
      </c>
      <c r="N335" s="55">
        <f t="shared" si="32"/>
        <v>0</v>
      </c>
      <c r="O335" s="182">
        <v>0</v>
      </c>
      <c r="P335" s="182">
        <v>10</v>
      </c>
      <c r="Q335" s="184">
        <v>0.4</v>
      </c>
      <c r="R335" s="184">
        <f t="shared" si="34"/>
        <v>0</v>
      </c>
      <c r="S335" s="182">
        <v>0</v>
      </c>
      <c r="T335" s="55">
        <f>(M335*S335)</f>
        <v>0</v>
      </c>
      <c r="U335" s="55">
        <f>N335+R335+T335</f>
        <v>0</v>
      </c>
      <c r="V335" s="55">
        <f>M335*200</f>
        <v>0</v>
      </c>
      <c r="W335" s="55">
        <v>72</v>
      </c>
      <c r="X335" s="55">
        <v>291.66000000000003</v>
      </c>
      <c r="Y335" s="181">
        <f t="shared" si="33"/>
        <v>20999.52</v>
      </c>
      <c r="Z335" s="189">
        <v>0</v>
      </c>
      <c r="AA335" s="189"/>
      <c r="AB335" s="55">
        <f>V335+Y335+Z335</f>
        <v>20999.52</v>
      </c>
      <c r="AC335" s="55">
        <f>AB335+U335</f>
        <v>20999.52</v>
      </c>
      <c r="AD335" s="91"/>
      <c r="AE335" s="74"/>
    </row>
    <row r="336" spans="1:31" s="31" customFormat="1" ht="38.25" hidden="1" customHeight="1" x14ac:dyDescent="0.2">
      <c r="A336" s="243"/>
      <c r="B336" s="243" t="s">
        <v>739</v>
      </c>
      <c r="C336" s="179" t="s">
        <v>77</v>
      </c>
      <c r="D336" s="179" t="s">
        <v>108</v>
      </c>
      <c r="E336" s="180" t="s">
        <v>513</v>
      </c>
      <c r="F336" s="180" t="s">
        <v>52</v>
      </c>
      <c r="G336" s="180" t="s">
        <v>491</v>
      </c>
      <c r="H336" s="246">
        <v>56</v>
      </c>
      <c r="I336" s="178" t="s">
        <v>48</v>
      </c>
      <c r="J336" s="183">
        <v>585</v>
      </c>
      <c r="K336" s="181">
        <v>0</v>
      </c>
      <c r="L336" s="181">
        <v>20</v>
      </c>
      <c r="M336" s="181">
        <f t="shared" si="31"/>
        <v>20</v>
      </c>
      <c r="N336" s="55">
        <f t="shared" si="32"/>
        <v>11700</v>
      </c>
      <c r="O336" s="182">
        <v>36</v>
      </c>
      <c r="P336" s="182">
        <v>32</v>
      </c>
      <c r="Q336" s="184">
        <v>0.4</v>
      </c>
      <c r="R336" s="184">
        <f t="shared" si="34"/>
        <v>460.8</v>
      </c>
      <c r="S336" s="182">
        <v>300</v>
      </c>
      <c r="T336" s="55">
        <f>(M336*S336)</f>
        <v>6000</v>
      </c>
      <c r="U336" s="55">
        <f>N336+R336+T336</f>
        <v>18160.8</v>
      </c>
      <c r="V336" s="55">
        <f>M336*200</f>
        <v>4000</v>
      </c>
      <c r="W336" s="55">
        <v>1</v>
      </c>
      <c r="X336" s="55">
        <v>300</v>
      </c>
      <c r="Y336" s="181">
        <f t="shared" si="33"/>
        <v>300</v>
      </c>
      <c r="Z336" s="189">
        <v>0</v>
      </c>
      <c r="AA336" s="189"/>
      <c r="AB336" s="55">
        <f>V336+Y336+Z336</f>
        <v>4300</v>
      </c>
      <c r="AC336" s="55">
        <f>AB336+U336</f>
        <v>22460.799999999999</v>
      </c>
      <c r="AD336" s="91"/>
      <c r="AE336" s="74"/>
    </row>
    <row r="337" spans="1:31" s="31" customFormat="1" ht="38.25" hidden="1" customHeight="1" x14ac:dyDescent="0.2">
      <c r="A337" s="243"/>
      <c r="B337" s="243" t="s">
        <v>737</v>
      </c>
      <c r="C337" s="179" t="s">
        <v>77</v>
      </c>
      <c r="D337" s="179" t="s">
        <v>108</v>
      </c>
      <c r="E337" s="180" t="s">
        <v>438</v>
      </c>
      <c r="F337" s="180" t="s">
        <v>736</v>
      </c>
      <c r="G337" s="180" t="s">
        <v>197</v>
      </c>
      <c r="H337" s="246">
        <v>42</v>
      </c>
      <c r="I337" s="178" t="s">
        <v>172</v>
      </c>
      <c r="J337" s="183">
        <v>585</v>
      </c>
      <c r="K337" s="181">
        <v>0</v>
      </c>
      <c r="L337" s="181">
        <v>15</v>
      </c>
      <c r="M337" s="181">
        <f t="shared" si="31"/>
        <v>15</v>
      </c>
      <c r="N337" s="55">
        <f t="shared" si="32"/>
        <v>8775</v>
      </c>
      <c r="O337" s="182">
        <v>18</v>
      </c>
      <c r="P337" s="182">
        <v>15</v>
      </c>
      <c r="Q337" s="184">
        <v>0.4</v>
      </c>
      <c r="R337" s="184">
        <f t="shared" si="34"/>
        <v>108</v>
      </c>
      <c r="S337" s="182">
        <v>0</v>
      </c>
      <c r="T337" s="55">
        <f>(M337*S337)</f>
        <v>0</v>
      </c>
      <c r="U337" s="55">
        <f>N337+R337+T337</f>
        <v>8883</v>
      </c>
      <c r="V337" s="55">
        <f>M337*200</f>
        <v>3000</v>
      </c>
      <c r="W337" s="55">
        <v>1</v>
      </c>
      <c r="X337" s="55">
        <v>250</v>
      </c>
      <c r="Y337" s="181">
        <f t="shared" si="33"/>
        <v>250</v>
      </c>
      <c r="Z337" s="189">
        <v>0</v>
      </c>
      <c r="AA337" s="189"/>
      <c r="AB337" s="55">
        <f>V337+Y337+Z337</f>
        <v>3250</v>
      </c>
      <c r="AC337" s="55">
        <f>AB337+U337</f>
        <v>12133</v>
      </c>
      <c r="AD337" s="91"/>
      <c r="AE337" s="74"/>
    </row>
    <row r="338" spans="1:31" s="31" customFormat="1" ht="38.25" hidden="1" customHeight="1" x14ac:dyDescent="0.2">
      <c r="A338" s="243"/>
      <c r="B338" s="243" t="s">
        <v>735</v>
      </c>
      <c r="C338" s="179" t="s">
        <v>77</v>
      </c>
      <c r="D338" s="179" t="s">
        <v>50</v>
      </c>
      <c r="E338" s="180" t="s">
        <v>51</v>
      </c>
      <c r="F338" s="180" t="s">
        <v>736</v>
      </c>
      <c r="G338" s="180" t="s">
        <v>639</v>
      </c>
      <c r="H338" s="246">
        <v>42</v>
      </c>
      <c r="I338" s="178" t="s">
        <v>48</v>
      </c>
      <c r="J338" s="183">
        <v>585</v>
      </c>
      <c r="K338" s="181">
        <v>0</v>
      </c>
      <c r="L338" s="181">
        <v>26</v>
      </c>
      <c r="M338" s="181">
        <f t="shared" si="31"/>
        <v>26</v>
      </c>
      <c r="N338" s="55">
        <f t="shared" si="32"/>
        <v>15210</v>
      </c>
      <c r="O338" s="182">
        <v>28</v>
      </c>
      <c r="P338" s="182">
        <v>10</v>
      </c>
      <c r="Q338" s="184">
        <v>0.4</v>
      </c>
      <c r="R338" s="184">
        <f t="shared" si="34"/>
        <v>112</v>
      </c>
      <c r="S338" s="182">
        <v>0</v>
      </c>
      <c r="T338" s="55">
        <f>(M338*S338)</f>
        <v>0</v>
      </c>
      <c r="U338" s="55">
        <f>N338+R338+T338</f>
        <v>15322</v>
      </c>
      <c r="V338" s="55">
        <f>M338*200</f>
        <v>5200</v>
      </c>
      <c r="W338" s="55">
        <v>1</v>
      </c>
      <c r="X338" s="55">
        <v>700</v>
      </c>
      <c r="Y338" s="181">
        <f t="shared" si="33"/>
        <v>700</v>
      </c>
      <c r="Z338" s="189">
        <v>0</v>
      </c>
      <c r="AA338" s="189"/>
      <c r="AB338" s="55">
        <f>V338+Y338+Z338</f>
        <v>5900</v>
      </c>
      <c r="AC338" s="55">
        <f>AB338+U338</f>
        <v>21222</v>
      </c>
      <c r="AD338" s="91"/>
      <c r="AE338" s="74"/>
    </row>
    <row r="339" spans="1:31" s="114" customFormat="1" ht="51" hidden="1" customHeight="1" x14ac:dyDescent="0.2">
      <c r="A339" s="33" t="s">
        <v>552</v>
      </c>
      <c r="B339" s="33"/>
      <c r="C339" s="88" t="s">
        <v>33</v>
      </c>
      <c r="D339" s="88" t="s">
        <v>45</v>
      </c>
      <c r="E339" s="89" t="s">
        <v>35</v>
      </c>
      <c r="F339" s="35" t="s">
        <v>102</v>
      </c>
      <c r="G339" s="35" t="s">
        <v>258</v>
      </c>
      <c r="H339" s="220">
        <v>45</v>
      </c>
      <c r="I339" s="90" t="s">
        <v>37</v>
      </c>
      <c r="J339" s="51">
        <v>1200</v>
      </c>
      <c r="K339" s="52">
        <v>0</v>
      </c>
      <c r="L339" s="52">
        <v>18</v>
      </c>
      <c r="M339" s="52">
        <f t="shared" si="31"/>
        <v>18</v>
      </c>
      <c r="N339" s="34">
        <f t="shared" si="32"/>
        <v>21600</v>
      </c>
      <c r="O339" s="53">
        <v>0</v>
      </c>
      <c r="P339" s="53">
        <v>0</v>
      </c>
      <c r="Q339" s="71">
        <v>0.4</v>
      </c>
      <c r="R339" s="71">
        <v>0</v>
      </c>
      <c r="S339" s="53">
        <v>0</v>
      </c>
      <c r="T339" s="34">
        <f>(M339*S339)</f>
        <v>0</v>
      </c>
      <c r="U339" s="34">
        <f>N339+R339+T339</f>
        <v>21600</v>
      </c>
      <c r="V339" s="34">
        <f>M339*200</f>
        <v>3600</v>
      </c>
      <c r="W339" s="34">
        <v>3</v>
      </c>
      <c r="X339" s="34">
        <v>504</v>
      </c>
      <c r="Y339" s="52">
        <f t="shared" si="33"/>
        <v>1512</v>
      </c>
      <c r="Z339" s="46">
        <v>0</v>
      </c>
      <c r="AA339" s="46"/>
      <c r="AB339" s="34">
        <f>V339+Y339+Z339</f>
        <v>5112</v>
      </c>
      <c r="AC339" s="34">
        <f>AB339+U339</f>
        <v>26712</v>
      </c>
      <c r="AD339" s="91" t="str">
        <f>A339</f>
        <v>653-D</v>
      </c>
      <c r="AE339" s="88"/>
    </row>
    <row r="340" spans="1:31" s="31" customFormat="1" ht="39" hidden="1" customHeight="1" x14ac:dyDescent="0.2">
      <c r="A340" s="33" t="s">
        <v>552</v>
      </c>
      <c r="B340" s="33"/>
      <c r="C340" s="88" t="s">
        <v>33</v>
      </c>
      <c r="D340" s="88" t="s">
        <v>112</v>
      </c>
      <c r="E340" s="35" t="s">
        <v>112</v>
      </c>
      <c r="F340" s="35" t="s">
        <v>112</v>
      </c>
      <c r="G340" s="35" t="s">
        <v>114</v>
      </c>
      <c r="H340" s="220" t="s">
        <v>112</v>
      </c>
      <c r="I340" s="90" t="s">
        <v>112</v>
      </c>
      <c r="J340" s="51">
        <v>0</v>
      </c>
      <c r="K340" s="52">
        <v>0</v>
      </c>
      <c r="L340" s="52">
        <v>0</v>
      </c>
      <c r="M340" s="52">
        <f t="shared" si="31"/>
        <v>0</v>
      </c>
      <c r="N340" s="34">
        <v>0</v>
      </c>
      <c r="O340" s="53">
        <v>0</v>
      </c>
      <c r="P340" s="53">
        <v>0</v>
      </c>
      <c r="Q340" s="71">
        <v>0</v>
      </c>
      <c r="R340" s="71">
        <v>0</v>
      </c>
      <c r="S340" s="53">
        <v>0</v>
      </c>
      <c r="T340" s="34">
        <v>0</v>
      </c>
      <c r="U340" s="34">
        <f>N340+R340+T340</f>
        <v>0</v>
      </c>
      <c r="V340" s="34">
        <f>M340*200</f>
        <v>0</v>
      </c>
      <c r="W340" s="34">
        <v>0</v>
      </c>
      <c r="X340" s="34">
        <v>0</v>
      </c>
      <c r="Y340" s="52">
        <v>0</v>
      </c>
      <c r="Z340" s="46">
        <v>0</v>
      </c>
      <c r="AA340" s="46"/>
      <c r="AB340" s="34">
        <v>0</v>
      </c>
      <c r="AC340" s="34">
        <f>AB340+U340</f>
        <v>0</v>
      </c>
      <c r="AD340" s="91" t="str">
        <f>A340</f>
        <v>653-D</v>
      </c>
      <c r="AE340" s="74"/>
    </row>
    <row r="341" spans="1:31" s="31" customFormat="1" ht="30.75" hidden="1" customHeight="1" x14ac:dyDescent="0.2">
      <c r="A341" s="33" t="s">
        <v>552</v>
      </c>
      <c r="B341" s="33"/>
      <c r="C341" s="88" t="s">
        <v>33</v>
      </c>
      <c r="D341" s="88" t="s">
        <v>112</v>
      </c>
      <c r="E341" s="35" t="s">
        <v>112</v>
      </c>
      <c r="F341" s="35" t="s">
        <v>112</v>
      </c>
      <c r="G341" s="35" t="s">
        <v>116</v>
      </c>
      <c r="H341" s="220" t="s">
        <v>112</v>
      </c>
      <c r="I341" s="90" t="s">
        <v>112</v>
      </c>
      <c r="J341" s="51">
        <v>0</v>
      </c>
      <c r="K341" s="52">
        <v>0</v>
      </c>
      <c r="L341" s="52">
        <v>0</v>
      </c>
      <c r="M341" s="52">
        <f t="shared" si="31"/>
        <v>0</v>
      </c>
      <c r="N341" s="34">
        <v>0</v>
      </c>
      <c r="O341" s="53">
        <v>0</v>
      </c>
      <c r="P341" s="53">
        <v>0</v>
      </c>
      <c r="Q341" s="71">
        <v>0</v>
      </c>
      <c r="R341" s="71">
        <v>0</v>
      </c>
      <c r="S341" s="53">
        <v>0</v>
      </c>
      <c r="T341" s="34">
        <v>0</v>
      </c>
      <c r="U341" s="34">
        <f>N341+R341+T341</f>
        <v>0</v>
      </c>
      <c r="V341" s="34">
        <f>M341*200</f>
        <v>0</v>
      </c>
      <c r="W341" s="34">
        <v>0</v>
      </c>
      <c r="X341" s="34">
        <v>0</v>
      </c>
      <c r="Y341" s="52">
        <v>0</v>
      </c>
      <c r="Z341" s="46">
        <v>0</v>
      </c>
      <c r="AA341" s="46"/>
      <c r="AB341" s="34">
        <v>0</v>
      </c>
      <c r="AC341" s="34">
        <f>AB341+U341</f>
        <v>0</v>
      </c>
      <c r="AD341" s="91" t="str">
        <f>A341</f>
        <v>653-D</v>
      </c>
      <c r="AE341" s="74"/>
    </row>
    <row r="342" spans="1:31" s="31" customFormat="1" ht="36" hidden="1" customHeight="1" x14ac:dyDescent="0.2">
      <c r="A342" s="33" t="s">
        <v>552</v>
      </c>
      <c r="B342" s="33"/>
      <c r="C342" s="88" t="s">
        <v>33</v>
      </c>
      <c r="D342" s="88" t="s">
        <v>34</v>
      </c>
      <c r="E342" s="89" t="s">
        <v>35</v>
      </c>
      <c r="F342" s="89" t="s">
        <v>553</v>
      </c>
      <c r="G342" s="35" t="s">
        <v>269</v>
      </c>
      <c r="H342" s="220">
        <v>45</v>
      </c>
      <c r="I342" s="90" t="s">
        <v>37</v>
      </c>
      <c r="J342" s="51">
        <v>1200</v>
      </c>
      <c r="K342" s="52">
        <v>18</v>
      </c>
      <c r="L342" s="52">
        <v>0</v>
      </c>
      <c r="M342" s="52">
        <f t="shared" si="31"/>
        <v>18</v>
      </c>
      <c r="N342" s="34">
        <f t="shared" ref="N342:N348" si="35">(J342*M342)</f>
        <v>21600</v>
      </c>
      <c r="O342" s="53">
        <v>0</v>
      </c>
      <c r="P342" s="53">
        <v>0</v>
      </c>
      <c r="Q342" s="71">
        <v>0</v>
      </c>
      <c r="R342" s="71">
        <v>0</v>
      </c>
      <c r="S342" s="53">
        <v>0</v>
      </c>
      <c r="T342" s="34">
        <f>(M342*S342)</f>
        <v>0</v>
      </c>
      <c r="U342" s="34">
        <f>N342+R342+T342</f>
        <v>21600</v>
      </c>
      <c r="V342" s="34">
        <f>M342*200</f>
        <v>3600</v>
      </c>
      <c r="W342" s="34">
        <v>15</v>
      </c>
      <c r="X342" s="34">
        <v>247</v>
      </c>
      <c r="Y342" s="52">
        <f t="shared" ref="Y342:Y352" si="36">SUM(X342*W342)</f>
        <v>3705</v>
      </c>
      <c r="Z342" s="46">
        <v>0</v>
      </c>
      <c r="AA342" s="46"/>
      <c r="AB342" s="34">
        <f>V342+Y342+Z342</f>
        <v>7305</v>
      </c>
      <c r="AC342" s="34">
        <f>AB342+U342</f>
        <v>28905</v>
      </c>
      <c r="AD342" s="91" t="str">
        <f>A342</f>
        <v>653-D</v>
      </c>
      <c r="AE342" s="74"/>
    </row>
    <row r="343" spans="1:31" s="31" customFormat="1" ht="45" hidden="1" customHeight="1" x14ac:dyDescent="0.2">
      <c r="A343" s="33" t="s">
        <v>554</v>
      </c>
      <c r="B343" s="33" t="s">
        <v>555</v>
      </c>
      <c r="C343" s="88" t="s">
        <v>33</v>
      </c>
      <c r="D343" s="88" t="s">
        <v>45</v>
      </c>
      <c r="E343" s="35" t="s">
        <v>153</v>
      </c>
      <c r="F343" s="35" t="s">
        <v>266</v>
      </c>
      <c r="G343" s="35" t="s">
        <v>267</v>
      </c>
      <c r="H343" s="220">
        <v>45</v>
      </c>
      <c r="I343" s="90" t="s">
        <v>37</v>
      </c>
      <c r="J343" s="51">
        <v>1200</v>
      </c>
      <c r="K343" s="52">
        <v>0</v>
      </c>
      <c r="L343" s="52">
        <v>0</v>
      </c>
      <c r="M343" s="52">
        <f t="shared" si="31"/>
        <v>0</v>
      </c>
      <c r="N343" s="34">
        <f t="shared" si="35"/>
        <v>0</v>
      </c>
      <c r="O343" s="53">
        <v>0</v>
      </c>
      <c r="P343" s="53">
        <v>0</v>
      </c>
      <c r="Q343" s="71">
        <v>0.4</v>
      </c>
      <c r="R343" s="71">
        <f>SUM(P343*Q343*O343)</f>
        <v>0</v>
      </c>
      <c r="S343" s="53">
        <v>0</v>
      </c>
      <c r="T343" s="34">
        <f>(M343*S343)</f>
        <v>0</v>
      </c>
      <c r="U343" s="34">
        <f>N343+R343+T343</f>
        <v>0</v>
      </c>
      <c r="V343" s="34">
        <f>M343*200</f>
        <v>0</v>
      </c>
      <c r="W343" s="34">
        <v>0</v>
      </c>
      <c r="X343" s="34">
        <v>1</v>
      </c>
      <c r="Y343" s="52">
        <f t="shared" si="36"/>
        <v>0</v>
      </c>
      <c r="Z343" s="46">
        <v>0</v>
      </c>
      <c r="AA343" s="46" t="s">
        <v>556</v>
      </c>
      <c r="AB343" s="34">
        <f>V343+Y343+Z343</f>
        <v>0</v>
      </c>
      <c r="AC343" s="34">
        <f>AB343+U343</f>
        <v>0</v>
      </c>
      <c r="AD343" s="91" t="str">
        <f>A343</f>
        <v>654-A</v>
      </c>
      <c r="AE343" s="74"/>
    </row>
    <row r="344" spans="1:31" s="31" customFormat="1" ht="39.75" hidden="1" customHeight="1" x14ac:dyDescent="0.2">
      <c r="A344" s="33" t="s">
        <v>554</v>
      </c>
      <c r="B344" s="33" t="s">
        <v>555</v>
      </c>
      <c r="C344" s="28" t="s">
        <v>33</v>
      </c>
      <c r="D344" s="28" t="s">
        <v>45</v>
      </c>
      <c r="E344" s="35" t="s">
        <v>153</v>
      </c>
      <c r="F344" s="35" t="s">
        <v>85</v>
      </c>
      <c r="G344" s="35" t="s">
        <v>132</v>
      </c>
      <c r="H344" s="220">
        <v>45</v>
      </c>
      <c r="I344" s="33" t="s">
        <v>37</v>
      </c>
      <c r="J344" s="51">
        <v>1200</v>
      </c>
      <c r="K344" s="52">
        <v>0</v>
      </c>
      <c r="L344" s="52">
        <v>0</v>
      </c>
      <c r="M344" s="52">
        <f t="shared" si="31"/>
        <v>0</v>
      </c>
      <c r="N344" s="34">
        <f t="shared" si="35"/>
        <v>0</v>
      </c>
      <c r="O344" s="53">
        <v>0</v>
      </c>
      <c r="P344" s="53">
        <v>0</v>
      </c>
      <c r="Q344" s="71">
        <v>0.4</v>
      </c>
      <c r="R344" s="71">
        <f>SUM(P344*Q344*O344)</f>
        <v>0</v>
      </c>
      <c r="S344" s="53">
        <v>0</v>
      </c>
      <c r="T344" s="34">
        <f>(M344*S344)</f>
        <v>0</v>
      </c>
      <c r="U344" s="34">
        <f>N344+R344+T344</f>
        <v>0</v>
      </c>
      <c r="V344" s="34">
        <f>M344*200</f>
        <v>0</v>
      </c>
      <c r="W344" s="34">
        <v>0</v>
      </c>
      <c r="X344" s="34">
        <v>149</v>
      </c>
      <c r="Y344" s="52">
        <f t="shared" si="36"/>
        <v>0</v>
      </c>
      <c r="Z344" s="46">
        <v>0</v>
      </c>
      <c r="AA344" s="46" t="s">
        <v>556</v>
      </c>
      <c r="AB344" s="34">
        <f>V344+Y344+Z344</f>
        <v>0</v>
      </c>
      <c r="AC344" s="34">
        <f>AB344+U344</f>
        <v>0</v>
      </c>
      <c r="AD344" s="91" t="str">
        <f>A344</f>
        <v>654-A</v>
      </c>
      <c r="AE344" s="74"/>
    </row>
    <row r="345" spans="1:31" s="31" customFormat="1" ht="41.25" hidden="1" customHeight="1" x14ac:dyDescent="0.2">
      <c r="A345" s="33" t="s">
        <v>554</v>
      </c>
      <c r="B345" s="33" t="s">
        <v>555</v>
      </c>
      <c r="C345" s="28" t="s">
        <v>33</v>
      </c>
      <c r="D345" s="28" t="s">
        <v>45</v>
      </c>
      <c r="E345" s="35" t="s">
        <v>313</v>
      </c>
      <c r="F345" s="35" t="s">
        <v>264</v>
      </c>
      <c r="G345" s="35" t="s">
        <v>530</v>
      </c>
      <c r="H345" s="220">
        <v>45</v>
      </c>
      <c r="I345" s="33" t="s">
        <v>37</v>
      </c>
      <c r="J345" s="51">
        <v>1200</v>
      </c>
      <c r="K345" s="52">
        <v>0</v>
      </c>
      <c r="L345" s="52">
        <v>0</v>
      </c>
      <c r="M345" s="52">
        <f t="shared" si="31"/>
        <v>0</v>
      </c>
      <c r="N345" s="34">
        <f t="shared" si="35"/>
        <v>0</v>
      </c>
      <c r="O345" s="53">
        <v>0</v>
      </c>
      <c r="P345" s="53">
        <v>114</v>
      </c>
      <c r="Q345" s="71">
        <v>0.4</v>
      </c>
      <c r="R345" s="71">
        <f>SUM(P345*Q345*O345)</f>
        <v>0</v>
      </c>
      <c r="S345" s="53">
        <v>0</v>
      </c>
      <c r="T345" s="34">
        <f>(M345*S345)</f>
        <v>0</v>
      </c>
      <c r="U345" s="34">
        <f>N345+R345+T345</f>
        <v>0</v>
      </c>
      <c r="V345" s="34">
        <f>M345*200</f>
        <v>0</v>
      </c>
      <c r="W345" s="34">
        <v>0</v>
      </c>
      <c r="X345" s="34">
        <v>501</v>
      </c>
      <c r="Y345" s="52">
        <f t="shared" si="36"/>
        <v>0</v>
      </c>
      <c r="Z345" s="46">
        <v>0</v>
      </c>
      <c r="AA345" s="46"/>
      <c r="AB345" s="34">
        <f>V345+Y345+Z345</f>
        <v>0</v>
      </c>
      <c r="AC345" s="34">
        <f>AB345+U345</f>
        <v>0</v>
      </c>
      <c r="AD345" s="91" t="str">
        <f>A345</f>
        <v>654-A</v>
      </c>
      <c r="AE345" s="74"/>
    </row>
    <row r="346" spans="1:31" s="31" customFormat="1" ht="45" hidden="1" customHeight="1" x14ac:dyDescent="0.2">
      <c r="A346" s="33" t="s">
        <v>558</v>
      </c>
      <c r="B346" s="33" t="s">
        <v>555</v>
      </c>
      <c r="C346" s="28" t="s">
        <v>44</v>
      </c>
      <c r="D346" s="28" t="s">
        <v>45</v>
      </c>
      <c r="E346" s="35" t="s">
        <v>65</v>
      </c>
      <c r="F346" s="35" t="s">
        <v>559</v>
      </c>
      <c r="G346" s="35" t="s">
        <v>60</v>
      </c>
      <c r="H346" s="220">
        <v>45</v>
      </c>
      <c r="I346" s="33" t="s">
        <v>172</v>
      </c>
      <c r="J346" s="51">
        <v>585</v>
      </c>
      <c r="K346" s="52">
        <v>0</v>
      </c>
      <c r="L346" s="52">
        <v>0</v>
      </c>
      <c r="M346" s="52">
        <f t="shared" si="31"/>
        <v>0</v>
      </c>
      <c r="N346" s="34">
        <f t="shared" si="35"/>
        <v>0</v>
      </c>
      <c r="O346" s="53">
        <v>0</v>
      </c>
      <c r="P346" s="53">
        <v>140</v>
      </c>
      <c r="Q346" s="54">
        <v>0.4</v>
      </c>
      <c r="R346" s="71">
        <f>SUM(P346*Q346*O346)</f>
        <v>0</v>
      </c>
      <c r="S346" s="34">
        <v>0</v>
      </c>
      <c r="T346" s="34">
        <f>(M346*S346)</f>
        <v>0</v>
      </c>
      <c r="U346" s="34">
        <f>N346+R346+T346</f>
        <v>0</v>
      </c>
      <c r="V346" s="34">
        <f>M346*200</f>
        <v>0</v>
      </c>
      <c r="W346" s="34">
        <v>0</v>
      </c>
      <c r="X346" s="34">
        <v>670</v>
      </c>
      <c r="Y346" s="52">
        <f t="shared" si="36"/>
        <v>0</v>
      </c>
      <c r="Z346" s="46">
        <v>0</v>
      </c>
      <c r="AA346" s="46" t="s">
        <v>556</v>
      </c>
      <c r="AB346" s="34">
        <f>V346+Y346+Z346</f>
        <v>0</v>
      </c>
      <c r="AC346" s="34">
        <f>AB346+U346</f>
        <v>0</v>
      </c>
      <c r="AD346" s="57" t="str">
        <f>A346</f>
        <v>655-A</v>
      </c>
      <c r="AE346" s="74"/>
    </row>
    <row r="347" spans="1:31" s="31" customFormat="1" ht="47.25" hidden="1" customHeight="1" x14ac:dyDescent="0.2">
      <c r="A347" s="33" t="s">
        <v>561</v>
      </c>
      <c r="B347" s="33" t="s">
        <v>555</v>
      </c>
      <c r="C347" s="88" t="s">
        <v>77</v>
      </c>
      <c r="D347" s="88" t="s">
        <v>45</v>
      </c>
      <c r="E347" s="35" t="s">
        <v>313</v>
      </c>
      <c r="F347" s="35" t="s">
        <v>389</v>
      </c>
      <c r="G347" s="35" t="s">
        <v>382</v>
      </c>
      <c r="H347" s="220">
        <v>42</v>
      </c>
      <c r="I347" s="90" t="s">
        <v>37</v>
      </c>
      <c r="J347" s="51">
        <v>1200</v>
      </c>
      <c r="K347" s="52">
        <v>0</v>
      </c>
      <c r="L347" s="52">
        <v>0</v>
      </c>
      <c r="M347" s="52">
        <f t="shared" si="31"/>
        <v>0</v>
      </c>
      <c r="N347" s="34">
        <f t="shared" si="35"/>
        <v>0</v>
      </c>
      <c r="O347" s="53">
        <v>0</v>
      </c>
      <c r="P347" s="53">
        <v>0</v>
      </c>
      <c r="Q347" s="54">
        <v>0.4</v>
      </c>
      <c r="R347" s="71">
        <f>SUM(P347*Q347*O347)</f>
        <v>0</v>
      </c>
      <c r="S347" s="53">
        <v>0</v>
      </c>
      <c r="T347" s="34">
        <f>(M347*S347)</f>
        <v>0</v>
      </c>
      <c r="U347" s="34">
        <f>N347+R347+T347</f>
        <v>0</v>
      </c>
      <c r="V347" s="34">
        <f>M347*200</f>
        <v>0</v>
      </c>
      <c r="W347" s="34">
        <v>0</v>
      </c>
      <c r="X347" s="34">
        <v>220</v>
      </c>
      <c r="Y347" s="52">
        <f t="shared" si="36"/>
        <v>0</v>
      </c>
      <c r="Z347" s="46">
        <v>0</v>
      </c>
      <c r="AA347" s="46" t="s">
        <v>562</v>
      </c>
      <c r="AB347" s="34">
        <f>V347+Y347+Z347</f>
        <v>0</v>
      </c>
      <c r="AC347" s="34">
        <f>AB347+U347</f>
        <v>0</v>
      </c>
      <c r="AD347" s="57" t="str">
        <f>A347</f>
        <v>656-A</v>
      </c>
      <c r="AE347" s="74"/>
    </row>
    <row r="348" spans="1:31" s="31" customFormat="1" ht="66" hidden="1" customHeight="1" x14ac:dyDescent="0.2">
      <c r="A348" s="74" t="s">
        <v>712</v>
      </c>
      <c r="B348" s="33" t="s">
        <v>713</v>
      </c>
      <c r="C348" s="28" t="s">
        <v>77</v>
      </c>
      <c r="D348" s="28" t="s">
        <v>108</v>
      </c>
      <c r="E348" s="35" t="s">
        <v>104</v>
      </c>
      <c r="F348" s="99" t="s">
        <v>714</v>
      </c>
      <c r="G348" s="35" t="s">
        <v>715</v>
      </c>
      <c r="H348" s="248">
        <v>42</v>
      </c>
      <c r="I348" s="74" t="s">
        <v>37</v>
      </c>
      <c r="J348" s="100">
        <v>753</v>
      </c>
      <c r="K348" s="100">
        <v>0</v>
      </c>
      <c r="L348" s="100">
        <v>20</v>
      </c>
      <c r="M348" s="52">
        <f t="shared" si="31"/>
        <v>20</v>
      </c>
      <c r="N348" s="34">
        <f t="shared" si="35"/>
        <v>15060</v>
      </c>
      <c r="O348" s="53">
        <v>0</v>
      </c>
      <c r="P348" s="53">
        <v>153</v>
      </c>
      <c r="Q348" s="71">
        <v>0</v>
      </c>
      <c r="R348" s="71">
        <f>SUM(O348*P348)</f>
        <v>0</v>
      </c>
      <c r="S348" s="53">
        <v>0</v>
      </c>
      <c r="T348" s="34">
        <f>(M348*S348)</f>
        <v>0</v>
      </c>
      <c r="U348" s="34">
        <f>N348+R348+T348</f>
        <v>15060</v>
      </c>
      <c r="V348" s="53">
        <f>M348*200</f>
        <v>4000</v>
      </c>
      <c r="W348" s="53">
        <v>560</v>
      </c>
      <c r="X348" s="53">
        <v>3.35</v>
      </c>
      <c r="Y348" s="52">
        <f t="shared" si="36"/>
        <v>1876</v>
      </c>
      <c r="Z348" s="46">
        <v>6160</v>
      </c>
      <c r="AA348" s="46"/>
      <c r="AB348" s="34">
        <f>V348+Y348+Z348</f>
        <v>12036</v>
      </c>
      <c r="AC348" s="34">
        <f>AB348+U348</f>
        <v>27096</v>
      </c>
      <c r="AD348" s="57" t="str">
        <f>A348</f>
        <v>657-P</v>
      </c>
      <c r="AE348" s="74"/>
    </row>
    <row r="349" spans="1:31" s="31" customFormat="1" ht="48" customHeight="1" x14ac:dyDescent="0.2">
      <c r="A349" s="74" t="s">
        <v>564</v>
      </c>
      <c r="B349" s="74"/>
      <c r="C349" s="28" t="s">
        <v>77</v>
      </c>
      <c r="D349" s="28" t="s">
        <v>103</v>
      </c>
      <c r="E349" s="35" t="s">
        <v>565</v>
      </c>
      <c r="F349" s="28" t="s">
        <v>80</v>
      </c>
      <c r="G349" s="99" t="s">
        <v>81</v>
      </c>
      <c r="H349" s="248">
        <v>42</v>
      </c>
      <c r="I349" s="74" t="s">
        <v>37</v>
      </c>
      <c r="J349" s="100">
        <v>753</v>
      </c>
      <c r="K349" s="100">
        <v>15</v>
      </c>
      <c r="L349" s="100">
        <v>0</v>
      </c>
      <c r="M349" s="52">
        <f>K349+L349</f>
        <v>15</v>
      </c>
      <c r="N349" s="34">
        <f>(J349*M349)</f>
        <v>11295</v>
      </c>
      <c r="O349" s="53">
        <f>SUM(36*M349)</f>
        <v>540</v>
      </c>
      <c r="P349" s="53">
        <v>3.35</v>
      </c>
      <c r="Q349" s="71">
        <v>0</v>
      </c>
      <c r="R349" s="71">
        <f>SUM(O349*P349)</f>
        <v>1809</v>
      </c>
      <c r="S349" s="53">
        <v>0</v>
      </c>
      <c r="T349" s="34">
        <f>(M349*S349)</f>
        <v>0</v>
      </c>
      <c r="U349" s="34">
        <f>N349+R349+T349</f>
        <v>13104</v>
      </c>
      <c r="V349" s="53">
        <f>M349*200</f>
        <v>3000</v>
      </c>
      <c r="W349" s="53">
        <v>0</v>
      </c>
      <c r="X349" s="53">
        <v>0</v>
      </c>
      <c r="Y349" s="52">
        <f t="shared" si="36"/>
        <v>0</v>
      </c>
      <c r="Z349" s="46">
        <v>6160</v>
      </c>
      <c r="AA349" s="46"/>
      <c r="AB349" s="34">
        <f>V349+Y349+Z349</f>
        <v>9160</v>
      </c>
      <c r="AC349" s="34">
        <f>AB349+U349</f>
        <v>22264</v>
      </c>
      <c r="AD349" s="57" t="str">
        <f>A349</f>
        <v>661-D</v>
      </c>
      <c r="AE349" s="74"/>
    </row>
    <row r="350" spans="1:31" s="31" customFormat="1" ht="40.25" customHeight="1" x14ac:dyDescent="0.2">
      <c r="A350" s="186" t="s">
        <v>564</v>
      </c>
      <c r="B350" s="186" t="s">
        <v>686</v>
      </c>
      <c r="C350" s="179" t="s">
        <v>77</v>
      </c>
      <c r="D350" s="179" t="s">
        <v>103</v>
      </c>
      <c r="E350" s="180" t="s">
        <v>565</v>
      </c>
      <c r="F350" s="179" t="s">
        <v>567</v>
      </c>
      <c r="G350" s="193" t="s">
        <v>568</v>
      </c>
      <c r="H350" s="248">
        <v>42</v>
      </c>
      <c r="I350" s="186" t="s">
        <v>172</v>
      </c>
      <c r="J350" s="236">
        <v>585</v>
      </c>
      <c r="K350" s="100">
        <v>0</v>
      </c>
      <c r="L350" s="236">
        <v>21</v>
      </c>
      <c r="M350" s="52">
        <f>K350+L350</f>
        <v>21</v>
      </c>
      <c r="N350" s="34">
        <f>(J350*M350)</f>
        <v>12285</v>
      </c>
      <c r="O350" s="182">
        <v>18</v>
      </c>
      <c r="P350" s="182">
        <v>53</v>
      </c>
      <c r="Q350" s="184">
        <v>0.4</v>
      </c>
      <c r="R350" s="184">
        <f>SUM(O350*P350*Q350)</f>
        <v>381.6</v>
      </c>
      <c r="S350" s="53">
        <v>0</v>
      </c>
      <c r="T350" s="34">
        <f>(M350*S350)</f>
        <v>0</v>
      </c>
      <c r="U350" s="34">
        <f>N350+R350+T350</f>
        <v>12666.6</v>
      </c>
      <c r="V350" s="53">
        <f>M350*200</f>
        <v>4200</v>
      </c>
      <c r="W350" s="182">
        <v>1</v>
      </c>
      <c r="X350" s="182">
        <v>300</v>
      </c>
      <c r="Y350" s="181">
        <f t="shared" si="36"/>
        <v>300</v>
      </c>
      <c r="Z350" s="46">
        <v>6160</v>
      </c>
      <c r="AA350" s="46"/>
      <c r="AB350" s="34">
        <f>V350+Y350+Z350</f>
        <v>10660</v>
      </c>
      <c r="AC350" s="34">
        <f>AB350+U350</f>
        <v>23326.6</v>
      </c>
      <c r="AD350" s="57" t="str">
        <f>A350</f>
        <v>661-D</v>
      </c>
      <c r="AE350" s="74"/>
    </row>
    <row r="351" spans="1:31" s="31" customFormat="1" ht="40.25" customHeight="1" x14ac:dyDescent="0.2">
      <c r="A351" s="186" t="s">
        <v>564</v>
      </c>
      <c r="B351" s="186" t="s">
        <v>697</v>
      </c>
      <c r="C351" s="179" t="s">
        <v>77</v>
      </c>
      <c r="D351" s="179" t="s">
        <v>103</v>
      </c>
      <c r="E351" s="180" t="s">
        <v>565</v>
      </c>
      <c r="F351" s="179" t="s">
        <v>567</v>
      </c>
      <c r="G351" s="193" t="s">
        <v>568</v>
      </c>
      <c r="H351" s="248">
        <v>42</v>
      </c>
      <c r="I351" s="186" t="s">
        <v>172</v>
      </c>
      <c r="J351" s="236">
        <v>585</v>
      </c>
      <c r="K351" s="100">
        <v>0</v>
      </c>
      <c r="L351" s="236">
        <v>24</v>
      </c>
      <c r="M351" s="52">
        <f>K351+L351</f>
        <v>24</v>
      </c>
      <c r="N351" s="34">
        <f>(J351*M351)</f>
        <v>14040</v>
      </c>
      <c r="O351" s="182">
        <v>14</v>
      </c>
      <c r="P351" s="182">
        <v>27</v>
      </c>
      <c r="Q351" s="184">
        <v>0.4</v>
      </c>
      <c r="R351" s="184">
        <f>SUM(O351*P351*Q351)</f>
        <v>151.20000000000002</v>
      </c>
      <c r="S351" s="53">
        <v>0</v>
      </c>
      <c r="T351" s="34">
        <f>(M351*S351)</f>
        <v>0</v>
      </c>
      <c r="U351" s="34">
        <f>N351+R351+T351</f>
        <v>14191.2</v>
      </c>
      <c r="V351" s="53">
        <f>M351*200</f>
        <v>4800</v>
      </c>
      <c r="W351" s="182">
        <v>1</v>
      </c>
      <c r="X351" s="182">
        <v>225</v>
      </c>
      <c r="Y351" s="181">
        <f t="shared" si="36"/>
        <v>225</v>
      </c>
      <c r="Z351" s="46">
        <v>6160</v>
      </c>
      <c r="AA351" s="46"/>
      <c r="AB351" s="34">
        <f>V351+Y351+Z351</f>
        <v>11185</v>
      </c>
      <c r="AC351" s="34">
        <f>AB351+U351</f>
        <v>25376.2</v>
      </c>
      <c r="AD351" s="57" t="str">
        <f>A351</f>
        <v>661-D</v>
      </c>
      <c r="AE351" s="74"/>
    </row>
    <row r="352" spans="1:31" s="31" customFormat="1" ht="59" hidden="1" customHeight="1" x14ac:dyDescent="0.2">
      <c r="A352" s="186" t="s">
        <v>564</v>
      </c>
      <c r="B352" s="186" t="s">
        <v>698</v>
      </c>
      <c r="C352" s="179" t="s">
        <v>77</v>
      </c>
      <c r="D352" s="179" t="s">
        <v>108</v>
      </c>
      <c r="E352" s="180" t="s">
        <v>211</v>
      </c>
      <c r="F352" s="179" t="s">
        <v>690</v>
      </c>
      <c r="G352" s="193" t="s">
        <v>691</v>
      </c>
      <c r="H352" s="248">
        <v>42</v>
      </c>
      <c r="I352" s="74" t="s">
        <v>37</v>
      </c>
      <c r="J352" s="236">
        <v>1200</v>
      </c>
      <c r="K352" s="236">
        <v>0</v>
      </c>
      <c r="L352" s="236">
        <v>15</v>
      </c>
      <c r="M352" s="52">
        <f>K352+L352</f>
        <v>15</v>
      </c>
      <c r="N352" s="34">
        <f>(J352*M352)</f>
        <v>18000</v>
      </c>
      <c r="O352" s="182">
        <v>432</v>
      </c>
      <c r="P352" s="182">
        <v>3.35</v>
      </c>
      <c r="Q352" s="184">
        <v>0</v>
      </c>
      <c r="R352" s="184">
        <f>SUM(O352*P352)</f>
        <v>1447.2</v>
      </c>
      <c r="S352" s="53">
        <v>0</v>
      </c>
      <c r="T352" s="34">
        <f>(M352*S352)</f>
        <v>0</v>
      </c>
      <c r="U352" s="34">
        <f>N352+R352+T352</f>
        <v>19447.2</v>
      </c>
      <c r="V352" s="53">
        <f>M352*200</f>
        <v>3000</v>
      </c>
      <c r="W352" s="53">
        <v>0</v>
      </c>
      <c r="X352" s="53">
        <v>0</v>
      </c>
      <c r="Y352" s="52">
        <f t="shared" si="36"/>
        <v>0</v>
      </c>
      <c r="Z352" s="46">
        <v>6160</v>
      </c>
      <c r="AA352" s="46"/>
      <c r="AB352" s="34">
        <f>V352+Y352+Z352</f>
        <v>9160</v>
      </c>
      <c r="AC352" s="34">
        <f>AB352+U352</f>
        <v>28607.200000000001</v>
      </c>
      <c r="AD352" s="57" t="str">
        <f>A352</f>
        <v>661-D</v>
      </c>
      <c r="AE352" s="74"/>
    </row>
    <row r="353" spans="1:31" s="31" customFormat="1" ht="34.5" hidden="1" customHeight="1" x14ac:dyDescent="0.2">
      <c r="A353" s="74" t="s">
        <v>564</v>
      </c>
      <c r="B353" s="74" t="s">
        <v>569</v>
      </c>
      <c r="C353" s="28" t="s">
        <v>77</v>
      </c>
      <c r="D353" s="28" t="s">
        <v>112</v>
      </c>
      <c r="E353" s="35" t="s">
        <v>109</v>
      </c>
      <c r="F353" s="28" t="s">
        <v>38</v>
      </c>
      <c r="G353" s="35" t="s">
        <v>114</v>
      </c>
      <c r="H353" s="248">
        <v>0</v>
      </c>
      <c r="I353" s="74">
        <v>0</v>
      </c>
      <c r="J353" s="100">
        <v>0</v>
      </c>
      <c r="K353" s="100">
        <v>0</v>
      </c>
      <c r="L353" s="100">
        <v>0</v>
      </c>
      <c r="M353" s="52">
        <v>0</v>
      </c>
      <c r="N353" s="34">
        <v>0</v>
      </c>
      <c r="O353" s="53">
        <v>0</v>
      </c>
      <c r="P353" s="53">
        <v>0</v>
      </c>
      <c r="Q353" s="71">
        <v>0</v>
      </c>
      <c r="R353" s="71">
        <f>SUM(P353*Q353*O353)</f>
        <v>0</v>
      </c>
      <c r="S353" s="53">
        <v>0</v>
      </c>
      <c r="T353" s="34">
        <v>0</v>
      </c>
      <c r="U353" s="34">
        <f>N353+R353+T353</f>
        <v>0</v>
      </c>
      <c r="V353" s="53">
        <v>0</v>
      </c>
      <c r="W353" s="53">
        <v>0</v>
      </c>
      <c r="X353" s="53">
        <v>0</v>
      </c>
      <c r="Y353" s="52">
        <v>0</v>
      </c>
      <c r="Z353" s="46">
        <v>0</v>
      </c>
      <c r="AA353" s="46"/>
      <c r="AB353" s="34">
        <v>0</v>
      </c>
      <c r="AC353" s="34">
        <f>AB353+U353</f>
        <v>0</v>
      </c>
      <c r="AD353" s="57" t="str">
        <f>A353</f>
        <v>661-D</v>
      </c>
      <c r="AE353" s="74"/>
    </row>
    <row r="354" spans="1:31" s="31" customFormat="1" ht="31.5" hidden="1" customHeight="1" x14ac:dyDescent="0.2">
      <c r="A354" s="74" t="s">
        <v>564</v>
      </c>
      <c r="B354" s="74" t="s">
        <v>569</v>
      </c>
      <c r="C354" s="28" t="s">
        <v>77</v>
      </c>
      <c r="D354" s="28" t="s">
        <v>112</v>
      </c>
      <c r="E354" s="35" t="s">
        <v>109</v>
      </c>
      <c r="F354" s="28" t="s">
        <v>38</v>
      </c>
      <c r="G354" s="35" t="s">
        <v>116</v>
      </c>
      <c r="H354" s="248">
        <v>0</v>
      </c>
      <c r="I354" s="74">
        <v>0</v>
      </c>
      <c r="J354" s="100">
        <v>0</v>
      </c>
      <c r="K354" s="100">
        <v>0</v>
      </c>
      <c r="L354" s="100">
        <v>0</v>
      </c>
      <c r="M354" s="52">
        <v>0</v>
      </c>
      <c r="N354" s="81">
        <v>0</v>
      </c>
      <c r="O354" s="82">
        <v>0</v>
      </c>
      <c r="P354" s="53">
        <v>0</v>
      </c>
      <c r="Q354" s="83">
        <v>0</v>
      </c>
      <c r="R354" s="71">
        <f>SUM(P354*Q354*O354)</f>
        <v>0</v>
      </c>
      <c r="S354" s="53">
        <v>0</v>
      </c>
      <c r="T354" s="34">
        <v>0</v>
      </c>
      <c r="U354" s="34">
        <f>N354+R354+T354</f>
        <v>0</v>
      </c>
      <c r="V354" s="53">
        <v>0</v>
      </c>
      <c r="W354" s="53">
        <v>0</v>
      </c>
      <c r="X354" s="53">
        <v>0</v>
      </c>
      <c r="Y354" s="52">
        <v>0</v>
      </c>
      <c r="Z354" s="46">
        <v>0</v>
      </c>
      <c r="AA354" s="46"/>
      <c r="AB354" s="34">
        <v>0</v>
      </c>
      <c r="AC354" s="34">
        <f>AB354+U354</f>
        <v>0</v>
      </c>
      <c r="AD354" s="57" t="str">
        <f>A354</f>
        <v>661-D</v>
      </c>
      <c r="AE354" s="74"/>
    </row>
    <row r="355" spans="1:31" s="31" customFormat="1" ht="48" customHeight="1" x14ac:dyDescent="0.2">
      <c r="A355" s="74" t="s">
        <v>570</v>
      </c>
      <c r="B355" s="74"/>
      <c r="C355" s="28" t="s">
        <v>77</v>
      </c>
      <c r="D355" s="28" t="s">
        <v>103</v>
      </c>
      <c r="E355" s="35" t="s">
        <v>565</v>
      </c>
      <c r="F355" s="28" t="s">
        <v>80</v>
      </c>
      <c r="G355" s="99" t="s">
        <v>81</v>
      </c>
      <c r="H355" s="248">
        <v>42</v>
      </c>
      <c r="I355" s="74" t="s">
        <v>37</v>
      </c>
      <c r="J355" s="100">
        <v>753</v>
      </c>
      <c r="K355" s="100">
        <v>3</v>
      </c>
      <c r="L355" s="100">
        <v>0</v>
      </c>
      <c r="M355" s="52">
        <f>K355+L355</f>
        <v>3</v>
      </c>
      <c r="N355" s="81">
        <f t="shared" ref="N355:N366" si="37">(J355*M355)</f>
        <v>2259</v>
      </c>
      <c r="O355" s="53">
        <f>SUM(36*M355)</f>
        <v>108</v>
      </c>
      <c r="P355" s="53">
        <v>3.35</v>
      </c>
      <c r="Q355" s="71">
        <v>0</v>
      </c>
      <c r="R355" s="71">
        <f>SUM(O355*P355)</f>
        <v>361.8</v>
      </c>
      <c r="S355" s="53">
        <v>0</v>
      </c>
      <c r="T355" s="34">
        <f>(M355*S355)</f>
        <v>0</v>
      </c>
      <c r="U355" s="34">
        <f>N355+R355+T355</f>
        <v>2620.8000000000002</v>
      </c>
      <c r="V355" s="53">
        <f>M355*200</f>
        <v>600</v>
      </c>
      <c r="W355" s="53">
        <v>0</v>
      </c>
      <c r="X355" s="53">
        <v>0</v>
      </c>
      <c r="Y355" s="52">
        <f t="shared" ref="Y355:Y366" si="38">SUM(X355*W355)</f>
        <v>0</v>
      </c>
      <c r="Z355" s="46">
        <v>0</v>
      </c>
      <c r="AA355" s="46"/>
      <c r="AB355" s="34">
        <f>V355+Y355+Z355</f>
        <v>600</v>
      </c>
      <c r="AC355" s="34">
        <f>AB355+U355</f>
        <v>3220.8</v>
      </c>
      <c r="AD355" s="57" t="s">
        <v>570</v>
      </c>
      <c r="AE355" s="74"/>
    </row>
    <row r="356" spans="1:31" s="31" customFormat="1" ht="27.75" customHeight="1" x14ac:dyDescent="0.2">
      <c r="A356" s="186" t="s">
        <v>570</v>
      </c>
      <c r="B356" s="186" t="s">
        <v>687</v>
      </c>
      <c r="C356" s="179" t="s">
        <v>77</v>
      </c>
      <c r="D356" s="179" t="s">
        <v>103</v>
      </c>
      <c r="E356" s="180" t="s">
        <v>565</v>
      </c>
      <c r="F356" s="179" t="s">
        <v>567</v>
      </c>
      <c r="G356" s="193" t="s">
        <v>568</v>
      </c>
      <c r="H356" s="248">
        <v>42</v>
      </c>
      <c r="I356" s="186" t="s">
        <v>37</v>
      </c>
      <c r="J356" s="236">
        <v>585</v>
      </c>
      <c r="K356" s="100">
        <v>0</v>
      </c>
      <c r="L356" s="100">
        <v>3</v>
      </c>
      <c r="M356" s="52">
        <f>K356+L356</f>
        <v>3</v>
      </c>
      <c r="N356" s="34">
        <f t="shared" si="37"/>
        <v>1755</v>
      </c>
      <c r="O356" s="53">
        <f>SUM(36*M356)</f>
        <v>108</v>
      </c>
      <c r="P356" s="53">
        <v>3.35</v>
      </c>
      <c r="Q356" s="71">
        <v>0</v>
      </c>
      <c r="R356" s="71">
        <f>SUM(O356*P356)</f>
        <v>361.8</v>
      </c>
      <c r="S356" s="53">
        <v>0</v>
      </c>
      <c r="T356" s="34">
        <f>(M356*S356)</f>
        <v>0</v>
      </c>
      <c r="U356" s="34">
        <f>N356+R356+T356</f>
        <v>2116.8000000000002</v>
      </c>
      <c r="V356" s="53">
        <f>M356*200</f>
        <v>600</v>
      </c>
      <c r="W356" s="53">
        <v>0</v>
      </c>
      <c r="X356" s="53">
        <v>0</v>
      </c>
      <c r="Y356" s="52">
        <f t="shared" si="38"/>
        <v>0</v>
      </c>
      <c r="Z356" s="46">
        <v>0</v>
      </c>
      <c r="AA356" s="46"/>
      <c r="AB356" s="34">
        <f>V356+Y356+Z356</f>
        <v>600</v>
      </c>
      <c r="AC356" s="34">
        <f>AB356+U356</f>
        <v>2716.8</v>
      </c>
      <c r="AD356" s="57"/>
      <c r="AE356" s="74"/>
    </row>
    <row r="357" spans="1:31" s="31" customFormat="1" ht="37.5" hidden="1" customHeight="1" x14ac:dyDescent="0.2">
      <c r="A357" s="186" t="s">
        <v>570</v>
      </c>
      <c r="B357" s="186" t="s">
        <v>689</v>
      </c>
      <c r="C357" s="179" t="s">
        <v>77</v>
      </c>
      <c r="D357" s="179" t="s">
        <v>108</v>
      </c>
      <c r="E357" s="180" t="s">
        <v>211</v>
      </c>
      <c r="F357" s="179" t="s">
        <v>690</v>
      </c>
      <c r="G357" s="193" t="s">
        <v>691</v>
      </c>
      <c r="H357" s="248">
        <v>42</v>
      </c>
      <c r="I357" s="74" t="s">
        <v>37</v>
      </c>
      <c r="J357" s="100">
        <v>1200</v>
      </c>
      <c r="K357" s="100">
        <v>0</v>
      </c>
      <c r="L357" s="100">
        <v>3</v>
      </c>
      <c r="M357" s="52">
        <f>K357+L357</f>
        <v>3</v>
      </c>
      <c r="N357" s="34">
        <f t="shared" si="37"/>
        <v>3600</v>
      </c>
      <c r="O357" s="53">
        <f>SUM(36*M357)</f>
        <v>108</v>
      </c>
      <c r="P357" s="53">
        <v>3.35</v>
      </c>
      <c r="Q357" s="71">
        <v>0</v>
      </c>
      <c r="R357" s="71">
        <f>SUM(O357*P357)</f>
        <v>361.8</v>
      </c>
      <c r="S357" s="53">
        <v>0</v>
      </c>
      <c r="T357" s="34">
        <f>(M357*S357)</f>
        <v>0</v>
      </c>
      <c r="U357" s="34">
        <f>N357+R357+T357</f>
        <v>3961.8</v>
      </c>
      <c r="V357" s="53">
        <f>M357*200</f>
        <v>600</v>
      </c>
      <c r="W357" s="53">
        <v>0</v>
      </c>
      <c r="X357" s="53">
        <v>0</v>
      </c>
      <c r="Y357" s="52">
        <f t="shared" si="38"/>
        <v>0</v>
      </c>
      <c r="Z357" s="46">
        <v>0</v>
      </c>
      <c r="AA357" s="46"/>
      <c r="AB357" s="34">
        <f>V357+Y357+Z357</f>
        <v>600</v>
      </c>
      <c r="AC357" s="34">
        <f>AB357+U357</f>
        <v>4561.8</v>
      </c>
      <c r="AD357" s="57" t="s">
        <v>570</v>
      </c>
      <c r="AE357" s="74"/>
    </row>
    <row r="358" spans="1:31" s="31" customFormat="1" ht="35.25" hidden="1" customHeight="1" x14ac:dyDescent="0.2">
      <c r="A358" s="186" t="s">
        <v>570</v>
      </c>
      <c r="B358" s="186" t="s">
        <v>682</v>
      </c>
      <c r="C358" s="179" t="s">
        <v>77</v>
      </c>
      <c r="D358" s="179" t="s">
        <v>108</v>
      </c>
      <c r="E358" s="180" t="s">
        <v>211</v>
      </c>
      <c r="F358" s="180" t="s">
        <v>572</v>
      </c>
      <c r="G358" s="180" t="s">
        <v>688</v>
      </c>
      <c r="H358" s="248">
        <v>42</v>
      </c>
      <c r="I358" s="74" t="s">
        <v>37</v>
      </c>
      <c r="J358" s="100">
        <v>753</v>
      </c>
      <c r="K358" s="236">
        <v>0</v>
      </c>
      <c r="L358" s="236">
        <v>2</v>
      </c>
      <c r="M358" s="52">
        <f>K358+L358</f>
        <v>2</v>
      </c>
      <c r="N358" s="34">
        <f t="shared" si="37"/>
        <v>1506</v>
      </c>
      <c r="O358" s="53">
        <f>SUM(36*M358)</f>
        <v>72</v>
      </c>
      <c r="P358" s="53">
        <v>3.35</v>
      </c>
      <c r="Q358" s="71">
        <v>0</v>
      </c>
      <c r="R358" s="71">
        <f>SUM(O358*P358)</f>
        <v>241.20000000000002</v>
      </c>
      <c r="S358" s="53">
        <v>0</v>
      </c>
      <c r="T358" s="34">
        <f>(M358*S358)</f>
        <v>0</v>
      </c>
      <c r="U358" s="34">
        <f>N358+R358+T358</f>
        <v>1747.2</v>
      </c>
      <c r="V358" s="53">
        <f>M358*200</f>
        <v>400</v>
      </c>
      <c r="W358" s="53">
        <v>0</v>
      </c>
      <c r="X358" s="53">
        <v>0</v>
      </c>
      <c r="Y358" s="52">
        <f t="shared" si="38"/>
        <v>0</v>
      </c>
      <c r="Z358" s="46">
        <v>0</v>
      </c>
      <c r="AA358" s="46"/>
      <c r="AB358" s="34">
        <f>V358+Y358+Z358</f>
        <v>400</v>
      </c>
      <c r="AC358" s="34">
        <f>AB358+U358</f>
        <v>2147.1999999999998</v>
      </c>
      <c r="AD358" s="57" t="s">
        <v>570</v>
      </c>
      <c r="AE358" s="74"/>
    </row>
    <row r="359" spans="1:31" s="31" customFormat="1" ht="30.75" hidden="1" customHeight="1" x14ac:dyDescent="0.2">
      <c r="A359" s="74" t="s">
        <v>570</v>
      </c>
      <c r="B359" s="74" t="s">
        <v>573</v>
      </c>
      <c r="C359" s="28" t="s">
        <v>77</v>
      </c>
      <c r="D359" s="28" t="s">
        <v>112</v>
      </c>
      <c r="E359" s="35" t="s">
        <v>112</v>
      </c>
      <c r="F359" s="35" t="s">
        <v>112</v>
      </c>
      <c r="G359" s="35" t="s">
        <v>114</v>
      </c>
      <c r="H359" s="248" t="s">
        <v>112</v>
      </c>
      <c r="I359" s="74" t="s">
        <v>112</v>
      </c>
      <c r="J359" s="100">
        <v>0</v>
      </c>
      <c r="K359" s="100">
        <v>0</v>
      </c>
      <c r="L359" s="100">
        <v>0</v>
      </c>
      <c r="M359" s="52">
        <v>0</v>
      </c>
      <c r="N359" s="34">
        <f t="shared" si="37"/>
        <v>0</v>
      </c>
      <c r="O359" s="53">
        <v>0</v>
      </c>
      <c r="P359" s="53">
        <v>0</v>
      </c>
      <c r="Q359" s="71">
        <v>0</v>
      </c>
      <c r="R359" s="71">
        <v>0</v>
      </c>
      <c r="S359" s="53">
        <v>0</v>
      </c>
      <c r="T359" s="34">
        <v>0</v>
      </c>
      <c r="U359" s="34">
        <f>N359+R359+T359</f>
        <v>0</v>
      </c>
      <c r="V359" s="53">
        <f>M359*200</f>
        <v>0</v>
      </c>
      <c r="W359" s="53">
        <v>0</v>
      </c>
      <c r="X359" s="53">
        <v>0</v>
      </c>
      <c r="Y359" s="52">
        <f t="shared" si="38"/>
        <v>0</v>
      </c>
      <c r="Z359" s="46">
        <v>0</v>
      </c>
      <c r="AA359" s="46"/>
      <c r="AB359" s="34">
        <v>0</v>
      </c>
      <c r="AC359" s="34">
        <f>AB359+U359</f>
        <v>0</v>
      </c>
      <c r="AD359" s="57" t="s">
        <v>570</v>
      </c>
      <c r="AE359" s="74"/>
    </row>
    <row r="360" spans="1:31" s="31" customFormat="1" ht="36" hidden="1" customHeight="1" x14ac:dyDescent="0.2">
      <c r="A360" s="74" t="s">
        <v>570</v>
      </c>
      <c r="B360" s="74" t="s">
        <v>573</v>
      </c>
      <c r="C360" s="28" t="s">
        <v>77</v>
      </c>
      <c r="D360" s="28" t="s">
        <v>112</v>
      </c>
      <c r="E360" s="35" t="s">
        <v>112</v>
      </c>
      <c r="F360" s="35" t="s">
        <v>112</v>
      </c>
      <c r="G360" s="35" t="s">
        <v>116</v>
      </c>
      <c r="H360" s="248" t="s">
        <v>112</v>
      </c>
      <c r="I360" s="74" t="s">
        <v>112</v>
      </c>
      <c r="J360" s="100">
        <v>0</v>
      </c>
      <c r="K360" s="100">
        <v>0</v>
      </c>
      <c r="L360" s="100">
        <v>0</v>
      </c>
      <c r="M360" s="52">
        <v>0</v>
      </c>
      <c r="N360" s="34">
        <f t="shared" si="37"/>
        <v>0</v>
      </c>
      <c r="O360" s="53">
        <v>0</v>
      </c>
      <c r="P360" s="53">
        <v>0</v>
      </c>
      <c r="Q360" s="71">
        <v>0</v>
      </c>
      <c r="R360" s="71">
        <v>0</v>
      </c>
      <c r="S360" s="53">
        <v>0</v>
      </c>
      <c r="T360" s="34">
        <v>0</v>
      </c>
      <c r="U360" s="34">
        <f>N360+R360+T360</f>
        <v>0</v>
      </c>
      <c r="V360" s="53">
        <f>M360*200</f>
        <v>0</v>
      </c>
      <c r="W360" s="53">
        <v>0</v>
      </c>
      <c r="X360" s="53">
        <v>0</v>
      </c>
      <c r="Y360" s="52">
        <f t="shared" si="38"/>
        <v>0</v>
      </c>
      <c r="Z360" s="46">
        <v>0</v>
      </c>
      <c r="AA360" s="46"/>
      <c r="AB360" s="34">
        <v>0</v>
      </c>
      <c r="AC360" s="34">
        <f>AB360+U360</f>
        <v>0</v>
      </c>
      <c r="AD360" s="57" t="s">
        <v>570</v>
      </c>
      <c r="AE360" s="74"/>
    </row>
    <row r="361" spans="1:31" s="31" customFormat="1" ht="45" hidden="1" customHeight="1" x14ac:dyDescent="0.2">
      <c r="A361" s="186" t="s">
        <v>574</v>
      </c>
      <c r="B361" s="186" t="s">
        <v>682</v>
      </c>
      <c r="C361" s="179" t="s">
        <v>77</v>
      </c>
      <c r="D361" s="179" t="s">
        <v>108</v>
      </c>
      <c r="E361" s="180" t="s">
        <v>104</v>
      </c>
      <c r="F361" s="180" t="s">
        <v>572</v>
      </c>
      <c r="G361" s="180" t="s">
        <v>688</v>
      </c>
      <c r="H361" s="248">
        <v>42</v>
      </c>
      <c r="I361" s="74" t="s">
        <v>37</v>
      </c>
      <c r="J361" s="100">
        <v>753</v>
      </c>
      <c r="K361" s="236">
        <v>0</v>
      </c>
      <c r="L361" s="236">
        <v>16</v>
      </c>
      <c r="M361" s="52">
        <f>K361+L361</f>
        <v>16</v>
      </c>
      <c r="N361" s="81">
        <f t="shared" si="37"/>
        <v>12048</v>
      </c>
      <c r="O361" s="53">
        <v>576</v>
      </c>
      <c r="P361" s="53">
        <v>3.35</v>
      </c>
      <c r="Q361" s="71">
        <v>0</v>
      </c>
      <c r="R361" s="71">
        <f>SUM(O361*P361)</f>
        <v>1929.6000000000001</v>
      </c>
      <c r="S361" s="53">
        <v>0</v>
      </c>
      <c r="T361" s="34">
        <v>0</v>
      </c>
      <c r="U361" s="34">
        <f>N361+R361+T361</f>
        <v>13977.6</v>
      </c>
      <c r="V361" s="53">
        <f>M361*200</f>
        <v>3200</v>
      </c>
      <c r="W361" s="53">
        <v>0</v>
      </c>
      <c r="X361" s="53">
        <v>0</v>
      </c>
      <c r="Y361" s="52">
        <f t="shared" si="38"/>
        <v>0</v>
      </c>
      <c r="Z361" s="46">
        <v>6160</v>
      </c>
      <c r="AA361" s="46" t="s">
        <v>576</v>
      </c>
      <c r="AB361" s="34">
        <f>V361+Y361+Z361</f>
        <v>9360</v>
      </c>
      <c r="AC361" s="34">
        <f>AB361+U361</f>
        <v>23337.599999999999</v>
      </c>
      <c r="AD361" s="57" t="s">
        <v>577</v>
      </c>
      <c r="AE361" s="74"/>
    </row>
    <row r="362" spans="1:31" s="31" customFormat="1" ht="36" hidden="1" customHeight="1" x14ac:dyDescent="0.2">
      <c r="A362" s="74" t="s">
        <v>574</v>
      </c>
      <c r="B362" s="74"/>
      <c r="C362" s="28" t="s">
        <v>77</v>
      </c>
      <c r="D362" s="28" t="s">
        <v>108</v>
      </c>
      <c r="E362" s="35" t="s">
        <v>104</v>
      </c>
      <c r="F362" s="35" t="s">
        <v>102</v>
      </c>
      <c r="G362" s="99" t="s">
        <v>89</v>
      </c>
      <c r="H362" s="248">
        <v>42</v>
      </c>
      <c r="I362" s="74" t="s">
        <v>37</v>
      </c>
      <c r="J362" s="100">
        <v>1200</v>
      </c>
      <c r="K362" s="100">
        <v>0</v>
      </c>
      <c r="L362" s="100">
        <v>18</v>
      </c>
      <c r="M362" s="52">
        <f>K362+L362</f>
        <v>18</v>
      </c>
      <c r="N362" s="34">
        <f t="shared" si="37"/>
        <v>21600</v>
      </c>
      <c r="O362" s="53">
        <f>SUM(36*M362)</f>
        <v>648</v>
      </c>
      <c r="P362" s="53">
        <v>3.35</v>
      </c>
      <c r="Q362" s="71">
        <v>0</v>
      </c>
      <c r="R362" s="71">
        <f>SUM(O362*P362)</f>
        <v>2170.8000000000002</v>
      </c>
      <c r="S362" s="53">
        <v>0</v>
      </c>
      <c r="T362" s="34">
        <v>0</v>
      </c>
      <c r="U362" s="34">
        <f>N362+R362+T362</f>
        <v>23770.799999999999</v>
      </c>
      <c r="V362" s="53">
        <f>M362*200</f>
        <v>3600</v>
      </c>
      <c r="W362" s="53">
        <v>0</v>
      </c>
      <c r="X362" s="53">
        <v>0</v>
      </c>
      <c r="Y362" s="52">
        <f t="shared" si="38"/>
        <v>0</v>
      </c>
      <c r="Z362" s="46">
        <v>6160</v>
      </c>
      <c r="AA362" s="46" t="s">
        <v>576</v>
      </c>
      <c r="AB362" s="34">
        <f>V362+Y362+Z362</f>
        <v>9760</v>
      </c>
      <c r="AC362" s="34">
        <f>AB362+U362</f>
        <v>33530.800000000003</v>
      </c>
      <c r="AD362" s="57" t="s">
        <v>577</v>
      </c>
      <c r="AE362" s="74"/>
    </row>
    <row r="363" spans="1:31" s="31" customFormat="1" ht="36" hidden="1" customHeight="1" x14ac:dyDescent="0.2">
      <c r="A363" s="74" t="s">
        <v>574</v>
      </c>
      <c r="B363" s="74"/>
      <c r="C363" s="28" t="s">
        <v>77</v>
      </c>
      <c r="D363" s="28" t="s">
        <v>108</v>
      </c>
      <c r="E363" s="35" t="s">
        <v>104</v>
      </c>
      <c r="F363" s="35" t="s">
        <v>578</v>
      </c>
      <c r="G363" s="35" t="s">
        <v>491</v>
      </c>
      <c r="H363" s="248">
        <v>56</v>
      </c>
      <c r="I363" s="74" t="s">
        <v>37</v>
      </c>
      <c r="J363" s="100">
        <v>1200</v>
      </c>
      <c r="K363" s="100">
        <v>0</v>
      </c>
      <c r="L363" s="100">
        <v>18</v>
      </c>
      <c r="M363" s="52">
        <f>K363+L363</f>
        <v>18</v>
      </c>
      <c r="N363" s="34">
        <f t="shared" si="37"/>
        <v>21600</v>
      </c>
      <c r="O363" s="53">
        <f>SUM(36*M363)</f>
        <v>648</v>
      </c>
      <c r="P363" s="53">
        <v>3.35</v>
      </c>
      <c r="Q363" s="71">
        <v>0</v>
      </c>
      <c r="R363" s="71">
        <f>SUM(O363*P363)</f>
        <v>2170.8000000000002</v>
      </c>
      <c r="S363" s="53">
        <v>0</v>
      </c>
      <c r="T363" s="34">
        <v>0</v>
      </c>
      <c r="U363" s="34">
        <f>N363+R363+T363</f>
        <v>23770.799999999999</v>
      </c>
      <c r="V363" s="53">
        <f>M363*200</f>
        <v>3600</v>
      </c>
      <c r="W363" s="53">
        <v>0</v>
      </c>
      <c r="X363" s="53">
        <v>0</v>
      </c>
      <c r="Y363" s="52">
        <f t="shared" si="38"/>
        <v>0</v>
      </c>
      <c r="Z363" s="46">
        <v>0</v>
      </c>
      <c r="AA363" s="46" t="s">
        <v>579</v>
      </c>
      <c r="AB363" s="34">
        <f>V363+Y363+Z363</f>
        <v>3600</v>
      </c>
      <c r="AC363" s="34">
        <f>AB363+U363</f>
        <v>27370.799999999999</v>
      </c>
      <c r="AD363" s="57" t="s">
        <v>577</v>
      </c>
      <c r="AE363" s="74"/>
    </row>
    <row r="364" spans="1:31" s="31" customFormat="1" ht="29.25" hidden="1" customHeight="1" x14ac:dyDescent="0.2">
      <c r="A364" s="74" t="s">
        <v>574</v>
      </c>
      <c r="B364" s="74" t="s">
        <v>569</v>
      </c>
      <c r="C364" s="28" t="s">
        <v>77</v>
      </c>
      <c r="D364" s="28" t="s">
        <v>112</v>
      </c>
      <c r="E364" s="35" t="s">
        <v>112</v>
      </c>
      <c r="F364" s="35" t="s">
        <v>112</v>
      </c>
      <c r="G364" s="35" t="s">
        <v>114</v>
      </c>
      <c r="H364" s="248" t="s">
        <v>112</v>
      </c>
      <c r="I364" s="74" t="s">
        <v>112</v>
      </c>
      <c r="J364" s="100">
        <v>0</v>
      </c>
      <c r="K364" s="100">
        <v>0</v>
      </c>
      <c r="L364" s="100">
        <v>0</v>
      </c>
      <c r="M364" s="52">
        <v>0</v>
      </c>
      <c r="N364" s="81">
        <f t="shared" si="37"/>
        <v>0</v>
      </c>
      <c r="O364" s="82">
        <v>0</v>
      </c>
      <c r="P364" s="82">
        <v>0</v>
      </c>
      <c r="Q364" s="71">
        <v>0</v>
      </c>
      <c r="R364" s="83">
        <v>0</v>
      </c>
      <c r="S364" s="53">
        <v>0</v>
      </c>
      <c r="T364" s="34">
        <v>0</v>
      </c>
      <c r="U364" s="34">
        <f>N364+R364+T364</f>
        <v>0</v>
      </c>
      <c r="V364" s="53">
        <f>M364*200</f>
        <v>0</v>
      </c>
      <c r="W364" s="53">
        <v>0</v>
      </c>
      <c r="X364" s="53">
        <v>0</v>
      </c>
      <c r="Y364" s="52">
        <f t="shared" si="38"/>
        <v>0</v>
      </c>
      <c r="Z364" s="46">
        <v>0</v>
      </c>
      <c r="AA364" s="46"/>
      <c r="AB364" s="34">
        <v>0</v>
      </c>
      <c r="AC364" s="34">
        <f>AB364+U364</f>
        <v>0</v>
      </c>
      <c r="AD364" s="57" t="s">
        <v>577</v>
      </c>
      <c r="AE364" s="74"/>
    </row>
    <row r="365" spans="1:31" s="31" customFormat="1" ht="25" hidden="1" x14ac:dyDescent="0.2">
      <c r="A365" s="74" t="s">
        <v>574</v>
      </c>
      <c r="B365" s="74" t="s">
        <v>569</v>
      </c>
      <c r="C365" s="28" t="s">
        <v>77</v>
      </c>
      <c r="D365" s="28" t="s">
        <v>112</v>
      </c>
      <c r="E365" s="35" t="s">
        <v>112</v>
      </c>
      <c r="F365" s="35" t="s">
        <v>112</v>
      </c>
      <c r="G365" s="35" t="s">
        <v>116</v>
      </c>
      <c r="H365" s="248" t="s">
        <v>112</v>
      </c>
      <c r="I365" s="74" t="s">
        <v>112</v>
      </c>
      <c r="J365" s="100">
        <v>0</v>
      </c>
      <c r="K365" s="100">
        <v>0</v>
      </c>
      <c r="L365" s="100">
        <v>0</v>
      </c>
      <c r="M365" s="52">
        <v>0</v>
      </c>
      <c r="N365" s="81">
        <f t="shared" si="37"/>
        <v>0</v>
      </c>
      <c r="O365" s="82">
        <v>0</v>
      </c>
      <c r="P365" s="82">
        <v>0</v>
      </c>
      <c r="Q365" s="71">
        <v>0</v>
      </c>
      <c r="R365" s="83">
        <v>0</v>
      </c>
      <c r="S365" s="53">
        <v>0</v>
      </c>
      <c r="T365" s="34">
        <v>0</v>
      </c>
      <c r="U365" s="34">
        <f>N365+R365+T365</f>
        <v>0</v>
      </c>
      <c r="V365" s="53">
        <f>M365*200</f>
        <v>0</v>
      </c>
      <c r="W365" s="53">
        <v>0</v>
      </c>
      <c r="X365" s="53">
        <v>0</v>
      </c>
      <c r="Y365" s="52">
        <f t="shared" si="38"/>
        <v>0</v>
      </c>
      <c r="Z365" s="46">
        <v>0</v>
      </c>
      <c r="AA365" s="46"/>
      <c r="AB365" s="34">
        <v>0</v>
      </c>
      <c r="AC365" s="34">
        <f>AB365+U365</f>
        <v>0</v>
      </c>
      <c r="AD365" s="57" t="s">
        <v>577</v>
      </c>
      <c r="AE365" s="74"/>
    </row>
    <row r="366" spans="1:31" s="31" customFormat="1" ht="43" customHeight="1" x14ac:dyDescent="0.2">
      <c r="A366" s="74" t="s">
        <v>580</v>
      </c>
      <c r="B366" s="74"/>
      <c r="C366" s="28" t="s">
        <v>77</v>
      </c>
      <c r="D366" s="28" t="s">
        <v>103</v>
      </c>
      <c r="E366" s="35" t="s">
        <v>565</v>
      </c>
      <c r="F366" s="35" t="s">
        <v>581</v>
      </c>
      <c r="G366" s="99" t="s">
        <v>474</v>
      </c>
      <c r="H366" s="248">
        <v>42</v>
      </c>
      <c r="I366" s="74" t="s">
        <v>37</v>
      </c>
      <c r="J366" s="100">
        <v>1200</v>
      </c>
      <c r="K366" s="100">
        <v>0</v>
      </c>
      <c r="L366" s="100">
        <v>18</v>
      </c>
      <c r="M366" s="52">
        <f>K366+L366</f>
        <v>18</v>
      </c>
      <c r="N366" s="81">
        <f t="shared" si="37"/>
        <v>21600</v>
      </c>
      <c r="O366" s="53">
        <f>SUM(36*M366)</f>
        <v>648</v>
      </c>
      <c r="P366" s="53">
        <v>3.35</v>
      </c>
      <c r="Q366" s="71">
        <v>0</v>
      </c>
      <c r="R366" s="71">
        <f>SUM(O366*P366)</f>
        <v>2170.8000000000002</v>
      </c>
      <c r="S366" s="53">
        <v>0</v>
      </c>
      <c r="T366" s="34">
        <f>(M366*S366)</f>
        <v>0</v>
      </c>
      <c r="U366" s="34">
        <f>N366+R366+T366</f>
        <v>23770.799999999999</v>
      </c>
      <c r="V366" s="53">
        <f>M366*200</f>
        <v>3600</v>
      </c>
      <c r="W366" s="53">
        <v>0</v>
      </c>
      <c r="X366" s="53">
        <v>0</v>
      </c>
      <c r="Y366" s="52">
        <f t="shared" si="38"/>
        <v>0</v>
      </c>
      <c r="Z366" s="46">
        <v>6160</v>
      </c>
      <c r="AA366" s="46"/>
      <c r="AB366" s="34">
        <f>V366+Y366+Z366</f>
        <v>9760</v>
      </c>
      <c r="AC366" s="34">
        <f>AB366+U366</f>
        <v>33530.800000000003</v>
      </c>
      <c r="AD366" s="57" t="s">
        <v>582</v>
      </c>
      <c r="AE366" s="74" t="s">
        <v>583</v>
      </c>
    </row>
    <row r="367" spans="1:31" s="31" customFormat="1" ht="35.25" hidden="1" customHeight="1" x14ac:dyDescent="0.2">
      <c r="A367" s="74" t="s">
        <v>580</v>
      </c>
      <c r="B367" s="74" t="s">
        <v>569</v>
      </c>
      <c r="C367" s="28" t="s">
        <v>77</v>
      </c>
      <c r="D367" s="28" t="s">
        <v>112</v>
      </c>
      <c r="E367" s="35" t="s">
        <v>112</v>
      </c>
      <c r="F367" s="35" t="s">
        <v>112</v>
      </c>
      <c r="G367" s="35" t="s">
        <v>114</v>
      </c>
      <c r="H367" s="248" t="s">
        <v>112</v>
      </c>
      <c r="I367" s="74" t="s">
        <v>112</v>
      </c>
      <c r="J367" s="100">
        <v>0</v>
      </c>
      <c r="K367" s="100">
        <v>0</v>
      </c>
      <c r="L367" s="100">
        <v>0</v>
      </c>
      <c r="M367" s="52">
        <v>0</v>
      </c>
      <c r="N367" s="81">
        <v>0</v>
      </c>
      <c r="O367" s="82">
        <v>0</v>
      </c>
      <c r="P367" s="53">
        <v>0</v>
      </c>
      <c r="Q367" s="71">
        <v>0</v>
      </c>
      <c r="R367" s="71">
        <v>0</v>
      </c>
      <c r="S367" s="34">
        <v>0</v>
      </c>
      <c r="T367" s="34">
        <v>0</v>
      </c>
      <c r="U367" s="34">
        <f>N367+R367+T367</f>
        <v>0</v>
      </c>
      <c r="V367" s="53">
        <v>0</v>
      </c>
      <c r="W367" s="53">
        <v>0</v>
      </c>
      <c r="X367" s="52">
        <v>0</v>
      </c>
      <c r="Y367" s="46">
        <v>0</v>
      </c>
      <c r="Z367" s="34">
        <v>0</v>
      </c>
      <c r="AA367" s="34"/>
      <c r="AB367" s="34">
        <f>V367+Y367+Z367</f>
        <v>0</v>
      </c>
      <c r="AC367" s="34">
        <f>AB367+U367</f>
        <v>0</v>
      </c>
      <c r="AD367" s="57" t="s">
        <v>582</v>
      </c>
      <c r="AE367" s="74"/>
    </row>
    <row r="368" spans="1:31" s="31" customFormat="1" ht="36" hidden="1" customHeight="1" x14ac:dyDescent="0.2">
      <c r="A368" s="74" t="s">
        <v>580</v>
      </c>
      <c r="B368" s="74" t="s">
        <v>569</v>
      </c>
      <c r="C368" s="28" t="s">
        <v>77</v>
      </c>
      <c r="D368" s="28" t="s">
        <v>112</v>
      </c>
      <c r="E368" s="35" t="s">
        <v>112</v>
      </c>
      <c r="F368" s="35" t="s">
        <v>112</v>
      </c>
      <c r="G368" s="35" t="s">
        <v>116</v>
      </c>
      <c r="H368" s="248" t="s">
        <v>112</v>
      </c>
      <c r="I368" s="74" t="s">
        <v>112</v>
      </c>
      <c r="J368" s="100">
        <v>0</v>
      </c>
      <c r="K368" s="100">
        <v>0</v>
      </c>
      <c r="L368" s="100">
        <v>0</v>
      </c>
      <c r="M368" s="52">
        <v>0</v>
      </c>
      <c r="N368" s="34">
        <v>0</v>
      </c>
      <c r="O368" s="53">
        <v>0</v>
      </c>
      <c r="P368" s="53">
        <v>0</v>
      </c>
      <c r="Q368" s="71">
        <v>0</v>
      </c>
      <c r="R368" s="71">
        <v>0</v>
      </c>
      <c r="S368" s="53">
        <v>0</v>
      </c>
      <c r="T368" s="34">
        <v>0</v>
      </c>
      <c r="U368" s="34">
        <f>N368+R368+T368</f>
        <v>0</v>
      </c>
      <c r="V368" s="53">
        <v>0</v>
      </c>
      <c r="W368" s="53">
        <v>0</v>
      </c>
      <c r="X368" s="53">
        <v>0</v>
      </c>
      <c r="Y368" s="52">
        <v>0</v>
      </c>
      <c r="Z368" s="46">
        <v>0</v>
      </c>
      <c r="AA368" s="46"/>
      <c r="AB368" s="34">
        <v>0</v>
      </c>
      <c r="AC368" s="34">
        <f>AB368+U368</f>
        <v>0</v>
      </c>
      <c r="AD368" s="57" t="s">
        <v>582</v>
      </c>
      <c r="AE368" s="74"/>
    </row>
    <row r="369" spans="1:33" s="31" customFormat="1" ht="34" customHeight="1" x14ac:dyDescent="0.2">
      <c r="A369" s="74" t="s">
        <v>584</v>
      </c>
      <c r="B369" s="74"/>
      <c r="C369" s="28" t="s">
        <v>77</v>
      </c>
      <c r="D369" s="28" t="s">
        <v>103</v>
      </c>
      <c r="E369" s="35" t="s">
        <v>565</v>
      </c>
      <c r="F369" s="35" t="s">
        <v>581</v>
      </c>
      <c r="G369" s="99" t="s">
        <v>474</v>
      </c>
      <c r="H369" s="248">
        <v>42</v>
      </c>
      <c r="I369" s="74" t="s">
        <v>37</v>
      </c>
      <c r="J369" s="100">
        <v>1200</v>
      </c>
      <c r="K369" s="100">
        <v>0</v>
      </c>
      <c r="L369" s="100">
        <v>4</v>
      </c>
      <c r="M369" s="52">
        <f>K369+L369</f>
        <v>4</v>
      </c>
      <c r="N369" s="81">
        <f>(J369*M369)</f>
        <v>4800</v>
      </c>
      <c r="O369" s="53">
        <f>SUM(36*M369)</f>
        <v>144</v>
      </c>
      <c r="P369" s="53">
        <v>3.35</v>
      </c>
      <c r="Q369" s="71">
        <v>0</v>
      </c>
      <c r="R369" s="71">
        <f>SUM(O369*P369)</f>
        <v>482.40000000000003</v>
      </c>
      <c r="S369" s="53">
        <v>0</v>
      </c>
      <c r="T369" s="34">
        <v>0</v>
      </c>
      <c r="U369" s="34">
        <f>N369+R369+T369</f>
        <v>5282.4</v>
      </c>
      <c r="V369" s="53">
        <f>M369*200</f>
        <v>800</v>
      </c>
      <c r="W369" s="53">
        <v>0</v>
      </c>
      <c r="X369" s="53">
        <v>0</v>
      </c>
      <c r="Y369" s="52">
        <f>SUM(X369*W369)</f>
        <v>0</v>
      </c>
      <c r="Z369" s="46">
        <v>0</v>
      </c>
      <c r="AA369" s="46"/>
      <c r="AB369" s="34">
        <f>V369+Y369+Z369</f>
        <v>800</v>
      </c>
      <c r="AC369" s="34">
        <f>AB369+U369</f>
        <v>6082.4</v>
      </c>
      <c r="AD369" s="57" t="s">
        <v>584</v>
      </c>
      <c r="AE369" s="74"/>
    </row>
    <row r="370" spans="1:33" ht="32.25" hidden="1" customHeight="1" x14ac:dyDescent="0.25">
      <c r="A370" s="136"/>
      <c r="B370" s="136"/>
      <c r="C370" s="137"/>
      <c r="D370" s="137"/>
      <c r="E370" s="138"/>
      <c r="F370" s="139"/>
      <c r="G370" s="138" t="s">
        <v>585</v>
      </c>
      <c r="H370" s="250"/>
      <c r="I370" s="137"/>
      <c r="J370" s="140"/>
      <c r="K370" s="140">
        <f t="shared" ref="K370:AC370" si="39">SUM(K2:K369)</f>
        <v>1627</v>
      </c>
      <c r="L370" s="140">
        <f t="shared" si="39"/>
        <v>2987</v>
      </c>
      <c r="M370" s="141">
        <f t="shared" si="39"/>
        <v>4614</v>
      </c>
      <c r="N370" s="140">
        <f t="shared" si="39"/>
        <v>3382884</v>
      </c>
      <c r="O370" s="140">
        <f t="shared" si="39"/>
        <v>8596</v>
      </c>
      <c r="P370" s="140">
        <f t="shared" si="39"/>
        <v>13626.850000000004</v>
      </c>
      <c r="Q370" s="140">
        <f t="shared" si="39"/>
        <v>102.80000000000038</v>
      </c>
      <c r="R370" s="140">
        <f t="shared" si="39"/>
        <v>154510.59999999995</v>
      </c>
      <c r="S370" s="140">
        <f t="shared" si="39"/>
        <v>22779</v>
      </c>
      <c r="T370" s="140">
        <f t="shared" si="39"/>
        <v>751642</v>
      </c>
      <c r="U370" s="142">
        <f t="shared" si="39"/>
        <v>4289036.6000000015</v>
      </c>
      <c r="V370" s="140">
        <f t="shared" si="39"/>
        <v>967400</v>
      </c>
      <c r="W370" s="140">
        <f t="shared" si="39"/>
        <v>1655</v>
      </c>
      <c r="X370" s="140">
        <f t="shared" si="39"/>
        <v>88110.010000000009</v>
      </c>
      <c r="Y370" s="140">
        <f t="shared" si="39"/>
        <v>757224.52</v>
      </c>
      <c r="Z370" s="140">
        <f t="shared" si="39"/>
        <v>97459</v>
      </c>
      <c r="AA370" s="140">
        <f t="shared" si="39"/>
        <v>40738</v>
      </c>
      <c r="AB370" s="142">
        <f t="shared" si="39"/>
        <v>1822083.52</v>
      </c>
      <c r="AC370" s="140">
        <f t="shared" si="39"/>
        <v>6111120.120000002</v>
      </c>
      <c r="AD370" s="144"/>
      <c r="AE370" s="74"/>
      <c r="AG370" s="145" t="s">
        <v>32</v>
      </c>
    </row>
    <row r="371" spans="1:33" s="31" customFormat="1" ht="52.5" hidden="1" customHeight="1" x14ac:dyDescent="0.2">
      <c r="A371" s="146"/>
      <c r="B371" s="146"/>
      <c r="C371" s="147"/>
      <c r="D371" s="147"/>
      <c r="E371" s="148"/>
      <c r="F371" s="149"/>
      <c r="G371" s="148"/>
      <c r="H371" s="251"/>
      <c r="I371" s="147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1"/>
      <c r="W371" s="151"/>
      <c r="X371" s="151"/>
      <c r="Y371" s="151"/>
      <c r="Z371" s="151"/>
      <c r="AA371" s="151"/>
      <c r="AB371" s="151"/>
      <c r="AC371" s="151"/>
      <c r="AD371" s="144"/>
      <c r="AE371" s="152"/>
    </row>
    <row r="372" spans="1:33" s="31" customFormat="1" ht="24" hidden="1" customHeight="1" x14ac:dyDescent="0.2">
      <c r="A372" s="146"/>
      <c r="B372" s="146"/>
      <c r="C372" s="147"/>
      <c r="D372" s="147"/>
      <c r="E372" s="148"/>
      <c r="F372" s="149"/>
      <c r="G372" s="148"/>
      <c r="H372" s="251"/>
      <c r="I372" s="147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257" t="s">
        <v>586</v>
      </c>
      <c r="W372" s="257"/>
      <c r="X372" s="257"/>
      <c r="Y372" s="257"/>
      <c r="Z372" s="257"/>
      <c r="AA372" s="257"/>
      <c r="AB372" s="257"/>
      <c r="AC372" s="258"/>
      <c r="AD372" s="144"/>
      <c r="AE372" s="152"/>
    </row>
    <row r="373" spans="1:33" ht="21" hidden="1" customHeight="1" x14ac:dyDescent="0.2">
      <c r="A373" s="152"/>
      <c r="B373" s="152"/>
      <c r="C373" s="108"/>
      <c r="D373" s="108"/>
      <c r="E373" s="108"/>
      <c r="F373" s="153"/>
      <c r="G373" s="108"/>
      <c r="H373" s="252"/>
      <c r="I373" s="108"/>
      <c r="J373" s="108"/>
      <c r="K373" s="108"/>
      <c r="L373" s="108"/>
      <c r="M373" s="98"/>
      <c r="N373" s="61"/>
      <c r="O373" s="108"/>
      <c r="P373" s="109"/>
      <c r="Q373" s="154"/>
      <c r="R373" s="155"/>
      <c r="S373" s="108"/>
      <c r="T373" s="108"/>
      <c r="U373" s="157"/>
      <c r="V373" s="255" t="s">
        <v>587</v>
      </c>
      <c r="W373" s="256"/>
      <c r="X373" s="256"/>
      <c r="Y373" s="256"/>
      <c r="Z373" s="256"/>
      <c r="AA373" s="256"/>
      <c r="AB373" s="256"/>
      <c r="AC373" s="256"/>
      <c r="AD373" s="158"/>
      <c r="AE373" s="159"/>
    </row>
    <row r="374" spans="1:33" ht="21.75" hidden="1" customHeight="1" x14ac:dyDescent="0.2">
      <c r="A374" s="152"/>
      <c r="B374" s="152"/>
      <c r="C374" s="108"/>
      <c r="D374" s="108"/>
      <c r="E374" s="108"/>
      <c r="F374" s="153"/>
      <c r="G374" s="108"/>
      <c r="H374" s="252"/>
      <c r="I374" s="108"/>
      <c r="J374" s="108"/>
      <c r="K374" s="108"/>
      <c r="L374" s="108"/>
      <c r="M374" s="98"/>
      <c r="N374" s="112"/>
      <c r="O374" s="108"/>
      <c r="P374" s="109"/>
      <c r="Q374" s="154"/>
      <c r="R374" s="58"/>
      <c r="S374" s="108"/>
      <c r="T374" s="157"/>
      <c r="U374" s="157"/>
      <c r="V374" s="255" t="s">
        <v>588</v>
      </c>
      <c r="W374" s="256"/>
      <c r="X374" s="256"/>
      <c r="Y374" s="256"/>
      <c r="Z374" s="256"/>
      <c r="AA374" s="256"/>
      <c r="AB374" s="256"/>
      <c r="AC374" s="256"/>
      <c r="AD374" s="158"/>
      <c r="AE374" s="159"/>
    </row>
    <row r="375" spans="1:33" ht="21" hidden="1" customHeight="1" x14ac:dyDescent="0.2">
      <c r="A375" s="152"/>
      <c r="B375" s="152"/>
      <c r="C375" s="108"/>
      <c r="D375" s="108"/>
      <c r="E375" s="108"/>
      <c r="F375" s="153"/>
      <c r="G375" s="108"/>
      <c r="H375" s="252"/>
      <c r="I375" s="108"/>
      <c r="J375" s="108"/>
      <c r="K375" s="108"/>
      <c r="L375" s="108"/>
      <c r="M375" s="98"/>
      <c r="N375" s="61"/>
      <c r="O375" s="108"/>
      <c r="P375" s="109"/>
      <c r="Q375" s="154"/>
      <c r="R375" s="160"/>
      <c r="S375" s="108"/>
      <c r="T375" s="157"/>
      <c r="U375" s="157"/>
      <c r="V375" s="255" t="s">
        <v>589</v>
      </c>
      <c r="W375" s="256"/>
      <c r="X375" s="256"/>
      <c r="Y375" s="256"/>
      <c r="Z375" s="256"/>
      <c r="AA375" s="256"/>
      <c r="AB375" s="256"/>
      <c r="AC375" s="256"/>
      <c r="AD375" s="158"/>
      <c r="AE375" s="159"/>
    </row>
    <row r="376" spans="1:33" ht="22.5" hidden="1" customHeight="1" x14ac:dyDescent="0.2">
      <c r="A376" s="152"/>
      <c r="B376" s="152"/>
      <c r="C376" s="108"/>
      <c r="D376" s="108"/>
      <c r="E376" s="108"/>
      <c r="F376" s="153"/>
      <c r="G376" s="108"/>
      <c r="H376" s="252"/>
      <c r="I376" s="108"/>
      <c r="J376" s="108"/>
      <c r="K376" s="108"/>
      <c r="L376" s="108"/>
      <c r="M376" s="32"/>
      <c r="N376" s="108"/>
      <c r="O376" s="108"/>
      <c r="P376" s="109"/>
      <c r="Q376" s="154"/>
      <c r="R376" s="154"/>
      <c r="S376" s="108"/>
      <c r="T376" s="157"/>
      <c r="U376" s="157"/>
      <c r="V376" s="255" t="s">
        <v>590</v>
      </c>
      <c r="W376" s="256"/>
      <c r="X376" s="256"/>
      <c r="Y376" s="256"/>
      <c r="Z376" s="256"/>
      <c r="AA376" s="256"/>
      <c r="AB376" s="256"/>
      <c r="AC376" s="256"/>
      <c r="AD376" s="158"/>
      <c r="AE376" s="161" t="s">
        <v>32</v>
      </c>
    </row>
    <row r="377" spans="1:33" ht="21.75" hidden="1" customHeight="1" x14ac:dyDescent="0.2">
      <c r="A377" s="152"/>
      <c r="B377" s="152"/>
      <c r="C377" s="108"/>
      <c r="D377" s="108"/>
      <c r="E377" s="108"/>
      <c r="F377" s="153"/>
      <c r="G377" s="108"/>
      <c r="H377" s="252"/>
      <c r="I377" s="108"/>
      <c r="J377" s="108"/>
      <c r="K377" s="108"/>
      <c r="L377" s="108"/>
      <c r="M377" s="32"/>
      <c r="N377" s="108"/>
      <c r="O377" s="108"/>
      <c r="P377" s="109"/>
      <c r="Q377" s="154"/>
      <c r="R377" s="154"/>
      <c r="S377" s="108"/>
      <c r="T377" s="157"/>
      <c r="U377" s="157"/>
      <c r="V377" s="255" t="s">
        <v>591</v>
      </c>
      <c r="W377" s="256"/>
      <c r="X377" s="256"/>
      <c r="Y377" s="256"/>
      <c r="Z377" s="256"/>
      <c r="AA377" s="256"/>
      <c r="AB377" s="256"/>
      <c r="AC377" s="256"/>
      <c r="AD377" s="162" t="s">
        <v>32</v>
      </c>
      <c r="AE377" s="159"/>
    </row>
    <row r="378" spans="1:33" ht="20.25" hidden="1" customHeight="1" x14ac:dyDescent="0.2">
      <c r="A378" s="152"/>
      <c r="B378" s="152"/>
      <c r="C378" s="108"/>
      <c r="D378" s="108"/>
      <c r="E378" s="108"/>
      <c r="F378" s="153"/>
      <c r="G378" s="108"/>
      <c r="H378" s="252"/>
      <c r="I378" s="108"/>
      <c r="J378" s="108"/>
      <c r="K378" s="108"/>
      <c r="L378" s="108"/>
      <c r="M378" s="32"/>
      <c r="N378" s="108"/>
      <c r="O378" s="108"/>
      <c r="P378" s="109"/>
      <c r="Q378" s="154"/>
      <c r="R378" s="154"/>
      <c r="S378" s="108"/>
      <c r="T378" s="157"/>
      <c r="U378" s="157"/>
      <c r="V378" s="255" t="s">
        <v>592</v>
      </c>
      <c r="W378" s="256"/>
      <c r="X378" s="256"/>
      <c r="Y378" s="256"/>
      <c r="Z378" s="256"/>
      <c r="AA378" s="256"/>
      <c r="AB378" s="256"/>
      <c r="AC378" s="256"/>
      <c r="AD378" s="158"/>
      <c r="AE378" s="159"/>
    </row>
    <row r="379" spans="1:33" ht="24.75" hidden="1" customHeight="1" x14ac:dyDescent="0.2">
      <c r="A379" s="152"/>
      <c r="B379" s="152"/>
      <c r="C379" s="108"/>
      <c r="D379" s="108"/>
      <c r="E379" s="108"/>
      <c r="F379" s="153"/>
      <c r="G379" s="108"/>
      <c r="H379" s="252"/>
      <c r="I379" s="108"/>
      <c r="J379" s="108"/>
      <c r="K379" s="108"/>
      <c r="L379" s="108"/>
      <c r="M379" s="32"/>
      <c r="N379" s="108"/>
      <c r="O379" s="108"/>
      <c r="P379" s="109"/>
      <c r="Q379" s="154"/>
      <c r="R379" s="154"/>
      <c r="S379" s="108"/>
      <c r="T379" s="157"/>
      <c r="U379" s="157"/>
      <c r="V379" s="255" t="s">
        <v>593</v>
      </c>
      <c r="W379" s="256"/>
      <c r="X379" s="256"/>
      <c r="Y379" s="256"/>
      <c r="Z379" s="256"/>
      <c r="AA379" s="256"/>
      <c r="AB379" s="256"/>
      <c r="AC379" s="256"/>
      <c r="AD379" s="158"/>
      <c r="AE379" s="159"/>
    </row>
    <row r="380" spans="1:33" ht="17" hidden="1" customHeight="1" x14ac:dyDescent="0.2">
      <c r="A380" s="152"/>
      <c r="B380" s="152"/>
      <c r="C380" s="108"/>
      <c r="D380" s="108"/>
      <c r="E380" s="108"/>
      <c r="F380" s="153"/>
      <c r="G380" s="108"/>
      <c r="H380" s="252"/>
      <c r="I380" s="108"/>
      <c r="J380" s="108"/>
      <c r="K380" s="108"/>
      <c r="L380" s="108"/>
      <c r="M380" s="32"/>
      <c r="N380" s="108"/>
      <c r="O380" s="108"/>
      <c r="P380" s="109"/>
      <c r="Q380" s="154"/>
      <c r="R380" s="154"/>
      <c r="S380" s="108"/>
      <c r="T380" s="157"/>
      <c r="U380" s="157"/>
      <c r="V380" s="255" t="s">
        <v>594</v>
      </c>
      <c r="W380" s="256"/>
      <c r="X380" s="256"/>
      <c r="Y380" s="256"/>
      <c r="Z380" s="256"/>
      <c r="AA380" s="256"/>
      <c r="AB380" s="256"/>
      <c r="AC380" s="256"/>
      <c r="AD380" s="158"/>
      <c r="AE380" s="159"/>
    </row>
    <row r="381" spans="1:33" ht="17" x14ac:dyDescent="0.2">
      <c r="A381" s="264" t="s">
        <v>768</v>
      </c>
      <c r="B381" s="264"/>
      <c r="C381" s="265"/>
      <c r="D381" s="265"/>
      <c r="E381" s="265"/>
      <c r="F381" s="266"/>
      <c r="G381" s="265"/>
      <c r="H381" s="267"/>
      <c r="I381" s="265"/>
      <c r="J381" s="265"/>
      <c r="K381" s="265"/>
      <c r="L381" s="265"/>
      <c r="M381" s="265"/>
      <c r="N381" s="265"/>
      <c r="O381" s="265"/>
      <c r="P381" s="268"/>
      <c r="Q381" s="269"/>
      <c r="R381" s="269"/>
      <c r="S381" s="265"/>
      <c r="T381" s="265"/>
      <c r="U381" s="265"/>
      <c r="V381" s="272"/>
      <c r="W381" s="272"/>
      <c r="X381" s="272"/>
      <c r="Y381" s="272"/>
      <c r="Z381" s="272"/>
      <c r="AB381" s="273">
        <v>172902</v>
      </c>
      <c r="AC381" s="108"/>
      <c r="AD381" s="158"/>
      <c r="AE381" s="159"/>
      <c r="AF381" s="108"/>
      <c r="AG381" s="108"/>
    </row>
    <row r="382" spans="1:33" x14ac:dyDescent="0.2">
      <c r="A382" s="152"/>
      <c r="B382" s="152"/>
      <c r="C382" s="108"/>
      <c r="D382" s="108"/>
      <c r="E382" s="108"/>
      <c r="F382" s="153"/>
      <c r="G382" s="108"/>
      <c r="H382" s="252"/>
      <c r="I382" s="108"/>
      <c r="J382" s="108"/>
      <c r="K382" s="108"/>
      <c r="L382" s="108"/>
      <c r="M382" s="32"/>
      <c r="N382" s="108"/>
      <c r="O382" s="108"/>
      <c r="P382" s="109"/>
      <c r="Q382" s="154"/>
      <c r="R382" s="154"/>
      <c r="S382" s="108"/>
      <c r="T382" s="108"/>
      <c r="U382" s="108"/>
      <c r="V382" s="108"/>
      <c r="W382" s="108"/>
      <c r="X382" s="32"/>
      <c r="Y382" s="108"/>
      <c r="Z382" s="108"/>
      <c r="AB382" s="108"/>
      <c r="AC382" s="108"/>
      <c r="AD382" s="158"/>
      <c r="AE382" s="159"/>
      <c r="AF382" s="108"/>
      <c r="AG382" s="108"/>
    </row>
    <row r="383" spans="1:33" x14ac:dyDescent="0.2">
      <c r="A383" s="152"/>
      <c r="B383" s="152"/>
      <c r="C383" s="108"/>
      <c r="D383" s="108"/>
      <c r="E383" s="108"/>
      <c r="F383" s="153"/>
      <c r="G383" s="108"/>
      <c r="H383" s="252"/>
      <c r="I383" s="108"/>
      <c r="J383" s="108"/>
      <c r="K383" s="108"/>
      <c r="L383" s="108"/>
      <c r="M383" s="32"/>
      <c r="N383" s="108"/>
      <c r="O383" s="108"/>
      <c r="P383" s="109"/>
      <c r="Q383" s="154"/>
      <c r="R383" s="154"/>
      <c r="S383" s="108"/>
      <c r="T383" s="108"/>
      <c r="U383" s="108"/>
      <c r="V383" s="108"/>
      <c r="W383" s="108"/>
      <c r="X383" s="32"/>
      <c r="Y383" s="108"/>
      <c r="Z383" s="108"/>
      <c r="AB383" s="108"/>
      <c r="AC383" s="108"/>
      <c r="AD383" s="158"/>
      <c r="AE383" s="159"/>
      <c r="AF383" s="108"/>
      <c r="AG383" s="108"/>
    </row>
    <row r="384" spans="1:33" x14ac:dyDescent="0.2">
      <c r="A384" s="152"/>
      <c r="B384" s="152"/>
      <c r="C384" s="108"/>
      <c r="D384" s="108"/>
      <c r="E384" s="108"/>
      <c r="F384" s="153"/>
      <c r="G384" s="108"/>
      <c r="H384" s="252"/>
      <c r="I384" s="108"/>
      <c r="J384" s="108"/>
      <c r="K384" s="108"/>
      <c r="L384" s="108"/>
      <c r="M384" s="32"/>
      <c r="N384" s="108"/>
      <c r="O384" s="108"/>
      <c r="P384" s="109"/>
      <c r="Q384" s="154"/>
      <c r="R384" s="154"/>
      <c r="S384" s="108"/>
      <c r="T384" s="108"/>
      <c r="U384" s="108"/>
      <c r="V384" s="108"/>
      <c r="W384" s="108"/>
      <c r="X384" s="32"/>
      <c r="Y384" s="108"/>
      <c r="Z384" s="108"/>
      <c r="AB384" s="108"/>
      <c r="AC384" s="108"/>
      <c r="AD384" s="158"/>
      <c r="AE384" s="159"/>
      <c r="AF384" s="108"/>
      <c r="AG384" s="108"/>
    </row>
    <row r="385" spans="1:33" x14ac:dyDescent="0.2">
      <c r="A385" s="152"/>
      <c r="B385" s="152"/>
      <c r="C385" s="108"/>
      <c r="D385" s="108"/>
      <c r="E385" s="108"/>
      <c r="F385" s="153"/>
      <c r="G385" s="108"/>
      <c r="H385" s="252"/>
      <c r="I385" s="108"/>
      <c r="J385" s="108"/>
      <c r="K385" s="108"/>
      <c r="L385" s="108"/>
      <c r="M385" s="32"/>
      <c r="N385" s="108"/>
      <c r="O385" s="108"/>
      <c r="P385" s="109"/>
      <c r="Q385" s="154"/>
      <c r="R385" s="154"/>
      <c r="S385" s="108"/>
      <c r="T385" s="108"/>
      <c r="U385" s="108"/>
      <c r="V385" s="108"/>
      <c r="W385" s="108"/>
      <c r="X385" s="32"/>
      <c r="Y385" s="108"/>
      <c r="Z385" s="108"/>
      <c r="AB385" s="108"/>
      <c r="AC385" s="108"/>
      <c r="AD385" s="158"/>
      <c r="AE385" s="159"/>
      <c r="AF385" s="108"/>
      <c r="AG385" s="108"/>
    </row>
    <row r="386" spans="1:33" x14ac:dyDescent="0.2">
      <c r="A386" s="152"/>
      <c r="B386" s="152"/>
      <c r="C386" s="108"/>
      <c r="D386" s="108"/>
      <c r="E386" s="108"/>
      <c r="F386" s="153"/>
      <c r="G386" s="108"/>
      <c r="H386" s="252"/>
      <c r="I386" s="108"/>
      <c r="J386" s="108"/>
      <c r="K386" s="108"/>
      <c r="L386" s="108"/>
      <c r="M386" s="32"/>
      <c r="N386" s="108"/>
      <c r="O386" s="108"/>
      <c r="P386" s="109"/>
      <c r="Q386" s="154"/>
      <c r="R386" s="154"/>
      <c r="S386" s="108"/>
      <c r="T386" s="108"/>
      <c r="U386" s="108"/>
      <c r="V386" s="108"/>
      <c r="W386" s="108"/>
      <c r="X386" s="32"/>
      <c r="Y386" s="108"/>
      <c r="Z386" s="108"/>
      <c r="AB386" s="108"/>
      <c r="AC386" s="108"/>
      <c r="AD386" s="158"/>
      <c r="AE386" s="159"/>
      <c r="AF386" s="108"/>
      <c r="AG386" s="108"/>
    </row>
    <row r="387" spans="1:33" x14ac:dyDescent="0.2">
      <c r="A387" s="152"/>
      <c r="B387" s="152"/>
      <c r="C387" s="108"/>
      <c r="D387" s="108"/>
      <c r="E387" s="108"/>
      <c r="F387" s="153"/>
      <c r="G387" s="108"/>
      <c r="H387" s="252"/>
      <c r="I387" s="108"/>
      <c r="J387" s="108"/>
      <c r="K387" s="108"/>
      <c r="L387" s="108"/>
      <c r="M387" s="32"/>
      <c r="N387" s="108"/>
      <c r="O387" s="108"/>
      <c r="P387" s="109"/>
      <c r="Q387" s="154"/>
      <c r="R387" s="154"/>
      <c r="S387" s="108"/>
      <c r="T387" s="108"/>
      <c r="U387" s="108"/>
      <c r="V387" s="108"/>
      <c r="W387" s="108"/>
      <c r="X387" s="32"/>
      <c r="Y387" s="108"/>
      <c r="Z387" s="108"/>
      <c r="AB387" s="108"/>
      <c r="AC387" s="108"/>
      <c r="AD387" s="158"/>
      <c r="AE387" s="159"/>
      <c r="AF387" s="108"/>
      <c r="AG387" s="108"/>
    </row>
    <row r="388" spans="1:33" x14ac:dyDescent="0.2">
      <c r="A388" s="152"/>
      <c r="B388" s="152"/>
      <c r="C388" s="108"/>
      <c r="D388" s="108"/>
      <c r="E388" s="108"/>
      <c r="F388" s="153"/>
      <c r="G388" s="108"/>
      <c r="H388" s="252"/>
      <c r="I388" s="108"/>
      <c r="J388" s="108"/>
      <c r="K388" s="108"/>
      <c r="L388" s="108"/>
      <c r="M388" s="32"/>
      <c r="N388" s="108"/>
      <c r="O388" s="108"/>
      <c r="P388" s="109"/>
      <c r="Q388" s="154"/>
      <c r="R388" s="154"/>
      <c r="S388" s="108"/>
      <c r="T388" s="108"/>
      <c r="U388" s="108"/>
      <c r="V388" s="108"/>
      <c r="W388" s="108"/>
      <c r="X388" s="32"/>
      <c r="Y388" s="108"/>
      <c r="Z388" s="108"/>
      <c r="AB388" s="108"/>
      <c r="AC388" s="108"/>
      <c r="AD388" s="158"/>
      <c r="AE388" s="159"/>
      <c r="AF388" s="108"/>
      <c r="AG388" s="108"/>
    </row>
    <row r="389" spans="1:33" x14ac:dyDescent="0.2">
      <c r="A389" s="152"/>
      <c r="B389" s="152"/>
      <c r="C389" s="108"/>
      <c r="D389" s="108"/>
      <c r="E389" s="108"/>
      <c r="F389" s="153"/>
      <c r="G389" s="108"/>
      <c r="H389" s="252"/>
      <c r="I389" s="108"/>
      <c r="J389" s="108"/>
      <c r="K389" s="108"/>
      <c r="L389" s="108"/>
      <c r="M389" s="32"/>
      <c r="N389" s="108"/>
      <c r="O389" s="108"/>
      <c r="P389" s="109"/>
      <c r="Q389" s="154"/>
      <c r="R389" s="154"/>
      <c r="S389" s="108"/>
      <c r="T389" s="108"/>
      <c r="U389" s="108"/>
      <c r="V389" s="108"/>
      <c r="W389" s="108"/>
      <c r="X389" s="32"/>
      <c r="Y389" s="108"/>
      <c r="Z389" s="108"/>
      <c r="AB389" s="108"/>
      <c r="AC389" s="108"/>
      <c r="AD389" s="158"/>
      <c r="AE389" s="159"/>
      <c r="AF389" s="108"/>
      <c r="AG389" s="108"/>
    </row>
    <row r="390" spans="1:33" x14ac:dyDescent="0.2">
      <c r="A390" s="152"/>
      <c r="B390" s="152"/>
      <c r="C390" s="108"/>
      <c r="D390" s="108"/>
      <c r="E390" s="108"/>
      <c r="F390" s="153"/>
      <c r="G390" s="108"/>
      <c r="H390" s="252"/>
      <c r="I390" s="108"/>
      <c r="J390" s="108"/>
      <c r="K390" s="108"/>
      <c r="L390" s="108"/>
      <c r="M390" s="32"/>
      <c r="N390" s="108"/>
      <c r="O390" s="108"/>
      <c r="P390" s="109"/>
      <c r="Q390" s="154"/>
      <c r="R390" s="154"/>
      <c r="S390" s="108"/>
      <c r="T390" s="108"/>
      <c r="U390" s="108"/>
      <c r="V390" s="108"/>
      <c r="W390" s="108"/>
      <c r="X390" s="32"/>
      <c r="Y390" s="108"/>
      <c r="Z390" s="108"/>
      <c r="AB390" s="108"/>
      <c r="AC390" s="108"/>
      <c r="AD390" s="158"/>
      <c r="AE390" s="159"/>
      <c r="AF390" s="108"/>
      <c r="AG390" s="108"/>
    </row>
    <row r="391" spans="1:33" x14ac:dyDescent="0.2">
      <c r="A391" s="152"/>
      <c r="B391" s="152"/>
      <c r="C391" s="108"/>
      <c r="D391" s="108"/>
      <c r="E391" s="108"/>
      <c r="F391" s="153"/>
      <c r="G391" s="108"/>
      <c r="H391" s="252"/>
      <c r="I391" s="108"/>
      <c r="J391" s="108"/>
      <c r="K391" s="108"/>
      <c r="L391" s="108"/>
      <c r="M391" s="32"/>
      <c r="N391" s="108"/>
      <c r="O391" s="108"/>
      <c r="P391" s="109"/>
      <c r="Q391" s="154"/>
      <c r="R391" s="154"/>
      <c r="S391" s="108"/>
      <c r="T391" s="108"/>
      <c r="U391" s="108"/>
      <c r="V391" s="108"/>
      <c r="W391" s="108"/>
      <c r="X391" s="32"/>
      <c r="Y391" s="108"/>
      <c r="Z391" s="108"/>
      <c r="AB391" s="108"/>
      <c r="AC391" s="108"/>
      <c r="AD391" s="158"/>
      <c r="AE391" s="159"/>
      <c r="AF391" s="108"/>
      <c r="AG391" s="108"/>
    </row>
    <row r="392" spans="1:33" x14ac:dyDescent="0.2">
      <c r="A392" s="152"/>
      <c r="B392" s="152"/>
      <c r="C392" s="108"/>
      <c r="D392" s="108"/>
      <c r="E392" s="108"/>
      <c r="F392" s="153"/>
      <c r="G392" s="108"/>
      <c r="H392" s="252"/>
      <c r="I392" s="108"/>
      <c r="J392" s="108"/>
      <c r="K392" s="108"/>
      <c r="L392" s="108"/>
      <c r="M392" s="32"/>
      <c r="N392" s="108"/>
      <c r="O392" s="108"/>
      <c r="P392" s="109"/>
      <c r="Q392" s="154"/>
      <c r="R392" s="154"/>
      <c r="S392" s="108"/>
      <c r="T392" s="108"/>
      <c r="U392" s="108"/>
      <c r="V392" s="108"/>
      <c r="W392" s="108"/>
      <c r="X392" s="32"/>
      <c r="Y392" s="108"/>
      <c r="Z392" s="108"/>
      <c r="AB392" s="108"/>
      <c r="AC392" s="108"/>
      <c r="AD392" s="158"/>
      <c r="AE392" s="159"/>
      <c r="AF392" s="108"/>
      <c r="AG392" s="108"/>
    </row>
    <row r="393" spans="1:33" x14ac:dyDescent="0.2">
      <c r="A393" s="152"/>
      <c r="B393" s="152"/>
      <c r="C393" s="108"/>
      <c r="D393" s="108"/>
      <c r="E393" s="108"/>
      <c r="F393" s="153"/>
      <c r="G393" s="108"/>
      <c r="H393" s="252"/>
      <c r="I393" s="108"/>
      <c r="J393" s="108"/>
      <c r="K393" s="108"/>
      <c r="L393" s="108"/>
      <c r="M393" s="32"/>
      <c r="N393" s="108"/>
      <c r="O393" s="108"/>
      <c r="P393" s="109"/>
      <c r="Q393" s="154"/>
      <c r="R393" s="154"/>
      <c r="S393" s="108"/>
      <c r="T393" s="108"/>
      <c r="U393" s="108"/>
      <c r="V393" s="108"/>
      <c r="W393" s="108"/>
      <c r="X393" s="32"/>
      <c r="Y393" s="108"/>
      <c r="Z393" s="108"/>
      <c r="AB393" s="108"/>
      <c r="AC393" s="108"/>
      <c r="AD393" s="158"/>
      <c r="AE393" s="159"/>
      <c r="AF393" s="108"/>
      <c r="AG393" s="108"/>
    </row>
    <row r="394" spans="1:33" x14ac:dyDescent="0.2">
      <c r="A394" s="152"/>
      <c r="B394" s="152"/>
      <c r="C394" s="108"/>
      <c r="D394" s="108"/>
      <c r="E394" s="108"/>
      <c r="F394" s="153"/>
      <c r="G394" s="108"/>
      <c r="H394" s="252"/>
      <c r="I394" s="108"/>
      <c r="J394" s="108"/>
      <c r="K394" s="108"/>
      <c r="L394" s="108"/>
      <c r="M394" s="32"/>
      <c r="N394" s="108"/>
      <c r="O394" s="108"/>
      <c r="P394" s="109"/>
      <c r="Q394" s="154"/>
      <c r="R394" s="154"/>
      <c r="S394" s="108"/>
      <c r="T394" s="108"/>
      <c r="U394" s="108"/>
      <c r="V394" s="108"/>
      <c r="W394" s="108"/>
      <c r="X394" s="32"/>
      <c r="Y394" s="108"/>
      <c r="Z394" s="108"/>
      <c r="AB394" s="108"/>
      <c r="AC394" s="108"/>
      <c r="AD394" s="158"/>
      <c r="AE394" s="159"/>
      <c r="AF394" s="108"/>
      <c r="AG394" s="108"/>
    </row>
    <row r="395" spans="1:33" x14ac:dyDescent="0.2">
      <c r="A395" s="152"/>
      <c r="B395" s="152"/>
      <c r="C395" s="108"/>
      <c r="D395" s="108"/>
      <c r="E395" s="108"/>
      <c r="F395" s="153"/>
      <c r="G395" s="108"/>
      <c r="H395" s="252"/>
      <c r="I395" s="108"/>
      <c r="J395" s="108"/>
      <c r="K395" s="108"/>
      <c r="L395" s="108"/>
      <c r="M395" s="32"/>
      <c r="N395" s="108"/>
      <c r="O395" s="108"/>
      <c r="P395" s="109"/>
      <c r="Q395" s="154"/>
      <c r="R395" s="154"/>
      <c r="S395" s="108"/>
      <c r="T395" s="108"/>
      <c r="U395" s="108"/>
      <c r="V395" s="108"/>
      <c r="W395" s="108"/>
      <c r="X395" s="32"/>
      <c r="Y395" s="108"/>
      <c r="Z395" s="108"/>
      <c r="AB395" s="108"/>
      <c r="AC395" s="108"/>
      <c r="AD395" s="158"/>
      <c r="AE395" s="159"/>
      <c r="AF395" s="108"/>
      <c r="AG395" s="108"/>
    </row>
    <row r="396" spans="1:33" x14ac:dyDescent="0.2">
      <c r="A396" s="152"/>
      <c r="B396" s="152"/>
      <c r="C396" s="108"/>
      <c r="D396" s="108"/>
      <c r="E396" s="108"/>
      <c r="F396" s="153"/>
      <c r="G396" s="108"/>
      <c r="H396" s="252"/>
      <c r="I396" s="108"/>
      <c r="J396" s="108"/>
      <c r="K396" s="108"/>
      <c r="L396" s="108"/>
      <c r="M396" s="32"/>
      <c r="N396" s="108"/>
      <c r="O396" s="108"/>
      <c r="P396" s="109"/>
      <c r="Q396" s="154"/>
      <c r="R396" s="154"/>
      <c r="S396" s="108"/>
      <c r="T396" s="108"/>
      <c r="U396" s="108"/>
      <c r="V396" s="108"/>
      <c r="W396" s="108"/>
      <c r="X396" s="32"/>
      <c r="Y396" s="108"/>
      <c r="Z396" s="108"/>
      <c r="AB396" s="108"/>
      <c r="AC396" s="108"/>
      <c r="AD396" s="158"/>
      <c r="AE396" s="159"/>
      <c r="AF396" s="108"/>
      <c r="AG396" s="108"/>
    </row>
    <row r="397" spans="1:33" x14ac:dyDescent="0.2">
      <c r="A397" s="152"/>
      <c r="B397" s="152"/>
      <c r="C397" s="108"/>
      <c r="D397" s="108"/>
      <c r="E397" s="108"/>
      <c r="F397" s="153"/>
      <c r="G397" s="108"/>
      <c r="H397" s="252"/>
      <c r="I397" s="108"/>
      <c r="J397" s="108"/>
      <c r="K397" s="108"/>
      <c r="L397" s="108"/>
      <c r="M397" s="32"/>
      <c r="N397" s="108"/>
      <c r="O397" s="108"/>
      <c r="P397" s="109"/>
      <c r="Q397" s="154"/>
      <c r="R397" s="154"/>
      <c r="S397" s="108"/>
      <c r="T397" s="108"/>
      <c r="U397" s="108"/>
      <c r="V397" s="108"/>
      <c r="W397" s="108"/>
      <c r="X397" s="32"/>
      <c r="Y397" s="108"/>
      <c r="Z397" s="108"/>
      <c r="AB397" s="108"/>
      <c r="AC397" s="108"/>
      <c r="AD397" s="158"/>
      <c r="AE397" s="159"/>
      <c r="AF397" s="108"/>
      <c r="AG397" s="108"/>
    </row>
    <row r="398" spans="1:33" x14ac:dyDescent="0.2">
      <c r="A398" s="152"/>
      <c r="B398" s="152"/>
      <c r="C398" s="108"/>
      <c r="D398" s="108"/>
      <c r="E398" s="108"/>
      <c r="F398" s="153"/>
      <c r="G398" s="108"/>
      <c r="H398" s="252"/>
      <c r="I398" s="108"/>
      <c r="J398" s="108"/>
      <c r="K398" s="108"/>
      <c r="L398" s="108"/>
      <c r="M398" s="32"/>
      <c r="N398" s="108"/>
      <c r="O398" s="108"/>
      <c r="P398" s="109"/>
      <c r="Q398" s="154"/>
      <c r="R398" s="154"/>
      <c r="S398" s="108"/>
      <c r="T398" s="108"/>
      <c r="U398" s="108"/>
      <c r="V398" s="108"/>
      <c r="W398" s="108"/>
      <c r="X398" s="32"/>
      <c r="Y398" s="108"/>
      <c r="Z398" s="108"/>
      <c r="AB398" s="108"/>
      <c r="AC398" s="108"/>
      <c r="AD398" s="158"/>
      <c r="AE398" s="159"/>
      <c r="AF398" s="108"/>
      <c r="AG398" s="108"/>
    </row>
    <row r="399" spans="1:33" x14ac:dyDescent="0.2">
      <c r="A399" s="152"/>
      <c r="B399" s="152"/>
      <c r="C399" s="108"/>
      <c r="D399" s="108"/>
      <c r="E399" s="108"/>
      <c r="F399" s="153"/>
      <c r="G399" s="108"/>
      <c r="H399" s="252"/>
      <c r="I399" s="108"/>
      <c r="J399" s="108"/>
      <c r="K399" s="108"/>
      <c r="L399" s="108"/>
      <c r="M399" s="32"/>
      <c r="N399" s="108"/>
      <c r="O399" s="108"/>
      <c r="P399" s="109"/>
      <c r="Q399" s="154"/>
      <c r="R399" s="154"/>
      <c r="S399" s="108"/>
      <c r="T399" s="108"/>
      <c r="U399" s="108"/>
      <c r="V399" s="108"/>
      <c r="W399" s="108"/>
      <c r="X399" s="32"/>
      <c r="Y399" s="108"/>
      <c r="Z399" s="108"/>
      <c r="AB399" s="108"/>
      <c r="AC399" s="108"/>
      <c r="AD399" s="158"/>
      <c r="AE399" s="159"/>
      <c r="AF399" s="108"/>
      <c r="AG399" s="108"/>
    </row>
    <row r="400" spans="1:33" x14ac:dyDescent="0.2">
      <c r="A400" s="152"/>
      <c r="B400" s="152"/>
      <c r="C400" s="108"/>
      <c r="D400" s="108"/>
      <c r="E400" s="108"/>
      <c r="F400" s="153"/>
      <c r="G400" s="108"/>
      <c r="H400" s="252"/>
      <c r="I400" s="108"/>
      <c r="J400" s="108"/>
      <c r="K400" s="108"/>
      <c r="L400" s="108"/>
      <c r="M400" s="32"/>
      <c r="N400" s="108"/>
      <c r="O400" s="108"/>
      <c r="P400" s="109"/>
      <c r="Q400" s="154"/>
      <c r="R400" s="154"/>
      <c r="S400" s="108"/>
      <c r="T400" s="108"/>
      <c r="U400" s="108"/>
      <c r="V400" s="108"/>
      <c r="W400" s="108"/>
      <c r="X400" s="32"/>
      <c r="Y400" s="108"/>
      <c r="Z400" s="108"/>
      <c r="AB400" s="108"/>
      <c r="AC400" s="108"/>
      <c r="AD400" s="158"/>
      <c r="AE400" s="159"/>
      <c r="AF400" s="108"/>
      <c r="AG400" s="108"/>
    </row>
    <row r="401" spans="1:33" x14ac:dyDescent="0.2">
      <c r="A401" s="152"/>
      <c r="B401" s="152"/>
      <c r="C401" s="108"/>
      <c r="D401" s="108"/>
      <c r="E401" s="108"/>
      <c r="F401" s="153"/>
      <c r="G401" s="108"/>
      <c r="H401" s="252"/>
      <c r="I401" s="108"/>
      <c r="J401" s="108"/>
      <c r="K401" s="108"/>
      <c r="L401" s="108"/>
      <c r="M401" s="32"/>
      <c r="N401" s="108"/>
      <c r="O401" s="108"/>
      <c r="P401" s="109"/>
      <c r="Q401" s="154"/>
      <c r="R401" s="154"/>
      <c r="S401" s="108"/>
      <c r="T401" s="108"/>
      <c r="U401" s="108"/>
      <c r="V401" s="108"/>
      <c r="W401" s="108"/>
      <c r="X401" s="32"/>
      <c r="Y401" s="108"/>
      <c r="Z401" s="108"/>
      <c r="AB401" s="108"/>
      <c r="AC401" s="108"/>
      <c r="AD401" s="158"/>
      <c r="AE401" s="159"/>
      <c r="AF401" s="108"/>
      <c r="AG401" s="108"/>
    </row>
    <row r="402" spans="1:33" x14ac:dyDescent="0.2">
      <c r="A402" s="152"/>
      <c r="B402" s="152"/>
      <c r="C402" s="108"/>
      <c r="D402" s="108"/>
      <c r="E402" s="108"/>
      <c r="F402" s="153"/>
      <c r="G402" s="108"/>
      <c r="H402" s="252"/>
      <c r="I402" s="108"/>
      <c r="J402" s="108"/>
      <c r="K402" s="108"/>
      <c r="L402" s="108"/>
      <c r="M402" s="32"/>
      <c r="N402" s="108"/>
      <c r="O402" s="108"/>
      <c r="P402" s="109"/>
      <c r="Q402" s="154"/>
      <c r="R402" s="154"/>
      <c r="S402" s="108"/>
      <c r="T402" s="108"/>
      <c r="U402" s="108"/>
      <c r="V402" s="108"/>
      <c r="W402" s="108"/>
      <c r="X402" s="32"/>
      <c r="Y402" s="108"/>
      <c r="Z402" s="108"/>
      <c r="AB402" s="108"/>
      <c r="AC402" s="108"/>
      <c r="AD402" s="158"/>
      <c r="AE402" s="159"/>
      <c r="AF402" s="108"/>
      <c r="AG402" s="108"/>
    </row>
    <row r="403" spans="1:33" x14ac:dyDescent="0.2">
      <c r="A403" s="152"/>
      <c r="B403" s="152"/>
      <c r="C403" s="108"/>
      <c r="D403" s="108"/>
      <c r="E403" s="108"/>
      <c r="F403" s="153"/>
      <c r="G403" s="108"/>
      <c r="H403" s="252"/>
      <c r="I403" s="108"/>
      <c r="J403" s="108"/>
      <c r="K403" s="108"/>
      <c r="L403" s="108"/>
      <c r="M403" s="32"/>
      <c r="N403" s="108"/>
      <c r="O403" s="108"/>
      <c r="P403" s="109"/>
      <c r="Q403" s="154"/>
      <c r="R403" s="154"/>
      <c r="S403" s="108"/>
      <c r="T403" s="108"/>
      <c r="U403" s="108"/>
      <c r="V403" s="108"/>
      <c r="W403" s="108"/>
      <c r="X403" s="32"/>
      <c r="Y403" s="108"/>
      <c r="Z403" s="108"/>
      <c r="AB403" s="108"/>
      <c r="AC403" s="108"/>
      <c r="AD403" s="158"/>
      <c r="AE403" s="159"/>
      <c r="AF403" s="108"/>
      <c r="AG403" s="108"/>
    </row>
    <row r="404" spans="1:33" x14ac:dyDescent="0.2">
      <c r="A404" s="152"/>
      <c r="B404" s="152"/>
      <c r="C404" s="108"/>
      <c r="D404" s="108"/>
      <c r="E404" s="108"/>
      <c r="F404" s="153"/>
      <c r="G404" s="108"/>
      <c r="H404" s="252"/>
      <c r="I404" s="108"/>
      <c r="J404" s="108"/>
      <c r="K404" s="108"/>
      <c r="L404" s="108"/>
      <c r="M404" s="32"/>
      <c r="N404" s="108"/>
      <c r="O404" s="108"/>
      <c r="P404" s="109"/>
      <c r="Q404" s="154"/>
      <c r="R404" s="154"/>
      <c r="S404" s="108"/>
      <c r="T404" s="108"/>
      <c r="U404" s="108"/>
      <c r="V404" s="108"/>
      <c r="W404" s="108"/>
      <c r="X404" s="32"/>
      <c r="Y404" s="108"/>
      <c r="Z404" s="108"/>
      <c r="AB404" s="108"/>
      <c r="AC404" s="108"/>
      <c r="AD404" s="158"/>
      <c r="AE404" s="159"/>
      <c r="AF404" s="108"/>
      <c r="AG404" s="108"/>
    </row>
    <row r="405" spans="1:33" x14ac:dyDescent="0.2">
      <c r="A405" s="152"/>
      <c r="B405" s="152"/>
      <c r="C405" s="108"/>
      <c r="D405" s="108"/>
      <c r="E405" s="108"/>
      <c r="F405" s="153"/>
      <c r="G405" s="108"/>
      <c r="H405" s="252"/>
      <c r="I405" s="108"/>
      <c r="J405" s="108"/>
      <c r="K405" s="108"/>
      <c r="L405" s="108"/>
      <c r="M405" s="32"/>
      <c r="N405" s="108"/>
      <c r="O405" s="108"/>
      <c r="P405" s="109"/>
      <c r="Q405" s="154"/>
      <c r="R405" s="154"/>
      <c r="S405" s="108"/>
      <c r="T405" s="108"/>
      <c r="U405" s="108"/>
      <c r="V405" s="108"/>
      <c r="W405" s="108"/>
      <c r="X405" s="32"/>
      <c r="Y405" s="108"/>
      <c r="Z405" s="108"/>
      <c r="AB405" s="108"/>
      <c r="AC405" s="108"/>
      <c r="AD405" s="158"/>
      <c r="AE405" s="159"/>
      <c r="AF405" s="108"/>
      <c r="AG405" s="108"/>
    </row>
    <row r="406" spans="1:33" x14ac:dyDescent="0.2">
      <c r="A406" s="152"/>
      <c r="B406" s="152"/>
      <c r="C406" s="108"/>
      <c r="D406" s="108"/>
      <c r="E406" s="108"/>
      <c r="F406" s="153"/>
      <c r="G406" s="108"/>
      <c r="H406" s="252"/>
      <c r="I406" s="108"/>
      <c r="J406" s="108"/>
      <c r="K406" s="108"/>
      <c r="L406" s="108"/>
      <c r="M406" s="32"/>
      <c r="N406" s="108"/>
      <c r="O406" s="108"/>
      <c r="P406" s="109"/>
      <c r="Q406" s="154"/>
      <c r="R406" s="154"/>
      <c r="S406" s="108"/>
      <c r="T406" s="108"/>
      <c r="U406" s="108"/>
      <c r="V406" s="108"/>
      <c r="W406" s="108"/>
      <c r="X406" s="32"/>
      <c r="Y406" s="108"/>
      <c r="Z406" s="108"/>
      <c r="AB406" s="108"/>
      <c r="AC406" s="108"/>
      <c r="AD406" s="158"/>
      <c r="AE406" s="159"/>
      <c r="AF406" s="108"/>
      <c r="AG406" s="108"/>
    </row>
    <row r="407" spans="1:33" x14ac:dyDescent="0.2">
      <c r="A407" s="152"/>
      <c r="B407" s="152"/>
      <c r="C407" s="108"/>
      <c r="D407" s="108"/>
      <c r="E407" s="108"/>
      <c r="F407" s="153"/>
      <c r="G407" s="108"/>
      <c r="H407" s="252"/>
      <c r="I407" s="108"/>
      <c r="J407" s="108"/>
      <c r="K407" s="108"/>
      <c r="L407" s="108"/>
      <c r="M407" s="32"/>
      <c r="N407" s="108"/>
      <c r="O407" s="108"/>
      <c r="P407" s="109"/>
      <c r="Q407" s="154"/>
      <c r="R407" s="154"/>
      <c r="S407" s="108"/>
      <c r="T407" s="108"/>
      <c r="U407" s="108"/>
      <c r="V407" s="108"/>
      <c r="W407" s="108"/>
      <c r="X407" s="32"/>
      <c r="Y407" s="108"/>
      <c r="Z407" s="108"/>
      <c r="AB407" s="108"/>
      <c r="AC407" s="108"/>
      <c r="AD407" s="158"/>
      <c r="AE407" s="159"/>
      <c r="AF407" s="108"/>
      <c r="AG407" s="108"/>
    </row>
    <row r="408" spans="1:33" x14ac:dyDescent="0.2">
      <c r="A408" s="152"/>
      <c r="B408" s="152"/>
      <c r="C408" s="108"/>
      <c r="D408" s="108"/>
      <c r="E408" s="108"/>
      <c r="F408" s="153"/>
      <c r="G408" s="108"/>
      <c r="H408" s="252"/>
      <c r="I408" s="108"/>
      <c r="J408" s="108"/>
      <c r="K408" s="108"/>
      <c r="L408" s="108"/>
      <c r="M408" s="32"/>
      <c r="N408" s="108"/>
      <c r="O408" s="108"/>
      <c r="P408" s="109"/>
      <c r="Q408" s="154"/>
      <c r="R408" s="154"/>
      <c r="S408" s="108"/>
      <c r="T408" s="108"/>
      <c r="U408" s="108"/>
      <c r="V408" s="108"/>
      <c r="W408" s="108"/>
      <c r="X408" s="32"/>
      <c r="Y408" s="108"/>
      <c r="Z408" s="108"/>
      <c r="AB408" s="108"/>
      <c r="AC408" s="108"/>
      <c r="AD408" s="158"/>
      <c r="AE408" s="159"/>
      <c r="AF408" s="108"/>
      <c r="AG408" s="108"/>
    </row>
    <row r="409" spans="1:33" x14ac:dyDescent="0.2">
      <c r="A409" s="152"/>
      <c r="B409" s="152"/>
      <c r="C409" s="108"/>
      <c r="D409" s="108"/>
      <c r="E409" s="108"/>
      <c r="F409" s="153"/>
      <c r="G409" s="108"/>
      <c r="H409" s="252"/>
      <c r="I409" s="108"/>
      <c r="J409" s="108"/>
      <c r="K409" s="108"/>
      <c r="L409" s="108"/>
      <c r="M409" s="32"/>
      <c r="N409" s="108"/>
      <c r="O409" s="108"/>
      <c r="P409" s="109"/>
      <c r="Q409" s="154"/>
      <c r="R409" s="154"/>
      <c r="S409" s="108"/>
      <c r="T409" s="108"/>
      <c r="U409" s="108"/>
      <c r="V409" s="108"/>
      <c r="W409" s="108"/>
      <c r="X409" s="32"/>
      <c r="Y409" s="108"/>
      <c r="Z409" s="108"/>
      <c r="AB409" s="108"/>
      <c r="AC409" s="108"/>
      <c r="AD409" s="158"/>
      <c r="AE409" s="159"/>
      <c r="AF409" s="108"/>
      <c r="AG409" s="108"/>
    </row>
    <row r="410" spans="1:33" x14ac:dyDescent="0.2">
      <c r="A410" s="152"/>
      <c r="B410" s="152"/>
      <c r="C410" s="108"/>
      <c r="D410" s="108"/>
      <c r="E410" s="108"/>
      <c r="F410" s="153"/>
      <c r="G410" s="108"/>
      <c r="H410" s="252"/>
      <c r="I410" s="108"/>
      <c r="J410" s="108"/>
      <c r="K410" s="108"/>
      <c r="L410" s="108"/>
      <c r="M410" s="32"/>
      <c r="N410" s="108"/>
      <c r="O410" s="108"/>
      <c r="P410" s="109"/>
      <c r="Q410" s="154"/>
      <c r="R410" s="154"/>
      <c r="S410" s="108"/>
      <c r="T410" s="108"/>
      <c r="U410" s="108"/>
      <c r="V410" s="108"/>
      <c r="W410" s="108"/>
      <c r="X410" s="32"/>
      <c r="Y410" s="108"/>
      <c r="Z410" s="108"/>
      <c r="AB410" s="108"/>
      <c r="AC410" s="108"/>
      <c r="AD410" s="158"/>
      <c r="AE410" s="159"/>
      <c r="AF410" s="108"/>
      <c r="AG410" s="108"/>
    </row>
    <row r="411" spans="1:33" x14ac:dyDescent="0.2">
      <c r="A411" s="152"/>
      <c r="B411" s="152"/>
      <c r="C411" s="108"/>
      <c r="D411" s="108"/>
      <c r="E411" s="108"/>
      <c r="F411" s="153"/>
      <c r="G411" s="108"/>
      <c r="H411" s="252"/>
      <c r="I411" s="108"/>
      <c r="J411" s="108"/>
      <c r="K411" s="108"/>
      <c r="L411" s="108"/>
      <c r="M411" s="32"/>
      <c r="N411" s="108"/>
      <c r="O411" s="108"/>
      <c r="P411" s="109"/>
      <c r="Q411" s="154"/>
      <c r="R411" s="154"/>
      <c r="S411" s="108"/>
      <c r="T411" s="108"/>
      <c r="U411" s="108"/>
      <c r="V411" s="108"/>
      <c r="W411" s="108"/>
      <c r="X411" s="32"/>
      <c r="Y411" s="108"/>
      <c r="Z411" s="108"/>
      <c r="AB411" s="108"/>
      <c r="AC411" s="108"/>
      <c r="AD411" s="158"/>
      <c r="AE411" s="159"/>
      <c r="AF411" s="108"/>
      <c r="AG411" s="108"/>
    </row>
    <row r="412" spans="1:33" x14ac:dyDescent="0.2">
      <c r="A412" s="152"/>
      <c r="B412" s="152"/>
      <c r="C412" s="108"/>
      <c r="D412" s="108"/>
      <c r="E412" s="108"/>
      <c r="F412" s="153"/>
      <c r="G412" s="108"/>
      <c r="H412" s="252"/>
      <c r="I412" s="108"/>
      <c r="J412" s="108"/>
      <c r="K412" s="108"/>
      <c r="L412" s="108"/>
      <c r="M412" s="32"/>
      <c r="N412" s="108"/>
      <c r="O412" s="108"/>
      <c r="P412" s="109"/>
      <c r="Q412" s="154"/>
      <c r="R412" s="154"/>
      <c r="S412" s="108"/>
      <c r="T412" s="108"/>
      <c r="U412" s="108"/>
      <c r="V412" s="108"/>
      <c r="W412" s="108"/>
      <c r="X412" s="32"/>
      <c r="Y412" s="108"/>
      <c r="Z412" s="108"/>
      <c r="AB412" s="108"/>
      <c r="AC412" s="108"/>
      <c r="AD412" s="158"/>
      <c r="AE412" s="159"/>
      <c r="AF412" s="108"/>
      <c r="AG412" s="108"/>
    </row>
    <row r="413" spans="1:33" x14ac:dyDescent="0.2">
      <c r="A413" s="152"/>
      <c r="B413" s="152"/>
      <c r="C413" s="108"/>
      <c r="D413" s="108"/>
      <c r="E413" s="108"/>
      <c r="F413" s="153"/>
      <c r="G413" s="108"/>
      <c r="H413" s="252"/>
      <c r="I413" s="108"/>
      <c r="J413" s="108"/>
      <c r="K413" s="108"/>
      <c r="L413" s="108"/>
      <c r="M413" s="32"/>
      <c r="N413" s="108"/>
      <c r="O413" s="108"/>
      <c r="P413" s="109"/>
      <c r="Q413" s="154"/>
      <c r="R413" s="154"/>
      <c r="S413" s="108"/>
      <c r="T413" s="108"/>
      <c r="U413" s="108"/>
      <c r="V413" s="108"/>
      <c r="W413" s="108"/>
      <c r="X413" s="32"/>
      <c r="Y413" s="108"/>
      <c r="Z413" s="108"/>
      <c r="AB413" s="108"/>
      <c r="AC413" s="108"/>
      <c r="AD413" s="158"/>
      <c r="AE413" s="159"/>
      <c r="AF413" s="108"/>
      <c r="AG413" s="108"/>
    </row>
    <row r="414" spans="1:33" x14ac:dyDescent="0.2">
      <c r="A414" s="152"/>
      <c r="B414" s="152"/>
      <c r="C414" s="108"/>
      <c r="D414" s="108"/>
      <c r="E414" s="108"/>
      <c r="F414" s="153"/>
      <c r="G414" s="108"/>
      <c r="H414" s="252"/>
      <c r="I414" s="108"/>
      <c r="J414" s="108"/>
      <c r="K414" s="108"/>
      <c r="L414" s="108"/>
      <c r="M414" s="32"/>
      <c r="N414" s="108"/>
      <c r="O414" s="108"/>
      <c r="P414" s="109"/>
      <c r="Q414" s="154"/>
      <c r="R414" s="154"/>
      <c r="S414" s="108"/>
      <c r="T414" s="108"/>
      <c r="U414" s="108"/>
      <c r="V414" s="108"/>
      <c r="W414" s="108"/>
      <c r="X414" s="32"/>
      <c r="Y414" s="108"/>
      <c r="Z414" s="108"/>
      <c r="AB414" s="108"/>
      <c r="AC414" s="108"/>
      <c r="AD414" s="158"/>
      <c r="AE414" s="159"/>
      <c r="AF414" s="108"/>
      <c r="AG414" s="108"/>
    </row>
    <row r="415" spans="1:33" x14ac:dyDescent="0.2">
      <c r="A415" s="152"/>
      <c r="B415" s="152"/>
      <c r="C415" s="108"/>
      <c r="D415" s="108"/>
      <c r="E415" s="108"/>
      <c r="F415" s="153"/>
      <c r="G415" s="108"/>
      <c r="H415" s="252"/>
      <c r="I415" s="108"/>
      <c r="J415" s="108"/>
      <c r="K415" s="108"/>
      <c r="L415" s="108"/>
      <c r="M415" s="32"/>
      <c r="N415" s="108"/>
      <c r="O415" s="108"/>
      <c r="P415" s="109"/>
      <c r="Q415" s="154"/>
      <c r="R415" s="154"/>
      <c r="S415" s="108"/>
      <c r="T415" s="108"/>
      <c r="U415" s="108"/>
      <c r="V415" s="108"/>
      <c r="W415" s="108"/>
      <c r="X415" s="32"/>
      <c r="Y415" s="108"/>
      <c r="Z415" s="108"/>
      <c r="AB415" s="108"/>
      <c r="AC415" s="108"/>
      <c r="AD415" s="158"/>
      <c r="AE415" s="159"/>
      <c r="AF415" s="108"/>
      <c r="AG415" s="108"/>
    </row>
    <row r="416" spans="1:33" x14ac:dyDescent="0.2">
      <c r="A416" s="152"/>
      <c r="B416" s="152"/>
      <c r="C416" s="108"/>
      <c r="D416" s="108"/>
      <c r="E416" s="108"/>
      <c r="F416" s="153"/>
      <c r="G416" s="108"/>
      <c r="H416" s="252"/>
      <c r="I416" s="108"/>
      <c r="J416" s="108"/>
      <c r="K416" s="108"/>
      <c r="L416" s="108"/>
      <c r="M416" s="32"/>
      <c r="N416" s="108"/>
      <c r="O416" s="108"/>
      <c r="P416" s="109"/>
      <c r="Q416" s="154"/>
      <c r="R416" s="154"/>
      <c r="S416" s="108"/>
      <c r="T416" s="108"/>
      <c r="U416" s="108"/>
      <c r="V416" s="108"/>
      <c r="W416" s="108"/>
      <c r="X416" s="32"/>
      <c r="Y416" s="108"/>
      <c r="Z416" s="108"/>
      <c r="AB416" s="108"/>
      <c r="AC416" s="108"/>
      <c r="AD416" s="158"/>
      <c r="AE416" s="159"/>
      <c r="AF416" s="108"/>
      <c r="AG416" s="108"/>
    </row>
    <row r="417" spans="1:33" x14ac:dyDescent="0.2">
      <c r="A417" s="152"/>
      <c r="B417" s="152"/>
      <c r="C417" s="108"/>
      <c r="D417" s="108"/>
      <c r="E417" s="108"/>
      <c r="F417" s="153"/>
      <c r="G417" s="108"/>
      <c r="H417" s="252"/>
      <c r="I417" s="108"/>
      <c r="J417" s="108"/>
      <c r="K417" s="108"/>
      <c r="L417" s="108"/>
      <c r="M417" s="32"/>
      <c r="N417" s="108"/>
      <c r="O417" s="108"/>
      <c r="P417" s="109"/>
      <c r="Q417" s="154"/>
      <c r="R417" s="154"/>
      <c r="S417" s="108"/>
      <c r="T417" s="108"/>
      <c r="U417" s="108"/>
      <c r="V417" s="108"/>
      <c r="W417" s="108"/>
      <c r="X417" s="32"/>
      <c r="Y417" s="108"/>
      <c r="Z417" s="108"/>
      <c r="AB417" s="108"/>
      <c r="AC417" s="108"/>
      <c r="AD417" s="158"/>
      <c r="AE417" s="159"/>
      <c r="AF417" s="108"/>
      <c r="AG417" s="108"/>
    </row>
    <row r="418" spans="1:33" x14ac:dyDescent="0.2">
      <c r="A418" s="152"/>
      <c r="B418" s="152"/>
      <c r="C418" s="108"/>
      <c r="D418" s="108"/>
      <c r="E418" s="108"/>
      <c r="F418" s="153"/>
      <c r="G418" s="108"/>
      <c r="H418" s="252"/>
      <c r="I418" s="108"/>
      <c r="J418" s="108"/>
      <c r="K418" s="108"/>
      <c r="L418" s="108"/>
      <c r="M418" s="32"/>
      <c r="N418" s="108"/>
      <c r="O418" s="108"/>
      <c r="P418" s="109"/>
      <c r="Q418" s="154"/>
      <c r="R418" s="154"/>
      <c r="S418" s="108"/>
      <c r="T418" s="108"/>
      <c r="U418" s="108"/>
      <c r="V418" s="108"/>
      <c r="W418" s="108"/>
      <c r="X418" s="32"/>
      <c r="Y418" s="108"/>
      <c r="Z418" s="108"/>
      <c r="AB418" s="108"/>
      <c r="AC418" s="108"/>
      <c r="AD418" s="158"/>
      <c r="AE418" s="159"/>
      <c r="AF418" s="108"/>
      <c r="AG418" s="108"/>
    </row>
    <row r="419" spans="1:33" x14ac:dyDescent="0.2">
      <c r="A419" s="152"/>
      <c r="B419" s="152"/>
      <c r="C419" s="108"/>
      <c r="D419" s="108"/>
      <c r="E419" s="108"/>
      <c r="F419" s="153"/>
      <c r="G419" s="108"/>
      <c r="H419" s="252"/>
      <c r="I419" s="108"/>
      <c r="J419" s="108"/>
      <c r="K419" s="108"/>
      <c r="L419" s="108"/>
      <c r="M419" s="32"/>
      <c r="N419" s="108"/>
      <c r="O419" s="108"/>
      <c r="P419" s="109"/>
      <c r="Q419" s="154"/>
      <c r="R419" s="154"/>
      <c r="S419" s="108"/>
      <c r="T419" s="108"/>
      <c r="U419" s="108"/>
      <c r="V419" s="108"/>
      <c r="W419" s="108"/>
      <c r="X419" s="32"/>
      <c r="Y419" s="108"/>
      <c r="Z419" s="108"/>
      <c r="AB419" s="108"/>
      <c r="AC419" s="108"/>
      <c r="AD419" s="158"/>
      <c r="AE419" s="159"/>
      <c r="AF419" s="108"/>
      <c r="AG419" s="108"/>
    </row>
    <row r="420" spans="1:33" x14ac:dyDescent="0.2">
      <c r="A420" s="152"/>
      <c r="B420" s="152"/>
      <c r="C420" s="108"/>
      <c r="D420" s="108"/>
      <c r="E420" s="108"/>
      <c r="F420" s="153"/>
      <c r="G420" s="108"/>
      <c r="H420" s="252"/>
      <c r="I420" s="108"/>
      <c r="J420" s="108"/>
      <c r="K420" s="108"/>
      <c r="L420" s="108"/>
      <c r="M420" s="32"/>
      <c r="N420" s="108"/>
      <c r="O420" s="108"/>
      <c r="P420" s="109"/>
      <c r="Q420" s="154"/>
      <c r="R420" s="154"/>
      <c r="S420" s="108"/>
      <c r="T420" s="108"/>
      <c r="U420" s="108"/>
      <c r="V420" s="108"/>
      <c r="W420" s="108"/>
      <c r="X420" s="32"/>
      <c r="Y420" s="108"/>
      <c r="Z420" s="108"/>
      <c r="AB420" s="108"/>
      <c r="AC420" s="108"/>
      <c r="AD420" s="158"/>
      <c r="AE420" s="159"/>
      <c r="AF420" s="108"/>
      <c r="AG420" s="108"/>
    </row>
    <row r="421" spans="1:33" x14ac:dyDescent="0.2">
      <c r="A421" s="152"/>
      <c r="B421" s="152"/>
      <c r="C421" s="108"/>
      <c r="D421" s="108"/>
      <c r="E421" s="108"/>
      <c r="F421" s="153"/>
      <c r="G421" s="108"/>
      <c r="H421" s="252"/>
      <c r="I421" s="108"/>
      <c r="J421" s="108"/>
      <c r="K421" s="108"/>
      <c r="L421" s="108"/>
      <c r="M421" s="32"/>
      <c r="N421" s="108"/>
      <c r="O421" s="108"/>
      <c r="P421" s="109"/>
      <c r="Q421" s="154"/>
      <c r="R421" s="154"/>
      <c r="S421" s="108"/>
      <c r="T421" s="108"/>
      <c r="U421" s="108"/>
      <c r="V421" s="108"/>
      <c r="W421" s="108"/>
      <c r="X421" s="32"/>
      <c r="Y421" s="108"/>
      <c r="Z421" s="108"/>
      <c r="AB421" s="108"/>
      <c r="AC421" s="108"/>
      <c r="AD421" s="158"/>
      <c r="AE421" s="159"/>
      <c r="AF421" s="108"/>
      <c r="AG421" s="108"/>
    </row>
    <row r="422" spans="1:33" x14ac:dyDescent="0.2">
      <c r="A422" s="152"/>
      <c r="B422" s="152"/>
      <c r="C422" s="108"/>
      <c r="D422" s="108"/>
      <c r="E422" s="108"/>
      <c r="F422" s="153"/>
      <c r="G422" s="108"/>
      <c r="H422" s="252"/>
      <c r="I422" s="108"/>
      <c r="J422" s="108"/>
      <c r="K422" s="108"/>
      <c r="L422" s="108"/>
      <c r="M422" s="32"/>
      <c r="N422" s="108"/>
      <c r="O422" s="108"/>
      <c r="P422" s="109"/>
      <c r="Q422" s="154"/>
      <c r="R422" s="154"/>
      <c r="S422" s="108"/>
      <c r="T422" s="108"/>
      <c r="U422" s="108"/>
      <c r="V422" s="108"/>
      <c r="W422" s="108"/>
      <c r="X422" s="32"/>
      <c r="Y422" s="108"/>
      <c r="Z422" s="108"/>
      <c r="AB422" s="108"/>
      <c r="AC422" s="108"/>
      <c r="AD422" s="158"/>
      <c r="AE422" s="159"/>
      <c r="AF422" s="108"/>
      <c r="AG422" s="108"/>
    </row>
    <row r="423" spans="1:33" x14ac:dyDescent="0.2">
      <c r="A423" s="152"/>
      <c r="B423" s="152"/>
      <c r="C423" s="108"/>
      <c r="D423" s="108"/>
      <c r="E423" s="108"/>
      <c r="F423" s="153"/>
      <c r="G423" s="108"/>
      <c r="H423" s="252"/>
      <c r="I423" s="108"/>
      <c r="J423" s="108"/>
      <c r="K423" s="108"/>
      <c r="L423" s="108"/>
      <c r="M423" s="32"/>
      <c r="N423" s="108"/>
      <c r="O423" s="108"/>
      <c r="P423" s="109"/>
      <c r="Q423" s="154"/>
      <c r="R423" s="154"/>
      <c r="S423" s="108"/>
      <c r="T423" s="108"/>
      <c r="U423" s="108"/>
      <c r="V423" s="108"/>
      <c r="W423" s="108"/>
      <c r="X423" s="32"/>
      <c r="Y423" s="108"/>
      <c r="Z423" s="108"/>
      <c r="AB423" s="108"/>
      <c r="AC423" s="108"/>
      <c r="AD423" s="158"/>
      <c r="AE423" s="159"/>
      <c r="AF423" s="108"/>
      <c r="AG423" s="108"/>
    </row>
    <row r="424" spans="1:33" x14ac:dyDescent="0.2">
      <c r="A424" s="152"/>
      <c r="B424" s="152"/>
      <c r="C424" s="108"/>
      <c r="D424" s="108"/>
      <c r="E424" s="108"/>
      <c r="F424" s="153"/>
      <c r="G424" s="108"/>
      <c r="H424" s="252"/>
      <c r="I424" s="108"/>
      <c r="J424" s="108"/>
      <c r="K424" s="108"/>
      <c r="L424" s="108"/>
      <c r="M424" s="32"/>
      <c r="N424" s="108"/>
      <c r="O424" s="108"/>
      <c r="P424" s="109"/>
      <c r="Q424" s="154"/>
      <c r="R424" s="154"/>
      <c r="S424" s="108"/>
      <c r="T424" s="108"/>
      <c r="U424" s="108"/>
      <c r="V424" s="108"/>
      <c r="W424" s="108"/>
      <c r="X424" s="32"/>
      <c r="Y424" s="108"/>
      <c r="Z424" s="108"/>
      <c r="AB424" s="108"/>
      <c r="AC424" s="108"/>
      <c r="AD424" s="158"/>
      <c r="AE424" s="159"/>
      <c r="AF424" s="108"/>
      <c r="AG424" s="108"/>
    </row>
    <row r="425" spans="1:33" x14ac:dyDescent="0.2">
      <c r="A425" s="152"/>
      <c r="B425" s="152"/>
      <c r="C425" s="108"/>
      <c r="D425" s="108"/>
      <c r="E425" s="108"/>
      <c r="F425" s="153"/>
      <c r="G425" s="108"/>
      <c r="H425" s="252"/>
      <c r="I425" s="108"/>
      <c r="J425" s="108"/>
      <c r="K425" s="108"/>
      <c r="L425" s="108"/>
      <c r="M425" s="32"/>
      <c r="N425" s="108"/>
      <c r="O425" s="108"/>
      <c r="P425" s="109"/>
      <c r="Q425" s="154"/>
      <c r="R425" s="154"/>
      <c r="S425" s="108"/>
      <c r="T425" s="108"/>
      <c r="U425" s="108"/>
      <c r="V425" s="108"/>
      <c r="W425" s="108"/>
      <c r="X425" s="32"/>
      <c r="Y425" s="108"/>
      <c r="Z425" s="108"/>
      <c r="AB425" s="108"/>
      <c r="AC425" s="108"/>
      <c r="AD425" s="158"/>
      <c r="AE425" s="159"/>
      <c r="AF425" s="108"/>
      <c r="AG425" s="108"/>
    </row>
    <row r="426" spans="1:33" x14ac:dyDescent="0.2">
      <c r="A426" s="152"/>
      <c r="B426" s="152"/>
      <c r="C426" s="108"/>
      <c r="D426" s="108"/>
      <c r="E426" s="108"/>
      <c r="F426" s="153"/>
      <c r="G426" s="108"/>
      <c r="H426" s="252"/>
      <c r="I426" s="108"/>
      <c r="J426" s="108"/>
      <c r="K426" s="108"/>
      <c r="L426" s="108"/>
      <c r="M426" s="32"/>
      <c r="N426" s="108"/>
      <c r="O426" s="108"/>
      <c r="P426" s="109"/>
      <c r="Q426" s="154"/>
      <c r="R426" s="154"/>
      <c r="S426" s="108"/>
      <c r="T426" s="108"/>
      <c r="U426" s="108"/>
      <c r="V426" s="108"/>
      <c r="W426" s="108"/>
      <c r="X426" s="32"/>
      <c r="Y426" s="108"/>
      <c r="Z426" s="108"/>
      <c r="AB426" s="108"/>
      <c r="AC426" s="108"/>
      <c r="AD426" s="158"/>
      <c r="AE426" s="159"/>
      <c r="AF426" s="108"/>
      <c r="AG426" s="108"/>
    </row>
    <row r="427" spans="1:33" x14ac:dyDescent="0.2">
      <c r="A427" s="152"/>
      <c r="B427" s="152"/>
      <c r="C427" s="108"/>
      <c r="D427" s="108"/>
      <c r="E427" s="108"/>
      <c r="F427" s="153"/>
      <c r="G427" s="108"/>
      <c r="H427" s="252"/>
      <c r="I427" s="108"/>
      <c r="J427" s="108"/>
      <c r="K427" s="108"/>
      <c r="L427" s="108"/>
      <c r="M427" s="32"/>
      <c r="N427" s="108"/>
      <c r="O427" s="108"/>
      <c r="P427" s="109"/>
      <c r="Q427" s="154"/>
      <c r="R427" s="154"/>
      <c r="S427" s="108"/>
      <c r="T427" s="108"/>
      <c r="U427" s="108"/>
      <c r="V427" s="108"/>
      <c r="W427" s="108"/>
      <c r="X427" s="32"/>
      <c r="Y427" s="108"/>
      <c r="Z427" s="108"/>
      <c r="AB427" s="108"/>
      <c r="AC427" s="108"/>
      <c r="AD427" s="158"/>
      <c r="AE427" s="159"/>
      <c r="AF427" s="108"/>
      <c r="AG427" s="108"/>
    </row>
    <row r="428" spans="1:33" x14ac:dyDescent="0.2">
      <c r="A428" s="152"/>
      <c r="B428" s="152"/>
      <c r="C428" s="108"/>
      <c r="D428" s="108"/>
      <c r="E428" s="108"/>
      <c r="F428" s="153"/>
      <c r="G428" s="108"/>
      <c r="H428" s="252"/>
      <c r="I428" s="108"/>
      <c r="J428" s="108"/>
      <c r="K428" s="108"/>
      <c r="L428" s="108"/>
      <c r="M428" s="32"/>
      <c r="N428" s="108"/>
      <c r="O428" s="108"/>
      <c r="P428" s="109"/>
      <c r="Q428" s="154"/>
      <c r="R428" s="154"/>
      <c r="S428" s="108"/>
      <c r="T428" s="108"/>
      <c r="U428" s="108"/>
      <c r="V428" s="108"/>
      <c r="W428" s="108"/>
      <c r="X428" s="32"/>
      <c r="Y428" s="108"/>
      <c r="Z428" s="108"/>
      <c r="AB428" s="108"/>
      <c r="AC428" s="108"/>
      <c r="AD428" s="158"/>
      <c r="AE428" s="159"/>
      <c r="AF428" s="108"/>
      <c r="AG428" s="108"/>
    </row>
    <row r="429" spans="1:33" x14ac:dyDescent="0.2">
      <c r="A429" s="152"/>
      <c r="B429" s="152"/>
      <c r="C429" s="108"/>
      <c r="D429" s="108"/>
      <c r="E429" s="108"/>
      <c r="F429" s="153"/>
      <c r="G429" s="108"/>
      <c r="H429" s="252"/>
      <c r="I429" s="108"/>
      <c r="J429" s="108"/>
      <c r="K429" s="108"/>
      <c r="L429" s="108"/>
      <c r="M429" s="32"/>
      <c r="N429" s="108"/>
      <c r="O429" s="108"/>
      <c r="P429" s="109"/>
      <c r="Q429" s="154"/>
      <c r="R429" s="154"/>
      <c r="S429" s="108"/>
      <c r="T429" s="108"/>
      <c r="U429" s="108"/>
      <c r="V429" s="108"/>
      <c r="W429" s="108"/>
      <c r="X429" s="32"/>
      <c r="Y429" s="108"/>
      <c r="Z429" s="108"/>
      <c r="AB429" s="108"/>
      <c r="AC429" s="108"/>
      <c r="AD429" s="158"/>
      <c r="AE429" s="159"/>
      <c r="AF429" s="108"/>
      <c r="AG429" s="108"/>
    </row>
    <row r="430" spans="1:33" x14ac:dyDescent="0.2">
      <c r="A430" s="152"/>
      <c r="B430" s="152"/>
      <c r="C430" s="108"/>
      <c r="D430" s="108"/>
      <c r="E430" s="108"/>
      <c r="F430" s="153"/>
      <c r="G430" s="108"/>
      <c r="H430" s="252"/>
      <c r="I430" s="108"/>
      <c r="J430" s="108"/>
      <c r="K430" s="108"/>
      <c r="L430" s="108"/>
      <c r="M430" s="32"/>
      <c r="N430" s="108"/>
      <c r="O430" s="108"/>
      <c r="P430" s="109"/>
      <c r="Q430" s="154"/>
      <c r="R430" s="154"/>
      <c r="S430" s="108"/>
      <c r="T430" s="108"/>
      <c r="U430" s="108"/>
      <c r="V430" s="108"/>
      <c r="W430" s="108"/>
      <c r="X430" s="32"/>
      <c r="Y430" s="108"/>
      <c r="Z430" s="108"/>
      <c r="AB430" s="108"/>
      <c r="AC430" s="108"/>
      <c r="AD430" s="158"/>
      <c r="AG430" s="108"/>
    </row>
    <row r="431" spans="1:33" x14ac:dyDescent="0.2">
      <c r="A431" s="152"/>
      <c r="B431" s="152"/>
      <c r="C431" s="108"/>
      <c r="D431" s="108"/>
      <c r="E431" s="108"/>
      <c r="F431" s="153"/>
      <c r="G431" s="108"/>
      <c r="H431" s="252"/>
      <c r="I431" s="108"/>
      <c r="J431" s="108"/>
      <c r="K431" s="108"/>
      <c r="L431" s="108"/>
      <c r="M431" s="32"/>
      <c r="N431" s="108"/>
      <c r="O431" s="108"/>
      <c r="P431" s="109"/>
      <c r="Q431" s="154"/>
      <c r="R431" s="154"/>
      <c r="S431" s="108"/>
      <c r="T431" s="108"/>
      <c r="U431" s="108"/>
      <c r="V431" s="108"/>
      <c r="W431" s="108"/>
      <c r="X431" s="32"/>
      <c r="Y431" s="108"/>
      <c r="Z431" s="108"/>
      <c r="AB431" s="108"/>
      <c r="AC431" s="108"/>
      <c r="AD431" s="158"/>
      <c r="AG431" s="108"/>
    </row>
    <row r="432" spans="1:33" x14ac:dyDescent="0.2">
      <c r="A432" s="152"/>
      <c r="B432" s="152"/>
      <c r="C432" s="108"/>
      <c r="D432" s="108"/>
      <c r="E432" s="108"/>
      <c r="F432" s="153"/>
      <c r="G432" s="108"/>
      <c r="H432" s="252"/>
      <c r="I432" s="108"/>
      <c r="J432" s="108"/>
      <c r="K432" s="108"/>
      <c r="L432" s="108"/>
      <c r="M432" s="32"/>
      <c r="N432" s="108"/>
      <c r="O432" s="108"/>
      <c r="P432" s="109"/>
      <c r="Q432" s="154"/>
      <c r="R432" s="154"/>
      <c r="S432" s="108"/>
      <c r="T432" s="108"/>
      <c r="U432" s="108"/>
      <c r="V432" s="108"/>
      <c r="W432" s="108"/>
      <c r="X432" s="32"/>
      <c r="Y432" s="108"/>
      <c r="Z432" s="108"/>
      <c r="AB432" s="108"/>
      <c r="AC432" s="108"/>
      <c r="AD432" s="158"/>
      <c r="AG432" s="108"/>
    </row>
    <row r="433" spans="1:33" x14ac:dyDescent="0.2">
      <c r="A433" s="152"/>
      <c r="B433" s="152"/>
      <c r="C433" s="108"/>
      <c r="D433" s="108"/>
      <c r="E433" s="108"/>
      <c r="F433" s="153"/>
      <c r="G433" s="108"/>
      <c r="H433" s="252"/>
      <c r="I433" s="108"/>
      <c r="J433" s="108"/>
      <c r="K433" s="108"/>
      <c r="L433" s="108"/>
      <c r="M433" s="32"/>
      <c r="N433" s="108"/>
      <c r="O433" s="108"/>
      <c r="P433" s="109"/>
      <c r="Q433" s="154"/>
      <c r="R433" s="154"/>
      <c r="S433" s="108"/>
      <c r="T433" s="108"/>
      <c r="U433" s="108"/>
      <c r="V433" s="108"/>
      <c r="W433" s="108"/>
      <c r="X433" s="32"/>
      <c r="Y433" s="108"/>
      <c r="Z433" s="108"/>
      <c r="AB433" s="108"/>
      <c r="AC433" s="108"/>
      <c r="AD433" s="158"/>
      <c r="AG433" s="108"/>
    </row>
    <row r="434" spans="1:33" x14ac:dyDescent="0.2">
      <c r="A434" s="152"/>
      <c r="B434" s="152"/>
      <c r="C434" s="108"/>
      <c r="D434" s="108"/>
      <c r="E434" s="108"/>
      <c r="F434" s="153"/>
      <c r="G434" s="108"/>
      <c r="H434" s="252"/>
      <c r="I434" s="108"/>
      <c r="J434" s="108"/>
      <c r="K434" s="108"/>
      <c r="L434" s="108"/>
      <c r="M434" s="32"/>
      <c r="N434" s="108"/>
      <c r="O434" s="108"/>
      <c r="P434" s="109"/>
      <c r="Q434" s="154"/>
      <c r="R434" s="154"/>
      <c r="S434" s="108"/>
      <c r="T434" s="108"/>
      <c r="U434" s="108"/>
      <c r="V434" s="108"/>
      <c r="W434" s="108"/>
      <c r="X434" s="32"/>
      <c r="Y434" s="108"/>
      <c r="Z434" s="108"/>
      <c r="AB434" s="108"/>
      <c r="AC434" s="108"/>
      <c r="AD434" s="158"/>
      <c r="AG434" s="108"/>
    </row>
    <row r="435" spans="1:33" x14ac:dyDescent="0.2">
      <c r="A435" s="152"/>
      <c r="B435" s="152"/>
      <c r="C435" s="108"/>
      <c r="D435" s="108"/>
      <c r="E435" s="108"/>
      <c r="F435" s="153"/>
      <c r="G435" s="108"/>
      <c r="H435" s="252"/>
      <c r="I435" s="108"/>
      <c r="J435" s="108"/>
      <c r="K435" s="108"/>
      <c r="L435" s="108"/>
      <c r="M435" s="32"/>
      <c r="N435" s="108"/>
      <c r="O435" s="108"/>
      <c r="P435" s="109"/>
      <c r="Q435" s="154"/>
      <c r="R435" s="154"/>
      <c r="S435" s="108"/>
      <c r="T435" s="108"/>
      <c r="U435" s="108"/>
      <c r="V435" s="108"/>
      <c r="W435" s="108"/>
      <c r="X435" s="32"/>
      <c r="Y435" s="108"/>
      <c r="Z435" s="108"/>
      <c r="AB435" s="108"/>
      <c r="AC435" s="108"/>
      <c r="AD435" s="158"/>
      <c r="AG435" s="108"/>
    </row>
    <row r="436" spans="1:33" x14ac:dyDescent="0.2">
      <c r="A436" s="152"/>
      <c r="B436" s="152"/>
      <c r="C436" s="108"/>
      <c r="D436" s="108"/>
      <c r="E436" s="108"/>
      <c r="F436" s="153"/>
      <c r="G436" s="108"/>
      <c r="H436" s="252"/>
      <c r="I436" s="108"/>
      <c r="J436" s="108"/>
      <c r="K436" s="108"/>
      <c r="L436" s="108"/>
      <c r="M436" s="32"/>
      <c r="N436" s="108"/>
      <c r="O436" s="108"/>
      <c r="P436" s="109"/>
      <c r="Q436" s="154"/>
      <c r="R436" s="154"/>
      <c r="S436" s="108"/>
      <c r="T436" s="108"/>
      <c r="U436" s="108"/>
      <c r="V436" s="108"/>
      <c r="W436" s="108"/>
      <c r="X436" s="32"/>
      <c r="Y436" s="108"/>
      <c r="Z436" s="108"/>
      <c r="AB436" s="108"/>
      <c r="AC436" s="108"/>
      <c r="AD436" s="158"/>
      <c r="AG436" s="108"/>
    </row>
    <row r="437" spans="1:33" x14ac:dyDescent="0.2">
      <c r="A437" s="152"/>
      <c r="B437" s="152"/>
      <c r="C437" s="108"/>
      <c r="D437" s="108"/>
      <c r="E437" s="108"/>
      <c r="F437" s="153"/>
      <c r="G437" s="108"/>
      <c r="H437" s="252"/>
      <c r="I437" s="108"/>
      <c r="J437" s="108"/>
      <c r="K437" s="108"/>
      <c r="L437" s="108"/>
      <c r="M437" s="32"/>
      <c r="N437" s="108"/>
      <c r="O437" s="108"/>
      <c r="P437" s="109"/>
      <c r="Q437" s="154"/>
      <c r="R437" s="154"/>
      <c r="S437" s="108"/>
      <c r="T437" s="108"/>
      <c r="U437" s="108"/>
      <c r="V437" s="108"/>
      <c r="W437" s="108"/>
      <c r="X437" s="32"/>
      <c r="Y437" s="108"/>
      <c r="Z437" s="108"/>
      <c r="AB437" s="108"/>
      <c r="AC437" s="108"/>
      <c r="AD437" s="158"/>
      <c r="AG437" s="108"/>
    </row>
    <row r="438" spans="1:33" x14ac:dyDescent="0.2">
      <c r="A438" s="152"/>
      <c r="B438" s="152"/>
      <c r="C438" s="108"/>
      <c r="D438" s="108"/>
      <c r="E438" s="108"/>
      <c r="F438" s="153"/>
      <c r="G438" s="108"/>
      <c r="H438" s="252"/>
      <c r="I438" s="108"/>
      <c r="J438" s="108"/>
      <c r="K438" s="108"/>
      <c r="L438" s="108"/>
      <c r="M438" s="32"/>
      <c r="N438" s="108"/>
      <c r="O438" s="108"/>
      <c r="P438" s="109"/>
      <c r="Q438" s="154"/>
      <c r="R438" s="154"/>
      <c r="S438" s="108"/>
      <c r="T438" s="108"/>
      <c r="U438" s="108"/>
      <c r="V438" s="108"/>
      <c r="W438" s="108"/>
      <c r="X438" s="32"/>
      <c r="Y438" s="108"/>
      <c r="Z438" s="108"/>
      <c r="AB438" s="108"/>
      <c r="AC438" s="108"/>
      <c r="AD438" s="158"/>
      <c r="AG438" s="108"/>
    </row>
    <row r="439" spans="1:33" x14ac:dyDescent="0.2">
      <c r="A439" s="163"/>
      <c r="B439" s="163"/>
      <c r="AG439" s="108"/>
    </row>
  </sheetData>
  <autoFilter ref="A1:AG380" xr:uid="{424857E9-74D1-8442-98FC-47422B5DCD2D}">
    <filterColumn colId="3">
      <filters>
        <filter val="DCD"/>
      </filters>
    </filterColumn>
  </autoFilter>
  <mergeCells count="9">
    <mergeCell ref="V378:AC378"/>
    <mergeCell ref="V379:AC379"/>
    <mergeCell ref="V380:AC380"/>
    <mergeCell ref="V372:AC372"/>
    <mergeCell ref="V373:AC373"/>
    <mergeCell ref="V374:AC374"/>
    <mergeCell ref="V375:AC375"/>
    <mergeCell ref="V376:AC376"/>
    <mergeCell ref="V377:AC377"/>
  </mergeCells>
  <conditionalFormatting sqref="A7 A56 A149 A174 A178 A191 A320:B372 C372:V372 A57:AD148 AD372 A1:AD6 C7:AD7 A8:AD55 C56:AD56 C149:AD149 A150:AD173 C174:AD174 A175:AD177 C178:AD178 A179:AD190 C191:AD191 A192:AD319 C320:AD371 A373:AD1048576">
    <cfRule type="cellIs" dxfId="65" priority="3" operator="equal">
      <formula>3495</formula>
    </cfRule>
  </conditionalFormatting>
  <conditionalFormatting sqref="F1 F15 F48:F49">
    <cfRule type="containsText" dxfId="64" priority="11" operator="containsText" text="3">
      <formula>NOT(ISERROR(SEARCH("3",#REF!)))</formula>
    </cfRule>
  </conditionalFormatting>
  <conditionalFormatting sqref="F1:F12 F14:F182 F184:F1048576">
    <cfRule type="cellIs" dxfId="63" priority="9" operator="equal">
      <formula>3</formula>
    </cfRule>
  </conditionalFormatting>
  <conditionalFormatting sqref="F1:F12 F184:F361">
    <cfRule type="containsText" dxfId="62" priority="10" operator="containsText" text="3&#10;COURSE&#10;CODE">
      <formula>NOT(ISERROR(SEARCH("3
COURSE
CODE",#REF!)))</formula>
    </cfRule>
  </conditionalFormatting>
  <conditionalFormatting sqref="F14:F72">
    <cfRule type="containsText" dxfId="61" priority="8" operator="containsText" text="3&#10;COURSE&#10;CODE">
      <formula>NOT(ISERROR(SEARCH("3
COURSE
CODE",#REF!)))</formula>
    </cfRule>
  </conditionalFormatting>
  <conditionalFormatting sqref="F74:F182">
    <cfRule type="containsText" dxfId="60" priority="7" operator="containsText" text="3&#10;COURSE&#10;CODE">
      <formula>NOT(ISERROR(SEARCH("3
COURSE
CODE",#REF!)))</formula>
    </cfRule>
  </conditionalFormatting>
  <conditionalFormatting sqref="F363:F1048576">
    <cfRule type="containsText" dxfId="59" priority="2" operator="containsText" text="3&#10;COURSE&#10;CODE">
      <formula>NOT(ISERROR(SEARCH("3
COURSE
CODE",#REF!)))</formula>
    </cfRule>
  </conditionalFormatting>
  <conditionalFormatting sqref="G178:G182 F183:G183 G185">
    <cfRule type="cellIs" dxfId="58" priority="5" operator="equal">
      <formula>3</formula>
    </cfRule>
  </conditionalFormatting>
  <conditionalFormatting sqref="G178:G182 F183:G183">
    <cfRule type="containsText" dxfId="57" priority="4" operator="containsText" text="3&#10;COURSE&#10;CODE">
      <formula>NOT(ISERROR(SEARCH("3
COURSE
CODE",#REF!)))</formula>
    </cfRule>
  </conditionalFormatting>
  <conditionalFormatting sqref="G185">
    <cfRule type="containsText" dxfId="56" priority="6" operator="containsText" text="3&#10;COURSE&#10;CODE">
      <formula>NOT(ISERROR(SEARCH("3
COURSE
CODE",#REF!)))</formula>
    </cfRule>
  </conditionalFormatting>
  <conditionalFormatting sqref="AG370">
    <cfRule type="cellIs" dxfId="55" priority="1" operator="equal">
      <formula>3495</formula>
    </cfRule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20F5-E273-614A-AAEE-A8AFA8289625}">
  <sheetPr filterMode="1"/>
  <dimension ref="A1:AG439"/>
  <sheetViews>
    <sheetView zoomScale="140" zoomScaleNormal="140" workbookViewId="0">
      <pane ySplit="1" topLeftCell="A352" activePane="bottomLeft" state="frozen"/>
      <selection pane="bottomLeft" activeCell="G381" sqref="G381"/>
    </sheetView>
  </sheetViews>
  <sheetFormatPr baseColWidth="10" defaultColWidth="9.1640625" defaultRowHeight="16" x14ac:dyDescent="0.2"/>
  <cols>
    <col min="1" max="1" width="7.1640625" style="177" customWidth="1"/>
    <col min="2" max="2" width="25" style="177" customWidth="1"/>
    <col min="3" max="3" width="3.5" customWidth="1"/>
    <col min="4" max="4" width="5" customWidth="1"/>
    <col min="5" max="5" width="6.6640625" customWidth="1"/>
    <col min="6" max="6" width="6.1640625" style="171" customWidth="1"/>
    <col min="7" max="7" width="12.33203125" customWidth="1"/>
    <col min="8" max="8" width="5.33203125" style="254" customWidth="1"/>
    <col min="9" max="9" width="4.83203125" customWidth="1"/>
    <col min="10" max="10" width="5.33203125" customWidth="1"/>
    <col min="11" max="11" width="5.83203125" customWidth="1"/>
    <col min="12" max="12" width="4.6640625" customWidth="1"/>
    <col min="13" max="13" width="7.1640625" style="31" customWidth="1"/>
    <col min="14" max="14" width="8.1640625" customWidth="1"/>
    <col min="15" max="15" width="4.83203125" customWidth="1"/>
    <col min="16" max="16" width="6.1640625" style="172" customWidth="1"/>
    <col min="17" max="17" width="5.83203125" style="173" customWidth="1"/>
    <col min="18" max="18" width="8.1640625" style="173" customWidth="1"/>
    <col min="19" max="19" width="5.5" customWidth="1"/>
    <col min="20" max="20" width="7.33203125" customWidth="1"/>
    <col min="21" max="21" width="8.6640625" customWidth="1"/>
    <col min="22" max="22" width="6.83203125" customWidth="1"/>
    <col min="23" max="23" width="4.6640625" customWidth="1"/>
    <col min="24" max="24" width="9.33203125" style="31" customWidth="1"/>
    <col min="25" max="25" width="8.5" customWidth="1"/>
    <col min="26" max="26" width="6.83203125" customWidth="1"/>
    <col min="27" max="27" width="14" style="31" hidden="1" customWidth="1"/>
    <col min="28" max="28" width="12.83203125" customWidth="1"/>
    <col min="29" max="29" width="8.5" customWidth="1"/>
    <col min="30" max="30" width="7.6640625" style="176" customWidth="1"/>
    <col min="31" max="31" width="29" style="170" customWidth="1"/>
    <col min="32" max="32" width="9" customWidth="1"/>
    <col min="33" max="33" width="19.1640625" customWidth="1"/>
  </cols>
  <sheetData>
    <row r="1" spans="1:33" ht="72.75" customHeight="1" thickBot="1" x14ac:dyDescent="0.25">
      <c r="A1" s="1" t="s">
        <v>766</v>
      </c>
      <c r="B1" s="2" t="s">
        <v>661</v>
      </c>
      <c r="C1" s="3" t="s">
        <v>0</v>
      </c>
      <c r="D1" s="3" t="s">
        <v>1</v>
      </c>
      <c r="E1" s="4" t="s">
        <v>2</v>
      </c>
      <c r="F1" s="4" t="s">
        <v>3</v>
      </c>
      <c r="G1" s="4" t="s">
        <v>4</v>
      </c>
      <c r="H1" s="259" t="s">
        <v>767</v>
      </c>
      <c r="I1" s="5" t="s">
        <v>5</v>
      </c>
      <c r="J1" s="6" t="s">
        <v>6</v>
      </c>
      <c r="K1" s="7" t="s">
        <v>7</v>
      </c>
      <c r="L1" s="7" t="s">
        <v>8</v>
      </c>
      <c r="M1" s="8" t="s">
        <v>9</v>
      </c>
      <c r="N1" s="9" t="s">
        <v>10</v>
      </c>
      <c r="O1" s="10" t="s">
        <v>11</v>
      </c>
      <c r="P1" s="11" t="s">
        <v>12</v>
      </c>
      <c r="Q1" s="12" t="s">
        <v>13</v>
      </c>
      <c r="R1" s="13" t="s">
        <v>14</v>
      </c>
      <c r="S1" s="14" t="s">
        <v>16</v>
      </c>
      <c r="T1" s="15" t="s">
        <v>17</v>
      </c>
      <c r="U1" s="16" t="s">
        <v>18</v>
      </c>
      <c r="V1" s="17" t="s">
        <v>19</v>
      </c>
      <c r="W1" s="10" t="s">
        <v>20</v>
      </c>
      <c r="X1" s="10" t="s">
        <v>21</v>
      </c>
      <c r="Y1" s="18" t="s">
        <v>22</v>
      </c>
      <c r="Z1" s="19" t="s">
        <v>23</v>
      </c>
      <c r="AA1" s="20" t="s">
        <v>24</v>
      </c>
      <c r="AB1" s="21" t="s">
        <v>25</v>
      </c>
      <c r="AC1" s="22" t="s">
        <v>26</v>
      </c>
      <c r="AD1" s="24" t="s">
        <v>29</v>
      </c>
      <c r="AE1" s="25" t="s">
        <v>30</v>
      </c>
      <c r="AF1" s="26"/>
      <c r="AG1" s="27"/>
    </row>
    <row r="2" spans="1:33" s="31" customFormat="1" ht="81" hidden="1" customHeight="1" x14ac:dyDescent="0.2">
      <c r="A2" s="179" t="s">
        <v>31</v>
      </c>
      <c r="B2" s="179" t="s">
        <v>709</v>
      </c>
      <c r="C2" s="179" t="s">
        <v>33</v>
      </c>
      <c r="D2" s="179" t="s">
        <v>34</v>
      </c>
      <c r="E2" s="179" t="s">
        <v>35</v>
      </c>
      <c r="F2" s="179" t="s">
        <v>692</v>
      </c>
      <c r="G2" s="179" t="s">
        <v>36</v>
      </c>
      <c r="H2" s="220">
        <v>45</v>
      </c>
      <c r="I2" s="28" t="s">
        <v>37</v>
      </c>
      <c r="J2" s="30">
        <v>753</v>
      </c>
      <c r="K2" s="29">
        <v>18</v>
      </c>
      <c r="L2" s="29">
        <v>0</v>
      </c>
      <c r="M2" s="29">
        <f>K2+L2</f>
        <v>18</v>
      </c>
      <c r="N2" s="30">
        <f>(J2*M2)</f>
        <v>13554</v>
      </c>
      <c r="O2" s="30">
        <v>0</v>
      </c>
      <c r="P2" s="30">
        <v>0</v>
      </c>
      <c r="Q2" s="28">
        <v>0.4</v>
      </c>
      <c r="R2" s="28">
        <f>SUM(P2*Q2*O2)</f>
        <v>0</v>
      </c>
      <c r="S2" s="30">
        <v>0</v>
      </c>
      <c r="T2" s="30">
        <f>(M2*S2)</f>
        <v>0</v>
      </c>
      <c r="U2" s="30">
        <f>N2+R2+T2</f>
        <v>13554</v>
      </c>
      <c r="V2" s="30">
        <f>M2*200</f>
        <v>3600</v>
      </c>
      <c r="W2" s="30">
        <v>1</v>
      </c>
      <c r="X2" s="30">
        <v>4980</v>
      </c>
      <c r="Y2" s="29">
        <f>SUM(X2*W2)</f>
        <v>4980</v>
      </c>
      <c r="Z2" s="29">
        <v>0</v>
      </c>
      <c r="AA2" s="195"/>
      <c r="AB2" s="30">
        <f>V2+Y2+Z2</f>
        <v>8580</v>
      </c>
      <c r="AC2" s="56">
        <f>AB2+U2</f>
        <v>22134</v>
      </c>
      <c r="AD2" s="197" t="str">
        <f>A2</f>
        <v>601-P</v>
      </c>
      <c r="AE2" s="74" t="s">
        <v>39</v>
      </c>
    </row>
    <row r="3" spans="1:33" s="31" customFormat="1" ht="83" hidden="1" customHeight="1" x14ac:dyDescent="0.2">
      <c r="A3" s="28" t="s">
        <v>31</v>
      </c>
      <c r="B3" s="28" t="s">
        <v>40</v>
      </c>
      <c r="C3" s="28" t="s">
        <v>33</v>
      </c>
      <c r="D3" s="28" t="s">
        <v>34</v>
      </c>
      <c r="E3" s="28" t="s">
        <v>35</v>
      </c>
      <c r="F3" s="28" t="s">
        <v>38</v>
      </c>
      <c r="G3" s="28" t="s">
        <v>41</v>
      </c>
      <c r="H3" s="220">
        <v>0</v>
      </c>
      <c r="I3" s="28" t="s">
        <v>38</v>
      </c>
      <c r="J3" s="30">
        <v>0</v>
      </c>
      <c r="K3" s="29">
        <v>0</v>
      </c>
      <c r="L3" s="29">
        <v>0</v>
      </c>
      <c r="M3" s="29">
        <v>0</v>
      </c>
      <c r="N3" s="30">
        <v>0</v>
      </c>
      <c r="O3" s="30">
        <v>0</v>
      </c>
      <c r="P3" s="30">
        <v>0</v>
      </c>
      <c r="Q3" s="28">
        <v>0</v>
      </c>
      <c r="R3" s="28">
        <v>0</v>
      </c>
      <c r="S3" s="30"/>
      <c r="T3" s="30">
        <v>4095</v>
      </c>
      <c r="U3" s="30">
        <f>N3+R3+T3</f>
        <v>4095</v>
      </c>
      <c r="V3" s="30"/>
      <c r="W3" s="30"/>
      <c r="X3" s="30"/>
      <c r="Y3" s="29"/>
      <c r="Z3" s="29"/>
      <c r="AA3" s="195"/>
      <c r="AB3" s="30">
        <f>V3+Y3+Z3</f>
        <v>0</v>
      </c>
      <c r="AC3" s="56">
        <f>AB3+U3</f>
        <v>4095</v>
      </c>
      <c r="AD3" s="197" t="str">
        <f>A3</f>
        <v>601-P</v>
      </c>
      <c r="AE3" s="74"/>
    </row>
    <row r="4" spans="1:33" s="31" customFormat="1" ht="70" hidden="1" customHeight="1" x14ac:dyDescent="0.2">
      <c r="A4" s="33" t="s">
        <v>42</v>
      </c>
      <c r="B4" s="33" t="s">
        <v>632</v>
      </c>
      <c r="C4" s="28" t="s">
        <v>44</v>
      </c>
      <c r="D4" s="28" t="s">
        <v>45</v>
      </c>
      <c r="E4" s="35" t="s">
        <v>46</v>
      </c>
      <c r="F4" s="35" t="s">
        <v>47</v>
      </c>
      <c r="G4" s="35" t="s">
        <v>631</v>
      </c>
      <c r="H4" s="220">
        <v>42</v>
      </c>
      <c r="I4" s="33" t="s">
        <v>48</v>
      </c>
      <c r="J4" s="51">
        <v>585</v>
      </c>
      <c r="K4" s="52">
        <v>16</v>
      </c>
      <c r="L4" s="52">
        <v>0</v>
      </c>
      <c r="M4" s="52">
        <f t="shared" ref="M4:M15" si="0">K4+L4</f>
        <v>16</v>
      </c>
      <c r="N4" s="34">
        <f t="shared" ref="N4:N15" si="1">(J4*M4)</f>
        <v>9360</v>
      </c>
      <c r="O4" s="53">
        <v>28</v>
      </c>
      <c r="P4" s="53">
        <v>98</v>
      </c>
      <c r="Q4" s="54">
        <v>0.4</v>
      </c>
      <c r="R4" s="71">
        <f t="shared" ref="R4:R15" si="2">SUM(P4*Q4*O4)</f>
        <v>1097.6000000000001</v>
      </c>
      <c r="S4" s="53">
        <v>200</v>
      </c>
      <c r="T4" s="34">
        <f>(M4*S4)</f>
        <v>3200</v>
      </c>
      <c r="U4" s="34">
        <f>N4+R4+T4</f>
        <v>13657.6</v>
      </c>
      <c r="V4" s="34">
        <f>M4*200</f>
        <v>3200</v>
      </c>
      <c r="W4" s="34">
        <v>1</v>
      </c>
      <c r="X4" s="34">
        <v>450</v>
      </c>
      <c r="Y4" s="52">
        <f t="shared" ref="Y4:Y15" si="3">SUM(X4*W4)</f>
        <v>450</v>
      </c>
      <c r="Z4" s="46">
        <v>0</v>
      </c>
      <c r="AA4" s="46"/>
      <c r="AB4" s="34">
        <f>V4+Y4+Z4</f>
        <v>3650</v>
      </c>
      <c r="AC4" s="56">
        <f>AB4+U4</f>
        <v>17307.599999999999</v>
      </c>
      <c r="AD4" s="57" t="str">
        <f>A4</f>
        <v>603-A</v>
      </c>
      <c r="AE4" s="74"/>
    </row>
    <row r="5" spans="1:33" s="36" customFormat="1" ht="79" hidden="1" customHeight="1" x14ac:dyDescent="0.2">
      <c r="A5" s="178" t="s">
        <v>42</v>
      </c>
      <c r="B5" s="178" t="s">
        <v>708</v>
      </c>
      <c r="C5" s="179" t="s">
        <v>44</v>
      </c>
      <c r="D5" s="179" t="s">
        <v>50</v>
      </c>
      <c r="E5" s="180" t="s">
        <v>51</v>
      </c>
      <c r="F5" s="180" t="s">
        <v>52</v>
      </c>
      <c r="G5" s="180" t="s">
        <v>628</v>
      </c>
      <c r="H5" s="220">
        <v>42</v>
      </c>
      <c r="I5" s="33" t="s">
        <v>48</v>
      </c>
      <c r="J5" s="51">
        <v>585</v>
      </c>
      <c r="K5" s="52">
        <v>0</v>
      </c>
      <c r="L5" s="52">
        <v>20</v>
      </c>
      <c r="M5" s="52">
        <f t="shared" si="0"/>
        <v>20</v>
      </c>
      <c r="N5" s="34">
        <f t="shared" si="1"/>
        <v>11700</v>
      </c>
      <c r="O5" s="182">
        <v>33</v>
      </c>
      <c r="P5" s="53">
        <v>138</v>
      </c>
      <c r="Q5" s="54">
        <v>0.4</v>
      </c>
      <c r="R5" s="71">
        <f t="shared" si="2"/>
        <v>1821.6000000000001</v>
      </c>
      <c r="S5" s="53">
        <v>200</v>
      </c>
      <c r="T5" s="34">
        <f>(M5*S5)</f>
        <v>4000</v>
      </c>
      <c r="U5" s="34">
        <f>N5+R5+T5</f>
        <v>17521.599999999999</v>
      </c>
      <c r="V5" s="34">
        <f>M5*200</f>
        <v>4000</v>
      </c>
      <c r="W5" s="34">
        <v>1</v>
      </c>
      <c r="X5" s="34">
        <v>500</v>
      </c>
      <c r="Y5" s="52">
        <f t="shared" si="3"/>
        <v>500</v>
      </c>
      <c r="Z5" s="46">
        <v>0</v>
      </c>
      <c r="AA5" s="46"/>
      <c r="AB5" s="34">
        <f>V5+Y5+Z5</f>
        <v>4500</v>
      </c>
      <c r="AC5" s="56">
        <f>AB5+U5</f>
        <v>22021.599999999999</v>
      </c>
      <c r="AD5" s="57" t="str">
        <f>A5</f>
        <v>603-A</v>
      </c>
      <c r="AE5" s="74"/>
    </row>
    <row r="6" spans="1:33" s="36" customFormat="1" ht="58" hidden="1" customHeight="1" x14ac:dyDescent="0.2">
      <c r="A6" s="62" t="s">
        <v>54</v>
      </c>
      <c r="B6" s="33" t="s">
        <v>32</v>
      </c>
      <c r="C6" s="37" t="s">
        <v>44</v>
      </c>
      <c r="D6" s="37" t="s">
        <v>45</v>
      </c>
      <c r="E6" s="37" t="s">
        <v>46</v>
      </c>
      <c r="F6" s="37" t="s">
        <v>55</v>
      </c>
      <c r="G6" s="37" t="s">
        <v>56</v>
      </c>
      <c r="H6" s="245">
        <v>45</v>
      </c>
      <c r="I6" s="38" t="s">
        <v>48</v>
      </c>
      <c r="J6" s="39">
        <v>585</v>
      </c>
      <c r="K6" s="40">
        <v>0</v>
      </c>
      <c r="L6" s="40">
        <v>0</v>
      </c>
      <c r="M6" s="40">
        <f t="shared" si="0"/>
        <v>0</v>
      </c>
      <c r="N6" s="41">
        <f t="shared" si="1"/>
        <v>0</v>
      </c>
      <c r="O6" s="42">
        <v>0</v>
      </c>
      <c r="P6" s="42">
        <v>98</v>
      </c>
      <c r="Q6" s="43">
        <v>0.4</v>
      </c>
      <c r="R6" s="43">
        <f t="shared" si="2"/>
        <v>0</v>
      </c>
      <c r="S6" s="41">
        <v>200</v>
      </c>
      <c r="T6" s="41">
        <f>(M6*S6)</f>
        <v>0</v>
      </c>
      <c r="U6" s="41">
        <f>N6+R6+T6</f>
        <v>0</v>
      </c>
      <c r="V6" s="41">
        <f>M6*200</f>
        <v>0</v>
      </c>
      <c r="W6" s="41">
        <v>0</v>
      </c>
      <c r="X6" s="41">
        <v>550</v>
      </c>
      <c r="Y6" s="40">
        <f t="shared" si="3"/>
        <v>0</v>
      </c>
      <c r="Z6" s="45">
        <v>0</v>
      </c>
      <c r="AA6" s="46"/>
      <c r="AB6" s="41">
        <f>V6+Y6+Z6</f>
        <v>0</v>
      </c>
      <c r="AC6" s="47">
        <f>AB6+U6</f>
        <v>0</v>
      </c>
      <c r="AD6" s="49" t="str">
        <f>A6</f>
        <v>603-PR</v>
      </c>
      <c r="AE6" s="74" t="s">
        <v>58</v>
      </c>
    </row>
    <row r="7" spans="1:33" s="36" customFormat="1" ht="103" hidden="1" customHeight="1" x14ac:dyDescent="0.2">
      <c r="A7" s="33" t="s">
        <v>54</v>
      </c>
      <c r="B7" s="74" t="s">
        <v>625</v>
      </c>
      <c r="C7" s="37" t="s">
        <v>44</v>
      </c>
      <c r="D7" s="37" t="s">
        <v>45</v>
      </c>
      <c r="E7" s="37" t="s">
        <v>46</v>
      </c>
      <c r="F7" s="37" t="s">
        <v>55</v>
      </c>
      <c r="G7" s="37" t="s">
        <v>60</v>
      </c>
      <c r="H7" s="245">
        <v>45</v>
      </c>
      <c r="I7" s="38" t="s">
        <v>48</v>
      </c>
      <c r="J7" s="39">
        <v>585</v>
      </c>
      <c r="K7" s="40">
        <v>0</v>
      </c>
      <c r="L7" s="40">
        <v>0</v>
      </c>
      <c r="M7" s="40">
        <f t="shared" si="0"/>
        <v>0</v>
      </c>
      <c r="N7" s="41">
        <f t="shared" si="1"/>
        <v>0</v>
      </c>
      <c r="O7" s="42">
        <v>0</v>
      </c>
      <c r="P7" s="42">
        <v>98</v>
      </c>
      <c r="Q7" s="43">
        <v>0.4</v>
      </c>
      <c r="R7" s="43">
        <f t="shared" si="2"/>
        <v>0</v>
      </c>
      <c r="S7" s="41">
        <v>0</v>
      </c>
      <c r="T7" s="41">
        <f>(M7*S7)</f>
        <v>0</v>
      </c>
      <c r="U7" s="41">
        <f>N7+R7+T7</f>
        <v>0</v>
      </c>
      <c r="V7" s="41">
        <f>M7*200</f>
        <v>0</v>
      </c>
      <c r="W7" s="41">
        <v>0</v>
      </c>
      <c r="X7" s="41">
        <v>450</v>
      </c>
      <c r="Y7" s="40">
        <f>SUM(X8*W7)</f>
        <v>0</v>
      </c>
      <c r="Z7" s="45">
        <v>0</v>
      </c>
      <c r="AA7" s="46"/>
      <c r="AB7" s="41">
        <f>V7+Y7+Z7</f>
        <v>0</v>
      </c>
      <c r="AC7" s="47">
        <f>AB7+U7</f>
        <v>0</v>
      </c>
      <c r="AD7" s="49" t="str">
        <f>A7</f>
        <v>603-PR</v>
      </c>
      <c r="AE7" s="74" t="s">
        <v>59</v>
      </c>
    </row>
    <row r="8" spans="1:33" s="31" customFormat="1" ht="54" hidden="1" customHeight="1" x14ac:dyDescent="0.2">
      <c r="A8" s="178" t="s">
        <v>54</v>
      </c>
      <c r="B8" s="178" t="s">
        <v>702</v>
      </c>
      <c r="C8" s="180" t="s">
        <v>44</v>
      </c>
      <c r="D8" s="180" t="s">
        <v>45</v>
      </c>
      <c r="E8" s="180" t="s">
        <v>46</v>
      </c>
      <c r="F8" s="180" t="s">
        <v>61</v>
      </c>
      <c r="G8" s="180" t="s">
        <v>624</v>
      </c>
      <c r="H8" s="220">
        <v>45</v>
      </c>
      <c r="I8" s="200" t="s">
        <v>48</v>
      </c>
      <c r="J8" s="51">
        <v>585</v>
      </c>
      <c r="K8" s="181">
        <v>17</v>
      </c>
      <c r="L8" s="52">
        <v>0</v>
      </c>
      <c r="M8" s="52">
        <f t="shared" si="0"/>
        <v>17</v>
      </c>
      <c r="N8" s="34">
        <f t="shared" si="1"/>
        <v>9945</v>
      </c>
      <c r="O8" s="182">
        <v>33</v>
      </c>
      <c r="P8" s="182">
        <v>78</v>
      </c>
      <c r="Q8" s="54">
        <v>0.4</v>
      </c>
      <c r="R8" s="54">
        <f t="shared" si="2"/>
        <v>1029.6000000000001</v>
      </c>
      <c r="S8" s="34">
        <v>200</v>
      </c>
      <c r="T8" s="34">
        <f>(M8*S8)</f>
        <v>3400</v>
      </c>
      <c r="U8" s="34">
        <f>N8+R8+T8</f>
        <v>14374.6</v>
      </c>
      <c r="V8" s="34">
        <f>M8*200</f>
        <v>3400</v>
      </c>
      <c r="W8" s="34">
        <v>1</v>
      </c>
      <c r="X8" s="34">
        <v>450</v>
      </c>
      <c r="Y8" s="52">
        <f>SUM(X9*W8)</f>
        <v>450</v>
      </c>
      <c r="Z8" s="46">
        <v>0</v>
      </c>
      <c r="AA8" s="46"/>
      <c r="AB8" s="34">
        <f>V8+Y8+Z8</f>
        <v>3850</v>
      </c>
      <c r="AC8" s="56">
        <f>AB8+U8</f>
        <v>18224.599999999999</v>
      </c>
      <c r="AD8" s="57" t="str">
        <f>A8</f>
        <v>603-PR</v>
      </c>
      <c r="AE8" s="74"/>
    </row>
    <row r="9" spans="1:33" s="31" customFormat="1" ht="44.25" hidden="1" customHeight="1" x14ac:dyDescent="0.2">
      <c r="A9" s="178" t="s">
        <v>54</v>
      </c>
      <c r="B9" s="178" t="s">
        <v>629</v>
      </c>
      <c r="C9" s="180" t="s">
        <v>44</v>
      </c>
      <c r="D9" s="180" t="s">
        <v>45</v>
      </c>
      <c r="E9" s="180" t="s">
        <v>46</v>
      </c>
      <c r="F9" s="180" t="s">
        <v>62</v>
      </c>
      <c r="G9" s="180" t="s">
        <v>628</v>
      </c>
      <c r="H9" s="220">
        <v>45</v>
      </c>
      <c r="I9" s="200" t="s">
        <v>48</v>
      </c>
      <c r="J9" s="51">
        <v>585</v>
      </c>
      <c r="K9" s="52">
        <v>0</v>
      </c>
      <c r="L9" s="52">
        <v>21</v>
      </c>
      <c r="M9" s="52">
        <f t="shared" si="0"/>
        <v>21</v>
      </c>
      <c r="N9" s="34">
        <f t="shared" si="1"/>
        <v>12285</v>
      </c>
      <c r="O9" s="182">
        <v>33</v>
      </c>
      <c r="P9" s="182">
        <v>138</v>
      </c>
      <c r="Q9" s="54">
        <v>0.4</v>
      </c>
      <c r="R9" s="54">
        <f t="shared" si="2"/>
        <v>1821.6000000000001</v>
      </c>
      <c r="S9" s="34">
        <v>100</v>
      </c>
      <c r="T9" s="34">
        <f>(M9*S9)</f>
        <v>2100</v>
      </c>
      <c r="U9" s="34">
        <f>N9+R9+T9</f>
        <v>16206.6</v>
      </c>
      <c r="V9" s="34">
        <f>M9*200</f>
        <v>4200</v>
      </c>
      <c r="W9" s="34">
        <v>1</v>
      </c>
      <c r="X9" s="34">
        <v>450</v>
      </c>
      <c r="Y9" s="52">
        <f t="shared" si="3"/>
        <v>450</v>
      </c>
      <c r="Z9" s="46">
        <v>0</v>
      </c>
      <c r="AA9" s="46"/>
      <c r="AB9" s="34">
        <f>V9+Y9+Z9</f>
        <v>4650</v>
      </c>
      <c r="AC9" s="56">
        <f>AB9+U9</f>
        <v>20856.599999999999</v>
      </c>
      <c r="AD9" s="57" t="str">
        <f>A9</f>
        <v>603-PR</v>
      </c>
      <c r="AE9" s="74" t="s">
        <v>64</v>
      </c>
    </row>
    <row r="10" spans="1:33" s="31" customFormat="1" ht="75" hidden="1" customHeight="1" x14ac:dyDescent="0.2">
      <c r="A10" s="178" t="s">
        <v>54</v>
      </c>
      <c r="B10" s="178" t="s">
        <v>706</v>
      </c>
      <c r="C10" s="179" t="s">
        <v>44</v>
      </c>
      <c r="D10" s="179" t="s">
        <v>45</v>
      </c>
      <c r="E10" s="180" t="s">
        <v>65</v>
      </c>
      <c r="F10" s="180" t="s">
        <v>61</v>
      </c>
      <c r="G10" s="180" t="s">
        <v>624</v>
      </c>
      <c r="H10" s="220">
        <v>42</v>
      </c>
      <c r="I10" s="33" t="s">
        <v>48</v>
      </c>
      <c r="J10" s="51">
        <v>585</v>
      </c>
      <c r="K10" s="52">
        <v>22</v>
      </c>
      <c r="L10" s="52">
        <v>0</v>
      </c>
      <c r="M10" s="52">
        <f t="shared" si="0"/>
        <v>22</v>
      </c>
      <c r="N10" s="34">
        <f t="shared" si="1"/>
        <v>12870</v>
      </c>
      <c r="O10" s="53">
        <v>38</v>
      </c>
      <c r="P10" s="53">
        <v>140</v>
      </c>
      <c r="Q10" s="54">
        <v>0.4</v>
      </c>
      <c r="R10" s="71">
        <f t="shared" si="2"/>
        <v>2128</v>
      </c>
      <c r="S10" s="182">
        <v>200</v>
      </c>
      <c r="T10" s="55">
        <f>(M10*S10)</f>
        <v>4400</v>
      </c>
      <c r="U10" s="34">
        <f>N10+R10+T10</f>
        <v>19398</v>
      </c>
      <c r="V10" s="34">
        <f>M10*200</f>
        <v>4400</v>
      </c>
      <c r="W10" s="34">
        <v>1</v>
      </c>
      <c r="X10" s="34">
        <v>600</v>
      </c>
      <c r="Y10" s="52">
        <f t="shared" si="3"/>
        <v>600</v>
      </c>
      <c r="Z10" s="46">
        <v>0</v>
      </c>
      <c r="AA10" s="46"/>
      <c r="AB10" s="34">
        <f>V10+Y10+Z10</f>
        <v>5000</v>
      </c>
      <c r="AC10" s="56">
        <f>AB10+U10</f>
        <v>24398</v>
      </c>
      <c r="AD10" s="57" t="str">
        <f>A10</f>
        <v>603-PR</v>
      </c>
      <c r="AE10" s="74"/>
    </row>
    <row r="11" spans="1:33" s="31" customFormat="1" ht="75" hidden="1" customHeight="1" x14ac:dyDescent="0.2">
      <c r="A11" s="178" t="s">
        <v>54</v>
      </c>
      <c r="B11" s="178" t="s">
        <v>701</v>
      </c>
      <c r="C11" s="179" t="s">
        <v>44</v>
      </c>
      <c r="D11" s="179" t="s">
        <v>45</v>
      </c>
      <c r="E11" s="180" t="s">
        <v>65</v>
      </c>
      <c r="F11" s="180" t="s">
        <v>202</v>
      </c>
      <c r="G11" s="180" t="s">
        <v>626</v>
      </c>
      <c r="H11" s="220">
        <v>42</v>
      </c>
      <c r="I11" s="33" t="s">
        <v>48</v>
      </c>
      <c r="J11" s="51">
        <v>585</v>
      </c>
      <c r="K11" s="181">
        <v>25</v>
      </c>
      <c r="L11" s="52">
        <v>0</v>
      </c>
      <c r="M11" s="52">
        <f t="shared" si="0"/>
        <v>25</v>
      </c>
      <c r="N11" s="34">
        <f t="shared" si="1"/>
        <v>14625</v>
      </c>
      <c r="O11" s="53">
        <v>38</v>
      </c>
      <c r="P11" s="53">
        <v>140</v>
      </c>
      <c r="Q11" s="54">
        <v>0.4</v>
      </c>
      <c r="R11" s="71">
        <f t="shared" si="2"/>
        <v>2128</v>
      </c>
      <c r="S11" s="53">
        <v>0</v>
      </c>
      <c r="T11" s="34">
        <f>(M11*S11)</f>
        <v>0</v>
      </c>
      <c r="U11" s="34">
        <f>N11+R11+T11</f>
        <v>16753</v>
      </c>
      <c r="V11" s="34">
        <f>M11*200</f>
        <v>5000</v>
      </c>
      <c r="W11" s="34">
        <v>1</v>
      </c>
      <c r="X11" s="34">
        <v>600</v>
      </c>
      <c r="Y11" s="52">
        <f t="shared" si="3"/>
        <v>600</v>
      </c>
      <c r="Z11" s="46">
        <v>0</v>
      </c>
      <c r="AA11" s="46"/>
      <c r="AB11" s="34">
        <f>V11+Y11+Z11</f>
        <v>5600</v>
      </c>
      <c r="AC11" s="56">
        <f>AB11+U11</f>
        <v>22353</v>
      </c>
      <c r="AD11" s="57" t="str">
        <f>A11</f>
        <v>603-PR</v>
      </c>
      <c r="AE11" s="74"/>
    </row>
    <row r="12" spans="1:33" s="31" customFormat="1" ht="121" hidden="1" customHeight="1" x14ac:dyDescent="0.2">
      <c r="A12" s="178" t="s">
        <v>54</v>
      </c>
      <c r="B12" s="178" t="s">
        <v>705</v>
      </c>
      <c r="C12" s="179" t="s">
        <v>44</v>
      </c>
      <c r="D12" s="179" t="s">
        <v>45</v>
      </c>
      <c r="E12" s="180" t="s">
        <v>65</v>
      </c>
      <c r="F12" s="180" t="s">
        <v>67</v>
      </c>
      <c r="G12" s="180" t="s">
        <v>624</v>
      </c>
      <c r="H12" s="220">
        <v>42</v>
      </c>
      <c r="I12" s="33" t="s">
        <v>48</v>
      </c>
      <c r="J12" s="51">
        <v>585</v>
      </c>
      <c r="K12" s="52">
        <v>0</v>
      </c>
      <c r="L12" s="52">
        <v>20</v>
      </c>
      <c r="M12" s="52">
        <f t="shared" si="0"/>
        <v>20</v>
      </c>
      <c r="N12" s="34">
        <f t="shared" si="1"/>
        <v>11700</v>
      </c>
      <c r="O12" s="53">
        <v>46</v>
      </c>
      <c r="P12" s="53">
        <v>140</v>
      </c>
      <c r="Q12" s="54">
        <v>0.4</v>
      </c>
      <c r="R12" s="71">
        <f t="shared" si="2"/>
        <v>2576</v>
      </c>
      <c r="S12" s="182">
        <v>200</v>
      </c>
      <c r="T12" s="55">
        <f>(M12*S12)</f>
        <v>4000</v>
      </c>
      <c r="U12" s="34">
        <f>N12+R12+T12</f>
        <v>18276</v>
      </c>
      <c r="V12" s="34">
        <f>M12*200</f>
        <v>4000</v>
      </c>
      <c r="W12" s="34">
        <v>1</v>
      </c>
      <c r="X12" s="34">
        <v>600</v>
      </c>
      <c r="Y12" s="52">
        <f t="shared" si="3"/>
        <v>600</v>
      </c>
      <c r="Z12" s="46">
        <v>0</v>
      </c>
      <c r="AA12" s="46"/>
      <c r="AB12" s="34">
        <f>V12+Y12+Z12</f>
        <v>4600</v>
      </c>
      <c r="AC12" s="56">
        <f>AB12+U12</f>
        <v>22876</v>
      </c>
      <c r="AD12" s="57" t="str">
        <f>A12</f>
        <v>603-PR</v>
      </c>
      <c r="AE12" s="74"/>
    </row>
    <row r="13" spans="1:33" s="31" customFormat="1" ht="63" hidden="1" customHeight="1" x14ac:dyDescent="0.2">
      <c r="A13" s="178" t="s">
        <v>54</v>
      </c>
      <c r="B13" s="178" t="s">
        <v>707</v>
      </c>
      <c r="C13" s="179" t="s">
        <v>44</v>
      </c>
      <c r="D13" s="179" t="s">
        <v>45</v>
      </c>
      <c r="E13" s="180" t="s">
        <v>703</v>
      </c>
      <c r="F13" s="194" t="s">
        <v>214</v>
      </c>
      <c r="G13" s="180" t="s">
        <v>626</v>
      </c>
      <c r="H13" s="246">
        <v>42</v>
      </c>
      <c r="I13" s="178" t="s">
        <v>48</v>
      </c>
      <c r="J13" s="183">
        <v>585</v>
      </c>
      <c r="K13" s="181">
        <v>0</v>
      </c>
      <c r="L13" s="181">
        <v>28</v>
      </c>
      <c r="M13" s="181">
        <f t="shared" si="0"/>
        <v>28</v>
      </c>
      <c r="N13" s="55">
        <f t="shared" si="1"/>
        <v>16380</v>
      </c>
      <c r="O13" s="182">
        <v>33</v>
      </c>
      <c r="P13" s="182">
        <v>76</v>
      </c>
      <c r="Q13" s="184">
        <v>0.4</v>
      </c>
      <c r="R13" s="185">
        <f t="shared" si="2"/>
        <v>1003.2</v>
      </c>
      <c r="S13" s="182">
        <v>50</v>
      </c>
      <c r="T13" s="55">
        <f>(M13*S13)</f>
        <v>1400</v>
      </c>
      <c r="U13" s="55">
        <f>N13+R13+T13</f>
        <v>18783.2</v>
      </c>
      <c r="V13" s="55">
        <f>M13*200</f>
        <v>5600</v>
      </c>
      <c r="W13" s="55">
        <v>1</v>
      </c>
      <c r="X13" s="55">
        <v>550</v>
      </c>
      <c r="Y13" s="181">
        <f t="shared" si="3"/>
        <v>550</v>
      </c>
      <c r="Z13" s="189">
        <v>0</v>
      </c>
      <c r="AA13" s="189"/>
      <c r="AB13" s="55">
        <f>V13+Y13+Z13</f>
        <v>6150</v>
      </c>
      <c r="AC13" s="192">
        <f>AB13+U13</f>
        <v>24933.200000000001</v>
      </c>
      <c r="AD13" s="57" t="str">
        <f>A13</f>
        <v>603-PR</v>
      </c>
      <c r="AE13" s="74"/>
    </row>
    <row r="14" spans="1:33" s="31" customFormat="1" ht="116" hidden="1" customHeight="1" x14ac:dyDescent="0.2">
      <c r="A14" s="178" t="s">
        <v>54</v>
      </c>
      <c r="B14" s="178" t="s">
        <v>710</v>
      </c>
      <c r="C14" s="179" t="s">
        <v>44</v>
      </c>
      <c r="D14" s="179" t="s">
        <v>50</v>
      </c>
      <c r="E14" s="180" t="s">
        <v>51</v>
      </c>
      <c r="F14" s="180" t="s">
        <v>71</v>
      </c>
      <c r="G14" s="180" t="s">
        <v>633</v>
      </c>
      <c r="H14" s="220">
        <v>45</v>
      </c>
      <c r="I14" s="33" t="s">
        <v>48</v>
      </c>
      <c r="J14" s="51">
        <v>585</v>
      </c>
      <c r="K14" s="181">
        <v>0</v>
      </c>
      <c r="L14" s="181">
        <v>0</v>
      </c>
      <c r="M14" s="52">
        <f t="shared" si="0"/>
        <v>0</v>
      </c>
      <c r="N14" s="34">
        <f t="shared" si="1"/>
        <v>0</v>
      </c>
      <c r="O14" s="53">
        <v>0</v>
      </c>
      <c r="P14" s="53">
        <v>138</v>
      </c>
      <c r="Q14" s="54">
        <v>0.4</v>
      </c>
      <c r="R14" s="71">
        <f t="shared" si="2"/>
        <v>0</v>
      </c>
      <c r="S14" s="53">
        <v>75</v>
      </c>
      <c r="T14" s="34">
        <f>(M14*S14)</f>
        <v>0</v>
      </c>
      <c r="U14" s="34">
        <f>N14+R14+T14</f>
        <v>0</v>
      </c>
      <c r="V14" s="34">
        <f>M14*200</f>
        <v>0</v>
      </c>
      <c r="W14" s="34">
        <v>0</v>
      </c>
      <c r="X14" s="34">
        <v>500</v>
      </c>
      <c r="Y14" s="52">
        <f t="shared" si="3"/>
        <v>0</v>
      </c>
      <c r="Z14" s="46">
        <v>0</v>
      </c>
      <c r="AA14" s="46"/>
      <c r="AB14" s="34">
        <f>V14+Y14+Z14</f>
        <v>0</v>
      </c>
      <c r="AC14" s="56">
        <f>AB14+U14</f>
        <v>0</v>
      </c>
      <c r="AD14" s="57" t="str">
        <f>A14</f>
        <v>603-PR</v>
      </c>
      <c r="AE14" s="74"/>
    </row>
    <row r="15" spans="1:33" s="31" customFormat="1" ht="76" hidden="1" customHeight="1" x14ac:dyDescent="0.2">
      <c r="A15" s="178" t="s">
        <v>73</v>
      </c>
      <c r="B15" s="178" t="s">
        <v>704</v>
      </c>
      <c r="C15" s="179" t="s">
        <v>44</v>
      </c>
      <c r="D15" s="179" t="s">
        <v>50</v>
      </c>
      <c r="E15" s="180" t="s">
        <v>51</v>
      </c>
      <c r="F15" s="241" t="s">
        <v>52</v>
      </c>
      <c r="G15" s="180" t="s">
        <v>628</v>
      </c>
      <c r="H15" s="246">
        <v>42</v>
      </c>
      <c r="I15" s="178" t="s">
        <v>48</v>
      </c>
      <c r="J15" s="183">
        <v>585</v>
      </c>
      <c r="K15" s="181">
        <v>25</v>
      </c>
      <c r="L15" s="181">
        <v>0</v>
      </c>
      <c r="M15" s="181">
        <f t="shared" si="0"/>
        <v>25</v>
      </c>
      <c r="N15" s="55">
        <f t="shared" si="1"/>
        <v>14625</v>
      </c>
      <c r="O15" s="182">
        <v>33</v>
      </c>
      <c r="P15" s="182">
        <v>138</v>
      </c>
      <c r="Q15" s="185">
        <v>0.4</v>
      </c>
      <c r="R15" s="184">
        <f t="shared" si="2"/>
        <v>1821.6000000000001</v>
      </c>
      <c r="S15" s="182">
        <v>200</v>
      </c>
      <c r="T15" s="55">
        <f>(M15*S15)</f>
        <v>5000</v>
      </c>
      <c r="U15" s="55">
        <f>N15+R15+T15</f>
        <v>21446.6</v>
      </c>
      <c r="V15" s="55">
        <f>M15*200</f>
        <v>5000</v>
      </c>
      <c r="W15" s="55">
        <v>1</v>
      </c>
      <c r="X15" s="55">
        <v>500</v>
      </c>
      <c r="Y15" s="181">
        <f t="shared" si="3"/>
        <v>500</v>
      </c>
      <c r="Z15" s="189">
        <v>0</v>
      </c>
      <c r="AA15" s="189"/>
      <c r="AB15" s="55">
        <f>V15+Y15+Z15</f>
        <v>5500</v>
      </c>
      <c r="AC15" s="192">
        <f>AB15+U15</f>
        <v>26946.6</v>
      </c>
      <c r="AD15" s="57" t="str">
        <f>A15</f>
        <v>604-PR</v>
      </c>
      <c r="AE15" s="74" t="s">
        <v>75</v>
      </c>
    </row>
    <row r="16" spans="1:33" s="31" customFormat="1" ht="68" hidden="1" customHeight="1" x14ac:dyDescent="0.2">
      <c r="A16" s="178" t="s">
        <v>76</v>
      </c>
      <c r="B16" s="178" t="s">
        <v>665</v>
      </c>
      <c r="C16" s="233" t="s">
        <v>77</v>
      </c>
      <c r="D16" s="234">
        <v>0</v>
      </c>
      <c r="E16" s="234">
        <v>0</v>
      </c>
      <c r="F16" s="235" t="s">
        <v>78</v>
      </c>
      <c r="G16" s="235" t="s">
        <v>79</v>
      </c>
      <c r="H16" s="220">
        <v>42</v>
      </c>
      <c r="I16" s="33" t="s">
        <v>37</v>
      </c>
      <c r="J16" s="70">
        <v>753</v>
      </c>
      <c r="K16" s="52">
        <v>0</v>
      </c>
      <c r="L16" s="52">
        <v>0</v>
      </c>
      <c r="M16" s="52">
        <v>0</v>
      </c>
      <c r="N16" s="61">
        <f>SUM(D16+E16)*J16</f>
        <v>0</v>
      </c>
      <c r="O16" s="53">
        <v>0</v>
      </c>
      <c r="P16" s="53">
        <v>0</v>
      </c>
      <c r="Q16" s="71">
        <v>0</v>
      </c>
      <c r="R16" s="71">
        <f>SUM(M16*135)</f>
        <v>0</v>
      </c>
      <c r="S16" s="53">
        <v>0</v>
      </c>
      <c r="T16" s="34">
        <f>(M16*S16)</f>
        <v>0</v>
      </c>
      <c r="U16" s="34">
        <f>N16+R16+T16</f>
        <v>0</v>
      </c>
      <c r="V16" s="34">
        <v>0</v>
      </c>
      <c r="W16" s="34">
        <v>0</v>
      </c>
      <c r="X16" s="34">
        <v>0</v>
      </c>
      <c r="Y16" s="52">
        <v>0</v>
      </c>
      <c r="Z16" s="46">
        <v>0</v>
      </c>
      <c r="AA16" s="46"/>
      <c r="AB16" s="34">
        <v>0</v>
      </c>
      <c r="AC16" s="56">
        <f>AB16+U16</f>
        <v>0</v>
      </c>
      <c r="AD16" s="57" t="str">
        <f>A16</f>
        <v>605-PR</v>
      </c>
      <c r="AE16" s="74"/>
    </row>
    <row r="17" spans="1:31" s="31" customFormat="1" ht="68" hidden="1" customHeight="1" x14ac:dyDescent="0.2">
      <c r="A17" s="178" t="s">
        <v>76</v>
      </c>
      <c r="B17" s="178" t="s">
        <v>666</v>
      </c>
      <c r="C17" s="179" t="s">
        <v>77</v>
      </c>
      <c r="D17" s="232">
        <v>0</v>
      </c>
      <c r="E17" s="232">
        <v>15</v>
      </c>
      <c r="F17" s="180" t="s">
        <v>667</v>
      </c>
      <c r="G17" s="180" t="s">
        <v>668</v>
      </c>
      <c r="H17" s="220">
        <v>42</v>
      </c>
      <c r="I17" s="33" t="s">
        <v>37</v>
      </c>
      <c r="J17" s="70">
        <v>753</v>
      </c>
      <c r="K17" s="52">
        <v>0</v>
      </c>
      <c r="L17" s="52">
        <v>0</v>
      </c>
      <c r="M17" s="52">
        <v>0</v>
      </c>
      <c r="N17" s="61">
        <f>SUM(D17+E17)*J17</f>
        <v>11295</v>
      </c>
      <c r="O17" s="53">
        <v>0</v>
      </c>
      <c r="P17" s="53">
        <v>0</v>
      </c>
      <c r="Q17" s="71">
        <v>0</v>
      </c>
      <c r="R17" s="71">
        <f>SUM(M17*135)</f>
        <v>0</v>
      </c>
      <c r="S17" s="53">
        <v>0</v>
      </c>
      <c r="T17" s="34">
        <f>(M17*S17)</f>
        <v>0</v>
      </c>
      <c r="U17" s="34">
        <f>N17+R17+T17</f>
        <v>11295</v>
      </c>
      <c r="V17" s="34">
        <v>0</v>
      </c>
      <c r="W17" s="34">
        <v>0</v>
      </c>
      <c r="X17" s="34">
        <v>0</v>
      </c>
      <c r="Y17" s="52">
        <v>0</v>
      </c>
      <c r="Z17" s="46">
        <v>0</v>
      </c>
      <c r="AA17" s="46"/>
      <c r="AB17" s="34">
        <v>0</v>
      </c>
      <c r="AC17" s="56">
        <f>AB17+U17</f>
        <v>11295</v>
      </c>
      <c r="AD17" s="57" t="str">
        <f>A17</f>
        <v>605-PR</v>
      </c>
      <c r="AE17" s="74"/>
    </row>
    <row r="18" spans="1:31" s="31" customFormat="1" ht="44" hidden="1" customHeight="1" x14ac:dyDescent="0.2">
      <c r="A18" s="33" t="s">
        <v>76</v>
      </c>
      <c r="B18" s="33"/>
      <c r="C18" s="28" t="s">
        <v>77</v>
      </c>
      <c r="D18" s="60">
        <v>15</v>
      </c>
      <c r="E18" s="60">
        <v>14</v>
      </c>
      <c r="F18" s="35" t="s">
        <v>80</v>
      </c>
      <c r="G18" s="35" t="s">
        <v>81</v>
      </c>
      <c r="H18" s="220">
        <v>43</v>
      </c>
      <c r="I18" s="33" t="s">
        <v>37</v>
      </c>
      <c r="J18" s="70">
        <v>753</v>
      </c>
      <c r="K18" s="52">
        <v>0</v>
      </c>
      <c r="L18" s="52">
        <v>0</v>
      </c>
      <c r="M18" s="52">
        <v>0</v>
      </c>
      <c r="N18" s="61">
        <f t="shared" ref="N18:N34" si="4">SUM(D18+E18)*J18</f>
        <v>21837</v>
      </c>
      <c r="O18" s="53">
        <v>0</v>
      </c>
      <c r="P18" s="53">
        <v>0</v>
      </c>
      <c r="Q18" s="71">
        <v>0</v>
      </c>
      <c r="R18" s="71">
        <f t="shared" ref="R18:R34" si="5">SUM(M18*135)</f>
        <v>0</v>
      </c>
      <c r="S18" s="53">
        <v>0</v>
      </c>
      <c r="T18" s="34">
        <f>(M18*S18)</f>
        <v>0</v>
      </c>
      <c r="U18" s="34">
        <f>N18+R18+T18</f>
        <v>21837</v>
      </c>
      <c r="V18" s="34">
        <v>0</v>
      </c>
      <c r="W18" s="34">
        <v>0</v>
      </c>
      <c r="X18" s="34">
        <v>0</v>
      </c>
      <c r="Y18" s="52">
        <v>0</v>
      </c>
      <c r="Z18" s="46">
        <v>0</v>
      </c>
      <c r="AA18" s="46"/>
      <c r="AB18" s="34">
        <v>0</v>
      </c>
      <c r="AC18" s="56">
        <f>AB18+U18</f>
        <v>21837</v>
      </c>
      <c r="AD18" s="57" t="str">
        <f>A18</f>
        <v>605-PR</v>
      </c>
      <c r="AE18" s="74"/>
    </row>
    <row r="19" spans="1:31" s="31" customFormat="1" ht="58" hidden="1" customHeight="1" x14ac:dyDescent="0.2">
      <c r="A19" s="178" t="s">
        <v>76</v>
      </c>
      <c r="B19" s="178" t="s">
        <v>664</v>
      </c>
      <c r="C19" s="179" t="s">
        <v>77</v>
      </c>
      <c r="D19" s="232">
        <v>15</v>
      </c>
      <c r="E19" s="232">
        <v>15</v>
      </c>
      <c r="F19" s="180" t="s">
        <v>657</v>
      </c>
      <c r="G19" s="180" t="s">
        <v>658</v>
      </c>
      <c r="H19" s="220">
        <v>42</v>
      </c>
      <c r="I19" s="33" t="s">
        <v>37</v>
      </c>
      <c r="J19" s="70">
        <v>1200</v>
      </c>
      <c r="K19" s="52">
        <v>0</v>
      </c>
      <c r="L19" s="52">
        <v>0</v>
      </c>
      <c r="M19" s="52">
        <v>0</v>
      </c>
      <c r="N19" s="61">
        <f t="shared" si="4"/>
        <v>36000</v>
      </c>
      <c r="O19" s="53">
        <v>0</v>
      </c>
      <c r="P19" s="53">
        <v>0</v>
      </c>
      <c r="Q19" s="71">
        <v>0</v>
      </c>
      <c r="R19" s="71">
        <f t="shared" si="5"/>
        <v>0</v>
      </c>
      <c r="S19" s="53">
        <v>0</v>
      </c>
      <c r="T19" s="34">
        <f>(M19*S19)</f>
        <v>0</v>
      </c>
      <c r="U19" s="34">
        <f>N19+R19+T19</f>
        <v>36000</v>
      </c>
      <c r="V19" s="34">
        <v>0</v>
      </c>
      <c r="W19" s="34">
        <v>0</v>
      </c>
      <c r="X19" s="34">
        <v>0</v>
      </c>
      <c r="Y19" s="52">
        <v>0</v>
      </c>
      <c r="Z19" s="46">
        <v>0</v>
      </c>
      <c r="AA19" s="46"/>
      <c r="AB19" s="34">
        <v>0</v>
      </c>
      <c r="AC19" s="56">
        <f>AB19+U19</f>
        <v>36000</v>
      </c>
      <c r="AD19" s="57" t="str">
        <f>A19</f>
        <v>605-PR</v>
      </c>
      <c r="AE19" s="74"/>
    </row>
    <row r="20" spans="1:31" s="31" customFormat="1" ht="48" hidden="1" customHeight="1" x14ac:dyDescent="0.2">
      <c r="A20" s="33" t="s">
        <v>76</v>
      </c>
      <c r="B20" s="33"/>
      <c r="C20" s="28" t="s">
        <v>77</v>
      </c>
      <c r="D20" s="60">
        <v>0</v>
      </c>
      <c r="E20" s="60">
        <v>10</v>
      </c>
      <c r="F20" s="35" t="s">
        <v>83</v>
      </c>
      <c r="G20" s="35" t="s">
        <v>84</v>
      </c>
      <c r="H20" s="220">
        <v>42</v>
      </c>
      <c r="I20" s="33" t="s">
        <v>37</v>
      </c>
      <c r="J20" s="70">
        <v>753</v>
      </c>
      <c r="K20" s="52">
        <v>0</v>
      </c>
      <c r="L20" s="52">
        <v>0</v>
      </c>
      <c r="M20" s="52">
        <v>0</v>
      </c>
      <c r="N20" s="61">
        <f t="shared" si="4"/>
        <v>7530</v>
      </c>
      <c r="O20" s="53">
        <v>0</v>
      </c>
      <c r="P20" s="53">
        <v>0</v>
      </c>
      <c r="Q20" s="71">
        <v>0</v>
      </c>
      <c r="R20" s="71">
        <f t="shared" si="5"/>
        <v>0</v>
      </c>
      <c r="S20" s="53">
        <v>0</v>
      </c>
      <c r="T20" s="34">
        <f>(M20*S20)</f>
        <v>0</v>
      </c>
      <c r="U20" s="34">
        <f>N20+R20+T20</f>
        <v>7530</v>
      </c>
      <c r="V20" s="34">
        <v>0</v>
      </c>
      <c r="W20" s="34">
        <v>0</v>
      </c>
      <c r="X20" s="34">
        <v>0</v>
      </c>
      <c r="Y20" s="52">
        <v>0</v>
      </c>
      <c r="Z20" s="46">
        <v>0</v>
      </c>
      <c r="AA20" s="46"/>
      <c r="AB20" s="34">
        <v>0</v>
      </c>
      <c r="AC20" s="56">
        <f>AB20+U20</f>
        <v>7530</v>
      </c>
      <c r="AD20" s="57" t="str">
        <f>A20</f>
        <v>605-PR</v>
      </c>
      <c r="AE20" s="74"/>
    </row>
    <row r="21" spans="1:31" s="31" customFormat="1" ht="58" hidden="1" customHeight="1" x14ac:dyDescent="0.2">
      <c r="A21" s="62" t="s">
        <v>76</v>
      </c>
      <c r="B21" s="62"/>
      <c r="C21" s="63" t="s">
        <v>77</v>
      </c>
      <c r="D21" s="64">
        <v>0</v>
      </c>
      <c r="E21" s="64">
        <v>0</v>
      </c>
      <c r="F21" s="37" t="s">
        <v>85</v>
      </c>
      <c r="G21" s="37" t="s">
        <v>86</v>
      </c>
      <c r="H21" s="245">
        <v>42</v>
      </c>
      <c r="I21" s="62" t="s">
        <v>37</v>
      </c>
      <c r="J21" s="65">
        <v>1200</v>
      </c>
      <c r="K21" s="40">
        <v>0</v>
      </c>
      <c r="L21" s="40">
        <v>0</v>
      </c>
      <c r="M21" s="40">
        <v>0</v>
      </c>
      <c r="N21" s="66">
        <f t="shared" si="4"/>
        <v>0</v>
      </c>
      <c r="O21" s="42">
        <v>0</v>
      </c>
      <c r="P21" s="42">
        <v>0</v>
      </c>
      <c r="Q21" s="67">
        <v>0</v>
      </c>
      <c r="R21" s="67">
        <f t="shared" si="5"/>
        <v>0</v>
      </c>
      <c r="S21" s="42">
        <v>0</v>
      </c>
      <c r="T21" s="41">
        <f>(M21*S21)</f>
        <v>0</v>
      </c>
      <c r="U21" s="41">
        <f>N21+R21+T21</f>
        <v>0</v>
      </c>
      <c r="V21" s="41">
        <v>0</v>
      </c>
      <c r="W21" s="41">
        <v>0</v>
      </c>
      <c r="X21" s="41">
        <v>0</v>
      </c>
      <c r="Y21" s="40">
        <v>0</v>
      </c>
      <c r="Z21" s="45">
        <v>0</v>
      </c>
      <c r="AA21" s="45"/>
      <c r="AB21" s="41">
        <v>0</v>
      </c>
      <c r="AC21" s="47">
        <f>AB21+U21</f>
        <v>0</v>
      </c>
      <c r="AD21" s="49" t="str">
        <f>A21</f>
        <v>605-PR</v>
      </c>
      <c r="AE21" s="74"/>
    </row>
    <row r="22" spans="1:31" s="31" customFormat="1" ht="61" hidden="1" customHeight="1" x14ac:dyDescent="0.2">
      <c r="A22" s="178" t="s">
        <v>76</v>
      </c>
      <c r="B22" s="178" t="s">
        <v>663</v>
      </c>
      <c r="C22" s="233" t="s">
        <v>77</v>
      </c>
      <c r="D22" s="234">
        <v>0</v>
      </c>
      <c r="E22" s="234">
        <v>0</v>
      </c>
      <c r="F22" s="235" t="s">
        <v>78</v>
      </c>
      <c r="G22" s="235" t="s">
        <v>87</v>
      </c>
      <c r="H22" s="220">
        <v>42</v>
      </c>
      <c r="I22" s="33" t="s">
        <v>37</v>
      </c>
      <c r="J22" s="70">
        <v>1200</v>
      </c>
      <c r="K22" s="52">
        <v>0</v>
      </c>
      <c r="L22" s="52">
        <v>0</v>
      </c>
      <c r="M22" s="52">
        <v>0</v>
      </c>
      <c r="N22" s="61">
        <f t="shared" si="4"/>
        <v>0</v>
      </c>
      <c r="O22" s="53">
        <v>0</v>
      </c>
      <c r="P22" s="53">
        <v>0</v>
      </c>
      <c r="Q22" s="71">
        <v>0</v>
      </c>
      <c r="R22" s="71">
        <f t="shared" si="5"/>
        <v>0</v>
      </c>
      <c r="S22" s="53">
        <v>0</v>
      </c>
      <c r="T22" s="34">
        <f>(M22*S22)</f>
        <v>0</v>
      </c>
      <c r="U22" s="34">
        <f>N22+R22+T22</f>
        <v>0</v>
      </c>
      <c r="V22" s="34">
        <v>0</v>
      </c>
      <c r="W22" s="34">
        <v>0</v>
      </c>
      <c r="X22" s="34">
        <v>0</v>
      </c>
      <c r="Y22" s="52">
        <v>0</v>
      </c>
      <c r="Z22" s="46">
        <v>0</v>
      </c>
      <c r="AA22" s="46"/>
      <c r="AB22" s="34">
        <v>0</v>
      </c>
      <c r="AC22" s="56">
        <f>AB22+U22</f>
        <v>0</v>
      </c>
      <c r="AD22" s="57"/>
      <c r="AE22" s="74"/>
    </row>
    <row r="23" spans="1:31" s="31" customFormat="1" ht="39.75" hidden="1" customHeight="1" x14ac:dyDescent="0.2">
      <c r="A23" s="33" t="s">
        <v>76</v>
      </c>
      <c r="B23" s="33"/>
      <c r="C23" s="28" t="s">
        <v>77</v>
      </c>
      <c r="D23" s="60">
        <v>0</v>
      </c>
      <c r="E23" s="60">
        <v>20</v>
      </c>
      <c r="F23" s="35" t="s">
        <v>88</v>
      </c>
      <c r="G23" s="35" t="s">
        <v>89</v>
      </c>
      <c r="H23" s="220">
        <v>42</v>
      </c>
      <c r="I23" s="33" t="s">
        <v>37</v>
      </c>
      <c r="J23" s="70">
        <v>1200</v>
      </c>
      <c r="K23" s="52">
        <v>0</v>
      </c>
      <c r="L23" s="52">
        <v>0</v>
      </c>
      <c r="M23" s="52">
        <v>0</v>
      </c>
      <c r="N23" s="61">
        <f t="shared" si="4"/>
        <v>24000</v>
      </c>
      <c r="O23" s="53">
        <v>0</v>
      </c>
      <c r="P23" s="53">
        <v>0</v>
      </c>
      <c r="Q23" s="71">
        <v>0</v>
      </c>
      <c r="R23" s="71">
        <f t="shared" si="5"/>
        <v>0</v>
      </c>
      <c r="S23" s="53">
        <v>0</v>
      </c>
      <c r="T23" s="34">
        <f>(M23*S23)</f>
        <v>0</v>
      </c>
      <c r="U23" s="34">
        <f>N23+R23+T23</f>
        <v>24000</v>
      </c>
      <c r="V23" s="34">
        <v>0</v>
      </c>
      <c r="W23" s="34">
        <v>0</v>
      </c>
      <c r="X23" s="34">
        <v>0</v>
      </c>
      <c r="Y23" s="52">
        <v>0</v>
      </c>
      <c r="Z23" s="46">
        <v>0</v>
      </c>
      <c r="AA23" s="46"/>
      <c r="AB23" s="34">
        <v>0</v>
      </c>
      <c r="AC23" s="56">
        <f>AB23+U23</f>
        <v>24000</v>
      </c>
      <c r="AD23" s="57" t="str">
        <f>A23</f>
        <v>605-PR</v>
      </c>
      <c r="AE23" s="74"/>
    </row>
    <row r="24" spans="1:31" s="31" customFormat="1" ht="39.75" hidden="1" customHeight="1" x14ac:dyDescent="0.2">
      <c r="A24" s="33" t="s">
        <v>76</v>
      </c>
      <c r="B24" s="33"/>
      <c r="C24" s="28" t="s">
        <v>77</v>
      </c>
      <c r="D24" s="60">
        <v>0</v>
      </c>
      <c r="E24" s="60">
        <v>20</v>
      </c>
      <c r="F24" s="35" t="s">
        <v>90</v>
      </c>
      <c r="G24" s="35" t="s">
        <v>91</v>
      </c>
      <c r="H24" s="220">
        <v>42</v>
      </c>
      <c r="I24" s="33" t="s">
        <v>37</v>
      </c>
      <c r="J24" s="70">
        <v>1200</v>
      </c>
      <c r="K24" s="52">
        <v>0</v>
      </c>
      <c r="L24" s="52">
        <v>0</v>
      </c>
      <c r="M24" s="52">
        <v>0</v>
      </c>
      <c r="N24" s="61">
        <f t="shared" si="4"/>
        <v>24000</v>
      </c>
      <c r="O24" s="53">
        <v>0</v>
      </c>
      <c r="P24" s="53">
        <v>0</v>
      </c>
      <c r="Q24" s="71">
        <v>0</v>
      </c>
      <c r="R24" s="71">
        <f t="shared" si="5"/>
        <v>0</v>
      </c>
      <c r="S24" s="53">
        <v>0</v>
      </c>
      <c r="T24" s="34">
        <f>(M24*S24)</f>
        <v>0</v>
      </c>
      <c r="U24" s="34">
        <f>N24+R24+T24</f>
        <v>24000</v>
      </c>
      <c r="V24" s="34">
        <v>0</v>
      </c>
      <c r="W24" s="34">
        <v>0</v>
      </c>
      <c r="X24" s="34">
        <v>0</v>
      </c>
      <c r="Y24" s="52">
        <v>0</v>
      </c>
      <c r="Z24" s="46">
        <v>0</v>
      </c>
      <c r="AA24" s="46"/>
      <c r="AB24" s="34">
        <v>0</v>
      </c>
      <c r="AC24" s="56">
        <f>AB24+U24</f>
        <v>24000</v>
      </c>
      <c r="AD24" s="57" t="str">
        <f>A24</f>
        <v>605-PR</v>
      </c>
      <c r="AE24" s="74"/>
    </row>
    <row r="25" spans="1:31" s="31" customFormat="1" ht="39.75" hidden="1" customHeight="1" x14ac:dyDescent="0.2">
      <c r="A25" s="33" t="s">
        <v>76</v>
      </c>
      <c r="B25" s="33"/>
      <c r="C25" s="28" t="s">
        <v>77</v>
      </c>
      <c r="D25" s="60">
        <v>0</v>
      </c>
      <c r="E25" s="60">
        <v>34</v>
      </c>
      <c r="F25" s="35" t="s">
        <v>92</v>
      </c>
      <c r="G25" s="35" t="s">
        <v>93</v>
      </c>
      <c r="H25" s="220">
        <v>42</v>
      </c>
      <c r="I25" s="33" t="s">
        <v>37</v>
      </c>
      <c r="J25" s="70">
        <v>1200</v>
      </c>
      <c r="K25" s="52">
        <v>0</v>
      </c>
      <c r="L25" s="52">
        <v>0</v>
      </c>
      <c r="M25" s="52">
        <v>0</v>
      </c>
      <c r="N25" s="61">
        <f t="shared" si="4"/>
        <v>40800</v>
      </c>
      <c r="O25" s="53">
        <v>0</v>
      </c>
      <c r="P25" s="53">
        <v>0</v>
      </c>
      <c r="Q25" s="71">
        <v>0</v>
      </c>
      <c r="R25" s="71">
        <f t="shared" si="5"/>
        <v>0</v>
      </c>
      <c r="S25" s="53">
        <v>0</v>
      </c>
      <c r="T25" s="34">
        <f>(M25*S25)</f>
        <v>0</v>
      </c>
      <c r="U25" s="34">
        <f>N25+R25+T25</f>
        <v>40800</v>
      </c>
      <c r="V25" s="34">
        <v>0</v>
      </c>
      <c r="W25" s="34">
        <v>0</v>
      </c>
      <c r="X25" s="34">
        <v>0</v>
      </c>
      <c r="Y25" s="52">
        <v>0</v>
      </c>
      <c r="Z25" s="46">
        <v>0</v>
      </c>
      <c r="AA25" s="46"/>
      <c r="AB25" s="34">
        <v>0</v>
      </c>
      <c r="AC25" s="56">
        <f>AB25+U25</f>
        <v>40800</v>
      </c>
      <c r="AD25" s="57" t="str">
        <f>A25</f>
        <v>605-PR</v>
      </c>
      <c r="AE25" s="74"/>
    </row>
    <row r="26" spans="1:31" s="31" customFormat="1" ht="64" hidden="1" customHeight="1" x14ac:dyDescent="0.2">
      <c r="A26" s="33" t="s">
        <v>76</v>
      </c>
      <c r="B26" s="33"/>
      <c r="C26" s="28" t="s">
        <v>77</v>
      </c>
      <c r="D26" s="60">
        <v>0</v>
      </c>
      <c r="E26" s="60">
        <v>40</v>
      </c>
      <c r="F26" s="35" t="s">
        <v>94</v>
      </c>
      <c r="G26" s="35" t="s">
        <v>95</v>
      </c>
      <c r="H26" s="220">
        <v>42</v>
      </c>
      <c r="I26" s="33" t="s">
        <v>37</v>
      </c>
      <c r="J26" s="70">
        <v>753</v>
      </c>
      <c r="K26" s="52">
        <v>0</v>
      </c>
      <c r="L26" s="52">
        <v>0</v>
      </c>
      <c r="M26" s="52">
        <v>0</v>
      </c>
      <c r="N26" s="61">
        <f t="shared" si="4"/>
        <v>30120</v>
      </c>
      <c r="O26" s="53">
        <v>0</v>
      </c>
      <c r="P26" s="53">
        <v>0</v>
      </c>
      <c r="Q26" s="71">
        <v>0</v>
      </c>
      <c r="R26" s="71">
        <f t="shared" si="5"/>
        <v>0</v>
      </c>
      <c r="S26" s="53">
        <v>0</v>
      </c>
      <c r="T26" s="34">
        <f>(M26*S26)</f>
        <v>0</v>
      </c>
      <c r="U26" s="34">
        <f>N26+R26+T26</f>
        <v>30120</v>
      </c>
      <c r="V26" s="34">
        <v>0</v>
      </c>
      <c r="W26" s="34">
        <v>0</v>
      </c>
      <c r="X26" s="34">
        <v>0</v>
      </c>
      <c r="Y26" s="52">
        <v>0</v>
      </c>
      <c r="Z26" s="46">
        <v>0</v>
      </c>
      <c r="AA26" s="46"/>
      <c r="AB26" s="34">
        <v>0</v>
      </c>
      <c r="AC26" s="56">
        <f>AB26+U26</f>
        <v>30120</v>
      </c>
      <c r="AD26" s="57" t="str">
        <f>A26</f>
        <v>605-PR</v>
      </c>
      <c r="AE26" s="74"/>
    </row>
    <row r="27" spans="1:31" s="31" customFormat="1" ht="39.75" hidden="1" customHeight="1" x14ac:dyDescent="0.2">
      <c r="A27" s="33" t="s">
        <v>76</v>
      </c>
      <c r="B27" s="33"/>
      <c r="C27" s="28" t="s">
        <v>77</v>
      </c>
      <c r="D27" s="60">
        <v>0</v>
      </c>
      <c r="E27" s="60">
        <v>0</v>
      </c>
      <c r="F27" s="202" t="s">
        <v>96</v>
      </c>
      <c r="G27" s="35" t="s">
        <v>97</v>
      </c>
      <c r="H27" s="220">
        <v>42</v>
      </c>
      <c r="I27" s="33" t="s">
        <v>37</v>
      </c>
      <c r="J27" s="70">
        <v>753</v>
      </c>
      <c r="K27" s="52">
        <v>0</v>
      </c>
      <c r="L27" s="52">
        <v>0</v>
      </c>
      <c r="M27" s="52">
        <v>0</v>
      </c>
      <c r="N27" s="61">
        <f t="shared" si="4"/>
        <v>0</v>
      </c>
      <c r="O27" s="53">
        <v>0</v>
      </c>
      <c r="P27" s="53">
        <v>0</v>
      </c>
      <c r="Q27" s="71">
        <v>0</v>
      </c>
      <c r="R27" s="71">
        <f t="shared" si="5"/>
        <v>0</v>
      </c>
      <c r="S27" s="53">
        <v>0</v>
      </c>
      <c r="T27" s="34">
        <f>(M27*S27)</f>
        <v>0</v>
      </c>
      <c r="U27" s="34">
        <f>N27+R27+T27</f>
        <v>0</v>
      </c>
      <c r="V27" s="34">
        <v>0</v>
      </c>
      <c r="W27" s="34">
        <v>0</v>
      </c>
      <c r="X27" s="34">
        <v>0</v>
      </c>
      <c r="Y27" s="52">
        <v>0</v>
      </c>
      <c r="Z27" s="46">
        <v>0</v>
      </c>
      <c r="AA27" s="46"/>
      <c r="AB27" s="34">
        <v>0</v>
      </c>
      <c r="AC27" s="56">
        <f>AB27+U27</f>
        <v>0</v>
      </c>
      <c r="AD27" s="57" t="str">
        <f>A27</f>
        <v>605-PR</v>
      </c>
      <c r="AE27" s="74"/>
    </row>
    <row r="28" spans="1:31" s="31" customFormat="1" ht="42" hidden="1" customHeight="1" x14ac:dyDescent="0.2">
      <c r="A28" s="33" t="s">
        <v>76</v>
      </c>
      <c r="B28" s="33"/>
      <c r="C28" s="28" t="s">
        <v>77</v>
      </c>
      <c r="D28" s="60">
        <v>0</v>
      </c>
      <c r="E28" s="60">
        <v>0</v>
      </c>
      <c r="F28" s="28" t="s">
        <v>98</v>
      </c>
      <c r="G28" s="35" t="s">
        <v>99</v>
      </c>
      <c r="H28" s="220">
        <v>42</v>
      </c>
      <c r="I28" s="33" t="s">
        <v>37</v>
      </c>
      <c r="J28" s="70">
        <v>753</v>
      </c>
      <c r="K28" s="52">
        <v>0</v>
      </c>
      <c r="L28" s="52">
        <v>0</v>
      </c>
      <c r="M28" s="52">
        <v>0</v>
      </c>
      <c r="N28" s="61">
        <f t="shared" si="4"/>
        <v>0</v>
      </c>
      <c r="O28" s="53">
        <v>0</v>
      </c>
      <c r="P28" s="53">
        <v>0</v>
      </c>
      <c r="Q28" s="71">
        <v>0</v>
      </c>
      <c r="R28" s="71">
        <f t="shared" si="5"/>
        <v>0</v>
      </c>
      <c r="S28" s="53">
        <v>0</v>
      </c>
      <c r="T28" s="34">
        <f>(M28*S28)</f>
        <v>0</v>
      </c>
      <c r="U28" s="34">
        <f>N28+R28+T28</f>
        <v>0</v>
      </c>
      <c r="V28" s="34">
        <v>0</v>
      </c>
      <c r="W28" s="34">
        <v>0</v>
      </c>
      <c r="X28" s="34">
        <v>0</v>
      </c>
      <c r="Y28" s="52">
        <v>0</v>
      </c>
      <c r="Z28" s="46">
        <v>0</v>
      </c>
      <c r="AA28" s="46"/>
      <c r="AB28" s="34">
        <v>0</v>
      </c>
      <c r="AC28" s="56">
        <f>AB28+U28</f>
        <v>0</v>
      </c>
      <c r="AD28" s="57" t="str">
        <f>A28</f>
        <v>605-PR</v>
      </c>
      <c r="AE28" s="74"/>
    </row>
    <row r="29" spans="1:31" s="31" customFormat="1" ht="47" hidden="1" customHeight="1" x14ac:dyDescent="0.2">
      <c r="A29" s="33" t="s">
        <v>76</v>
      </c>
      <c r="B29" s="33"/>
      <c r="C29" s="28" t="s">
        <v>77</v>
      </c>
      <c r="D29" s="60">
        <v>0</v>
      </c>
      <c r="E29" s="60">
        <v>0</v>
      </c>
      <c r="F29" s="35" t="s">
        <v>85</v>
      </c>
      <c r="G29" s="35" t="s">
        <v>86</v>
      </c>
      <c r="H29" s="220">
        <v>42</v>
      </c>
      <c r="I29" s="33" t="s">
        <v>37</v>
      </c>
      <c r="J29" s="70">
        <v>1200</v>
      </c>
      <c r="K29" s="52">
        <v>0</v>
      </c>
      <c r="L29" s="52">
        <v>0</v>
      </c>
      <c r="M29" s="52">
        <v>0</v>
      </c>
      <c r="N29" s="61">
        <f t="shared" si="4"/>
        <v>0</v>
      </c>
      <c r="O29" s="53">
        <v>0</v>
      </c>
      <c r="P29" s="53">
        <v>0</v>
      </c>
      <c r="Q29" s="71">
        <v>0</v>
      </c>
      <c r="R29" s="71">
        <f t="shared" si="5"/>
        <v>0</v>
      </c>
      <c r="S29" s="53">
        <v>0</v>
      </c>
      <c r="T29" s="34">
        <f>(M29*S29)</f>
        <v>0</v>
      </c>
      <c r="U29" s="34">
        <f>N29+R29+T29</f>
        <v>0</v>
      </c>
      <c r="V29" s="34">
        <v>0</v>
      </c>
      <c r="W29" s="34">
        <v>0</v>
      </c>
      <c r="X29" s="34">
        <v>0</v>
      </c>
      <c r="Y29" s="52">
        <v>0</v>
      </c>
      <c r="Z29" s="46">
        <v>0</v>
      </c>
      <c r="AA29" s="46"/>
      <c r="AB29" s="34">
        <v>0</v>
      </c>
      <c r="AC29" s="56">
        <f>AB29+U29</f>
        <v>0</v>
      </c>
      <c r="AD29" s="57" t="str">
        <f>A29</f>
        <v>605-PR</v>
      </c>
      <c r="AE29" s="74"/>
    </row>
    <row r="30" spans="1:31" s="31" customFormat="1" ht="47" hidden="1" customHeight="1" x14ac:dyDescent="0.2">
      <c r="A30" s="33" t="s">
        <v>76</v>
      </c>
      <c r="B30" s="33"/>
      <c r="C30" s="28" t="s">
        <v>77</v>
      </c>
      <c r="D30" s="60">
        <v>15</v>
      </c>
      <c r="E30" s="60">
        <v>0</v>
      </c>
      <c r="F30" s="35" t="s">
        <v>100</v>
      </c>
      <c r="G30" s="35" t="s">
        <v>101</v>
      </c>
      <c r="H30" s="220">
        <v>42</v>
      </c>
      <c r="I30" s="33" t="s">
        <v>37</v>
      </c>
      <c r="J30" s="70">
        <v>753</v>
      </c>
      <c r="K30" s="52">
        <v>0</v>
      </c>
      <c r="L30" s="52">
        <v>0</v>
      </c>
      <c r="M30" s="52">
        <v>0</v>
      </c>
      <c r="N30" s="61">
        <f t="shared" si="4"/>
        <v>11295</v>
      </c>
      <c r="O30" s="53">
        <v>0</v>
      </c>
      <c r="P30" s="53">
        <v>0</v>
      </c>
      <c r="Q30" s="71">
        <v>0</v>
      </c>
      <c r="R30" s="71">
        <f t="shared" si="5"/>
        <v>0</v>
      </c>
      <c r="S30" s="53">
        <v>0</v>
      </c>
      <c r="T30" s="34">
        <f>(M30*S30)</f>
        <v>0</v>
      </c>
      <c r="U30" s="34">
        <f>N30+R30+T30</f>
        <v>11295</v>
      </c>
      <c r="V30" s="34">
        <v>0</v>
      </c>
      <c r="W30" s="34">
        <v>0</v>
      </c>
      <c r="X30" s="34">
        <v>0</v>
      </c>
      <c r="Y30" s="52">
        <v>0</v>
      </c>
      <c r="Z30" s="46">
        <v>0</v>
      </c>
      <c r="AA30" s="46"/>
      <c r="AB30" s="34">
        <v>0</v>
      </c>
      <c r="AC30" s="56">
        <f>AB30+U30</f>
        <v>11295</v>
      </c>
      <c r="AD30" s="57" t="str">
        <f>A30</f>
        <v>605-PR</v>
      </c>
      <c r="AE30" s="74"/>
    </row>
    <row r="31" spans="1:31" s="31" customFormat="1" ht="75" hidden="1" customHeight="1" x14ac:dyDescent="0.2">
      <c r="A31" s="33" t="s">
        <v>76</v>
      </c>
      <c r="B31" s="33" t="s">
        <v>32</v>
      </c>
      <c r="C31" s="28" t="s">
        <v>77</v>
      </c>
      <c r="D31" s="60">
        <v>40</v>
      </c>
      <c r="E31" s="60">
        <v>0</v>
      </c>
      <c r="F31" s="35" t="s">
        <v>94</v>
      </c>
      <c r="G31" s="35" t="s">
        <v>95</v>
      </c>
      <c r="H31" s="220">
        <v>42</v>
      </c>
      <c r="I31" s="33" t="s">
        <v>37</v>
      </c>
      <c r="J31" s="70">
        <v>753</v>
      </c>
      <c r="K31" s="52">
        <v>0</v>
      </c>
      <c r="L31" s="52">
        <v>0</v>
      </c>
      <c r="M31" s="52">
        <v>0</v>
      </c>
      <c r="N31" s="61">
        <f t="shared" si="4"/>
        <v>30120</v>
      </c>
      <c r="O31" s="53">
        <v>0</v>
      </c>
      <c r="P31" s="53">
        <v>0</v>
      </c>
      <c r="Q31" s="71">
        <v>0</v>
      </c>
      <c r="R31" s="71">
        <f t="shared" si="5"/>
        <v>0</v>
      </c>
      <c r="S31" s="53">
        <v>0</v>
      </c>
      <c r="T31" s="34">
        <f>(M31*S31)</f>
        <v>0</v>
      </c>
      <c r="U31" s="34">
        <f>N31+R31+T31</f>
        <v>30120</v>
      </c>
      <c r="V31" s="34">
        <v>0</v>
      </c>
      <c r="W31" s="34">
        <v>0</v>
      </c>
      <c r="X31" s="34">
        <v>0</v>
      </c>
      <c r="Y31" s="52">
        <v>0</v>
      </c>
      <c r="Z31" s="46">
        <v>0</v>
      </c>
      <c r="AA31" s="46"/>
      <c r="AB31" s="34">
        <v>0</v>
      </c>
      <c r="AC31" s="56">
        <f>AB31+U31</f>
        <v>30120</v>
      </c>
      <c r="AD31" s="57" t="str">
        <f>A31</f>
        <v>605-PR</v>
      </c>
      <c r="AE31" s="74"/>
    </row>
    <row r="32" spans="1:31" s="31" customFormat="1" ht="40" hidden="1" customHeight="1" x14ac:dyDescent="0.2">
      <c r="A32" s="33" t="s">
        <v>76</v>
      </c>
      <c r="B32" s="33"/>
      <c r="C32" s="28" t="s">
        <v>77</v>
      </c>
      <c r="D32" s="60">
        <v>20</v>
      </c>
      <c r="E32" s="60">
        <v>0</v>
      </c>
      <c r="F32" s="35" t="s">
        <v>90</v>
      </c>
      <c r="G32" s="35" t="s">
        <v>91</v>
      </c>
      <c r="H32" s="220">
        <v>42</v>
      </c>
      <c r="I32" s="33" t="s">
        <v>37</v>
      </c>
      <c r="J32" s="70">
        <v>1200</v>
      </c>
      <c r="K32" s="52">
        <v>0</v>
      </c>
      <c r="L32" s="52">
        <v>0</v>
      </c>
      <c r="M32" s="52">
        <v>0</v>
      </c>
      <c r="N32" s="61">
        <f t="shared" si="4"/>
        <v>24000</v>
      </c>
      <c r="O32" s="53">
        <v>0</v>
      </c>
      <c r="P32" s="53">
        <v>0</v>
      </c>
      <c r="Q32" s="71">
        <v>0</v>
      </c>
      <c r="R32" s="71">
        <f t="shared" si="5"/>
        <v>0</v>
      </c>
      <c r="S32" s="53">
        <v>0</v>
      </c>
      <c r="T32" s="34">
        <f>(M32*S32)</f>
        <v>0</v>
      </c>
      <c r="U32" s="34">
        <f>N32+R32+T32</f>
        <v>24000</v>
      </c>
      <c r="V32" s="34">
        <v>0</v>
      </c>
      <c r="W32" s="34">
        <v>0</v>
      </c>
      <c r="X32" s="34">
        <v>0</v>
      </c>
      <c r="Y32" s="52">
        <v>0</v>
      </c>
      <c r="Z32" s="46">
        <v>0</v>
      </c>
      <c r="AA32" s="46"/>
      <c r="AB32" s="34">
        <v>0</v>
      </c>
      <c r="AC32" s="56">
        <f>AB32+U32</f>
        <v>24000</v>
      </c>
      <c r="AD32" s="57" t="str">
        <f>A32</f>
        <v>605-PR</v>
      </c>
      <c r="AE32" s="74"/>
    </row>
    <row r="33" spans="1:31" s="31" customFormat="1" ht="43" hidden="1" customHeight="1" x14ac:dyDescent="0.2">
      <c r="A33" s="33" t="s">
        <v>76</v>
      </c>
      <c r="B33" s="33"/>
      <c r="C33" s="28" t="s">
        <v>77</v>
      </c>
      <c r="D33" s="60">
        <v>20</v>
      </c>
      <c r="E33" s="60">
        <v>0</v>
      </c>
      <c r="F33" s="35" t="s">
        <v>102</v>
      </c>
      <c r="G33" s="35" t="s">
        <v>89</v>
      </c>
      <c r="H33" s="220">
        <v>42</v>
      </c>
      <c r="I33" s="33" t="s">
        <v>37</v>
      </c>
      <c r="J33" s="70">
        <v>1200</v>
      </c>
      <c r="K33" s="52">
        <v>0</v>
      </c>
      <c r="L33" s="52">
        <v>0</v>
      </c>
      <c r="M33" s="52">
        <v>0</v>
      </c>
      <c r="N33" s="61">
        <f t="shared" si="4"/>
        <v>24000</v>
      </c>
      <c r="O33" s="53">
        <v>0</v>
      </c>
      <c r="P33" s="53">
        <v>0</v>
      </c>
      <c r="Q33" s="71">
        <v>0</v>
      </c>
      <c r="R33" s="71">
        <f t="shared" si="5"/>
        <v>0</v>
      </c>
      <c r="S33" s="53">
        <v>0</v>
      </c>
      <c r="T33" s="34">
        <f>(M33*S33)</f>
        <v>0</v>
      </c>
      <c r="U33" s="34">
        <f>N33+R33+T33</f>
        <v>24000</v>
      </c>
      <c r="V33" s="34">
        <v>0</v>
      </c>
      <c r="W33" s="34">
        <v>0</v>
      </c>
      <c r="X33" s="34">
        <v>0</v>
      </c>
      <c r="Y33" s="52">
        <v>0</v>
      </c>
      <c r="Z33" s="46">
        <v>0</v>
      </c>
      <c r="AA33" s="46"/>
      <c r="AB33" s="34">
        <v>0</v>
      </c>
      <c r="AC33" s="56">
        <f>AB33+U33</f>
        <v>24000</v>
      </c>
      <c r="AD33" s="57" t="str">
        <f>A33</f>
        <v>605-PR</v>
      </c>
      <c r="AE33" s="74"/>
    </row>
    <row r="34" spans="1:31" s="31" customFormat="1" ht="50" hidden="1" customHeight="1" x14ac:dyDescent="0.2">
      <c r="A34" s="33" t="s">
        <v>76</v>
      </c>
      <c r="B34" s="33"/>
      <c r="C34" s="28" t="s">
        <v>77</v>
      </c>
      <c r="D34" s="60">
        <v>20</v>
      </c>
      <c r="E34" s="60">
        <v>0</v>
      </c>
      <c r="F34" s="35" t="s">
        <v>92</v>
      </c>
      <c r="G34" s="35" t="s">
        <v>93</v>
      </c>
      <c r="H34" s="220">
        <v>42</v>
      </c>
      <c r="I34" s="33" t="s">
        <v>37</v>
      </c>
      <c r="J34" s="70">
        <v>1200</v>
      </c>
      <c r="K34" s="52">
        <v>0</v>
      </c>
      <c r="L34" s="52">
        <v>0</v>
      </c>
      <c r="M34" s="52">
        <v>0</v>
      </c>
      <c r="N34" s="61">
        <f t="shared" si="4"/>
        <v>24000</v>
      </c>
      <c r="O34" s="53">
        <v>0</v>
      </c>
      <c r="P34" s="53">
        <v>0</v>
      </c>
      <c r="Q34" s="71">
        <v>0</v>
      </c>
      <c r="R34" s="71">
        <f t="shared" si="5"/>
        <v>0</v>
      </c>
      <c r="S34" s="53">
        <v>0</v>
      </c>
      <c r="T34" s="34">
        <f>(M34*S34)</f>
        <v>0</v>
      </c>
      <c r="U34" s="34">
        <f>N34+R34+T34</f>
        <v>24000</v>
      </c>
      <c r="V34" s="34">
        <v>0</v>
      </c>
      <c r="W34" s="34">
        <v>0</v>
      </c>
      <c r="X34" s="34">
        <v>0</v>
      </c>
      <c r="Y34" s="52">
        <v>0</v>
      </c>
      <c r="Z34" s="46">
        <v>0</v>
      </c>
      <c r="AA34" s="46"/>
      <c r="AB34" s="34">
        <v>0</v>
      </c>
      <c r="AC34" s="56">
        <f>AB34+U34</f>
        <v>24000</v>
      </c>
      <c r="AD34" s="57" t="str">
        <f>A34</f>
        <v>605-PR</v>
      </c>
      <c r="AE34" s="74"/>
    </row>
    <row r="35" spans="1:31" s="31" customFormat="1" ht="30.75" hidden="1" customHeight="1" x14ac:dyDescent="0.2">
      <c r="A35" s="33" t="s">
        <v>76</v>
      </c>
      <c r="B35" s="33"/>
      <c r="C35" s="28" t="s">
        <v>77</v>
      </c>
      <c r="D35" s="28" t="s">
        <v>103</v>
      </c>
      <c r="E35" s="35" t="s">
        <v>104</v>
      </c>
      <c r="F35" s="35" t="s">
        <v>105</v>
      </c>
      <c r="G35" s="35" t="s">
        <v>105</v>
      </c>
      <c r="H35" s="220"/>
      <c r="I35" s="33" t="s">
        <v>37</v>
      </c>
      <c r="J35" s="70">
        <v>0</v>
      </c>
      <c r="K35" s="52">
        <v>18</v>
      </c>
      <c r="L35" s="75">
        <v>0</v>
      </c>
      <c r="M35" s="52">
        <f t="shared" ref="M35:M41" si="6">K35+L35</f>
        <v>18</v>
      </c>
      <c r="N35" s="34">
        <v>0</v>
      </c>
      <c r="O35" s="53">
        <f>SUM(M35)</f>
        <v>18</v>
      </c>
      <c r="P35" s="53">
        <v>161</v>
      </c>
      <c r="Q35" s="71">
        <v>0</v>
      </c>
      <c r="R35" s="71">
        <f t="shared" ref="R35:R41" si="7">SUM(O35*P35)</f>
        <v>2898</v>
      </c>
      <c r="S35" s="53">
        <v>0</v>
      </c>
      <c r="T35" s="34">
        <v>0</v>
      </c>
      <c r="U35" s="34">
        <f>N35+R35+T35</f>
        <v>2898</v>
      </c>
      <c r="V35" s="34">
        <f>SUM(M35*200)</f>
        <v>3600</v>
      </c>
      <c r="W35" s="34">
        <v>0</v>
      </c>
      <c r="X35" s="34">
        <v>0</v>
      </c>
      <c r="Y35" s="52">
        <v>0</v>
      </c>
      <c r="Z35" s="46">
        <v>0</v>
      </c>
      <c r="AA35" s="46"/>
      <c r="AB35" s="34">
        <f>V35+Y35+Z35</f>
        <v>3600</v>
      </c>
      <c r="AC35" s="56">
        <f>AB35+U35</f>
        <v>6498</v>
      </c>
      <c r="AD35" s="57" t="str">
        <f>A35</f>
        <v>605-PR</v>
      </c>
      <c r="AE35" s="74" t="s">
        <v>107</v>
      </c>
    </row>
    <row r="36" spans="1:31" s="31" customFormat="1" ht="27.75" hidden="1" customHeight="1" x14ac:dyDescent="0.2">
      <c r="A36" s="33" t="s">
        <v>76</v>
      </c>
      <c r="B36" s="33"/>
      <c r="C36" s="28" t="s">
        <v>77</v>
      </c>
      <c r="D36" s="28" t="s">
        <v>103</v>
      </c>
      <c r="E36" s="35" t="s">
        <v>104</v>
      </c>
      <c r="F36" s="35" t="s">
        <v>105</v>
      </c>
      <c r="G36" s="35" t="s">
        <v>105</v>
      </c>
      <c r="H36" s="220"/>
      <c r="I36" s="33" t="s">
        <v>37</v>
      </c>
      <c r="J36" s="70">
        <v>0</v>
      </c>
      <c r="K36" s="52">
        <v>0</v>
      </c>
      <c r="L36" s="75">
        <v>30</v>
      </c>
      <c r="M36" s="52">
        <f t="shared" si="6"/>
        <v>30</v>
      </c>
      <c r="N36" s="34">
        <v>0</v>
      </c>
      <c r="O36" s="53">
        <f>SUM(M36)</f>
        <v>30</v>
      </c>
      <c r="P36" s="53">
        <v>161</v>
      </c>
      <c r="Q36" s="71">
        <v>0</v>
      </c>
      <c r="R36" s="71">
        <f t="shared" si="7"/>
        <v>4830</v>
      </c>
      <c r="S36" s="53">
        <v>0</v>
      </c>
      <c r="T36" s="34">
        <v>0</v>
      </c>
      <c r="U36" s="34">
        <f>N36+R36+T36</f>
        <v>4830</v>
      </c>
      <c r="V36" s="34">
        <f>SUM(M36*200)</f>
        <v>6000</v>
      </c>
      <c r="W36" s="34">
        <v>0</v>
      </c>
      <c r="X36" s="34">
        <v>0</v>
      </c>
      <c r="Y36" s="52">
        <v>0</v>
      </c>
      <c r="Z36" s="46">
        <v>0</v>
      </c>
      <c r="AA36" s="46"/>
      <c r="AB36" s="34">
        <f>V36+Y36+Z36</f>
        <v>6000</v>
      </c>
      <c r="AC36" s="56">
        <f>AB36+U36</f>
        <v>10830</v>
      </c>
      <c r="AD36" s="57" t="str">
        <f>A36</f>
        <v>605-PR</v>
      </c>
      <c r="AE36" s="74"/>
    </row>
    <row r="37" spans="1:31" s="31" customFormat="1" ht="29.25" customHeight="1" x14ac:dyDescent="0.2">
      <c r="A37" s="33" t="s">
        <v>76</v>
      </c>
      <c r="B37" s="33"/>
      <c r="C37" s="28" t="s">
        <v>77</v>
      </c>
      <c r="D37" s="28" t="s">
        <v>108</v>
      </c>
      <c r="E37" s="35" t="s">
        <v>109</v>
      </c>
      <c r="F37" s="35" t="s">
        <v>105</v>
      </c>
      <c r="G37" s="35" t="s">
        <v>105</v>
      </c>
      <c r="H37" s="220"/>
      <c r="I37" s="33" t="s">
        <v>37</v>
      </c>
      <c r="J37" s="70">
        <v>0</v>
      </c>
      <c r="K37" s="52">
        <v>83</v>
      </c>
      <c r="L37" s="75">
        <v>0</v>
      </c>
      <c r="M37" s="52">
        <f t="shared" si="6"/>
        <v>83</v>
      </c>
      <c r="N37" s="34">
        <v>0</v>
      </c>
      <c r="O37" s="53">
        <v>83</v>
      </c>
      <c r="P37" s="53">
        <v>161</v>
      </c>
      <c r="Q37" s="71">
        <v>0</v>
      </c>
      <c r="R37" s="71">
        <f t="shared" si="7"/>
        <v>13363</v>
      </c>
      <c r="S37" s="53">
        <v>0</v>
      </c>
      <c r="T37" s="34">
        <v>0</v>
      </c>
      <c r="U37" s="34">
        <f>N37+R37+T37</f>
        <v>13363</v>
      </c>
      <c r="V37" s="34">
        <f>SUM(M37*200)</f>
        <v>16600</v>
      </c>
      <c r="W37" s="34">
        <v>0</v>
      </c>
      <c r="X37" s="34">
        <v>0</v>
      </c>
      <c r="Y37" s="52">
        <v>0</v>
      </c>
      <c r="Z37" s="46">
        <v>0</v>
      </c>
      <c r="AA37" s="46"/>
      <c r="AB37" s="34">
        <f>V37+Y37+Z37</f>
        <v>16600</v>
      </c>
      <c r="AC37" s="56">
        <f>AB37+U37</f>
        <v>29963</v>
      </c>
      <c r="AD37" s="57" t="str">
        <f>A37</f>
        <v>605-PR</v>
      </c>
      <c r="AE37" s="74"/>
    </row>
    <row r="38" spans="1:31" s="31" customFormat="1" ht="27" customHeight="1" x14ac:dyDescent="0.2">
      <c r="A38" s="33" t="s">
        <v>76</v>
      </c>
      <c r="B38" s="33"/>
      <c r="C38" s="28" t="s">
        <v>77</v>
      </c>
      <c r="D38" s="28" t="s">
        <v>108</v>
      </c>
      <c r="E38" s="35" t="s">
        <v>109</v>
      </c>
      <c r="F38" s="35" t="s">
        <v>105</v>
      </c>
      <c r="G38" s="35" t="s">
        <v>105</v>
      </c>
      <c r="H38" s="220"/>
      <c r="I38" s="33" t="s">
        <v>37</v>
      </c>
      <c r="J38" s="70">
        <v>0</v>
      </c>
      <c r="K38" s="52">
        <v>14</v>
      </c>
      <c r="L38" s="75">
        <v>0</v>
      </c>
      <c r="M38" s="52">
        <f t="shared" si="6"/>
        <v>14</v>
      </c>
      <c r="N38" s="34">
        <v>0</v>
      </c>
      <c r="O38" s="53">
        <v>14</v>
      </c>
      <c r="P38" s="53">
        <v>161</v>
      </c>
      <c r="Q38" s="71">
        <v>0</v>
      </c>
      <c r="R38" s="71">
        <f t="shared" si="7"/>
        <v>2254</v>
      </c>
      <c r="S38" s="53">
        <v>0</v>
      </c>
      <c r="T38" s="34">
        <v>0</v>
      </c>
      <c r="U38" s="34">
        <f>N38+R38+T38</f>
        <v>2254</v>
      </c>
      <c r="V38" s="34">
        <f>SUM(M38*200)</f>
        <v>2800</v>
      </c>
      <c r="W38" s="34">
        <v>0</v>
      </c>
      <c r="X38" s="34">
        <v>0</v>
      </c>
      <c r="Y38" s="52">
        <v>0</v>
      </c>
      <c r="Z38" s="46">
        <v>0</v>
      </c>
      <c r="AA38" s="46"/>
      <c r="AB38" s="34">
        <f>V38+Y38+Z38</f>
        <v>2800</v>
      </c>
      <c r="AC38" s="56">
        <f>AB38+U38</f>
        <v>5054</v>
      </c>
      <c r="AD38" s="57" t="str">
        <f>A38</f>
        <v>605-PR</v>
      </c>
      <c r="AE38" s="74"/>
    </row>
    <row r="39" spans="1:31" s="31" customFormat="1" ht="28" customHeight="1" x14ac:dyDescent="0.2">
      <c r="A39" s="33" t="s">
        <v>76</v>
      </c>
      <c r="B39" s="33"/>
      <c r="C39" s="28" t="s">
        <v>77</v>
      </c>
      <c r="D39" s="28" t="s">
        <v>108</v>
      </c>
      <c r="E39" s="35" t="s">
        <v>109</v>
      </c>
      <c r="F39" s="35" t="s">
        <v>105</v>
      </c>
      <c r="G39" s="35" t="s">
        <v>105</v>
      </c>
      <c r="H39" s="220"/>
      <c r="I39" s="33" t="s">
        <v>37</v>
      </c>
      <c r="J39" s="70">
        <v>0</v>
      </c>
      <c r="K39" s="52">
        <v>0</v>
      </c>
      <c r="L39" s="75">
        <v>84</v>
      </c>
      <c r="M39" s="52">
        <f t="shared" si="6"/>
        <v>84</v>
      </c>
      <c r="N39" s="34">
        <v>0</v>
      </c>
      <c r="O39" s="53">
        <v>84</v>
      </c>
      <c r="P39" s="53">
        <v>161</v>
      </c>
      <c r="Q39" s="71">
        <v>0</v>
      </c>
      <c r="R39" s="71">
        <f t="shared" si="7"/>
        <v>13524</v>
      </c>
      <c r="S39" s="53">
        <v>0</v>
      </c>
      <c r="T39" s="34">
        <v>0</v>
      </c>
      <c r="U39" s="34">
        <f>N39+R39+T39</f>
        <v>13524</v>
      </c>
      <c r="V39" s="34">
        <f>SUM(M39*200)</f>
        <v>16800</v>
      </c>
      <c r="W39" s="34">
        <v>0</v>
      </c>
      <c r="X39" s="34">
        <v>0</v>
      </c>
      <c r="Y39" s="52">
        <v>0</v>
      </c>
      <c r="Z39" s="46">
        <v>0</v>
      </c>
      <c r="AA39" s="46"/>
      <c r="AB39" s="34">
        <f>V39+Y39+Z39</f>
        <v>16800</v>
      </c>
      <c r="AC39" s="56">
        <f>AB39+U39</f>
        <v>30324</v>
      </c>
      <c r="AD39" s="57" t="str">
        <f>A39</f>
        <v>605-PR</v>
      </c>
      <c r="AE39" s="74"/>
    </row>
    <row r="40" spans="1:31" s="31" customFormat="1" ht="27" customHeight="1" x14ac:dyDescent="0.2">
      <c r="A40" s="33" t="s">
        <v>76</v>
      </c>
      <c r="B40" s="33"/>
      <c r="C40" s="28" t="s">
        <v>77</v>
      </c>
      <c r="D40" s="28" t="s">
        <v>108</v>
      </c>
      <c r="E40" s="35" t="s">
        <v>110</v>
      </c>
      <c r="F40" s="35" t="s">
        <v>105</v>
      </c>
      <c r="G40" s="35" t="s">
        <v>105</v>
      </c>
      <c r="H40" s="220"/>
      <c r="I40" s="33" t="s">
        <v>37</v>
      </c>
      <c r="J40" s="70">
        <v>0</v>
      </c>
      <c r="K40" s="52">
        <v>0</v>
      </c>
      <c r="L40" s="75">
        <v>14</v>
      </c>
      <c r="M40" s="52">
        <f t="shared" si="6"/>
        <v>14</v>
      </c>
      <c r="N40" s="34">
        <v>0</v>
      </c>
      <c r="O40" s="53">
        <v>14</v>
      </c>
      <c r="P40" s="53">
        <v>161</v>
      </c>
      <c r="Q40" s="71">
        <v>0</v>
      </c>
      <c r="R40" s="71">
        <f t="shared" si="7"/>
        <v>2254</v>
      </c>
      <c r="S40" s="53">
        <v>0</v>
      </c>
      <c r="T40" s="34">
        <v>0</v>
      </c>
      <c r="U40" s="34">
        <f>N40+R40+T40</f>
        <v>2254</v>
      </c>
      <c r="V40" s="34">
        <f>SUM(M40*200)</f>
        <v>2800</v>
      </c>
      <c r="W40" s="34">
        <v>0</v>
      </c>
      <c r="X40" s="34">
        <v>0</v>
      </c>
      <c r="Y40" s="52">
        <v>0</v>
      </c>
      <c r="Z40" s="46">
        <v>0</v>
      </c>
      <c r="AA40" s="46"/>
      <c r="AB40" s="34">
        <f>V40+Y40+Z40</f>
        <v>2800</v>
      </c>
      <c r="AC40" s="56">
        <f>AB40+U40</f>
        <v>5054</v>
      </c>
      <c r="AD40" s="57" t="str">
        <f>A40</f>
        <v>605-PR</v>
      </c>
      <c r="AE40" s="74"/>
    </row>
    <row r="41" spans="1:31" s="31" customFormat="1" ht="31.5" customHeight="1" x14ac:dyDescent="0.2">
      <c r="A41" s="33" t="s">
        <v>76</v>
      </c>
      <c r="B41" s="33"/>
      <c r="C41" s="28" t="s">
        <v>77</v>
      </c>
      <c r="D41" s="28" t="s">
        <v>108</v>
      </c>
      <c r="E41" s="35" t="s">
        <v>111</v>
      </c>
      <c r="F41" s="35" t="s">
        <v>105</v>
      </c>
      <c r="G41" s="35" t="s">
        <v>105</v>
      </c>
      <c r="H41" s="220"/>
      <c r="I41" s="33" t="s">
        <v>37</v>
      </c>
      <c r="J41" s="70">
        <v>0</v>
      </c>
      <c r="K41" s="52">
        <v>0</v>
      </c>
      <c r="L41" s="75">
        <v>15</v>
      </c>
      <c r="M41" s="52">
        <f t="shared" si="6"/>
        <v>15</v>
      </c>
      <c r="N41" s="34">
        <v>0</v>
      </c>
      <c r="O41" s="53">
        <f>SUM(M41)</f>
        <v>15</v>
      </c>
      <c r="P41" s="53">
        <v>161</v>
      </c>
      <c r="Q41" s="71">
        <v>0</v>
      </c>
      <c r="R41" s="71">
        <f t="shared" si="7"/>
        <v>2415</v>
      </c>
      <c r="S41" s="53">
        <v>0</v>
      </c>
      <c r="T41" s="34">
        <v>0</v>
      </c>
      <c r="U41" s="34">
        <f>N41+R41+T41</f>
        <v>2415</v>
      </c>
      <c r="V41" s="34">
        <f>SUM(M41*200)</f>
        <v>3000</v>
      </c>
      <c r="W41" s="34">
        <v>0</v>
      </c>
      <c r="X41" s="34">
        <v>0</v>
      </c>
      <c r="Y41" s="52">
        <v>0</v>
      </c>
      <c r="Z41" s="46">
        <v>0</v>
      </c>
      <c r="AA41" s="46"/>
      <c r="AB41" s="34">
        <f>V41+Y41+Z41</f>
        <v>3000</v>
      </c>
      <c r="AC41" s="56">
        <f>AB41+U41</f>
        <v>5415</v>
      </c>
      <c r="AD41" s="57" t="str">
        <f>A41</f>
        <v>605-PR</v>
      </c>
      <c r="AE41" s="74"/>
    </row>
    <row r="42" spans="1:31" s="31" customFormat="1" ht="29.25" hidden="1" customHeight="1" x14ac:dyDescent="0.2">
      <c r="A42" s="33" t="s">
        <v>76</v>
      </c>
      <c r="B42" s="33"/>
      <c r="C42" s="198" t="s">
        <v>77</v>
      </c>
      <c r="D42" s="198" t="s">
        <v>112</v>
      </c>
      <c r="E42" s="110" t="s">
        <v>112</v>
      </c>
      <c r="F42" s="110" t="s">
        <v>112</v>
      </c>
      <c r="G42" s="35" t="s">
        <v>113</v>
      </c>
      <c r="H42" s="52" t="s">
        <v>112</v>
      </c>
      <c r="I42" s="203" t="s">
        <v>112</v>
      </c>
      <c r="J42" s="204" t="s">
        <v>112</v>
      </c>
      <c r="K42" s="52">
        <v>0</v>
      </c>
      <c r="L42" s="52">
        <v>0</v>
      </c>
      <c r="M42" s="52">
        <v>0</v>
      </c>
      <c r="N42" s="61">
        <v>0</v>
      </c>
      <c r="O42" s="53">
        <v>0</v>
      </c>
      <c r="P42" s="53">
        <v>0</v>
      </c>
      <c r="Q42" s="71"/>
      <c r="R42" s="71">
        <v>0</v>
      </c>
      <c r="S42" s="53">
        <v>0</v>
      </c>
      <c r="T42" s="34">
        <v>84000</v>
      </c>
      <c r="U42" s="34">
        <f>N42+R42+T42</f>
        <v>84000</v>
      </c>
      <c r="V42" s="34">
        <v>0</v>
      </c>
      <c r="W42" s="34">
        <v>0</v>
      </c>
      <c r="X42" s="34">
        <v>0</v>
      </c>
      <c r="Y42" s="52">
        <v>0</v>
      </c>
      <c r="Z42" s="46">
        <v>0</v>
      </c>
      <c r="AA42" s="46"/>
      <c r="AB42" s="34">
        <v>0</v>
      </c>
      <c r="AC42" s="56">
        <f>AB42+U42</f>
        <v>84000</v>
      </c>
      <c r="AD42" s="206" t="str">
        <f>A42</f>
        <v>605-PR</v>
      </c>
      <c r="AE42" s="74"/>
    </row>
    <row r="43" spans="1:31" s="31" customFormat="1" ht="31.5" hidden="1" customHeight="1" x14ac:dyDescent="0.2">
      <c r="A43" s="33" t="s">
        <v>76</v>
      </c>
      <c r="B43" s="33"/>
      <c r="C43" s="28" t="s">
        <v>77</v>
      </c>
      <c r="D43" s="28" t="s">
        <v>112</v>
      </c>
      <c r="E43" s="35" t="s">
        <v>112</v>
      </c>
      <c r="F43" s="35" t="s">
        <v>112</v>
      </c>
      <c r="G43" s="35" t="s">
        <v>114</v>
      </c>
      <c r="H43" s="220" t="s">
        <v>112</v>
      </c>
      <c r="I43" s="33" t="s">
        <v>112</v>
      </c>
      <c r="J43" s="70" t="s">
        <v>112</v>
      </c>
      <c r="K43" s="52">
        <v>0</v>
      </c>
      <c r="L43" s="52">
        <v>0</v>
      </c>
      <c r="M43" s="52">
        <v>0</v>
      </c>
      <c r="N43" s="61">
        <v>0</v>
      </c>
      <c r="O43" s="53">
        <v>0</v>
      </c>
      <c r="P43" s="53">
        <v>0</v>
      </c>
      <c r="Q43" s="71"/>
      <c r="R43" s="71">
        <v>0</v>
      </c>
      <c r="S43" s="53">
        <v>0</v>
      </c>
      <c r="T43" s="34">
        <v>31960</v>
      </c>
      <c r="U43" s="34">
        <f>N43+R43+T43</f>
        <v>31960</v>
      </c>
      <c r="V43" s="34">
        <v>0</v>
      </c>
      <c r="W43" s="34">
        <v>0</v>
      </c>
      <c r="X43" s="34">
        <v>0</v>
      </c>
      <c r="Y43" s="52">
        <v>0</v>
      </c>
      <c r="Z43" s="46">
        <v>0</v>
      </c>
      <c r="AA43" s="46"/>
      <c r="AB43" s="34">
        <v>0</v>
      </c>
      <c r="AC43" s="56">
        <f>AB43+U43</f>
        <v>31960</v>
      </c>
      <c r="AD43" s="57" t="str">
        <f>A43</f>
        <v>605-PR</v>
      </c>
      <c r="AE43" s="74"/>
    </row>
    <row r="44" spans="1:31" s="31" customFormat="1" ht="48" hidden="1" customHeight="1" x14ac:dyDescent="0.2">
      <c r="A44" s="33" t="s">
        <v>76</v>
      </c>
      <c r="B44" s="33"/>
      <c r="C44" s="28" t="s">
        <v>77</v>
      </c>
      <c r="D44" s="28" t="s">
        <v>112</v>
      </c>
      <c r="E44" s="35" t="s">
        <v>112</v>
      </c>
      <c r="F44" s="35" t="s">
        <v>112</v>
      </c>
      <c r="G44" s="35" t="s">
        <v>115</v>
      </c>
      <c r="H44" s="220" t="s">
        <v>112</v>
      </c>
      <c r="I44" s="33" t="s">
        <v>112</v>
      </c>
      <c r="J44" s="70" t="s">
        <v>112</v>
      </c>
      <c r="K44" s="52">
        <v>0</v>
      </c>
      <c r="L44" s="52">
        <v>0</v>
      </c>
      <c r="M44" s="52">
        <v>0</v>
      </c>
      <c r="N44" s="61">
        <v>0</v>
      </c>
      <c r="O44" s="53">
        <v>0</v>
      </c>
      <c r="P44" s="53">
        <v>0</v>
      </c>
      <c r="Q44" s="71"/>
      <c r="R44" s="71">
        <v>0</v>
      </c>
      <c r="S44" s="53">
        <v>0</v>
      </c>
      <c r="T44" s="34">
        <v>94500</v>
      </c>
      <c r="U44" s="34">
        <f>N44+R44+T44</f>
        <v>94500</v>
      </c>
      <c r="V44" s="34">
        <v>0</v>
      </c>
      <c r="W44" s="34">
        <v>0</v>
      </c>
      <c r="X44" s="34">
        <v>0</v>
      </c>
      <c r="Y44" s="52">
        <v>0</v>
      </c>
      <c r="Z44" s="46">
        <v>0</v>
      </c>
      <c r="AA44" s="46"/>
      <c r="AB44" s="34">
        <v>0</v>
      </c>
      <c r="AC44" s="56">
        <f>AB44+U44</f>
        <v>94500</v>
      </c>
      <c r="AD44" s="57" t="str">
        <f>A44</f>
        <v>605-PR</v>
      </c>
      <c r="AE44" s="74"/>
    </row>
    <row r="45" spans="1:31" s="31" customFormat="1" ht="24.75" hidden="1" customHeight="1" x14ac:dyDescent="0.2">
      <c r="A45" s="33" t="s">
        <v>76</v>
      </c>
      <c r="B45" s="33"/>
      <c r="C45" s="28" t="s">
        <v>77</v>
      </c>
      <c r="D45" s="28" t="s">
        <v>112</v>
      </c>
      <c r="E45" s="35" t="s">
        <v>112</v>
      </c>
      <c r="F45" s="35" t="s">
        <v>112</v>
      </c>
      <c r="G45" s="35" t="s">
        <v>116</v>
      </c>
      <c r="H45" s="220" t="s">
        <v>112</v>
      </c>
      <c r="I45" s="33" t="s">
        <v>112</v>
      </c>
      <c r="J45" s="70" t="s">
        <v>112</v>
      </c>
      <c r="K45" s="52">
        <v>0</v>
      </c>
      <c r="L45" s="52">
        <v>0</v>
      </c>
      <c r="M45" s="52">
        <v>0</v>
      </c>
      <c r="N45" s="61">
        <v>0</v>
      </c>
      <c r="O45" s="53">
        <v>0</v>
      </c>
      <c r="P45" s="53">
        <v>0</v>
      </c>
      <c r="Q45" s="71"/>
      <c r="R45" s="71">
        <v>0</v>
      </c>
      <c r="S45" s="53">
        <v>0</v>
      </c>
      <c r="T45" s="34">
        <v>39055</v>
      </c>
      <c r="U45" s="34">
        <f>N45+R45+T45</f>
        <v>39055</v>
      </c>
      <c r="V45" s="34">
        <v>0</v>
      </c>
      <c r="W45" s="34">
        <v>0</v>
      </c>
      <c r="X45" s="34">
        <v>0</v>
      </c>
      <c r="Y45" s="52">
        <v>0</v>
      </c>
      <c r="Z45" s="46">
        <v>0</v>
      </c>
      <c r="AA45" s="46"/>
      <c r="AB45" s="34">
        <v>0</v>
      </c>
      <c r="AC45" s="56">
        <f>AB45+U45</f>
        <v>39055</v>
      </c>
      <c r="AD45" s="57" t="str">
        <f>A45</f>
        <v>605-PR</v>
      </c>
      <c r="AE45" s="74"/>
    </row>
    <row r="46" spans="1:31" s="31" customFormat="1" ht="34.5" hidden="1" customHeight="1" x14ac:dyDescent="0.2">
      <c r="A46" s="33" t="s">
        <v>76</v>
      </c>
      <c r="B46" s="33"/>
      <c r="C46" s="28" t="s">
        <v>77</v>
      </c>
      <c r="D46" s="28" t="s">
        <v>50</v>
      </c>
      <c r="E46" s="35" t="s">
        <v>104</v>
      </c>
      <c r="F46" s="35" t="s">
        <v>105</v>
      </c>
      <c r="G46" s="35" t="s">
        <v>105</v>
      </c>
      <c r="H46" s="220"/>
      <c r="I46" s="33" t="s">
        <v>37</v>
      </c>
      <c r="J46" s="70">
        <v>0</v>
      </c>
      <c r="K46" s="52">
        <v>0</v>
      </c>
      <c r="L46" s="75">
        <v>25</v>
      </c>
      <c r="M46" s="52">
        <f>K46+L46</f>
        <v>25</v>
      </c>
      <c r="N46" s="34">
        <v>0</v>
      </c>
      <c r="O46" s="53">
        <v>25</v>
      </c>
      <c r="P46" s="53">
        <v>161</v>
      </c>
      <c r="Q46" s="71">
        <v>0</v>
      </c>
      <c r="R46" s="71">
        <f>SUM(O46*P46)</f>
        <v>4025</v>
      </c>
      <c r="S46" s="53">
        <v>0</v>
      </c>
      <c r="T46" s="34">
        <v>0</v>
      </c>
      <c r="U46" s="34">
        <f>N46+R46+T46</f>
        <v>4025</v>
      </c>
      <c r="V46" s="34">
        <f>SUM(M46*200)</f>
        <v>5000</v>
      </c>
      <c r="W46" s="34">
        <v>0</v>
      </c>
      <c r="X46" s="34">
        <v>0</v>
      </c>
      <c r="Y46" s="52">
        <v>0</v>
      </c>
      <c r="Z46" s="46">
        <v>0</v>
      </c>
      <c r="AA46" s="46"/>
      <c r="AB46" s="34">
        <f>V46+Y46+Z46</f>
        <v>5000</v>
      </c>
      <c r="AC46" s="56">
        <f>AB46+U46</f>
        <v>9025</v>
      </c>
      <c r="AD46" s="57" t="str">
        <f>A46</f>
        <v>605-PR</v>
      </c>
      <c r="AE46" s="74" t="s">
        <v>117</v>
      </c>
    </row>
    <row r="47" spans="1:31" s="31" customFormat="1" ht="38.25" hidden="1" customHeight="1" x14ac:dyDescent="0.2">
      <c r="A47" s="33" t="s">
        <v>76</v>
      </c>
      <c r="B47" s="33"/>
      <c r="C47" s="28" t="s">
        <v>77</v>
      </c>
      <c r="D47" s="28" t="s">
        <v>50</v>
      </c>
      <c r="E47" s="35" t="s">
        <v>104</v>
      </c>
      <c r="F47" s="35" t="s">
        <v>105</v>
      </c>
      <c r="G47" s="35" t="s">
        <v>105</v>
      </c>
      <c r="H47" s="220"/>
      <c r="I47" s="33" t="s">
        <v>37</v>
      </c>
      <c r="J47" s="70">
        <v>0</v>
      </c>
      <c r="K47" s="52">
        <v>30</v>
      </c>
      <c r="L47" s="75">
        <v>0</v>
      </c>
      <c r="M47" s="52">
        <f>K47+L47</f>
        <v>30</v>
      </c>
      <c r="N47" s="34">
        <v>0</v>
      </c>
      <c r="O47" s="53">
        <v>30</v>
      </c>
      <c r="P47" s="53">
        <v>161</v>
      </c>
      <c r="Q47" s="71">
        <v>0</v>
      </c>
      <c r="R47" s="71">
        <f>SUM(O47*P47)</f>
        <v>4830</v>
      </c>
      <c r="S47" s="53">
        <v>0</v>
      </c>
      <c r="T47" s="34">
        <v>0</v>
      </c>
      <c r="U47" s="34">
        <f>N47+R47+T47</f>
        <v>4830</v>
      </c>
      <c r="V47" s="34">
        <f>SUM(M47*200)</f>
        <v>6000</v>
      </c>
      <c r="W47" s="34">
        <v>0</v>
      </c>
      <c r="X47" s="34">
        <v>0</v>
      </c>
      <c r="Y47" s="52">
        <v>0</v>
      </c>
      <c r="Z47" s="46">
        <v>0</v>
      </c>
      <c r="AA47" s="46"/>
      <c r="AB47" s="34">
        <f>V47+Y47+Z47</f>
        <v>6000</v>
      </c>
      <c r="AC47" s="56">
        <f>AB47+U47</f>
        <v>10830</v>
      </c>
      <c r="AD47" s="57" t="str">
        <f>A47</f>
        <v>605-PR</v>
      </c>
      <c r="AE47" s="74" t="s">
        <v>117</v>
      </c>
    </row>
    <row r="48" spans="1:31" s="87" customFormat="1" ht="37.5" hidden="1" customHeight="1" x14ac:dyDescent="0.15">
      <c r="A48" s="207" t="s">
        <v>118</v>
      </c>
      <c r="B48" s="207" t="s">
        <v>119</v>
      </c>
      <c r="C48" s="76" t="s">
        <v>33</v>
      </c>
      <c r="D48" s="76" t="s">
        <v>112</v>
      </c>
      <c r="E48" s="77" t="s">
        <v>112</v>
      </c>
      <c r="F48" s="77" t="s">
        <v>112</v>
      </c>
      <c r="G48" s="77" t="s">
        <v>113</v>
      </c>
      <c r="H48" s="247">
        <v>0</v>
      </c>
      <c r="I48" s="78" t="s">
        <v>37</v>
      </c>
      <c r="J48" s="79">
        <v>0</v>
      </c>
      <c r="K48" s="80">
        <v>0</v>
      </c>
      <c r="L48" s="80">
        <v>0</v>
      </c>
      <c r="M48" s="80">
        <f>K48+L48</f>
        <v>0</v>
      </c>
      <c r="N48" s="81">
        <f>(J48*M48)</f>
        <v>0</v>
      </c>
      <c r="O48" s="82">
        <v>0</v>
      </c>
      <c r="P48" s="82">
        <v>0</v>
      </c>
      <c r="Q48" s="83">
        <v>0</v>
      </c>
      <c r="R48" s="83">
        <v>0</v>
      </c>
      <c r="S48" s="82">
        <v>0</v>
      </c>
      <c r="T48" s="81">
        <v>0</v>
      </c>
      <c r="U48" s="81">
        <f>N48+R48+T48</f>
        <v>0</v>
      </c>
      <c r="V48" s="81">
        <v>0</v>
      </c>
      <c r="W48" s="81">
        <v>0</v>
      </c>
      <c r="X48" s="81">
        <v>0</v>
      </c>
      <c r="Y48" s="80">
        <f>SUM(X48*W48)</f>
        <v>0</v>
      </c>
      <c r="Z48" s="85">
        <v>0</v>
      </c>
      <c r="AA48" s="85"/>
      <c r="AB48" s="81">
        <f>V48+Y48+Z48</f>
        <v>0</v>
      </c>
      <c r="AC48" s="56">
        <f>AB48+U48</f>
        <v>0</v>
      </c>
      <c r="AD48" s="86" t="s">
        <v>120</v>
      </c>
      <c r="AE48" s="88"/>
    </row>
    <row r="49" spans="1:31" s="87" customFormat="1" ht="35.25" hidden="1" customHeight="1" x14ac:dyDescent="0.15">
      <c r="A49" s="207" t="s">
        <v>118</v>
      </c>
      <c r="B49" s="207" t="s">
        <v>119</v>
      </c>
      <c r="C49" s="76" t="s">
        <v>33</v>
      </c>
      <c r="D49" s="76" t="s">
        <v>112</v>
      </c>
      <c r="E49" s="77" t="s">
        <v>112</v>
      </c>
      <c r="F49" s="77" t="s">
        <v>112</v>
      </c>
      <c r="G49" s="59" t="s">
        <v>114</v>
      </c>
      <c r="H49" s="247">
        <v>0</v>
      </c>
      <c r="I49" s="78" t="s">
        <v>37</v>
      </c>
      <c r="J49" s="79">
        <v>0</v>
      </c>
      <c r="K49" s="80">
        <v>0</v>
      </c>
      <c r="L49" s="80">
        <v>0</v>
      </c>
      <c r="M49" s="80">
        <v>0</v>
      </c>
      <c r="N49" s="81">
        <v>0</v>
      </c>
      <c r="O49" s="82">
        <v>0</v>
      </c>
      <c r="P49" s="82">
        <v>0</v>
      </c>
      <c r="Q49" s="83">
        <v>0</v>
      </c>
      <c r="R49" s="83">
        <v>0</v>
      </c>
      <c r="S49" s="82">
        <v>0</v>
      </c>
      <c r="T49" s="81">
        <v>0</v>
      </c>
      <c r="U49" s="81">
        <f>N49+R49+T49</f>
        <v>0</v>
      </c>
      <c r="V49" s="81">
        <v>0</v>
      </c>
      <c r="W49" s="81">
        <v>0</v>
      </c>
      <c r="X49" s="81">
        <v>0</v>
      </c>
      <c r="Y49" s="80">
        <v>0</v>
      </c>
      <c r="Z49" s="85">
        <v>0</v>
      </c>
      <c r="AA49" s="85"/>
      <c r="AB49" s="81">
        <v>0</v>
      </c>
      <c r="AC49" s="56">
        <f>AB49+U49</f>
        <v>0</v>
      </c>
      <c r="AD49" s="86" t="s">
        <v>120</v>
      </c>
      <c r="AE49" s="88"/>
    </row>
    <row r="50" spans="1:31" s="31" customFormat="1" ht="81" hidden="1" customHeight="1" x14ac:dyDescent="0.2">
      <c r="A50" s="92" t="s">
        <v>118</v>
      </c>
      <c r="B50" s="207" t="s">
        <v>119</v>
      </c>
      <c r="C50" s="88" t="s">
        <v>33</v>
      </c>
      <c r="D50" s="88" t="s">
        <v>50</v>
      </c>
      <c r="E50" s="89" t="s">
        <v>121</v>
      </c>
      <c r="F50" s="89" t="s">
        <v>122</v>
      </c>
      <c r="G50" s="89" t="s">
        <v>123</v>
      </c>
      <c r="H50" s="220">
        <v>45</v>
      </c>
      <c r="I50" s="90" t="s">
        <v>37</v>
      </c>
      <c r="J50" s="51">
        <v>1200</v>
      </c>
      <c r="K50" s="52">
        <v>0</v>
      </c>
      <c r="L50" s="52">
        <v>0</v>
      </c>
      <c r="M50" s="52">
        <f>K50+L50</f>
        <v>0</v>
      </c>
      <c r="N50" s="34">
        <f t="shared" ref="N50:N68" si="8">(J50*M50)</f>
        <v>0</v>
      </c>
      <c r="O50" s="53">
        <v>0</v>
      </c>
      <c r="P50" s="53">
        <v>0</v>
      </c>
      <c r="Q50" s="71">
        <v>0.4</v>
      </c>
      <c r="R50" s="71">
        <f>SUM(P50*Q50*O50)</f>
        <v>0</v>
      </c>
      <c r="S50" s="53">
        <v>0</v>
      </c>
      <c r="T50" s="34">
        <v>0</v>
      </c>
      <c r="U50" s="34">
        <f>N50+R50+T50</f>
        <v>0</v>
      </c>
      <c r="V50" s="34">
        <f>M50*200</f>
        <v>0</v>
      </c>
      <c r="W50" s="34">
        <v>0</v>
      </c>
      <c r="X50" s="34">
        <v>410</v>
      </c>
      <c r="Y50" s="52">
        <f t="shared" ref="Y50:Y68" si="9">SUM(X50*W50)</f>
        <v>0</v>
      </c>
      <c r="Z50" s="46">
        <v>0</v>
      </c>
      <c r="AA50" s="46"/>
      <c r="AB50" s="34">
        <f>V50+Y50+Z50</f>
        <v>0</v>
      </c>
      <c r="AC50" s="56">
        <f>AB50+U50</f>
        <v>0</v>
      </c>
      <c r="AD50" s="91" t="s">
        <v>120</v>
      </c>
      <c r="AE50" s="74"/>
    </row>
    <row r="51" spans="1:31" s="31" customFormat="1" ht="54" customHeight="1" x14ac:dyDescent="0.2">
      <c r="A51" s="92" t="s">
        <v>124</v>
      </c>
      <c r="B51" s="92" t="s">
        <v>32</v>
      </c>
      <c r="C51" s="28" t="s">
        <v>33</v>
      </c>
      <c r="D51" s="28" t="s">
        <v>108</v>
      </c>
      <c r="E51" s="35" t="s">
        <v>125</v>
      </c>
      <c r="F51" s="35" t="s">
        <v>126</v>
      </c>
      <c r="G51" s="35" t="s">
        <v>127</v>
      </c>
      <c r="H51" s="220">
        <v>45</v>
      </c>
      <c r="I51" s="33" t="s">
        <v>37</v>
      </c>
      <c r="J51" s="51">
        <v>1200</v>
      </c>
      <c r="K51" s="52">
        <v>0</v>
      </c>
      <c r="L51" s="52">
        <v>15</v>
      </c>
      <c r="M51" s="52">
        <f>K51+L51</f>
        <v>15</v>
      </c>
      <c r="N51" s="34">
        <f t="shared" si="8"/>
        <v>18000</v>
      </c>
      <c r="O51" s="53">
        <v>0</v>
      </c>
      <c r="P51" s="53">
        <v>0</v>
      </c>
      <c r="Q51" s="71">
        <v>0</v>
      </c>
      <c r="R51" s="71">
        <v>0</v>
      </c>
      <c r="S51" s="53">
        <v>0</v>
      </c>
      <c r="T51" s="34">
        <f>(M51*S51)</f>
        <v>0</v>
      </c>
      <c r="U51" s="34">
        <f>N51+R51+T51</f>
        <v>18000</v>
      </c>
      <c r="V51" s="34">
        <f>M51*200</f>
        <v>3000</v>
      </c>
      <c r="W51" s="34">
        <v>72</v>
      </c>
      <c r="X51" s="34">
        <v>460</v>
      </c>
      <c r="Y51" s="52">
        <f t="shared" si="9"/>
        <v>33120</v>
      </c>
      <c r="Z51" s="46">
        <v>0</v>
      </c>
      <c r="AA51" s="46"/>
      <c r="AB51" s="34">
        <f>V51+Y51+Z51</f>
        <v>36120</v>
      </c>
      <c r="AC51" s="56">
        <f>AB51+U51</f>
        <v>54120</v>
      </c>
      <c r="AD51" s="91" t="str">
        <f>A51</f>
        <v>606-PR</v>
      </c>
      <c r="AE51" s="74"/>
    </row>
    <row r="52" spans="1:31" s="31" customFormat="1" ht="27.75" customHeight="1" x14ac:dyDescent="0.2">
      <c r="A52" s="92" t="s">
        <v>124</v>
      </c>
      <c r="B52" s="92"/>
      <c r="C52" s="88" t="s">
        <v>33</v>
      </c>
      <c r="D52" s="88" t="s">
        <v>108</v>
      </c>
      <c r="E52" s="107" t="s">
        <v>125</v>
      </c>
      <c r="F52" s="99" t="s">
        <v>122</v>
      </c>
      <c r="G52" s="99" t="s">
        <v>123</v>
      </c>
      <c r="H52" s="220">
        <v>45</v>
      </c>
      <c r="I52" s="90" t="s">
        <v>37</v>
      </c>
      <c r="J52" s="51">
        <v>1200</v>
      </c>
      <c r="K52" s="52">
        <v>0</v>
      </c>
      <c r="L52" s="52">
        <v>15</v>
      </c>
      <c r="M52" s="52">
        <f>K52+L52</f>
        <v>15</v>
      </c>
      <c r="N52" s="34">
        <f t="shared" si="8"/>
        <v>18000</v>
      </c>
      <c r="O52" s="53">
        <v>0</v>
      </c>
      <c r="P52" s="53">
        <v>0</v>
      </c>
      <c r="Q52" s="71">
        <v>0</v>
      </c>
      <c r="R52" s="71">
        <v>0</v>
      </c>
      <c r="S52" s="53">
        <v>0</v>
      </c>
      <c r="T52" s="34">
        <f>(M52*S52)</f>
        <v>0</v>
      </c>
      <c r="U52" s="34">
        <f>N52+R52+T52</f>
        <v>18000</v>
      </c>
      <c r="V52" s="34">
        <f>M52*200</f>
        <v>3000</v>
      </c>
      <c r="W52" s="34">
        <v>0</v>
      </c>
      <c r="X52" s="34">
        <v>0</v>
      </c>
      <c r="Y52" s="52">
        <f t="shared" si="9"/>
        <v>0</v>
      </c>
      <c r="Z52" s="46">
        <v>0</v>
      </c>
      <c r="AA52" s="46"/>
      <c r="AB52" s="34">
        <f>V52+Y52+Z52</f>
        <v>3000</v>
      </c>
      <c r="AC52" s="56">
        <f>AB52+U52</f>
        <v>21000</v>
      </c>
      <c r="AD52" s="91" t="str">
        <f>A52</f>
        <v>606-PR</v>
      </c>
      <c r="AE52" s="74"/>
    </row>
    <row r="53" spans="1:31" s="31" customFormat="1" ht="45" hidden="1" customHeight="1" x14ac:dyDescent="0.2">
      <c r="A53" s="92" t="s">
        <v>124</v>
      </c>
      <c r="B53" s="92"/>
      <c r="C53" s="88" t="s">
        <v>33</v>
      </c>
      <c r="D53" s="88" t="s">
        <v>112</v>
      </c>
      <c r="E53" s="89" t="s">
        <v>112</v>
      </c>
      <c r="F53" s="89" t="s">
        <v>112</v>
      </c>
      <c r="G53" s="89" t="s">
        <v>113</v>
      </c>
      <c r="H53" s="220">
        <v>0</v>
      </c>
      <c r="I53" s="90" t="s">
        <v>37</v>
      </c>
      <c r="J53" s="51">
        <v>0</v>
      </c>
      <c r="K53" s="52">
        <v>0</v>
      </c>
      <c r="L53" s="52">
        <v>0</v>
      </c>
      <c r="M53" s="52">
        <f>K53+L53</f>
        <v>0</v>
      </c>
      <c r="N53" s="34">
        <f t="shared" si="8"/>
        <v>0</v>
      </c>
      <c r="O53" s="53">
        <v>0</v>
      </c>
      <c r="P53" s="53">
        <v>0</v>
      </c>
      <c r="Q53" s="71">
        <v>0</v>
      </c>
      <c r="R53" s="71">
        <v>0</v>
      </c>
      <c r="S53" s="53">
        <v>0</v>
      </c>
      <c r="T53" s="34">
        <v>10500</v>
      </c>
      <c r="U53" s="34">
        <f>N53+R53+T53</f>
        <v>10500</v>
      </c>
      <c r="V53" s="34">
        <v>0</v>
      </c>
      <c r="W53" s="34">
        <v>0</v>
      </c>
      <c r="X53" s="34">
        <v>0</v>
      </c>
      <c r="Y53" s="52">
        <f t="shared" si="9"/>
        <v>0</v>
      </c>
      <c r="Z53" s="46">
        <v>0</v>
      </c>
      <c r="AA53" s="46"/>
      <c r="AB53" s="34">
        <f>V53+Y53+Z53</f>
        <v>0</v>
      </c>
      <c r="AC53" s="56">
        <f>AB53+U53</f>
        <v>10500</v>
      </c>
      <c r="AD53" s="91" t="str">
        <f>A53</f>
        <v>606-PR</v>
      </c>
      <c r="AE53" s="74"/>
    </row>
    <row r="54" spans="1:31" s="31" customFormat="1" ht="24" hidden="1" customHeight="1" x14ac:dyDescent="0.2">
      <c r="A54" s="92" t="s">
        <v>124</v>
      </c>
      <c r="B54" s="92"/>
      <c r="C54" s="88" t="s">
        <v>33</v>
      </c>
      <c r="D54" s="88" t="s">
        <v>112</v>
      </c>
      <c r="E54" s="89" t="s">
        <v>112</v>
      </c>
      <c r="F54" s="89" t="s">
        <v>112</v>
      </c>
      <c r="G54" s="35" t="s">
        <v>114</v>
      </c>
      <c r="H54" s="220">
        <v>0</v>
      </c>
      <c r="I54" s="90" t="s">
        <v>37</v>
      </c>
      <c r="J54" s="51">
        <v>0</v>
      </c>
      <c r="K54" s="52">
        <v>0</v>
      </c>
      <c r="L54" s="52">
        <v>0</v>
      </c>
      <c r="M54" s="52">
        <v>0</v>
      </c>
      <c r="N54" s="34">
        <f t="shared" si="8"/>
        <v>0</v>
      </c>
      <c r="O54" s="53">
        <v>0</v>
      </c>
      <c r="P54" s="53">
        <v>0</v>
      </c>
      <c r="Q54" s="71">
        <v>0</v>
      </c>
      <c r="R54" s="71">
        <v>0</v>
      </c>
      <c r="S54" s="53">
        <v>0</v>
      </c>
      <c r="T54" s="34">
        <v>0</v>
      </c>
      <c r="U54" s="34">
        <f>N54+R54+T54</f>
        <v>0</v>
      </c>
      <c r="V54" s="34">
        <v>0</v>
      </c>
      <c r="W54" s="34">
        <v>0</v>
      </c>
      <c r="X54" s="34">
        <v>0</v>
      </c>
      <c r="Y54" s="52">
        <f t="shared" si="9"/>
        <v>0</v>
      </c>
      <c r="Z54" s="46">
        <v>0</v>
      </c>
      <c r="AA54" s="46"/>
      <c r="AB54" s="34">
        <v>0</v>
      </c>
      <c r="AC54" s="56">
        <f>AB54+U54</f>
        <v>0</v>
      </c>
      <c r="AD54" s="91" t="str">
        <f>A54</f>
        <v>606-PR</v>
      </c>
      <c r="AE54" s="74"/>
    </row>
    <row r="55" spans="1:31" s="31" customFormat="1" ht="27.75" hidden="1" customHeight="1" x14ac:dyDescent="0.2">
      <c r="A55" s="92" t="s">
        <v>124</v>
      </c>
      <c r="B55" s="92"/>
      <c r="C55" s="88" t="s">
        <v>33</v>
      </c>
      <c r="D55" s="88" t="s">
        <v>112</v>
      </c>
      <c r="E55" s="89" t="s">
        <v>112</v>
      </c>
      <c r="F55" s="89" t="s">
        <v>112</v>
      </c>
      <c r="G55" s="89" t="s">
        <v>115</v>
      </c>
      <c r="H55" s="220">
        <v>0</v>
      </c>
      <c r="I55" s="90" t="s">
        <v>37</v>
      </c>
      <c r="J55" s="51">
        <v>0</v>
      </c>
      <c r="K55" s="52">
        <v>0</v>
      </c>
      <c r="L55" s="52">
        <v>0</v>
      </c>
      <c r="M55" s="52">
        <v>0</v>
      </c>
      <c r="N55" s="34">
        <f t="shared" si="8"/>
        <v>0</v>
      </c>
      <c r="O55" s="53">
        <v>0</v>
      </c>
      <c r="P55" s="53">
        <v>0</v>
      </c>
      <c r="Q55" s="71">
        <v>0</v>
      </c>
      <c r="R55" s="71">
        <v>0</v>
      </c>
      <c r="S55" s="53">
        <v>0</v>
      </c>
      <c r="T55" s="34">
        <v>10500</v>
      </c>
      <c r="U55" s="34">
        <f>N55+R55+T55</f>
        <v>10500</v>
      </c>
      <c r="V55" s="34">
        <v>0</v>
      </c>
      <c r="W55" s="34">
        <v>0</v>
      </c>
      <c r="X55" s="34">
        <v>0</v>
      </c>
      <c r="Y55" s="52">
        <f t="shared" si="9"/>
        <v>0</v>
      </c>
      <c r="Z55" s="46">
        <v>0</v>
      </c>
      <c r="AA55" s="46"/>
      <c r="AB55" s="34">
        <v>0</v>
      </c>
      <c r="AC55" s="56">
        <f>AB55+U55</f>
        <v>10500</v>
      </c>
      <c r="AD55" s="91" t="str">
        <f>A55</f>
        <v>606-PR</v>
      </c>
      <c r="AE55" s="74"/>
    </row>
    <row r="56" spans="1:31" s="31" customFormat="1" ht="44" hidden="1" customHeight="1" x14ac:dyDescent="0.2">
      <c r="A56" s="92" t="s">
        <v>124</v>
      </c>
      <c r="B56"/>
      <c r="C56" s="88" t="s">
        <v>33</v>
      </c>
      <c r="D56" s="88" t="s">
        <v>112</v>
      </c>
      <c r="E56" s="89" t="s">
        <v>112</v>
      </c>
      <c r="F56" s="89" t="s">
        <v>112</v>
      </c>
      <c r="G56" s="35" t="s">
        <v>128</v>
      </c>
      <c r="H56" s="220">
        <v>0</v>
      </c>
      <c r="I56" s="90" t="s">
        <v>37</v>
      </c>
      <c r="J56" s="51">
        <v>0</v>
      </c>
      <c r="K56" s="52">
        <v>0</v>
      </c>
      <c r="L56" s="52">
        <v>0</v>
      </c>
      <c r="M56" s="52">
        <v>0</v>
      </c>
      <c r="N56" s="34">
        <f t="shared" si="8"/>
        <v>0</v>
      </c>
      <c r="O56" s="53">
        <v>0</v>
      </c>
      <c r="P56" s="53">
        <v>0</v>
      </c>
      <c r="Q56" s="71">
        <v>0</v>
      </c>
      <c r="R56" s="71">
        <v>0</v>
      </c>
      <c r="S56" s="53">
        <v>0</v>
      </c>
      <c r="T56" s="34">
        <v>7390</v>
      </c>
      <c r="U56" s="34">
        <f>N56+R56+T56</f>
        <v>7390</v>
      </c>
      <c r="V56" s="34">
        <v>0</v>
      </c>
      <c r="W56" s="34">
        <v>0</v>
      </c>
      <c r="X56" s="34">
        <v>0</v>
      </c>
      <c r="Y56" s="52">
        <f t="shared" si="9"/>
        <v>0</v>
      </c>
      <c r="Z56" s="46">
        <v>0</v>
      </c>
      <c r="AA56" s="46"/>
      <c r="AB56" s="34">
        <v>0</v>
      </c>
      <c r="AC56" s="56">
        <f>AB56+U56</f>
        <v>7390</v>
      </c>
      <c r="AD56" s="91" t="str">
        <f>A56</f>
        <v>606-PR</v>
      </c>
      <c r="AE56" s="74"/>
    </row>
    <row r="57" spans="1:31" s="31" customFormat="1" ht="56" hidden="1" customHeight="1" x14ac:dyDescent="0.2">
      <c r="A57" s="92" t="s">
        <v>124</v>
      </c>
      <c r="B57" s="92"/>
      <c r="C57" s="88" t="s">
        <v>33</v>
      </c>
      <c r="D57" s="88" t="s">
        <v>50</v>
      </c>
      <c r="E57" s="89" t="s">
        <v>129</v>
      </c>
      <c r="F57" s="89" t="s">
        <v>122</v>
      </c>
      <c r="G57" s="89" t="s">
        <v>123</v>
      </c>
      <c r="H57" s="220">
        <v>45</v>
      </c>
      <c r="I57" s="90" t="s">
        <v>37</v>
      </c>
      <c r="J57" s="51">
        <v>1200</v>
      </c>
      <c r="K57" s="52">
        <v>17</v>
      </c>
      <c r="L57" s="52">
        <v>0</v>
      </c>
      <c r="M57" s="52">
        <f>K57+L57</f>
        <v>17</v>
      </c>
      <c r="N57" s="34">
        <f t="shared" si="8"/>
        <v>20400</v>
      </c>
      <c r="O57" s="53">
        <v>0</v>
      </c>
      <c r="P57" s="53">
        <v>0</v>
      </c>
      <c r="Q57" s="71">
        <v>0</v>
      </c>
      <c r="R57" s="71">
        <v>0</v>
      </c>
      <c r="S57" s="53">
        <v>0</v>
      </c>
      <c r="T57" s="34">
        <f>(M57*S57)</f>
        <v>0</v>
      </c>
      <c r="U57" s="34">
        <f>N57+R57+T57</f>
        <v>20400</v>
      </c>
      <c r="V57" s="34">
        <f>M57*200</f>
        <v>3400</v>
      </c>
      <c r="W57" s="34">
        <v>14</v>
      </c>
      <c r="X57" s="34">
        <v>410</v>
      </c>
      <c r="Y57" s="52">
        <f t="shared" si="9"/>
        <v>5740</v>
      </c>
      <c r="Z57" s="46">
        <v>0</v>
      </c>
      <c r="AA57" s="46"/>
      <c r="AB57" s="34">
        <f>V57+Y57+Z57</f>
        <v>9140</v>
      </c>
      <c r="AC57" s="56">
        <f>AB57+U57</f>
        <v>29540</v>
      </c>
      <c r="AD57" s="91" t="str">
        <f>A57</f>
        <v>606-PR</v>
      </c>
      <c r="AE57" s="74"/>
    </row>
    <row r="58" spans="1:31" s="31" customFormat="1" ht="50" hidden="1" customHeight="1" x14ac:dyDescent="0.2">
      <c r="A58" s="93" t="s">
        <v>124</v>
      </c>
      <c r="B58" s="93"/>
      <c r="C58" s="94" t="s">
        <v>33</v>
      </c>
      <c r="D58" s="94" t="s">
        <v>34</v>
      </c>
      <c r="E58" s="95" t="s">
        <v>35</v>
      </c>
      <c r="F58" s="95" t="s">
        <v>122</v>
      </c>
      <c r="G58" s="95" t="s">
        <v>123</v>
      </c>
      <c r="H58" s="245">
        <v>45</v>
      </c>
      <c r="I58" s="96" t="s">
        <v>37</v>
      </c>
      <c r="J58" s="39">
        <v>1200</v>
      </c>
      <c r="K58" s="40">
        <v>0</v>
      </c>
      <c r="L58" s="40">
        <v>0</v>
      </c>
      <c r="M58" s="40">
        <f>K58+L58</f>
        <v>0</v>
      </c>
      <c r="N58" s="41">
        <f t="shared" si="8"/>
        <v>0</v>
      </c>
      <c r="O58" s="42">
        <v>0</v>
      </c>
      <c r="P58" s="42">
        <v>0</v>
      </c>
      <c r="Q58" s="67">
        <v>0</v>
      </c>
      <c r="R58" s="67">
        <v>0</v>
      </c>
      <c r="S58" s="42">
        <v>0</v>
      </c>
      <c r="T58" s="41">
        <f>(M58*S58)</f>
        <v>0</v>
      </c>
      <c r="U58" s="41">
        <f>N58+R58+T58</f>
        <v>0</v>
      </c>
      <c r="V58" s="41">
        <f>M58*200</f>
        <v>0</v>
      </c>
      <c r="W58" s="41">
        <v>0</v>
      </c>
      <c r="X58" s="41">
        <v>0</v>
      </c>
      <c r="Y58" s="40">
        <f t="shared" si="9"/>
        <v>0</v>
      </c>
      <c r="Z58" s="45">
        <v>0</v>
      </c>
      <c r="AA58" s="45"/>
      <c r="AB58" s="41">
        <f>V58+Y58+Z58</f>
        <v>0</v>
      </c>
      <c r="AC58" s="47">
        <f>AB58+U58</f>
        <v>0</v>
      </c>
      <c r="AD58" s="97" t="str">
        <f>A58</f>
        <v>606-PR</v>
      </c>
      <c r="AE58" s="74"/>
    </row>
    <row r="59" spans="1:31" s="31" customFormat="1" ht="38.25" hidden="1" customHeight="1" x14ac:dyDescent="0.2">
      <c r="A59" s="92" t="s">
        <v>130</v>
      </c>
      <c r="B59" s="207" t="s">
        <v>131</v>
      </c>
      <c r="C59" s="88" t="s">
        <v>33</v>
      </c>
      <c r="D59" s="88" t="s">
        <v>112</v>
      </c>
      <c r="E59" s="89" t="s">
        <v>112</v>
      </c>
      <c r="F59" s="89" t="s">
        <v>112</v>
      </c>
      <c r="G59" s="89" t="s">
        <v>113</v>
      </c>
      <c r="H59" s="220">
        <v>0</v>
      </c>
      <c r="I59" s="90" t="s">
        <v>37</v>
      </c>
      <c r="J59" s="51">
        <v>0</v>
      </c>
      <c r="K59" s="52">
        <v>0</v>
      </c>
      <c r="L59" s="52">
        <v>0</v>
      </c>
      <c r="M59" s="52">
        <f>K59+L59</f>
        <v>0</v>
      </c>
      <c r="N59" s="34">
        <f t="shared" si="8"/>
        <v>0</v>
      </c>
      <c r="O59" s="53">
        <v>0</v>
      </c>
      <c r="P59" s="53">
        <v>0</v>
      </c>
      <c r="Q59" s="71">
        <v>0</v>
      </c>
      <c r="R59" s="71">
        <v>0</v>
      </c>
      <c r="S59" s="53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52">
        <f t="shared" si="9"/>
        <v>0</v>
      </c>
      <c r="Z59" s="46">
        <v>0</v>
      </c>
      <c r="AA59" s="46"/>
      <c r="AB59" s="34">
        <f>V59+Y59+Z59</f>
        <v>0</v>
      </c>
      <c r="AC59" s="56">
        <f>AB59+U59</f>
        <v>0</v>
      </c>
      <c r="AD59" s="91" t="str">
        <f>A59</f>
        <v>607-B</v>
      </c>
      <c r="AE59" s="74"/>
    </row>
    <row r="60" spans="1:31" s="31" customFormat="1" ht="36" hidden="1" customHeight="1" x14ac:dyDescent="0.2">
      <c r="A60" s="92" t="s">
        <v>130</v>
      </c>
      <c r="B60" s="207" t="s">
        <v>131</v>
      </c>
      <c r="C60" s="88" t="s">
        <v>33</v>
      </c>
      <c r="D60" s="88" t="s">
        <v>112</v>
      </c>
      <c r="E60" s="89" t="s">
        <v>112</v>
      </c>
      <c r="F60" s="89" t="s">
        <v>112</v>
      </c>
      <c r="G60" s="35" t="s">
        <v>114</v>
      </c>
      <c r="H60" s="220">
        <v>0</v>
      </c>
      <c r="I60" s="90" t="s">
        <v>37</v>
      </c>
      <c r="J60" s="51">
        <v>0</v>
      </c>
      <c r="K60" s="52">
        <v>0</v>
      </c>
      <c r="L60" s="52">
        <v>0</v>
      </c>
      <c r="M60" s="52">
        <v>0</v>
      </c>
      <c r="N60" s="34">
        <f t="shared" si="8"/>
        <v>0</v>
      </c>
      <c r="O60" s="53">
        <v>0</v>
      </c>
      <c r="P60" s="53">
        <v>0</v>
      </c>
      <c r="Q60" s="71">
        <v>0</v>
      </c>
      <c r="R60" s="71">
        <v>0</v>
      </c>
      <c r="S60" s="53">
        <v>0</v>
      </c>
      <c r="T60" s="34">
        <v>0</v>
      </c>
      <c r="U60" s="34">
        <f>N60+R60+T60</f>
        <v>0</v>
      </c>
      <c r="V60" s="34">
        <v>0</v>
      </c>
      <c r="W60" s="34">
        <v>0</v>
      </c>
      <c r="X60" s="34">
        <v>0</v>
      </c>
      <c r="Y60" s="52">
        <f t="shared" si="9"/>
        <v>0</v>
      </c>
      <c r="Z60" s="46">
        <v>0</v>
      </c>
      <c r="AA60" s="46"/>
      <c r="AB60" s="34">
        <v>0</v>
      </c>
      <c r="AC60" s="56">
        <f>AB60+U60</f>
        <v>0</v>
      </c>
      <c r="AD60" s="91" t="str">
        <f>A60</f>
        <v>607-B</v>
      </c>
      <c r="AE60" s="74"/>
    </row>
    <row r="61" spans="1:31" s="31" customFormat="1" ht="36" hidden="1" customHeight="1" x14ac:dyDescent="0.2">
      <c r="A61" s="92" t="s">
        <v>130</v>
      </c>
      <c r="B61" s="207" t="s">
        <v>131</v>
      </c>
      <c r="C61" s="88" t="s">
        <v>33</v>
      </c>
      <c r="D61" s="88" t="s">
        <v>112</v>
      </c>
      <c r="E61" s="89" t="s">
        <v>112</v>
      </c>
      <c r="F61" s="89" t="s">
        <v>112</v>
      </c>
      <c r="G61" s="89" t="s">
        <v>115</v>
      </c>
      <c r="H61" s="220">
        <v>0</v>
      </c>
      <c r="I61" s="90" t="s">
        <v>37</v>
      </c>
      <c r="J61" s="51">
        <v>0</v>
      </c>
      <c r="K61" s="52">
        <v>0</v>
      </c>
      <c r="L61" s="52">
        <v>0</v>
      </c>
      <c r="M61" s="52">
        <v>0</v>
      </c>
      <c r="N61" s="34">
        <f t="shared" si="8"/>
        <v>0</v>
      </c>
      <c r="O61" s="53">
        <v>0</v>
      </c>
      <c r="P61" s="53">
        <v>0</v>
      </c>
      <c r="Q61" s="71">
        <v>0</v>
      </c>
      <c r="R61" s="71">
        <v>0</v>
      </c>
      <c r="S61" s="53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52">
        <f t="shared" si="9"/>
        <v>0</v>
      </c>
      <c r="Z61" s="46">
        <v>0</v>
      </c>
      <c r="AA61" s="46"/>
      <c r="AB61" s="34">
        <v>0</v>
      </c>
      <c r="AC61" s="56">
        <f>AB61+U61</f>
        <v>0</v>
      </c>
      <c r="AD61" s="91" t="str">
        <f>A61</f>
        <v>607-B</v>
      </c>
      <c r="AE61" s="74"/>
    </row>
    <row r="62" spans="1:31" s="31" customFormat="1" ht="36.75" hidden="1" customHeight="1" x14ac:dyDescent="0.2">
      <c r="A62" s="92" t="s">
        <v>130</v>
      </c>
      <c r="B62" s="207" t="s">
        <v>131</v>
      </c>
      <c r="C62" s="88" t="s">
        <v>33</v>
      </c>
      <c r="D62" s="88" t="s">
        <v>112</v>
      </c>
      <c r="E62" s="89" t="s">
        <v>112</v>
      </c>
      <c r="F62" s="89" t="s">
        <v>112</v>
      </c>
      <c r="G62" s="35" t="s">
        <v>116</v>
      </c>
      <c r="H62" s="220">
        <v>0</v>
      </c>
      <c r="I62" s="90" t="s">
        <v>37</v>
      </c>
      <c r="J62" s="51">
        <v>0</v>
      </c>
      <c r="K62" s="52">
        <v>0</v>
      </c>
      <c r="L62" s="52">
        <v>0</v>
      </c>
      <c r="M62" s="52">
        <v>0</v>
      </c>
      <c r="N62" s="34">
        <f t="shared" si="8"/>
        <v>0</v>
      </c>
      <c r="O62" s="53">
        <v>0</v>
      </c>
      <c r="P62" s="53">
        <v>0</v>
      </c>
      <c r="Q62" s="71">
        <v>0</v>
      </c>
      <c r="R62" s="71">
        <v>0</v>
      </c>
      <c r="S62" s="53">
        <v>0</v>
      </c>
      <c r="T62" s="34">
        <v>0</v>
      </c>
      <c r="U62" s="34">
        <f>N62+R62+T62</f>
        <v>0</v>
      </c>
      <c r="V62" s="34">
        <v>0</v>
      </c>
      <c r="W62" s="34">
        <v>0</v>
      </c>
      <c r="X62" s="34">
        <v>0</v>
      </c>
      <c r="Y62" s="52">
        <f t="shared" si="9"/>
        <v>0</v>
      </c>
      <c r="Z62" s="46">
        <v>0</v>
      </c>
      <c r="AA62" s="46"/>
      <c r="AB62" s="34">
        <v>0</v>
      </c>
      <c r="AC62" s="56">
        <f>AB62+U62</f>
        <v>0</v>
      </c>
      <c r="AD62" s="91" t="str">
        <f>A62</f>
        <v>607-B</v>
      </c>
      <c r="AE62" s="74"/>
    </row>
    <row r="63" spans="1:31" s="31" customFormat="1" ht="37" hidden="1" customHeight="1" x14ac:dyDescent="0.2">
      <c r="A63" s="92" t="s">
        <v>130</v>
      </c>
      <c r="B63" s="207" t="s">
        <v>131</v>
      </c>
      <c r="C63" s="88" t="s">
        <v>33</v>
      </c>
      <c r="D63" s="88" t="s">
        <v>50</v>
      </c>
      <c r="E63" s="89" t="s">
        <v>35</v>
      </c>
      <c r="F63" s="89" t="s">
        <v>85</v>
      </c>
      <c r="G63" s="35" t="s">
        <v>132</v>
      </c>
      <c r="H63" s="220">
        <v>45</v>
      </c>
      <c r="I63" s="90" t="s">
        <v>37</v>
      </c>
      <c r="J63" s="51">
        <v>1200</v>
      </c>
      <c r="K63" s="52">
        <v>0</v>
      </c>
      <c r="L63" s="52">
        <v>0</v>
      </c>
      <c r="M63" s="52">
        <f t="shared" ref="M63:M68" si="10">K63+L63</f>
        <v>0</v>
      </c>
      <c r="N63" s="34">
        <f t="shared" si="8"/>
        <v>0</v>
      </c>
      <c r="O63" s="53">
        <v>0</v>
      </c>
      <c r="P63" s="53">
        <v>0</v>
      </c>
      <c r="Q63" s="71">
        <v>0</v>
      </c>
      <c r="R63" s="71">
        <v>0</v>
      </c>
      <c r="S63" s="53">
        <v>0</v>
      </c>
      <c r="T63" s="34">
        <v>0</v>
      </c>
      <c r="U63" s="34">
        <f>N63+R63+T63</f>
        <v>0</v>
      </c>
      <c r="V63" s="34">
        <f>M63*200</f>
        <v>0</v>
      </c>
      <c r="W63" s="34">
        <v>0</v>
      </c>
      <c r="X63" s="34">
        <v>330</v>
      </c>
      <c r="Y63" s="52">
        <f t="shared" si="9"/>
        <v>0</v>
      </c>
      <c r="Z63" s="46">
        <v>0</v>
      </c>
      <c r="AA63" s="46"/>
      <c r="AB63" s="34">
        <f>V63+Y63+Z63</f>
        <v>0</v>
      </c>
      <c r="AC63" s="56">
        <f>AB63+U63</f>
        <v>0</v>
      </c>
      <c r="AD63" s="91" t="str">
        <f>A63</f>
        <v>607-B</v>
      </c>
      <c r="AE63" s="74" t="s">
        <v>133</v>
      </c>
    </row>
    <row r="64" spans="1:31" s="31" customFormat="1" ht="39" hidden="1" customHeight="1" x14ac:dyDescent="0.2">
      <c r="A64" s="92" t="s">
        <v>130</v>
      </c>
      <c r="B64" s="207" t="s">
        <v>131</v>
      </c>
      <c r="C64" s="88" t="s">
        <v>33</v>
      </c>
      <c r="D64" s="88" t="s">
        <v>50</v>
      </c>
      <c r="E64" s="89" t="s">
        <v>35</v>
      </c>
      <c r="F64" s="89" t="s">
        <v>134</v>
      </c>
      <c r="G64" s="35" t="s">
        <v>135</v>
      </c>
      <c r="H64" s="220">
        <v>45</v>
      </c>
      <c r="I64" s="90" t="s">
        <v>37</v>
      </c>
      <c r="J64" s="51">
        <v>1200</v>
      </c>
      <c r="K64" s="52">
        <v>0</v>
      </c>
      <c r="L64" s="52">
        <v>0</v>
      </c>
      <c r="M64" s="52">
        <f t="shared" si="10"/>
        <v>0</v>
      </c>
      <c r="N64" s="34">
        <f t="shared" si="8"/>
        <v>0</v>
      </c>
      <c r="O64" s="53">
        <v>0</v>
      </c>
      <c r="P64" s="53">
        <v>0</v>
      </c>
      <c r="Q64" s="71">
        <v>0</v>
      </c>
      <c r="R64" s="71">
        <v>0</v>
      </c>
      <c r="S64" s="53">
        <v>0</v>
      </c>
      <c r="T64" s="34">
        <v>0</v>
      </c>
      <c r="U64" s="34">
        <f>N64+R64+T64</f>
        <v>0</v>
      </c>
      <c r="V64" s="34">
        <f>M64*200</f>
        <v>0</v>
      </c>
      <c r="W64" s="34">
        <v>0</v>
      </c>
      <c r="X64" s="34">
        <v>330</v>
      </c>
      <c r="Y64" s="52">
        <f t="shared" si="9"/>
        <v>0</v>
      </c>
      <c r="Z64" s="46">
        <v>0</v>
      </c>
      <c r="AA64" s="46"/>
      <c r="AB64" s="34">
        <f>V64+Y64+Z64</f>
        <v>0</v>
      </c>
      <c r="AC64" s="56">
        <f>AB64+U64</f>
        <v>0</v>
      </c>
      <c r="AD64" s="91" t="str">
        <f>A64</f>
        <v>607-B</v>
      </c>
      <c r="AE64" s="74" t="s">
        <v>133</v>
      </c>
    </row>
    <row r="65" spans="1:31" s="31" customFormat="1" ht="33" hidden="1" customHeight="1" x14ac:dyDescent="0.2">
      <c r="A65" s="33" t="s">
        <v>136</v>
      </c>
      <c r="B65" s="33"/>
      <c r="C65" s="28" t="s">
        <v>33</v>
      </c>
      <c r="D65" s="28" t="s">
        <v>45</v>
      </c>
      <c r="E65" s="89" t="s">
        <v>35</v>
      </c>
      <c r="F65" s="35" t="s">
        <v>137</v>
      </c>
      <c r="G65" s="35" t="s">
        <v>138</v>
      </c>
      <c r="H65" s="220">
        <v>60</v>
      </c>
      <c r="I65" s="33" t="s">
        <v>37</v>
      </c>
      <c r="J65" s="51">
        <v>1200</v>
      </c>
      <c r="K65" s="52">
        <v>0</v>
      </c>
      <c r="L65" s="52">
        <v>20</v>
      </c>
      <c r="M65" s="52">
        <f t="shared" si="10"/>
        <v>20</v>
      </c>
      <c r="N65" s="34">
        <f t="shared" si="8"/>
        <v>24000</v>
      </c>
      <c r="O65" s="53">
        <v>0</v>
      </c>
      <c r="P65" s="53">
        <v>0</v>
      </c>
      <c r="Q65" s="71">
        <v>0</v>
      </c>
      <c r="R65" s="54">
        <v>0</v>
      </c>
      <c r="S65" s="34">
        <v>0</v>
      </c>
      <c r="T65" s="34">
        <v>0</v>
      </c>
      <c r="U65" s="34">
        <f>N65+R65+T65</f>
        <v>24000</v>
      </c>
      <c r="V65" s="34">
        <f>M65*200</f>
        <v>4000</v>
      </c>
      <c r="W65" s="34">
        <v>20</v>
      </c>
      <c r="X65" s="34">
        <v>330</v>
      </c>
      <c r="Y65" s="52">
        <f t="shared" si="9"/>
        <v>6600</v>
      </c>
      <c r="Z65" s="46">
        <v>0</v>
      </c>
      <c r="AA65" s="46"/>
      <c r="AB65" s="34">
        <f>V65+Y65+Z65</f>
        <v>10600</v>
      </c>
      <c r="AC65" s="56">
        <f>AB65+U65</f>
        <v>34600</v>
      </c>
      <c r="AD65" s="91" t="str">
        <f>A65</f>
        <v>607-PR</v>
      </c>
      <c r="AE65" s="74"/>
    </row>
    <row r="66" spans="1:31" s="31" customFormat="1" ht="47.25" hidden="1" customHeight="1" x14ac:dyDescent="0.2">
      <c r="A66" s="33" t="s">
        <v>136</v>
      </c>
      <c r="B66" s="33"/>
      <c r="C66" s="28" t="s">
        <v>33</v>
      </c>
      <c r="D66" s="28" t="s">
        <v>45</v>
      </c>
      <c r="E66" s="89" t="s">
        <v>35</v>
      </c>
      <c r="F66" s="35" t="s">
        <v>134</v>
      </c>
      <c r="G66" s="35" t="s">
        <v>135</v>
      </c>
      <c r="H66" s="220">
        <v>45</v>
      </c>
      <c r="I66" s="33" t="s">
        <v>37</v>
      </c>
      <c r="J66" s="51">
        <v>1200</v>
      </c>
      <c r="K66" s="52">
        <v>25</v>
      </c>
      <c r="L66" s="52">
        <v>0</v>
      </c>
      <c r="M66" s="52">
        <f t="shared" si="10"/>
        <v>25</v>
      </c>
      <c r="N66" s="34">
        <f t="shared" si="8"/>
        <v>30000</v>
      </c>
      <c r="O66" s="53">
        <v>0</v>
      </c>
      <c r="P66" s="53">
        <v>0</v>
      </c>
      <c r="Q66" s="71">
        <v>0</v>
      </c>
      <c r="R66" s="54">
        <v>0</v>
      </c>
      <c r="S66" s="34">
        <v>0</v>
      </c>
      <c r="T66" s="34">
        <v>0</v>
      </c>
      <c r="U66" s="34">
        <f>N66+R66+T66</f>
        <v>30000</v>
      </c>
      <c r="V66" s="34">
        <f>M66*200</f>
        <v>5000</v>
      </c>
      <c r="W66" s="34">
        <v>25</v>
      </c>
      <c r="X66" s="34">
        <v>330</v>
      </c>
      <c r="Y66" s="52">
        <f t="shared" si="9"/>
        <v>8250</v>
      </c>
      <c r="Z66" s="46">
        <v>0</v>
      </c>
      <c r="AA66" s="46"/>
      <c r="AB66" s="34">
        <f>V66+Y66+Z66</f>
        <v>13250</v>
      </c>
      <c r="AC66" s="56">
        <f>AB66+U66</f>
        <v>43250</v>
      </c>
      <c r="AD66" s="91" t="str">
        <f>A66</f>
        <v>607-PR</v>
      </c>
      <c r="AE66" s="74"/>
    </row>
    <row r="67" spans="1:31" s="31" customFormat="1" ht="47.25" hidden="1" customHeight="1" x14ac:dyDescent="0.2">
      <c r="A67" s="33" t="s">
        <v>136</v>
      </c>
      <c r="B67" s="33" t="s">
        <v>615</v>
      </c>
      <c r="C67" s="28" t="s">
        <v>33</v>
      </c>
      <c r="D67" s="28" t="s">
        <v>50</v>
      </c>
      <c r="E67" s="89" t="s">
        <v>35</v>
      </c>
      <c r="F67" s="35" t="s">
        <v>134</v>
      </c>
      <c r="G67" s="35" t="s">
        <v>135</v>
      </c>
      <c r="H67" s="220">
        <v>45</v>
      </c>
      <c r="I67" s="33" t="s">
        <v>37</v>
      </c>
      <c r="J67" s="51">
        <v>1200</v>
      </c>
      <c r="K67" s="52">
        <v>17</v>
      </c>
      <c r="L67" s="52">
        <v>0</v>
      </c>
      <c r="M67" s="52">
        <f t="shared" si="10"/>
        <v>17</v>
      </c>
      <c r="N67" s="34">
        <f t="shared" si="8"/>
        <v>20400</v>
      </c>
      <c r="O67" s="53">
        <v>0</v>
      </c>
      <c r="P67" s="53">
        <v>0</v>
      </c>
      <c r="Q67" s="71">
        <v>0</v>
      </c>
      <c r="R67" s="54">
        <v>0</v>
      </c>
      <c r="S67" s="34">
        <v>0</v>
      </c>
      <c r="T67" s="34">
        <v>0</v>
      </c>
      <c r="U67" s="34">
        <f>N67+R67+T67</f>
        <v>20400</v>
      </c>
      <c r="V67" s="34">
        <f>M67*200</f>
        <v>3400</v>
      </c>
      <c r="W67" s="34">
        <v>17</v>
      </c>
      <c r="X67" s="34">
        <v>330</v>
      </c>
      <c r="Y67" s="52">
        <f t="shared" si="9"/>
        <v>5610</v>
      </c>
      <c r="Z67" s="46">
        <v>0</v>
      </c>
      <c r="AA67" s="34">
        <v>13250</v>
      </c>
      <c r="AB67" s="34">
        <f>V67+Y67+Z67</f>
        <v>9010</v>
      </c>
      <c r="AC67" s="56">
        <f>AB67+U67</f>
        <v>29410</v>
      </c>
      <c r="AD67" s="91" t="s">
        <v>136</v>
      </c>
      <c r="AE67" s="74"/>
    </row>
    <row r="68" spans="1:31" s="31" customFormat="1" ht="47.25" hidden="1" customHeight="1" x14ac:dyDescent="0.2">
      <c r="A68" s="33" t="s">
        <v>136</v>
      </c>
      <c r="B68" s="33" t="s">
        <v>620</v>
      </c>
      <c r="C68" s="28" t="s">
        <v>33</v>
      </c>
      <c r="D68" s="28" t="s">
        <v>50</v>
      </c>
      <c r="E68" s="89" t="s">
        <v>35</v>
      </c>
      <c r="F68" s="35" t="s">
        <v>85</v>
      </c>
      <c r="G68" s="35" t="s">
        <v>132</v>
      </c>
      <c r="H68" s="220">
        <v>45</v>
      </c>
      <c r="I68" s="33" t="s">
        <v>37</v>
      </c>
      <c r="J68" s="51">
        <v>1200</v>
      </c>
      <c r="K68" s="52">
        <v>0</v>
      </c>
      <c r="L68" s="52">
        <v>17</v>
      </c>
      <c r="M68" s="52">
        <f t="shared" si="10"/>
        <v>17</v>
      </c>
      <c r="N68" s="34">
        <f t="shared" si="8"/>
        <v>20400</v>
      </c>
      <c r="O68" s="53">
        <v>0</v>
      </c>
      <c r="P68" s="53">
        <v>0</v>
      </c>
      <c r="Q68" s="71">
        <v>0</v>
      </c>
      <c r="R68" s="54">
        <v>0</v>
      </c>
      <c r="S68" s="34">
        <v>0</v>
      </c>
      <c r="T68" s="34">
        <v>0</v>
      </c>
      <c r="U68" s="34">
        <v>20400</v>
      </c>
      <c r="V68" s="34">
        <v>3400</v>
      </c>
      <c r="W68" s="34">
        <v>17</v>
      </c>
      <c r="X68" s="34">
        <v>330</v>
      </c>
      <c r="Y68" s="52">
        <f t="shared" si="9"/>
        <v>5610</v>
      </c>
      <c r="Z68" s="46">
        <v>0</v>
      </c>
      <c r="AA68" s="34">
        <v>9010</v>
      </c>
      <c r="AB68" s="34">
        <f>V68+Y68+Z68</f>
        <v>9010</v>
      </c>
      <c r="AC68" s="56">
        <f>AB68+U68</f>
        <v>29410</v>
      </c>
      <c r="AD68" s="91" t="s">
        <v>136</v>
      </c>
      <c r="AE68" s="74"/>
    </row>
    <row r="69" spans="1:31" s="31" customFormat="1" ht="27" hidden="1" customHeight="1" x14ac:dyDescent="0.2">
      <c r="A69" s="33" t="s">
        <v>136</v>
      </c>
      <c r="B69" s="33"/>
      <c r="C69" s="28" t="s">
        <v>33</v>
      </c>
      <c r="D69" s="28" t="s">
        <v>112</v>
      </c>
      <c r="E69" s="35" t="s">
        <v>112</v>
      </c>
      <c r="F69" s="35" t="s">
        <v>112</v>
      </c>
      <c r="G69" s="35" t="s">
        <v>113</v>
      </c>
      <c r="H69" s="220" t="s">
        <v>112</v>
      </c>
      <c r="I69" s="33" t="s">
        <v>112</v>
      </c>
      <c r="J69" s="51">
        <v>0</v>
      </c>
      <c r="K69" s="52">
        <v>0</v>
      </c>
      <c r="L69" s="52">
        <v>0</v>
      </c>
      <c r="M69" s="52">
        <v>0</v>
      </c>
      <c r="N69" s="34">
        <v>0</v>
      </c>
      <c r="O69" s="53">
        <v>0</v>
      </c>
      <c r="P69" s="53">
        <v>0</v>
      </c>
      <c r="Q69" s="71">
        <v>0</v>
      </c>
      <c r="R69" s="54">
        <v>0</v>
      </c>
      <c r="S69" s="34">
        <v>0</v>
      </c>
      <c r="T69" s="34">
        <v>21000</v>
      </c>
      <c r="U69" s="34">
        <f>N69+R69+T69</f>
        <v>21000</v>
      </c>
      <c r="V69" s="34">
        <v>0</v>
      </c>
      <c r="W69" s="34">
        <v>0</v>
      </c>
      <c r="X69" s="34">
        <v>0</v>
      </c>
      <c r="Y69" s="52">
        <v>0</v>
      </c>
      <c r="Z69" s="46">
        <v>0</v>
      </c>
      <c r="AA69" s="46"/>
      <c r="AB69" s="34">
        <v>0</v>
      </c>
      <c r="AC69" s="56">
        <f>AB69+U69</f>
        <v>21000</v>
      </c>
      <c r="AD69" s="91" t="str">
        <f>A69</f>
        <v>607-PR</v>
      </c>
      <c r="AE69" s="74"/>
    </row>
    <row r="70" spans="1:31" s="31" customFormat="1" ht="27" hidden="1" customHeight="1" x14ac:dyDescent="0.2">
      <c r="A70" s="33" t="s">
        <v>136</v>
      </c>
      <c r="B70" s="33" t="s">
        <v>616</v>
      </c>
      <c r="C70" s="28" t="s">
        <v>33</v>
      </c>
      <c r="D70" s="28" t="s">
        <v>112</v>
      </c>
      <c r="E70" s="35" t="s">
        <v>112</v>
      </c>
      <c r="F70" s="35" t="s">
        <v>112</v>
      </c>
      <c r="G70" s="35" t="s">
        <v>113</v>
      </c>
      <c r="H70" s="220" t="s">
        <v>112</v>
      </c>
      <c r="I70" s="33" t="s">
        <v>112</v>
      </c>
      <c r="J70" s="51">
        <v>0</v>
      </c>
      <c r="K70" s="52">
        <v>0</v>
      </c>
      <c r="L70" s="52">
        <v>0</v>
      </c>
      <c r="M70" s="52">
        <v>0</v>
      </c>
      <c r="N70" s="34">
        <v>0</v>
      </c>
      <c r="O70" s="53">
        <v>0</v>
      </c>
      <c r="P70" s="53">
        <v>0</v>
      </c>
      <c r="Q70" s="71">
        <v>0</v>
      </c>
      <c r="R70" s="54">
        <v>0</v>
      </c>
      <c r="S70" s="34">
        <v>0</v>
      </c>
      <c r="T70" s="34">
        <v>10500</v>
      </c>
      <c r="U70" s="34">
        <f>N70+R70+T70</f>
        <v>10500</v>
      </c>
      <c r="V70" s="34">
        <v>0</v>
      </c>
      <c r="W70" s="34">
        <v>0</v>
      </c>
      <c r="X70" s="34">
        <v>0</v>
      </c>
      <c r="Y70" s="52">
        <v>0</v>
      </c>
      <c r="Z70" s="46">
        <v>0</v>
      </c>
      <c r="AA70" s="34">
        <v>0</v>
      </c>
      <c r="AB70" s="56">
        <v>0</v>
      </c>
      <c r="AC70" s="56">
        <f>AB70+U70</f>
        <v>10500</v>
      </c>
      <c r="AD70" s="91" t="str">
        <f>A70</f>
        <v>607-PR</v>
      </c>
      <c r="AE70" s="74"/>
    </row>
    <row r="71" spans="1:31" s="31" customFormat="1" ht="36" hidden="1" customHeight="1" x14ac:dyDescent="0.2">
      <c r="A71" s="33" t="s">
        <v>136</v>
      </c>
      <c r="B71" s="33" t="s">
        <v>621</v>
      </c>
      <c r="C71" s="28" t="s">
        <v>33</v>
      </c>
      <c r="D71" s="28" t="s">
        <v>112</v>
      </c>
      <c r="E71" s="35" t="s">
        <v>112</v>
      </c>
      <c r="F71" s="35" t="s">
        <v>112</v>
      </c>
      <c r="G71" s="35" t="s">
        <v>622</v>
      </c>
      <c r="H71" s="220" t="s">
        <v>112</v>
      </c>
      <c r="I71" s="33" t="s">
        <v>112</v>
      </c>
      <c r="J71" s="51">
        <v>0</v>
      </c>
      <c r="K71" s="52">
        <v>0</v>
      </c>
      <c r="L71" s="52">
        <v>0</v>
      </c>
      <c r="M71" s="52">
        <v>0</v>
      </c>
      <c r="N71" s="34">
        <v>0</v>
      </c>
      <c r="O71" s="53">
        <v>0</v>
      </c>
      <c r="P71" s="53">
        <v>0</v>
      </c>
      <c r="Q71" s="71">
        <v>0</v>
      </c>
      <c r="R71" s="54">
        <v>0</v>
      </c>
      <c r="S71" s="34">
        <v>0</v>
      </c>
      <c r="T71" s="34">
        <v>10500</v>
      </c>
      <c r="U71" s="34">
        <v>10500</v>
      </c>
      <c r="V71" s="34">
        <v>0</v>
      </c>
      <c r="W71" s="34">
        <v>0</v>
      </c>
      <c r="X71" s="34">
        <v>0</v>
      </c>
      <c r="Y71" s="52">
        <v>0</v>
      </c>
      <c r="Z71" s="46">
        <v>0</v>
      </c>
      <c r="AA71" s="56">
        <v>0</v>
      </c>
      <c r="AB71" s="56">
        <v>0</v>
      </c>
      <c r="AC71" s="56">
        <f>AB71+U71</f>
        <v>10500</v>
      </c>
      <c r="AD71" s="91" t="s">
        <v>136</v>
      </c>
      <c r="AE71" s="74"/>
    </row>
    <row r="72" spans="1:31" s="31" customFormat="1" ht="43.5" hidden="1" customHeight="1" x14ac:dyDescent="0.2">
      <c r="A72" s="33" t="s">
        <v>136</v>
      </c>
      <c r="B72" s="33"/>
      <c r="C72" s="28" t="s">
        <v>33</v>
      </c>
      <c r="D72" s="28" t="s">
        <v>112</v>
      </c>
      <c r="E72" s="35" t="s">
        <v>112</v>
      </c>
      <c r="F72" s="35" t="s">
        <v>112</v>
      </c>
      <c r="G72" s="35" t="s">
        <v>114</v>
      </c>
      <c r="H72" s="220" t="s">
        <v>112</v>
      </c>
      <c r="I72" s="33" t="s">
        <v>112</v>
      </c>
      <c r="J72" s="51">
        <v>0</v>
      </c>
      <c r="K72" s="52">
        <v>0</v>
      </c>
      <c r="L72" s="52">
        <v>0</v>
      </c>
      <c r="M72" s="52">
        <v>0</v>
      </c>
      <c r="N72" s="34">
        <v>0</v>
      </c>
      <c r="O72" s="53">
        <v>0</v>
      </c>
      <c r="P72" s="53">
        <v>0</v>
      </c>
      <c r="Q72" s="71">
        <v>0</v>
      </c>
      <c r="R72" s="54">
        <v>0</v>
      </c>
      <c r="S72" s="34">
        <v>0</v>
      </c>
      <c r="T72" s="34">
        <v>9390</v>
      </c>
      <c r="U72" s="34">
        <f>N72+R72+T72</f>
        <v>9390</v>
      </c>
      <c r="V72" s="34">
        <v>0</v>
      </c>
      <c r="W72" s="34">
        <v>0</v>
      </c>
      <c r="X72" s="34">
        <v>0</v>
      </c>
      <c r="Y72" s="52">
        <v>0</v>
      </c>
      <c r="Z72" s="46">
        <v>0</v>
      </c>
      <c r="AA72" s="46"/>
      <c r="AB72" s="34">
        <v>0</v>
      </c>
      <c r="AC72" s="56">
        <f>AB72+U72</f>
        <v>9390</v>
      </c>
      <c r="AD72" s="91" t="str">
        <f>A72</f>
        <v>607-PR</v>
      </c>
      <c r="AE72" s="74"/>
    </row>
    <row r="73" spans="1:31" s="31" customFormat="1" ht="37.5" hidden="1" customHeight="1" x14ac:dyDescent="0.2">
      <c r="A73" s="33" t="s">
        <v>136</v>
      </c>
      <c r="B73" s="33"/>
      <c r="C73" s="28" t="s">
        <v>33</v>
      </c>
      <c r="D73" s="28" t="s">
        <v>112</v>
      </c>
      <c r="E73" s="35" t="s">
        <v>112</v>
      </c>
      <c r="F73" s="209" t="s">
        <v>112</v>
      </c>
      <c r="G73" s="35" t="s">
        <v>115</v>
      </c>
      <c r="H73" s="220" t="s">
        <v>112</v>
      </c>
      <c r="I73" s="33" t="s">
        <v>112</v>
      </c>
      <c r="J73" s="51">
        <v>0</v>
      </c>
      <c r="K73" s="52">
        <v>0</v>
      </c>
      <c r="L73" s="52">
        <v>0</v>
      </c>
      <c r="M73" s="52">
        <v>0</v>
      </c>
      <c r="N73" s="34">
        <v>0</v>
      </c>
      <c r="O73" s="53">
        <v>0</v>
      </c>
      <c r="P73" s="53">
        <v>0</v>
      </c>
      <c r="Q73" s="71">
        <v>0</v>
      </c>
      <c r="R73" s="54">
        <v>0</v>
      </c>
      <c r="S73" s="34">
        <v>0</v>
      </c>
      <c r="T73" s="34">
        <v>21000</v>
      </c>
      <c r="U73" s="34">
        <f>N73+R73+T73</f>
        <v>21000</v>
      </c>
      <c r="V73" s="34">
        <v>0</v>
      </c>
      <c r="W73" s="34">
        <v>0</v>
      </c>
      <c r="X73" s="34">
        <v>0</v>
      </c>
      <c r="Y73" s="52">
        <v>0</v>
      </c>
      <c r="Z73" s="46">
        <v>0</v>
      </c>
      <c r="AA73" s="46"/>
      <c r="AB73" s="34">
        <v>0</v>
      </c>
      <c r="AC73" s="56">
        <f>AB73+U73</f>
        <v>21000</v>
      </c>
      <c r="AD73" s="91" t="str">
        <f>A73</f>
        <v>607-PR</v>
      </c>
      <c r="AE73" s="74"/>
    </row>
    <row r="74" spans="1:31" s="31" customFormat="1" ht="31.5" hidden="1" customHeight="1" x14ac:dyDescent="0.2">
      <c r="A74" s="33" t="s">
        <v>136</v>
      </c>
      <c r="B74" s="33"/>
      <c r="C74" s="28" t="s">
        <v>33</v>
      </c>
      <c r="D74" s="28" t="s">
        <v>112</v>
      </c>
      <c r="E74" s="35" t="s">
        <v>112</v>
      </c>
      <c r="F74" s="35" t="s">
        <v>112</v>
      </c>
      <c r="G74" s="35" t="s">
        <v>116</v>
      </c>
      <c r="H74" s="220" t="s">
        <v>112</v>
      </c>
      <c r="I74" s="33" t="s">
        <v>112</v>
      </c>
      <c r="J74" s="51">
        <v>0</v>
      </c>
      <c r="K74" s="52">
        <v>0</v>
      </c>
      <c r="L74" s="52">
        <v>0</v>
      </c>
      <c r="M74" s="52">
        <v>0</v>
      </c>
      <c r="N74" s="34">
        <v>0</v>
      </c>
      <c r="O74" s="53">
        <v>0</v>
      </c>
      <c r="P74" s="53">
        <v>0</v>
      </c>
      <c r="Q74" s="71">
        <v>0</v>
      </c>
      <c r="R74" s="54">
        <v>0</v>
      </c>
      <c r="S74" s="34">
        <v>0</v>
      </c>
      <c r="T74" s="34">
        <v>8390</v>
      </c>
      <c r="U74" s="34">
        <v>8390</v>
      </c>
      <c r="V74" s="34">
        <v>0</v>
      </c>
      <c r="W74" s="34">
        <v>0</v>
      </c>
      <c r="X74" s="34">
        <v>0</v>
      </c>
      <c r="Y74" s="52">
        <v>0</v>
      </c>
      <c r="Z74" s="46">
        <v>0</v>
      </c>
      <c r="AA74" s="46"/>
      <c r="AB74" s="34">
        <v>0</v>
      </c>
      <c r="AC74" s="56">
        <f>AB74+U74</f>
        <v>8390</v>
      </c>
      <c r="AD74" s="91" t="str">
        <f>A74</f>
        <v>607-PR</v>
      </c>
      <c r="AE74" s="74"/>
    </row>
    <row r="75" spans="1:31" s="31" customFormat="1" ht="31.5" hidden="1" customHeight="1" x14ac:dyDescent="0.2">
      <c r="A75" s="33" t="s">
        <v>136</v>
      </c>
      <c r="B75" s="33" t="s">
        <v>617</v>
      </c>
      <c r="C75" s="28" t="s">
        <v>33</v>
      </c>
      <c r="D75" s="28" t="s">
        <v>112</v>
      </c>
      <c r="E75" s="35" t="s">
        <v>112</v>
      </c>
      <c r="F75" s="35" t="s">
        <v>112</v>
      </c>
      <c r="G75" s="35" t="s">
        <v>618</v>
      </c>
      <c r="H75" s="220" t="s">
        <v>112</v>
      </c>
      <c r="I75" s="33" t="s">
        <v>112</v>
      </c>
      <c r="J75" s="51">
        <v>0</v>
      </c>
      <c r="K75" s="52">
        <v>0</v>
      </c>
      <c r="L75" s="52">
        <v>0</v>
      </c>
      <c r="M75" s="52">
        <v>0</v>
      </c>
      <c r="N75" s="34">
        <v>0</v>
      </c>
      <c r="O75" s="53">
        <v>0</v>
      </c>
      <c r="P75" s="53">
        <v>0</v>
      </c>
      <c r="Q75" s="71">
        <v>0</v>
      </c>
      <c r="R75" s="54">
        <v>0</v>
      </c>
      <c r="S75" s="34">
        <v>0</v>
      </c>
      <c r="T75" s="34">
        <v>3895</v>
      </c>
      <c r="U75" s="34">
        <v>3895</v>
      </c>
      <c r="V75" s="34">
        <v>0</v>
      </c>
      <c r="W75" s="34">
        <v>0</v>
      </c>
      <c r="X75" s="34">
        <v>0</v>
      </c>
      <c r="Y75" s="52">
        <v>0</v>
      </c>
      <c r="Z75" s="46">
        <v>0</v>
      </c>
      <c r="AA75" s="34">
        <v>0</v>
      </c>
      <c r="AB75" s="56">
        <v>0</v>
      </c>
      <c r="AC75" s="56">
        <f>AB75+U75</f>
        <v>3895</v>
      </c>
      <c r="AD75" s="91" t="s">
        <v>136</v>
      </c>
      <c r="AE75" s="74"/>
    </row>
    <row r="76" spans="1:31" s="31" customFormat="1" ht="31.5" hidden="1" customHeight="1" x14ac:dyDescent="0.2">
      <c r="A76" s="33" t="s">
        <v>136</v>
      </c>
      <c r="B76" s="33" t="s">
        <v>623</v>
      </c>
      <c r="C76" s="28" t="s">
        <v>33</v>
      </c>
      <c r="D76" s="28" t="s">
        <v>112</v>
      </c>
      <c r="E76" s="35" t="s">
        <v>112</v>
      </c>
      <c r="F76" s="35" t="s">
        <v>112</v>
      </c>
      <c r="G76" s="35" t="s">
        <v>618</v>
      </c>
      <c r="H76" s="220" t="s">
        <v>112</v>
      </c>
      <c r="I76" s="33" t="s">
        <v>112</v>
      </c>
      <c r="J76" s="51">
        <v>0</v>
      </c>
      <c r="K76" s="52">
        <v>0</v>
      </c>
      <c r="L76" s="52">
        <v>0</v>
      </c>
      <c r="M76" s="52">
        <v>0</v>
      </c>
      <c r="N76" s="34">
        <v>0</v>
      </c>
      <c r="O76" s="53">
        <v>0</v>
      </c>
      <c r="P76" s="53">
        <v>0</v>
      </c>
      <c r="Q76" s="71">
        <v>0</v>
      </c>
      <c r="R76" s="54">
        <v>0</v>
      </c>
      <c r="S76" s="34">
        <v>0</v>
      </c>
      <c r="T76" s="34">
        <v>3895</v>
      </c>
      <c r="U76" s="34">
        <v>3895</v>
      </c>
      <c r="V76" s="34">
        <v>0</v>
      </c>
      <c r="W76" s="34">
        <v>0</v>
      </c>
      <c r="X76" s="34">
        <v>0</v>
      </c>
      <c r="Y76" s="52">
        <v>0</v>
      </c>
      <c r="Z76" s="46">
        <v>0</v>
      </c>
      <c r="AA76" s="56">
        <v>0</v>
      </c>
      <c r="AB76" s="56">
        <v>0</v>
      </c>
      <c r="AC76" s="56">
        <f>AB76+U76</f>
        <v>3895</v>
      </c>
      <c r="AD76" s="91" t="s">
        <v>136</v>
      </c>
      <c r="AE76" s="74"/>
    </row>
    <row r="77" spans="1:31" s="31" customFormat="1" ht="33" hidden="1" customHeight="1" x14ac:dyDescent="0.2">
      <c r="A77" s="33" t="s">
        <v>136</v>
      </c>
      <c r="B77" s="33"/>
      <c r="C77" s="28" t="s">
        <v>33</v>
      </c>
      <c r="D77" s="28" t="s">
        <v>50</v>
      </c>
      <c r="E77" s="35" t="s">
        <v>139</v>
      </c>
      <c r="F77" s="35" t="s">
        <v>137</v>
      </c>
      <c r="G77" s="35" t="s">
        <v>138</v>
      </c>
      <c r="H77" s="220">
        <v>60</v>
      </c>
      <c r="I77" s="33" t="s">
        <v>37</v>
      </c>
      <c r="J77" s="51">
        <v>1200</v>
      </c>
      <c r="K77" s="52">
        <v>17</v>
      </c>
      <c r="L77" s="52">
        <v>0</v>
      </c>
      <c r="M77" s="52">
        <f t="shared" ref="M77:M149" si="11">K77+L77</f>
        <v>17</v>
      </c>
      <c r="N77" s="34">
        <f t="shared" ref="N77:N149" si="12">(J77*M77)</f>
        <v>20400</v>
      </c>
      <c r="O77" s="34">
        <v>0</v>
      </c>
      <c r="P77" s="34">
        <v>0</v>
      </c>
      <c r="Q77" s="54">
        <v>0</v>
      </c>
      <c r="R77" s="54">
        <v>0</v>
      </c>
      <c r="S77" s="34">
        <v>0</v>
      </c>
      <c r="T77" s="34">
        <v>0</v>
      </c>
      <c r="U77" s="34">
        <f>N77+R77+T77</f>
        <v>20400</v>
      </c>
      <c r="V77" s="34">
        <f>M77*200</f>
        <v>3400</v>
      </c>
      <c r="W77" s="34">
        <v>17</v>
      </c>
      <c r="X77" s="34">
        <v>330</v>
      </c>
      <c r="Y77" s="52">
        <f>SUM(X77*W77)</f>
        <v>5610</v>
      </c>
      <c r="Z77" s="52">
        <v>0</v>
      </c>
      <c r="AA77" s="52"/>
      <c r="AB77" s="34">
        <f>V77+Y77+Z77</f>
        <v>9010</v>
      </c>
      <c r="AC77" s="56">
        <f>AB77+U77</f>
        <v>29410</v>
      </c>
      <c r="AD77" s="91" t="str">
        <f>A77</f>
        <v>607-PR</v>
      </c>
      <c r="AE77" s="74"/>
    </row>
    <row r="78" spans="1:31" s="31" customFormat="1" ht="33" hidden="1" customHeight="1" x14ac:dyDescent="0.2">
      <c r="A78" s="33" t="s">
        <v>136</v>
      </c>
      <c r="B78" s="33"/>
      <c r="C78" s="28" t="s">
        <v>33</v>
      </c>
      <c r="D78" s="28" t="s">
        <v>50</v>
      </c>
      <c r="E78" s="35" t="s">
        <v>139</v>
      </c>
      <c r="F78" s="111" t="s">
        <v>140</v>
      </c>
      <c r="G78" s="35" t="s">
        <v>141</v>
      </c>
      <c r="H78" s="220">
        <v>45</v>
      </c>
      <c r="I78" s="33" t="s">
        <v>37</v>
      </c>
      <c r="J78" s="51">
        <v>1200</v>
      </c>
      <c r="K78" s="52">
        <v>0</v>
      </c>
      <c r="L78" s="52">
        <v>17</v>
      </c>
      <c r="M78" s="52">
        <f t="shared" si="11"/>
        <v>17</v>
      </c>
      <c r="N78" s="34">
        <f t="shared" si="12"/>
        <v>20400</v>
      </c>
      <c r="O78" s="53">
        <v>0</v>
      </c>
      <c r="P78" s="53">
        <v>0</v>
      </c>
      <c r="Q78" s="71">
        <v>0</v>
      </c>
      <c r="R78" s="54">
        <v>0</v>
      </c>
      <c r="S78" s="34">
        <v>0</v>
      </c>
      <c r="T78" s="34">
        <v>0</v>
      </c>
      <c r="U78" s="34">
        <f>N78+R78+T78</f>
        <v>20400</v>
      </c>
      <c r="V78" s="34">
        <f>M78*200</f>
        <v>3400</v>
      </c>
      <c r="W78" s="34">
        <v>17</v>
      </c>
      <c r="X78" s="34">
        <v>330</v>
      </c>
      <c r="Y78" s="52">
        <f>SUM(X78*W78)</f>
        <v>5610</v>
      </c>
      <c r="Z78" s="46">
        <v>0</v>
      </c>
      <c r="AA78" s="46"/>
      <c r="AB78" s="34">
        <f>V78+Y78+Z78</f>
        <v>9010</v>
      </c>
      <c r="AC78" s="56">
        <f>AB78+U78</f>
        <v>29410</v>
      </c>
      <c r="AD78" s="91" t="str">
        <f>A78</f>
        <v>607-PR</v>
      </c>
      <c r="AE78" s="74"/>
    </row>
    <row r="79" spans="1:31" s="31" customFormat="1" ht="43" hidden="1" customHeight="1" x14ac:dyDescent="0.2">
      <c r="A79" s="33" t="s">
        <v>142</v>
      </c>
      <c r="B79" s="207" t="s">
        <v>131</v>
      </c>
      <c r="C79" s="63" t="s">
        <v>33</v>
      </c>
      <c r="D79" s="63" t="s">
        <v>45</v>
      </c>
      <c r="E79" s="37" t="s">
        <v>143</v>
      </c>
      <c r="F79" s="37" t="s">
        <v>144</v>
      </c>
      <c r="G79" s="37" t="s">
        <v>145</v>
      </c>
      <c r="H79" s="245">
        <v>75</v>
      </c>
      <c r="I79" s="62" t="s">
        <v>37</v>
      </c>
      <c r="J79" s="39">
        <v>1200</v>
      </c>
      <c r="K79" s="40">
        <v>0</v>
      </c>
      <c r="L79" s="40">
        <v>0</v>
      </c>
      <c r="M79" s="40">
        <f t="shared" si="11"/>
        <v>0</v>
      </c>
      <c r="N79" s="41">
        <f t="shared" si="12"/>
        <v>0</v>
      </c>
      <c r="O79" s="42">
        <v>0</v>
      </c>
      <c r="P79" s="42">
        <v>0</v>
      </c>
      <c r="Q79" s="67">
        <v>0</v>
      </c>
      <c r="R79" s="43">
        <v>0</v>
      </c>
      <c r="S79" s="41">
        <v>0</v>
      </c>
      <c r="T79" s="41">
        <v>0</v>
      </c>
      <c r="U79" s="41">
        <f>N79+R79+T79</f>
        <v>0</v>
      </c>
      <c r="V79" s="41">
        <f>M79*200</f>
        <v>0</v>
      </c>
      <c r="W79" s="41">
        <v>0</v>
      </c>
      <c r="X79" s="41">
        <v>132</v>
      </c>
      <c r="Y79" s="40">
        <f>SUM(X79*W79)</f>
        <v>0</v>
      </c>
      <c r="Z79" s="45">
        <v>0</v>
      </c>
      <c r="AA79" s="45"/>
      <c r="AB79" s="41">
        <f>V79+Y79+Z79</f>
        <v>0</v>
      </c>
      <c r="AC79" s="47">
        <f>AB79+U79</f>
        <v>0</v>
      </c>
      <c r="AD79" s="91" t="s">
        <v>142</v>
      </c>
      <c r="AE79" s="74" t="s">
        <v>146</v>
      </c>
    </row>
    <row r="80" spans="1:31" s="31" customFormat="1" ht="45.75" hidden="1" customHeight="1" x14ac:dyDescent="0.2">
      <c r="A80" s="186" t="s">
        <v>147</v>
      </c>
      <c r="B80" s="186" t="s">
        <v>762</v>
      </c>
      <c r="C80" s="179" t="s">
        <v>33</v>
      </c>
      <c r="D80" s="179" t="s">
        <v>45</v>
      </c>
      <c r="E80" s="180" t="s">
        <v>148</v>
      </c>
      <c r="F80" s="180" t="s">
        <v>149</v>
      </c>
      <c r="G80" s="180" t="s">
        <v>150</v>
      </c>
      <c r="H80" s="246">
        <v>45</v>
      </c>
      <c r="I80" s="178" t="s">
        <v>48</v>
      </c>
      <c r="J80" s="183">
        <v>585</v>
      </c>
      <c r="K80" s="181">
        <v>0</v>
      </c>
      <c r="L80" s="181">
        <v>20</v>
      </c>
      <c r="M80" s="181">
        <f t="shared" si="11"/>
        <v>20</v>
      </c>
      <c r="N80" s="34">
        <f t="shared" si="12"/>
        <v>11700</v>
      </c>
      <c r="O80" s="53">
        <v>28</v>
      </c>
      <c r="P80" s="53">
        <v>14</v>
      </c>
      <c r="Q80" s="71">
        <v>0.4</v>
      </c>
      <c r="R80" s="71">
        <f t="shared" ref="R80:R137" si="13">SUM(P80*Q80*O80)</f>
        <v>156.80000000000001</v>
      </c>
      <c r="S80" s="53">
        <v>0</v>
      </c>
      <c r="T80" s="34">
        <f>(M80*S80)</f>
        <v>0</v>
      </c>
      <c r="U80" s="34">
        <f>N80+R80+T80</f>
        <v>11856.8</v>
      </c>
      <c r="V80" s="34">
        <f>M80*200</f>
        <v>4000</v>
      </c>
      <c r="W80" s="34">
        <v>1</v>
      </c>
      <c r="X80" s="34">
        <v>160</v>
      </c>
      <c r="Y80" s="52">
        <f>SUM(W80*X80)</f>
        <v>160</v>
      </c>
      <c r="Z80" s="46">
        <v>0</v>
      </c>
      <c r="AA80" s="46"/>
      <c r="AB80" s="34">
        <f>V80+Y80+Z80</f>
        <v>4160</v>
      </c>
      <c r="AC80" s="30">
        <f>AB80+U80</f>
        <v>16016.8</v>
      </c>
      <c r="AD80" s="91" t="str">
        <f>A80</f>
        <v>610-PR</v>
      </c>
      <c r="AE80" s="74" t="s">
        <v>152</v>
      </c>
    </row>
    <row r="81" spans="1:31" s="31" customFormat="1" ht="46" hidden="1" customHeight="1" x14ac:dyDescent="0.2">
      <c r="A81" s="186" t="s">
        <v>147</v>
      </c>
      <c r="B81" s="186" t="s">
        <v>759</v>
      </c>
      <c r="C81" s="179" t="s">
        <v>33</v>
      </c>
      <c r="D81" s="179" t="s">
        <v>45</v>
      </c>
      <c r="E81" s="180" t="s">
        <v>153</v>
      </c>
      <c r="F81" s="180" t="s">
        <v>149</v>
      </c>
      <c r="G81" s="180" t="s">
        <v>154</v>
      </c>
      <c r="H81" s="220">
        <v>45</v>
      </c>
      <c r="I81" s="33" t="s">
        <v>48</v>
      </c>
      <c r="J81" s="51">
        <v>585</v>
      </c>
      <c r="K81" s="52">
        <v>0</v>
      </c>
      <c r="L81" s="52">
        <v>0</v>
      </c>
      <c r="M81" s="52">
        <f t="shared" si="11"/>
        <v>0</v>
      </c>
      <c r="N81" s="34">
        <f t="shared" si="12"/>
        <v>0</v>
      </c>
      <c r="O81" s="53">
        <v>0</v>
      </c>
      <c r="P81" s="53">
        <v>14</v>
      </c>
      <c r="Q81" s="71">
        <v>0.4</v>
      </c>
      <c r="R81" s="71">
        <f t="shared" si="13"/>
        <v>0</v>
      </c>
      <c r="S81" s="53">
        <v>0</v>
      </c>
      <c r="T81" s="34">
        <f>(M81*S81)</f>
        <v>0</v>
      </c>
      <c r="U81" s="34">
        <f>N81+R81+T81</f>
        <v>0</v>
      </c>
      <c r="V81" s="34">
        <f>M81*200</f>
        <v>0</v>
      </c>
      <c r="W81" s="34">
        <v>0</v>
      </c>
      <c r="X81" s="34">
        <v>160</v>
      </c>
      <c r="Y81" s="52">
        <f>SUM(W81*X81)</f>
        <v>0</v>
      </c>
      <c r="Z81" s="46">
        <v>0</v>
      </c>
      <c r="AA81" s="46"/>
      <c r="AB81" s="34">
        <f>V81+Y81+Z81</f>
        <v>0</v>
      </c>
      <c r="AC81" s="30">
        <f>AB81+U81</f>
        <v>0</v>
      </c>
      <c r="AD81" s="91" t="str">
        <f>A81</f>
        <v>610-PR</v>
      </c>
      <c r="AE81" s="74" t="s">
        <v>152</v>
      </c>
    </row>
    <row r="82" spans="1:31" s="31" customFormat="1" ht="46.5" hidden="1" customHeight="1" x14ac:dyDescent="0.2">
      <c r="A82" s="33" t="s">
        <v>147</v>
      </c>
      <c r="B82" s="33"/>
      <c r="C82" s="28" t="s">
        <v>33</v>
      </c>
      <c r="D82" s="28" t="s">
        <v>45</v>
      </c>
      <c r="E82" s="35" t="s">
        <v>156</v>
      </c>
      <c r="F82" s="35" t="s">
        <v>157</v>
      </c>
      <c r="G82" s="35" t="s">
        <v>158</v>
      </c>
      <c r="H82" s="220">
        <v>45</v>
      </c>
      <c r="I82" s="33" t="s">
        <v>48</v>
      </c>
      <c r="J82" s="51">
        <v>585</v>
      </c>
      <c r="K82" s="52">
        <v>0</v>
      </c>
      <c r="L82" s="52">
        <v>20</v>
      </c>
      <c r="M82" s="52">
        <f t="shared" si="11"/>
        <v>20</v>
      </c>
      <c r="N82" s="34">
        <f t="shared" si="12"/>
        <v>11700</v>
      </c>
      <c r="O82" s="53">
        <v>28</v>
      </c>
      <c r="P82" s="53">
        <v>8</v>
      </c>
      <c r="Q82" s="71">
        <v>0.4</v>
      </c>
      <c r="R82" s="54">
        <f t="shared" si="13"/>
        <v>89.600000000000009</v>
      </c>
      <c r="S82" s="34">
        <v>0</v>
      </c>
      <c r="T82" s="34">
        <f>(M82*S82)</f>
        <v>0</v>
      </c>
      <c r="U82" s="34">
        <f>N82+R82+T82</f>
        <v>11789.6</v>
      </c>
      <c r="V82" s="34">
        <f>M82*200</f>
        <v>4000</v>
      </c>
      <c r="W82" s="34">
        <v>1</v>
      </c>
      <c r="X82" s="34">
        <v>160</v>
      </c>
      <c r="Y82" s="52">
        <f>SUM(X82*W82)</f>
        <v>160</v>
      </c>
      <c r="Z82" s="52">
        <v>0</v>
      </c>
      <c r="AA82" s="52"/>
      <c r="AB82" s="34">
        <f>V82+Y82+Z82</f>
        <v>4160</v>
      </c>
      <c r="AC82" s="81">
        <f>AB82+U82</f>
        <v>15949.6</v>
      </c>
      <c r="AD82" s="91" t="str">
        <f>A82</f>
        <v>610-PR</v>
      </c>
      <c r="AE82" s="74" t="s">
        <v>160</v>
      </c>
    </row>
    <row r="83" spans="1:31" s="31" customFormat="1" ht="47.25" hidden="1" customHeight="1" x14ac:dyDescent="0.2">
      <c r="A83" s="74" t="s">
        <v>147</v>
      </c>
      <c r="B83" s="74" t="s">
        <v>619</v>
      </c>
      <c r="C83" s="74" t="s">
        <v>33</v>
      </c>
      <c r="D83" s="74" t="s">
        <v>50</v>
      </c>
      <c r="E83" s="35" t="s">
        <v>161</v>
      </c>
      <c r="F83" s="99" t="s">
        <v>162</v>
      </c>
      <c r="G83" s="99" t="s">
        <v>163</v>
      </c>
      <c r="H83" s="248">
        <v>45</v>
      </c>
      <c r="I83" s="74" t="s">
        <v>37</v>
      </c>
      <c r="J83" s="100">
        <v>1200</v>
      </c>
      <c r="K83" s="100">
        <v>0</v>
      </c>
      <c r="L83" s="100">
        <v>0</v>
      </c>
      <c r="M83" s="100">
        <f t="shared" si="11"/>
        <v>0</v>
      </c>
      <c r="N83" s="100">
        <f t="shared" si="12"/>
        <v>0</v>
      </c>
      <c r="O83" s="100">
        <v>0</v>
      </c>
      <c r="P83" s="212">
        <v>10</v>
      </c>
      <c r="Q83" s="213">
        <v>0.4</v>
      </c>
      <c r="R83" s="71">
        <f t="shared" si="13"/>
        <v>0</v>
      </c>
      <c r="S83" s="212">
        <v>0</v>
      </c>
      <c r="T83" s="100">
        <f>(M83*S83)</f>
        <v>0</v>
      </c>
      <c r="U83" s="100">
        <f>N83+R83+T83</f>
        <v>0</v>
      </c>
      <c r="V83" s="100">
        <f>M83*200</f>
        <v>0</v>
      </c>
      <c r="W83" s="100">
        <v>0</v>
      </c>
      <c r="X83" s="100">
        <v>160</v>
      </c>
      <c r="Y83" s="100">
        <f>SUM(X83*W83)</f>
        <v>0</v>
      </c>
      <c r="Z83" s="100">
        <v>0</v>
      </c>
      <c r="AA83" s="214"/>
      <c r="AB83" s="100">
        <f>V83+Y83+Z83</f>
        <v>0</v>
      </c>
      <c r="AC83" s="81">
        <f>AB83+U83</f>
        <v>0</v>
      </c>
      <c r="AD83" s="91" t="str">
        <f>A83</f>
        <v>610-PR</v>
      </c>
      <c r="AE83" s="74"/>
    </row>
    <row r="84" spans="1:31" s="31" customFormat="1" ht="45.75" hidden="1" customHeight="1" x14ac:dyDescent="0.2">
      <c r="A84" s="74" t="s">
        <v>147</v>
      </c>
      <c r="B84" s="74"/>
      <c r="C84" s="28" t="s">
        <v>33</v>
      </c>
      <c r="D84" s="28" t="s">
        <v>50</v>
      </c>
      <c r="E84" s="35" t="s">
        <v>165</v>
      </c>
      <c r="F84" s="35" t="s">
        <v>166</v>
      </c>
      <c r="G84" s="89" t="s">
        <v>167</v>
      </c>
      <c r="H84" s="220">
        <v>45</v>
      </c>
      <c r="I84" s="33" t="s">
        <v>48</v>
      </c>
      <c r="J84" s="51">
        <v>585</v>
      </c>
      <c r="K84" s="52">
        <v>17</v>
      </c>
      <c r="L84" s="52">
        <v>0</v>
      </c>
      <c r="M84" s="52">
        <f t="shared" si="11"/>
        <v>17</v>
      </c>
      <c r="N84" s="34">
        <f t="shared" si="12"/>
        <v>9945</v>
      </c>
      <c r="O84" s="53">
        <v>28</v>
      </c>
      <c r="P84" s="53">
        <v>120</v>
      </c>
      <c r="Q84" s="71">
        <v>0.4</v>
      </c>
      <c r="R84" s="71">
        <f t="shared" si="13"/>
        <v>1344</v>
      </c>
      <c r="S84" s="53">
        <v>0</v>
      </c>
      <c r="T84" s="34">
        <f>(M84*S84)</f>
        <v>0</v>
      </c>
      <c r="U84" s="34">
        <f>N84+R84+T84</f>
        <v>11289</v>
      </c>
      <c r="V84" s="53">
        <f>M84*200</f>
        <v>3400</v>
      </c>
      <c r="W84" s="53">
        <v>1</v>
      </c>
      <c r="X84" s="53">
        <v>650</v>
      </c>
      <c r="Y84" s="52">
        <f>SUM(X84*W84)</f>
        <v>650</v>
      </c>
      <c r="Z84" s="46">
        <v>0</v>
      </c>
      <c r="AA84" s="46"/>
      <c r="AB84" s="34">
        <f>V84+Y84+Z84</f>
        <v>4050</v>
      </c>
      <c r="AC84" s="81">
        <f>AB84+U84</f>
        <v>15339</v>
      </c>
      <c r="AD84" s="91" t="str">
        <f>A84</f>
        <v>610-PR</v>
      </c>
      <c r="AE84" s="74"/>
    </row>
    <row r="85" spans="1:31" s="31" customFormat="1" ht="45.75" hidden="1" customHeight="1" x14ac:dyDescent="0.2">
      <c r="A85" s="74" t="s">
        <v>147</v>
      </c>
      <c r="B85" s="74" t="s">
        <v>612</v>
      </c>
      <c r="C85" s="28" t="s">
        <v>33</v>
      </c>
      <c r="D85" s="28" t="s">
        <v>50</v>
      </c>
      <c r="E85" s="89" t="s">
        <v>385</v>
      </c>
      <c r="F85" s="35" t="s">
        <v>602</v>
      </c>
      <c r="G85" s="89" t="s">
        <v>603</v>
      </c>
      <c r="H85" s="220">
        <v>45</v>
      </c>
      <c r="I85" s="33" t="s">
        <v>48</v>
      </c>
      <c r="J85" s="51">
        <v>585</v>
      </c>
      <c r="K85" s="52">
        <v>17</v>
      </c>
      <c r="L85" s="52">
        <v>0</v>
      </c>
      <c r="M85" s="52">
        <f t="shared" si="11"/>
        <v>17</v>
      </c>
      <c r="N85" s="34">
        <f t="shared" si="12"/>
        <v>9945</v>
      </c>
      <c r="O85" s="53">
        <v>28</v>
      </c>
      <c r="P85" s="53">
        <v>14</v>
      </c>
      <c r="Q85" s="71">
        <v>0.4</v>
      </c>
      <c r="R85" s="71">
        <f t="shared" si="13"/>
        <v>156.80000000000001</v>
      </c>
      <c r="S85" s="53">
        <v>0</v>
      </c>
      <c r="T85" s="34">
        <v>0</v>
      </c>
      <c r="U85" s="34">
        <f>N85+R85+T85</f>
        <v>10101.799999999999</v>
      </c>
      <c r="V85" s="53">
        <f>M85*200</f>
        <v>3400</v>
      </c>
      <c r="W85" s="53">
        <v>1</v>
      </c>
      <c r="X85" s="53">
        <v>160</v>
      </c>
      <c r="Y85" s="52">
        <f>SUM(X85*W85)</f>
        <v>160</v>
      </c>
      <c r="Z85" s="46">
        <v>0</v>
      </c>
      <c r="AA85" s="34">
        <v>3810</v>
      </c>
      <c r="AB85" s="34">
        <f>V85+Y85+Z85</f>
        <v>3560</v>
      </c>
      <c r="AC85" s="81">
        <f>AB85+U85</f>
        <v>13661.8</v>
      </c>
      <c r="AD85" s="91" t="s">
        <v>147</v>
      </c>
      <c r="AE85" s="74"/>
    </row>
    <row r="86" spans="1:31" s="31" customFormat="1" ht="45.75" hidden="1" customHeight="1" x14ac:dyDescent="0.2">
      <c r="A86" s="186" t="s">
        <v>147</v>
      </c>
      <c r="B86" s="186" t="s">
        <v>694</v>
      </c>
      <c r="C86" s="28" t="s">
        <v>33</v>
      </c>
      <c r="D86" s="28" t="s">
        <v>50</v>
      </c>
      <c r="E86" s="89" t="s">
        <v>385</v>
      </c>
      <c r="F86" s="180" t="s">
        <v>693</v>
      </c>
      <c r="G86" s="89" t="s">
        <v>150</v>
      </c>
      <c r="H86" s="220">
        <v>45</v>
      </c>
      <c r="I86" s="33" t="s">
        <v>172</v>
      </c>
      <c r="J86" s="51">
        <v>585</v>
      </c>
      <c r="K86" s="52">
        <v>20</v>
      </c>
      <c r="L86" s="52">
        <v>0</v>
      </c>
      <c r="M86" s="52">
        <f t="shared" si="11"/>
        <v>20</v>
      </c>
      <c r="N86" s="34">
        <f t="shared" si="12"/>
        <v>11700</v>
      </c>
      <c r="O86" s="53">
        <v>28</v>
      </c>
      <c r="P86" s="53">
        <v>14</v>
      </c>
      <c r="Q86" s="71">
        <v>0.4</v>
      </c>
      <c r="R86" s="71">
        <f t="shared" si="13"/>
        <v>156.80000000000001</v>
      </c>
      <c r="S86" s="53">
        <v>0</v>
      </c>
      <c r="T86" s="34">
        <v>0</v>
      </c>
      <c r="U86" s="34">
        <f>N86+R86+T86</f>
        <v>11856.8</v>
      </c>
      <c r="V86" s="53">
        <f>M86*200</f>
        <v>4000</v>
      </c>
      <c r="W86" s="53">
        <v>1</v>
      </c>
      <c r="X86" s="53">
        <v>160</v>
      </c>
      <c r="Y86" s="52">
        <f t="shared" ref="Y86:Y89" si="14">SUM(X86*W86)</f>
        <v>160</v>
      </c>
      <c r="Z86" s="46">
        <v>0</v>
      </c>
      <c r="AA86" s="34"/>
      <c r="AB86" s="34">
        <f>V86+Y86+Z86</f>
        <v>4160</v>
      </c>
      <c r="AC86" s="81">
        <f>AB86+U86</f>
        <v>16016.8</v>
      </c>
      <c r="AD86" s="91" t="s">
        <v>147</v>
      </c>
      <c r="AE86" s="74"/>
    </row>
    <row r="87" spans="1:31" s="31" customFormat="1" ht="45.75" hidden="1" customHeight="1" x14ac:dyDescent="0.2">
      <c r="A87" s="186" t="s">
        <v>147</v>
      </c>
      <c r="B87" s="186" t="s">
        <v>764</v>
      </c>
      <c r="C87" s="179" t="s">
        <v>33</v>
      </c>
      <c r="D87" s="179" t="s">
        <v>50</v>
      </c>
      <c r="E87" s="187" t="s">
        <v>385</v>
      </c>
      <c r="F87" s="180" t="s">
        <v>670</v>
      </c>
      <c r="G87" s="187" t="s">
        <v>763</v>
      </c>
      <c r="H87" s="220">
        <v>45</v>
      </c>
      <c r="I87" s="33" t="s">
        <v>172</v>
      </c>
      <c r="J87" s="51">
        <v>585</v>
      </c>
      <c r="K87" s="52">
        <v>0</v>
      </c>
      <c r="L87" s="52">
        <v>20</v>
      </c>
      <c r="M87" s="52">
        <f t="shared" si="11"/>
        <v>20</v>
      </c>
      <c r="N87" s="34">
        <f t="shared" si="12"/>
        <v>11700</v>
      </c>
      <c r="O87" s="53">
        <v>28</v>
      </c>
      <c r="P87" s="53">
        <v>14</v>
      </c>
      <c r="Q87" s="71">
        <v>0.4</v>
      </c>
      <c r="R87" s="71">
        <f t="shared" si="13"/>
        <v>156.80000000000001</v>
      </c>
      <c r="S87" s="53">
        <v>0</v>
      </c>
      <c r="T87" s="34">
        <v>0</v>
      </c>
      <c r="U87" s="34">
        <f>N87+R87+T87</f>
        <v>11856.8</v>
      </c>
      <c r="V87" s="53">
        <f>M87*200</f>
        <v>4000</v>
      </c>
      <c r="W87" s="53">
        <v>1</v>
      </c>
      <c r="X87" s="53">
        <v>160</v>
      </c>
      <c r="Y87" s="52">
        <f t="shared" si="14"/>
        <v>160</v>
      </c>
      <c r="Z87" s="46">
        <v>0</v>
      </c>
      <c r="AA87" s="34"/>
      <c r="AB87" s="34">
        <f>V87+Y87+Z87</f>
        <v>4160</v>
      </c>
      <c r="AC87" s="81">
        <f>AB87+U87</f>
        <v>16016.8</v>
      </c>
      <c r="AD87" s="91"/>
      <c r="AE87" s="74"/>
    </row>
    <row r="88" spans="1:31" s="31" customFormat="1" ht="45.75" hidden="1" customHeight="1" x14ac:dyDescent="0.2">
      <c r="A88" s="74" t="s">
        <v>147</v>
      </c>
      <c r="B88" s="74" t="s">
        <v>612</v>
      </c>
      <c r="C88" s="28" t="s">
        <v>33</v>
      </c>
      <c r="D88" s="28" t="s">
        <v>50</v>
      </c>
      <c r="E88" s="89" t="s">
        <v>385</v>
      </c>
      <c r="F88" s="35" t="s">
        <v>78</v>
      </c>
      <c r="G88" s="89" t="s">
        <v>150</v>
      </c>
      <c r="H88" s="220">
        <v>45</v>
      </c>
      <c r="I88" s="33" t="s">
        <v>172</v>
      </c>
      <c r="J88" s="51">
        <v>585</v>
      </c>
      <c r="K88" s="52">
        <v>0</v>
      </c>
      <c r="L88" s="52">
        <v>20</v>
      </c>
      <c r="M88" s="52">
        <f t="shared" si="11"/>
        <v>20</v>
      </c>
      <c r="N88" s="34">
        <f t="shared" si="12"/>
        <v>11700</v>
      </c>
      <c r="O88" s="53">
        <v>28</v>
      </c>
      <c r="P88" s="53">
        <v>14</v>
      </c>
      <c r="Q88" s="71">
        <v>0.4</v>
      </c>
      <c r="R88" s="71">
        <f t="shared" si="13"/>
        <v>156.80000000000001</v>
      </c>
      <c r="S88" s="53">
        <v>0</v>
      </c>
      <c r="T88" s="34">
        <v>0</v>
      </c>
      <c r="U88" s="34">
        <f>N88+R88+T88</f>
        <v>11856.8</v>
      </c>
      <c r="V88" s="53">
        <f>M88*200</f>
        <v>4000</v>
      </c>
      <c r="W88" s="53">
        <v>1</v>
      </c>
      <c r="X88" s="53">
        <v>160</v>
      </c>
      <c r="Y88" s="52">
        <f t="shared" si="14"/>
        <v>160</v>
      </c>
      <c r="Z88" s="46">
        <v>0</v>
      </c>
      <c r="AA88" s="34"/>
      <c r="AB88" s="34">
        <f>V88+Y88+Z88</f>
        <v>4160</v>
      </c>
      <c r="AC88" s="81">
        <f>AB88+U88</f>
        <v>16016.8</v>
      </c>
      <c r="AD88" s="91" t="s">
        <v>147</v>
      </c>
      <c r="AE88" s="74"/>
    </row>
    <row r="89" spans="1:31" s="31" customFormat="1" ht="45.75" hidden="1" customHeight="1" x14ac:dyDescent="0.2">
      <c r="A89" s="186" t="s">
        <v>147</v>
      </c>
      <c r="B89" s="186" t="s">
        <v>696</v>
      </c>
      <c r="C89" s="28" t="s">
        <v>33</v>
      </c>
      <c r="D89" s="28" t="s">
        <v>45</v>
      </c>
      <c r="E89" s="89" t="s">
        <v>148</v>
      </c>
      <c r="F89" s="180" t="s">
        <v>695</v>
      </c>
      <c r="G89" s="89" t="s">
        <v>154</v>
      </c>
      <c r="H89" s="220">
        <v>45</v>
      </c>
      <c r="I89" s="33" t="s">
        <v>37</v>
      </c>
      <c r="J89" s="51">
        <v>753</v>
      </c>
      <c r="K89" s="52">
        <v>20</v>
      </c>
      <c r="L89" s="52">
        <v>0</v>
      </c>
      <c r="M89" s="52">
        <f t="shared" si="11"/>
        <v>20</v>
      </c>
      <c r="N89" s="34">
        <f t="shared" si="12"/>
        <v>15060</v>
      </c>
      <c r="O89" s="53">
        <v>0</v>
      </c>
      <c r="P89" s="53">
        <v>14</v>
      </c>
      <c r="Q89" s="71">
        <v>0.4</v>
      </c>
      <c r="R89" s="71">
        <f t="shared" si="13"/>
        <v>0</v>
      </c>
      <c r="S89" s="53">
        <v>0</v>
      </c>
      <c r="T89" s="34">
        <v>0</v>
      </c>
      <c r="U89" s="34">
        <f>N89+R89+T89</f>
        <v>15060</v>
      </c>
      <c r="V89" s="53">
        <f>M89*200</f>
        <v>4000</v>
      </c>
      <c r="W89" s="53">
        <v>14</v>
      </c>
      <c r="X89" s="53">
        <v>160</v>
      </c>
      <c r="Y89" s="52">
        <f t="shared" si="14"/>
        <v>2240</v>
      </c>
      <c r="Z89" s="46">
        <v>0</v>
      </c>
      <c r="AA89" s="34"/>
      <c r="AB89" s="34">
        <f>V89+Y89+Z89</f>
        <v>6240</v>
      </c>
      <c r="AC89" s="81">
        <f>AB89+U89</f>
        <v>21300</v>
      </c>
      <c r="AD89" s="91" t="s">
        <v>147</v>
      </c>
      <c r="AE89" s="74"/>
    </row>
    <row r="90" spans="1:31" s="31" customFormat="1" ht="45.75" hidden="1" customHeight="1" x14ac:dyDescent="0.2">
      <c r="A90" s="74" t="s">
        <v>147</v>
      </c>
      <c r="B90" s="74"/>
      <c r="C90" s="28" t="s">
        <v>33</v>
      </c>
      <c r="D90" s="28" t="s">
        <v>50</v>
      </c>
      <c r="E90" s="89" t="s">
        <v>121</v>
      </c>
      <c r="F90" s="35" t="s">
        <v>166</v>
      </c>
      <c r="G90" s="89" t="s">
        <v>167</v>
      </c>
      <c r="H90" s="220">
        <v>45</v>
      </c>
      <c r="I90" s="33" t="s">
        <v>48</v>
      </c>
      <c r="J90" s="51">
        <v>585</v>
      </c>
      <c r="K90" s="52">
        <v>17</v>
      </c>
      <c r="L90" s="52">
        <v>0</v>
      </c>
      <c r="M90" s="52">
        <f t="shared" si="11"/>
        <v>17</v>
      </c>
      <c r="N90" s="34">
        <f t="shared" si="12"/>
        <v>9945</v>
      </c>
      <c r="O90" s="53">
        <v>28</v>
      </c>
      <c r="P90" s="53">
        <v>88</v>
      </c>
      <c r="Q90" s="71">
        <v>0.4</v>
      </c>
      <c r="R90" s="71">
        <f t="shared" si="13"/>
        <v>985.60000000000014</v>
      </c>
      <c r="S90" s="53">
        <v>0</v>
      </c>
      <c r="T90" s="34">
        <f>(M90*S90)</f>
        <v>0</v>
      </c>
      <c r="U90" s="34">
        <f>N90+R90+T90</f>
        <v>10930.6</v>
      </c>
      <c r="V90" s="53">
        <f>M90*200</f>
        <v>3400</v>
      </c>
      <c r="W90" s="53">
        <v>1</v>
      </c>
      <c r="X90" s="53">
        <v>410</v>
      </c>
      <c r="Y90" s="52">
        <f>SUM(X90*W90)</f>
        <v>410</v>
      </c>
      <c r="Z90" s="46">
        <v>0</v>
      </c>
      <c r="AA90" s="46"/>
      <c r="AB90" s="34">
        <f>V90+Y90+Z90</f>
        <v>3810</v>
      </c>
      <c r="AC90" s="81">
        <f>AB90+U90</f>
        <v>14740.6</v>
      </c>
      <c r="AD90" s="91" t="str">
        <f>A90</f>
        <v>610-PR</v>
      </c>
      <c r="AE90" s="74"/>
    </row>
    <row r="91" spans="1:31" s="31" customFormat="1" ht="58" hidden="1" customHeight="1" x14ac:dyDescent="0.2">
      <c r="A91" s="74" t="s">
        <v>147</v>
      </c>
      <c r="B91" s="74"/>
      <c r="C91" s="28" t="s">
        <v>33</v>
      </c>
      <c r="D91" s="28" t="s">
        <v>34</v>
      </c>
      <c r="E91" s="35" t="s">
        <v>170</v>
      </c>
      <c r="F91" s="99" t="s">
        <v>78</v>
      </c>
      <c r="G91" s="99" t="s">
        <v>171</v>
      </c>
      <c r="H91" s="220">
        <v>45</v>
      </c>
      <c r="I91" s="33" t="s">
        <v>172</v>
      </c>
      <c r="J91" s="51">
        <v>585</v>
      </c>
      <c r="K91" s="52">
        <v>17</v>
      </c>
      <c r="L91" s="52">
        <v>0</v>
      </c>
      <c r="M91" s="52">
        <f t="shared" si="11"/>
        <v>17</v>
      </c>
      <c r="N91" s="34">
        <f t="shared" si="12"/>
        <v>9945</v>
      </c>
      <c r="O91" s="53">
        <v>14</v>
      </c>
      <c r="P91" s="53">
        <v>236</v>
      </c>
      <c r="Q91" s="71">
        <v>0.4</v>
      </c>
      <c r="R91" s="71">
        <f t="shared" si="13"/>
        <v>1321.6000000000001</v>
      </c>
      <c r="S91" s="53">
        <v>0</v>
      </c>
      <c r="T91" s="34">
        <f>(M91*S91)</f>
        <v>0</v>
      </c>
      <c r="U91" s="34">
        <f>N91+R91+T91</f>
        <v>11266.6</v>
      </c>
      <c r="V91" s="34">
        <f>M91*200</f>
        <v>3400</v>
      </c>
      <c r="W91" s="34">
        <v>1</v>
      </c>
      <c r="X91" s="34">
        <v>660</v>
      </c>
      <c r="Y91" s="52">
        <f>SUM(W91*X91)</f>
        <v>660</v>
      </c>
      <c r="Z91" s="46">
        <v>0</v>
      </c>
      <c r="AA91" s="46"/>
      <c r="AB91" s="34">
        <f>V91+Y91+Z91</f>
        <v>4060</v>
      </c>
      <c r="AC91" s="30">
        <f>AB91+U91</f>
        <v>15326.6</v>
      </c>
      <c r="AD91" s="91" t="str">
        <f>A91</f>
        <v>610-PR</v>
      </c>
      <c r="AE91" s="74"/>
    </row>
    <row r="92" spans="1:31" s="31" customFormat="1" ht="100" hidden="1" customHeight="1" x14ac:dyDescent="0.2">
      <c r="A92" s="74" t="s">
        <v>147</v>
      </c>
      <c r="B92" s="74"/>
      <c r="C92" s="74" t="s">
        <v>33</v>
      </c>
      <c r="D92" s="74" t="s">
        <v>34</v>
      </c>
      <c r="E92" s="89" t="s">
        <v>35</v>
      </c>
      <c r="F92" s="99" t="s">
        <v>174</v>
      </c>
      <c r="G92" s="99" t="s">
        <v>175</v>
      </c>
      <c r="H92" s="248">
        <v>45</v>
      </c>
      <c r="I92" s="74" t="s">
        <v>172</v>
      </c>
      <c r="J92" s="100">
        <v>585</v>
      </c>
      <c r="K92" s="100">
        <v>0</v>
      </c>
      <c r="L92" s="100">
        <v>17</v>
      </c>
      <c r="M92" s="100">
        <f t="shared" si="11"/>
        <v>17</v>
      </c>
      <c r="N92" s="100">
        <f t="shared" si="12"/>
        <v>9945</v>
      </c>
      <c r="O92" s="100">
        <v>14</v>
      </c>
      <c r="P92" s="212">
        <v>88</v>
      </c>
      <c r="Q92" s="213">
        <v>0.4</v>
      </c>
      <c r="R92" s="71">
        <f t="shared" si="13"/>
        <v>492.80000000000007</v>
      </c>
      <c r="S92" s="212">
        <v>0</v>
      </c>
      <c r="T92" s="100">
        <f>(M92*S92)</f>
        <v>0</v>
      </c>
      <c r="U92" s="100">
        <f>N92+R92+T92</f>
        <v>10437.799999999999</v>
      </c>
      <c r="V92" s="100">
        <f>M92*200</f>
        <v>3400</v>
      </c>
      <c r="W92" s="100">
        <v>14</v>
      </c>
      <c r="X92" s="100">
        <v>330</v>
      </c>
      <c r="Y92" s="100">
        <f t="shared" ref="Y92:Y142" si="15">SUM(X92*W92)</f>
        <v>4620</v>
      </c>
      <c r="Z92" s="100">
        <v>0</v>
      </c>
      <c r="AA92" s="214"/>
      <c r="AB92" s="100">
        <f>V92+Y92+Z92</f>
        <v>8020</v>
      </c>
      <c r="AC92" s="81">
        <f>AB92+U92</f>
        <v>18457.8</v>
      </c>
      <c r="AD92" s="91" t="str">
        <f>A92</f>
        <v>610-PR</v>
      </c>
      <c r="AE92" s="74"/>
    </row>
    <row r="93" spans="1:31" s="31" customFormat="1" ht="62" hidden="1" customHeight="1" x14ac:dyDescent="0.2">
      <c r="A93" s="102" t="s">
        <v>147</v>
      </c>
      <c r="B93" s="101" t="s">
        <v>32</v>
      </c>
      <c r="C93" s="102" t="s">
        <v>33</v>
      </c>
      <c r="D93" s="102" t="s">
        <v>34</v>
      </c>
      <c r="E93" s="95" t="s">
        <v>177</v>
      </c>
      <c r="F93" s="103" t="s">
        <v>157</v>
      </c>
      <c r="G93" s="103" t="s">
        <v>158</v>
      </c>
      <c r="H93" s="249">
        <v>45</v>
      </c>
      <c r="I93" s="102" t="s">
        <v>48</v>
      </c>
      <c r="J93" s="104">
        <v>585</v>
      </c>
      <c r="K93" s="104">
        <v>0</v>
      </c>
      <c r="L93" s="104">
        <v>0</v>
      </c>
      <c r="M93" s="104">
        <f t="shared" si="11"/>
        <v>0</v>
      </c>
      <c r="N93" s="104">
        <f t="shared" si="12"/>
        <v>0</v>
      </c>
      <c r="O93" s="104">
        <v>0</v>
      </c>
      <c r="P93" s="105">
        <v>88</v>
      </c>
      <c r="Q93" s="106">
        <v>0.4</v>
      </c>
      <c r="R93" s="67">
        <f t="shared" si="13"/>
        <v>0</v>
      </c>
      <c r="S93" s="105">
        <v>0</v>
      </c>
      <c r="T93" s="104">
        <f>(M93*S93)</f>
        <v>0</v>
      </c>
      <c r="U93" s="104">
        <f>N93+R93+T93</f>
        <v>0</v>
      </c>
      <c r="V93" s="104">
        <f>M93*200</f>
        <v>0</v>
      </c>
      <c r="W93" s="104">
        <v>0</v>
      </c>
      <c r="X93" s="104">
        <v>420</v>
      </c>
      <c r="Y93" s="104">
        <f t="shared" si="15"/>
        <v>0</v>
      </c>
      <c r="Z93" s="104">
        <v>0</v>
      </c>
      <c r="AA93" s="215"/>
      <c r="AB93" s="104">
        <f>V93+Y93+Z93</f>
        <v>0</v>
      </c>
      <c r="AC93" s="41">
        <f>AB93+U93</f>
        <v>0</v>
      </c>
      <c r="AD93" s="97" t="str">
        <f>A93</f>
        <v>610-PR</v>
      </c>
      <c r="AE93" s="74" t="s">
        <v>179</v>
      </c>
    </row>
    <row r="94" spans="1:31" s="31" customFormat="1" ht="35.25" hidden="1" customHeight="1" x14ac:dyDescent="0.2">
      <c r="A94" s="33" t="s">
        <v>180</v>
      </c>
      <c r="B94" s="33" t="s">
        <v>636</v>
      </c>
      <c r="C94" s="28" t="s">
        <v>77</v>
      </c>
      <c r="D94" s="28" t="s">
        <v>103</v>
      </c>
      <c r="E94" s="35" t="s">
        <v>181</v>
      </c>
      <c r="F94" s="35" t="s">
        <v>182</v>
      </c>
      <c r="G94" s="35" t="s">
        <v>81</v>
      </c>
      <c r="H94" s="220">
        <v>42</v>
      </c>
      <c r="I94" s="33" t="s">
        <v>48</v>
      </c>
      <c r="J94" s="51">
        <v>585</v>
      </c>
      <c r="K94" s="52">
        <v>15</v>
      </c>
      <c r="L94" s="52">
        <v>0</v>
      </c>
      <c r="M94" s="52">
        <f t="shared" si="11"/>
        <v>15</v>
      </c>
      <c r="N94" s="34">
        <f t="shared" si="12"/>
        <v>8775</v>
      </c>
      <c r="O94" s="53">
        <v>28</v>
      </c>
      <c r="P94" s="53">
        <v>36</v>
      </c>
      <c r="Q94" s="71">
        <v>0.4</v>
      </c>
      <c r="R94" s="71">
        <f t="shared" si="13"/>
        <v>403.2</v>
      </c>
      <c r="S94" s="53">
        <v>0</v>
      </c>
      <c r="T94" s="34">
        <f>(M94*S94)</f>
        <v>0</v>
      </c>
      <c r="U94" s="34">
        <f>N94+R94+T94</f>
        <v>9178.2000000000007</v>
      </c>
      <c r="V94" s="53">
        <f>M94*200</f>
        <v>3000</v>
      </c>
      <c r="W94" s="53">
        <v>1</v>
      </c>
      <c r="X94" s="53">
        <v>210</v>
      </c>
      <c r="Y94" s="52">
        <f t="shared" si="15"/>
        <v>210</v>
      </c>
      <c r="Z94" s="46">
        <v>0</v>
      </c>
      <c r="AA94" s="46"/>
      <c r="AB94" s="34">
        <f>V94+Y94+Z94</f>
        <v>3210</v>
      </c>
      <c r="AC94" s="34">
        <f>AB94+U94</f>
        <v>12388.2</v>
      </c>
      <c r="AD94" s="57" t="str">
        <f>A94</f>
        <v>611-PR</v>
      </c>
      <c r="AE94" s="74" t="s">
        <v>184</v>
      </c>
    </row>
    <row r="95" spans="1:31" s="31" customFormat="1" ht="60" hidden="1" customHeight="1" x14ac:dyDescent="0.2">
      <c r="A95" s="33" t="s">
        <v>180</v>
      </c>
      <c r="B95" s="33" t="s">
        <v>32</v>
      </c>
      <c r="C95" s="28" t="s">
        <v>77</v>
      </c>
      <c r="D95" s="28" t="s">
        <v>103</v>
      </c>
      <c r="E95" s="35" t="s">
        <v>185</v>
      </c>
      <c r="F95" s="35" t="s">
        <v>186</v>
      </c>
      <c r="G95" s="35" t="s">
        <v>81</v>
      </c>
      <c r="H95" s="220">
        <v>42</v>
      </c>
      <c r="I95" s="33" t="s">
        <v>48</v>
      </c>
      <c r="J95" s="51">
        <v>585</v>
      </c>
      <c r="K95" s="52">
        <v>15</v>
      </c>
      <c r="L95" s="52">
        <v>0</v>
      </c>
      <c r="M95" s="52">
        <f t="shared" si="11"/>
        <v>15</v>
      </c>
      <c r="N95" s="34">
        <f t="shared" si="12"/>
        <v>8775</v>
      </c>
      <c r="O95" s="53">
        <v>14</v>
      </c>
      <c r="P95" s="53">
        <v>55</v>
      </c>
      <c r="Q95" s="71">
        <v>0.4</v>
      </c>
      <c r="R95" s="71">
        <f t="shared" si="13"/>
        <v>308</v>
      </c>
      <c r="S95" s="53">
        <v>0</v>
      </c>
      <c r="T95" s="34">
        <f>(M95*S95)</f>
        <v>0</v>
      </c>
      <c r="U95" s="34">
        <f>N95+R95+T95</f>
        <v>9083</v>
      </c>
      <c r="V95" s="53">
        <f>M95*200</f>
        <v>3000</v>
      </c>
      <c r="W95" s="53">
        <v>1</v>
      </c>
      <c r="X95" s="53">
        <v>176</v>
      </c>
      <c r="Y95" s="52">
        <f t="shared" si="15"/>
        <v>176</v>
      </c>
      <c r="Z95" s="46">
        <v>0</v>
      </c>
      <c r="AA95" s="46"/>
      <c r="AB95" s="34">
        <f>V95+Y95+Z95</f>
        <v>3176</v>
      </c>
      <c r="AC95" s="34">
        <f>AB95+U95</f>
        <v>12259</v>
      </c>
      <c r="AD95" s="57" t="str">
        <f>A95</f>
        <v>611-PR</v>
      </c>
      <c r="AE95" s="74" t="s">
        <v>188</v>
      </c>
    </row>
    <row r="96" spans="1:31" s="31" customFormat="1" ht="45" hidden="1" customHeight="1" x14ac:dyDescent="0.2">
      <c r="A96" s="33" t="s">
        <v>180</v>
      </c>
      <c r="B96" s="33"/>
      <c r="C96" s="28" t="s">
        <v>77</v>
      </c>
      <c r="D96" s="28" t="s">
        <v>103</v>
      </c>
      <c r="E96" s="35" t="s">
        <v>189</v>
      </c>
      <c r="F96" s="35" t="s">
        <v>190</v>
      </c>
      <c r="G96" s="35" t="s">
        <v>84</v>
      </c>
      <c r="H96" s="220">
        <v>42</v>
      </c>
      <c r="I96" s="33" t="s">
        <v>48</v>
      </c>
      <c r="J96" s="51">
        <v>585</v>
      </c>
      <c r="K96" s="52">
        <v>0</v>
      </c>
      <c r="L96" s="52">
        <v>18</v>
      </c>
      <c r="M96" s="52">
        <f t="shared" si="11"/>
        <v>18</v>
      </c>
      <c r="N96" s="34">
        <f t="shared" si="12"/>
        <v>10530</v>
      </c>
      <c r="O96" s="53">
        <v>28</v>
      </c>
      <c r="P96" s="53">
        <v>23</v>
      </c>
      <c r="Q96" s="71">
        <v>0.4</v>
      </c>
      <c r="R96" s="71">
        <f t="shared" si="13"/>
        <v>257.60000000000002</v>
      </c>
      <c r="S96" s="53">
        <v>0</v>
      </c>
      <c r="T96" s="34">
        <f>(M96*S96)</f>
        <v>0</v>
      </c>
      <c r="U96" s="34">
        <f>N96+R96+T96</f>
        <v>10787.6</v>
      </c>
      <c r="V96" s="53">
        <f>M96*200</f>
        <v>3600</v>
      </c>
      <c r="W96" s="53">
        <v>1</v>
      </c>
      <c r="X96" s="53">
        <v>187</v>
      </c>
      <c r="Y96" s="52">
        <f t="shared" si="15"/>
        <v>187</v>
      </c>
      <c r="Z96" s="46">
        <v>0</v>
      </c>
      <c r="AA96" s="46"/>
      <c r="AB96" s="34">
        <f>V96+Y96+Z96</f>
        <v>3787</v>
      </c>
      <c r="AC96" s="34">
        <f>AB96+U96</f>
        <v>14574.6</v>
      </c>
      <c r="AD96" s="57" t="str">
        <f>A96</f>
        <v>611-PR</v>
      </c>
      <c r="AE96" s="74"/>
    </row>
    <row r="97" spans="1:31" s="31" customFormat="1" ht="33.75" hidden="1" customHeight="1" x14ac:dyDescent="0.2">
      <c r="A97" s="33" t="s">
        <v>180</v>
      </c>
      <c r="B97" s="33" t="s">
        <v>32</v>
      </c>
      <c r="C97" s="28" t="s">
        <v>77</v>
      </c>
      <c r="D97" s="28" t="s">
        <v>103</v>
      </c>
      <c r="E97" s="35" t="s">
        <v>192</v>
      </c>
      <c r="F97" s="35" t="s">
        <v>193</v>
      </c>
      <c r="G97" s="35" t="s">
        <v>81</v>
      </c>
      <c r="H97" s="220">
        <v>42</v>
      </c>
      <c r="I97" s="33" t="s">
        <v>48</v>
      </c>
      <c r="J97" s="51">
        <v>585</v>
      </c>
      <c r="K97" s="52">
        <v>0</v>
      </c>
      <c r="L97" s="52">
        <v>15</v>
      </c>
      <c r="M97" s="52">
        <f t="shared" si="11"/>
        <v>15</v>
      </c>
      <c r="N97" s="34">
        <f t="shared" si="12"/>
        <v>8775</v>
      </c>
      <c r="O97" s="53">
        <v>28</v>
      </c>
      <c r="P97" s="53">
        <v>20</v>
      </c>
      <c r="Q97" s="71">
        <v>0.4</v>
      </c>
      <c r="R97" s="71">
        <f t="shared" si="13"/>
        <v>224</v>
      </c>
      <c r="S97" s="53">
        <v>0</v>
      </c>
      <c r="T97" s="34">
        <f>(M97*S97)</f>
        <v>0</v>
      </c>
      <c r="U97" s="34">
        <f>N97+R97+T97</f>
        <v>8999</v>
      </c>
      <c r="V97" s="53">
        <f>M97*200</f>
        <v>3000</v>
      </c>
      <c r="W97" s="53">
        <v>1</v>
      </c>
      <c r="X97" s="53">
        <v>165</v>
      </c>
      <c r="Y97" s="52">
        <f t="shared" si="15"/>
        <v>165</v>
      </c>
      <c r="Z97" s="46">
        <v>0</v>
      </c>
      <c r="AA97" s="46"/>
      <c r="AB97" s="34">
        <f>V97+Y97+Z97</f>
        <v>3165</v>
      </c>
      <c r="AC97" s="34">
        <f>AB97+U97</f>
        <v>12164</v>
      </c>
      <c r="AD97" s="57" t="str">
        <f>A97</f>
        <v>611-PR</v>
      </c>
      <c r="AE97" s="74" t="s">
        <v>195</v>
      </c>
    </row>
    <row r="98" spans="1:31" s="31" customFormat="1" ht="39" hidden="1" customHeight="1" x14ac:dyDescent="0.2">
      <c r="A98" s="33" t="s">
        <v>180</v>
      </c>
      <c r="B98" s="33" t="s">
        <v>635</v>
      </c>
      <c r="C98" s="28" t="s">
        <v>77</v>
      </c>
      <c r="D98" s="28" t="s">
        <v>103</v>
      </c>
      <c r="E98" s="35" t="s">
        <v>192</v>
      </c>
      <c r="F98" s="35" t="s">
        <v>196</v>
      </c>
      <c r="G98" s="35" t="s">
        <v>634</v>
      </c>
      <c r="H98" s="220">
        <v>42</v>
      </c>
      <c r="I98" s="33" t="s">
        <v>48</v>
      </c>
      <c r="J98" s="51">
        <v>585</v>
      </c>
      <c r="K98" s="52">
        <v>0</v>
      </c>
      <c r="L98" s="52">
        <v>15</v>
      </c>
      <c r="M98" s="52">
        <f t="shared" si="11"/>
        <v>15</v>
      </c>
      <c r="N98" s="34">
        <f t="shared" si="12"/>
        <v>8775</v>
      </c>
      <c r="O98" s="53">
        <v>28</v>
      </c>
      <c r="P98" s="53">
        <v>20</v>
      </c>
      <c r="Q98" s="71">
        <v>0.4</v>
      </c>
      <c r="R98" s="71">
        <f t="shared" si="13"/>
        <v>224</v>
      </c>
      <c r="S98" s="53">
        <v>0</v>
      </c>
      <c r="T98" s="34">
        <f>(M98*S98)</f>
        <v>0</v>
      </c>
      <c r="U98" s="34">
        <f>N98+R98+T98</f>
        <v>8999</v>
      </c>
      <c r="V98" s="53">
        <f>M98*200</f>
        <v>3000</v>
      </c>
      <c r="W98" s="53">
        <v>1</v>
      </c>
      <c r="X98" s="53">
        <v>165</v>
      </c>
      <c r="Y98" s="52">
        <f t="shared" si="15"/>
        <v>165</v>
      </c>
      <c r="Z98" s="46">
        <v>0</v>
      </c>
      <c r="AA98" s="46"/>
      <c r="AB98" s="34">
        <f>V98+Y98+Z98</f>
        <v>3165</v>
      </c>
      <c r="AC98" s="34">
        <f>AB98+U98</f>
        <v>12164</v>
      </c>
      <c r="AD98" s="57" t="str">
        <f>A98</f>
        <v>611-PR</v>
      </c>
      <c r="AE98" s="74" t="s">
        <v>195</v>
      </c>
    </row>
    <row r="99" spans="1:31" s="31" customFormat="1" ht="39" hidden="1" customHeight="1" x14ac:dyDescent="0.2">
      <c r="A99" s="178" t="s">
        <v>180</v>
      </c>
      <c r="B99" s="178" t="s">
        <v>755</v>
      </c>
      <c r="C99" s="179" t="s">
        <v>77</v>
      </c>
      <c r="D99" s="179" t="s">
        <v>45</v>
      </c>
      <c r="E99" s="180" t="s">
        <v>313</v>
      </c>
      <c r="F99" s="180" t="s">
        <v>78</v>
      </c>
      <c r="G99" s="180" t="s">
        <v>734</v>
      </c>
      <c r="H99" s="220">
        <v>42</v>
      </c>
      <c r="I99" s="33" t="s">
        <v>37</v>
      </c>
      <c r="J99" s="51">
        <v>753</v>
      </c>
      <c r="K99" s="52">
        <v>0</v>
      </c>
      <c r="L99" s="52">
        <v>15</v>
      </c>
      <c r="M99" s="52">
        <f t="shared" si="11"/>
        <v>15</v>
      </c>
      <c r="N99" s="34">
        <f t="shared" si="12"/>
        <v>11295</v>
      </c>
      <c r="O99" s="53">
        <v>0</v>
      </c>
      <c r="P99" s="53">
        <v>20</v>
      </c>
      <c r="Q99" s="71">
        <v>0.4</v>
      </c>
      <c r="R99" s="71">
        <f t="shared" si="13"/>
        <v>0</v>
      </c>
      <c r="S99" s="53">
        <v>0</v>
      </c>
      <c r="T99" s="34">
        <f>(M99*S99)</f>
        <v>0</v>
      </c>
      <c r="U99" s="34">
        <f>N99+R99+T99</f>
        <v>11295</v>
      </c>
      <c r="V99" s="53">
        <f>M99*200</f>
        <v>3000</v>
      </c>
      <c r="W99" s="53">
        <v>14</v>
      </c>
      <c r="X99" s="53">
        <v>325</v>
      </c>
      <c r="Y99" s="52">
        <f t="shared" si="15"/>
        <v>4550</v>
      </c>
      <c r="Z99" s="46">
        <v>0</v>
      </c>
      <c r="AA99" s="46"/>
      <c r="AB99" s="34">
        <f>V99+Y99+Z99</f>
        <v>7550</v>
      </c>
      <c r="AC99" s="34">
        <f>AB99+U99</f>
        <v>18845</v>
      </c>
      <c r="AD99" s="57" t="str">
        <f>A99</f>
        <v>611-PR</v>
      </c>
      <c r="AE99" s="74"/>
    </row>
    <row r="100" spans="1:31" s="31" customFormat="1" ht="33.75" hidden="1" customHeight="1" x14ac:dyDescent="0.2">
      <c r="A100" s="33" t="s">
        <v>180</v>
      </c>
      <c r="B100" s="33" t="s">
        <v>32</v>
      </c>
      <c r="C100" s="28" t="s">
        <v>77</v>
      </c>
      <c r="D100" s="28" t="s">
        <v>103</v>
      </c>
      <c r="E100" s="35" t="s">
        <v>199</v>
      </c>
      <c r="F100" s="35" t="s">
        <v>200</v>
      </c>
      <c r="G100" s="35" t="s">
        <v>99</v>
      </c>
      <c r="H100" s="220">
        <v>42</v>
      </c>
      <c r="I100" s="33" t="s">
        <v>48</v>
      </c>
      <c r="J100" s="51">
        <v>585</v>
      </c>
      <c r="K100" s="52">
        <v>0</v>
      </c>
      <c r="L100" s="52">
        <v>15</v>
      </c>
      <c r="M100" s="52">
        <f t="shared" si="11"/>
        <v>15</v>
      </c>
      <c r="N100" s="34">
        <f t="shared" si="12"/>
        <v>8775</v>
      </c>
      <c r="O100" s="53">
        <v>28</v>
      </c>
      <c r="P100" s="53">
        <v>42</v>
      </c>
      <c r="Q100" s="71">
        <v>0.4</v>
      </c>
      <c r="R100" s="71">
        <f t="shared" si="13"/>
        <v>470.40000000000003</v>
      </c>
      <c r="S100" s="53">
        <v>0</v>
      </c>
      <c r="T100" s="34">
        <f>(M100*S100)</f>
        <v>0</v>
      </c>
      <c r="U100" s="34">
        <f>N100+R100+T100</f>
        <v>9245.4</v>
      </c>
      <c r="V100" s="53">
        <f>M100*200</f>
        <v>3000</v>
      </c>
      <c r="W100" s="53">
        <v>1</v>
      </c>
      <c r="X100" s="53">
        <v>250</v>
      </c>
      <c r="Y100" s="52">
        <f t="shared" si="15"/>
        <v>250</v>
      </c>
      <c r="Z100" s="46">
        <v>0</v>
      </c>
      <c r="AA100" s="46"/>
      <c r="AB100" s="34">
        <f>V100+Y100+Z100</f>
        <v>3250</v>
      </c>
      <c r="AC100" s="34">
        <f>AB100+U100</f>
        <v>12495.4</v>
      </c>
      <c r="AD100" s="57" t="str">
        <f>A100</f>
        <v>611-PR</v>
      </c>
      <c r="AE100" s="74" t="s">
        <v>201</v>
      </c>
    </row>
    <row r="101" spans="1:31" s="31" customFormat="1" ht="25.5" hidden="1" customHeight="1" x14ac:dyDescent="0.2">
      <c r="A101" s="33" t="s">
        <v>180</v>
      </c>
      <c r="B101" s="33"/>
      <c r="C101" s="28" t="s">
        <v>77</v>
      </c>
      <c r="D101" s="28" t="s">
        <v>103</v>
      </c>
      <c r="E101" s="35" t="s">
        <v>192</v>
      </c>
      <c r="F101" s="35" t="s">
        <v>202</v>
      </c>
      <c r="G101" s="35" t="s">
        <v>99</v>
      </c>
      <c r="H101" s="220">
        <v>42</v>
      </c>
      <c r="I101" s="33" t="s">
        <v>48</v>
      </c>
      <c r="J101" s="51">
        <v>585</v>
      </c>
      <c r="K101" s="52">
        <v>0</v>
      </c>
      <c r="L101" s="52">
        <v>15</v>
      </c>
      <c r="M101" s="52">
        <f t="shared" si="11"/>
        <v>15</v>
      </c>
      <c r="N101" s="34">
        <f t="shared" si="12"/>
        <v>8775</v>
      </c>
      <c r="O101" s="53">
        <v>28</v>
      </c>
      <c r="P101" s="53">
        <v>20</v>
      </c>
      <c r="Q101" s="71">
        <v>0.4</v>
      </c>
      <c r="R101" s="71">
        <f t="shared" si="13"/>
        <v>224</v>
      </c>
      <c r="S101" s="53">
        <v>0</v>
      </c>
      <c r="T101" s="34">
        <f>(M101*S101)</f>
        <v>0</v>
      </c>
      <c r="U101" s="34">
        <f>N101+R101+T101</f>
        <v>8999</v>
      </c>
      <c r="V101" s="53">
        <f>M101*200</f>
        <v>3000</v>
      </c>
      <c r="W101" s="53">
        <v>1</v>
      </c>
      <c r="X101" s="53">
        <v>165</v>
      </c>
      <c r="Y101" s="52">
        <f t="shared" si="15"/>
        <v>165</v>
      </c>
      <c r="Z101" s="46">
        <v>0</v>
      </c>
      <c r="AA101" s="46"/>
      <c r="AB101" s="34">
        <f>V101+Y101+Z101</f>
        <v>3165</v>
      </c>
      <c r="AC101" s="34">
        <f>AB101+U101</f>
        <v>12164</v>
      </c>
      <c r="AD101" s="57" t="str">
        <f>A101</f>
        <v>611-PR</v>
      </c>
      <c r="AE101" s="74"/>
    </row>
    <row r="102" spans="1:31" s="31" customFormat="1" ht="41.25" customHeight="1" x14ac:dyDescent="0.2">
      <c r="A102" s="33" t="s">
        <v>180</v>
      </c>
      <c r="B102" s="33"/>
      <c r="C102" s="28" t="s">
        <v>77</v>
      </c>
      <c r="D102" s="28" t="s">
        <v>108</v>
      </c>
      <c r="E102" s="35" t="s">
        <v>204</v>
      </c>
      <c r="F102" s="35" t="s">
        <v>205</v>
      </c>
      <c r="G102" s="35" t="s">
        <v>81</v>
      </c>
      <c r="H102" s="220">
        <v>42</v>
      </c>
      <c r="I102" s="33" t="s">
        <v>48</v>
      </c>
      <c r="J102" s="51">
        <v>585</v>
      </c>
      <c r="K102" s="52">
        <v>18</v>
      </c>
      <c r="L102" s="52">
        <v>0</v>
      </c>
      <c r="M102" s="52">
        <f t="shared" si="11"/>
        <v>18</v>
      </c>
      <c r="N102" s="34">
        <f t="shared" si="12"/>
        <v>10530</v>
      </c>
      <c r="O102" s="53">
        <v>28</v>
      </c>
      <c r="P102" s="53">
        <v>53</v>
      </c>
      <c r="Q102" s="71">
        <v>0.4</v>
      </c>
      <c r="R102" s="71">
        <f t="shared" si="13"/>
        <v>593.60000000000014</v>
      </c>
      <c r="S102" s="53">
        <v>0</v>
      </c>
      <c r="T102" s="34">
        <f>(M102*S102)</f>
        <v>0</v>
      </c>
      <c r="U102" s="34">
        <f>N102+R102+T102</f>
        <v>11123.6</v>
      </c>
      <c r="V102" s="53">
        <f>M102*200</f>
        <v>3600</v>
      </c>
      <c r="W102" s="53">
        <v>1</v>
      </c>
      <c r="X102" s="53">
        <v>225</v>
      </c>
      <c r="Y102" s="52">
        <f t="shared" si="15"/>
        <v>225</v>
      </c>
      <c r="Z102" s="46">
        <v>0</v>
      </c>
      <c r="AA102" s="46"/>
      <c r="AB102" s="34">
        <f>V102+Y102+Z102</f>
        <v>3825</v>
      </c>
      <c r="AC102" s="34">
        <f>AB102+U102</f>
        <v>14948.6</v>
      </c>
      <c r="AD102" s="57" t="str">
        <f>A102</f>
        <v>611-PR</v>
      </c>
      <c r="AE102" s="74"/>
    </row>
    <row r="103" spans="1:31" s="31" customFormat="1" ht="31.5" customHeight="1" x14ac:dyDescent="0.2">
      <c r="A103" s="33" t="s">
        <v>180</v>
      </c>
      <c r="B103" s="33"/>
      <c r="C103" s="28" t="s">
        <v>77</v>
      </c>
      <c r="D103" s="28" t="s">
        <v>108</v>
      </c>
      <c r="E103" s="35" t="s">
        <v>207</v>
      </c>
      <c r="F103" s="35" t="s">
        <v>208</v>
      </c>
      <c r="G103" s="35" t="s">
        <v>81</v>
      </c>
      <c r="H103" s="220">
        <v>42</v>
      </c>
      <c r="I103" s="33" t="s">
        <v>48</v>
      </c>
      <c r="J103" s="51">
        <v>585</v>
      </c>
      <c r="K103" s="52">
        <v>0</v>
      </c>
      <c r="L103" s="52">
        <v>18</v>
      </c>
      <c r="M103" s="52">
        <f t="shared" si="11"/>
        <v>18</v>
      </c>
      <c r="N103" s="34">
        <f t="shared" si="12"/>
        <v>10530</v>
      </c>
      <c r="O103" s="53">
        <v>28</v>
      </c>
      <c r="P103" s="53">
        <v>12</v>
      </c>
      <c r="Q103" s="71">
        <v>0.4</v>
      </c>
      <c r="R103" s="71">
        <f t="shared" si="13"/>
        <v>134.40000000000003</v>
      </c>
      <c r="S103" s="53">
        <v>0</v>
      </c>
      <c r="T103" s="34">
        <f>(M103*S103)</f>
        <v>0</v>
      </c>
      <c r="U103" s="34">
        <f>N103+R103+T103</f>
        <v>10664.4</v>
      </c>
      <c r="V103" s="53">
        <f>M103*200</f>
        <v>3600</v>
      </c>
      <c r="W103" s="53">
        <v>1</v>
      </c>
      <c r="X103" s="53">
        <v>205</v>
      </c>
      <c r="Y103" s="52">
        <f t="shared" si="15"/>
        <v>205</v>
      </c>
      <c r="Z103" s="46">
        <v>0</v>
      </c>
      <c r="AA103" s="46"/>
      <c r="AB103" s="34">
        <f>V103+Y103+Z103</f>
        <v>3805</v>
      </c>
      <c r="AC103" s="34">
        <f>AB103+U103</f>
        <v>14469.4</v>
      </c>
      <c r="AD103" s="57" t="str">
        <f>A103</f>
        <v>611-PR</v>
      </c>
      <c r="AE103" s="74"/>
    </row>
    <row r="104" spans="1:31" s="31" customFormat="1" ht="31.5" customHeight="1" x14ac:dyDescent="0.2">
      <c r="A104" s="178" t="s">
        <v>180</v>
      </c>
      <c r="B104" s="178" t="s">
        <v>751</v>
      </c>
      <c r="C104" s="179" t="s">
        <v>77</v>
      </c>
      <c r="D104" s="179" t="s">
        <v>108</v>
      </c>
      <c r="E104" s="180" t="s">
        <v>210</v>
      </c>
      <c r="F104" s="180" t="s">
        <v>205</v>
      </c>
      <c r="G104" s="180" t="s">
        <v>81</v>
      </c>
      <c r="H104" s="220">
        <v>42</v>
      </c>
      <c r="I104" s="33" t="s">
        <v>48</v>
      </c>
      <c r="J104" s="51">
        <v>585</v>
      </c>
      <c r="K104" s="52">
        <v>0</v>
      </c>
      <c r="L104" s="52">
        <v>20</v>
      </c>
      <c r="M104" s="52">
        <f t="shared" si="11"/>
        <v>20</v>
      </c>
      <c r="N104" s="34">
        <f t="shared" si="12"/>
        <v>11700</v>
      </c>
      <c r="O104" s="53">
        <v>28</v>
      </c>
      <c r="P104" s="53">
        <v>47</v>
      </c>
      <c r="Q104" s="71">
        <v>0.4</v>
      </c>
      <c r="R104" s="71">
        <f t="shared" si="13"/>
        <v>526.4</v>
      </c>
      <c r="S104" s="53">
        <v>0</v>
      </c>
      <c r="T104" s="34">
        <f>(M104*S104)</f>
        <v>0</v>
      </c>
      <c r="U104" s="34">
        <f>N104+R104+T104</f>
        <v>12226.4</v>
      </c>
      <c r="V104" s="53">
        <f>M104*200</f>
        <v>4000</v>
      </c>
      <c r="W104" s="53">
        <v>1</v>
      </c>
      <c r="X104" s="53">
        <v>175</v>
      </c>
      <c r="Y104" s="52">
        <f t="shared" si="15"/>
        <v>175</v>
      </c>
      <c r="Z104" s="46">
        <v>0</v>
      </c>
      <c r="AA104" s="46"/>
      <c r="AB104" s="34">
        <f>V104+Y104+Z104</f>
        <v>4175</v>
      </c>
      <c r="AC104" s="34">
        <f>AB104+U104</f>
        <v>16401.400000000001</v>
      </c>
      <c r="AD104" s="57" t="str">
        <f>A104</f>
        <v>611-PR</v>
      </c>
      <c r="AE104" s="74"/>
    </row>
    <row r="105" spans="1:31" s="31" customFormat="1" ht="57" customHeight="1" x14ac:dyDescent="0.2">
      <c r="A105" s="178" t="s">
        <v>180</v>
      </c>
      <c r="B105" s="178" t="s">
        <v>673</v>
      </c>
      <c r="C105" s="179" t="s">
        <v>77</v>
      </c>
      <c r="D105" s="179" t="s">
        <v>108</v>
      </c>
      <c r="E105" s="180" t="s">
        <v>302</v>
      </c>
      <c r="F105" s="180" t="s">
        <v>671</v>
      </c>
      <c r="G105" s="180" t="s">
        <v>672</v>
      </c>
      <c r="H105" s="220">
        <v>42</v>
      </c>
      <c r="I105" s="178" t="s">
        <v>172</v>
      </c>
      <c r="J105" s="51">
        <v>585</v>
      </c>
      <c r="K105" s="181">
        <v>0</v>
      </c>
      <c r="L105" s="181">
        <v>15</v>
      </c>
      <c r="M105" s="52">
        <f t="shared" si="11"/>
        <v>15</v>
      </c>
      <c r="N105" s="34">
        <f t="shared" si="12"/>
        <v>8775</v>
      </c>
      <c r="O105" s="53">
        <v>14</v>
      </c>
      <c r="P105" s="53">
        <v>34</v>
      </c>
      <c r="Q105" s="71">
        <v>0.4</v>
      </c>
      <c r="R105" s="71">
        <f t="shared" si="13"/>
        <v>190.40000000000003</v>
      </c>
      <c r="S105" s="53">
        <v>0</v>
      </c>
      <c r="T105" s="34">
        <f>(M105*S105)</f>
        <v>0</v>
      </c>
      <c r="U105" s="34">
        <f>N105+R105+T105</f>
        <v>8965.4</v>
      </c>
      <c r="V105" s="53">
        <f>M105*200</f>
        <v>3000</v>
      </c>
      <c r="W105" s="53">
        <v>1</v>
      </c>
      <c r="X105" s="53">
        <v>250</v>
      </c>
      <c r="Y105" s="52">
        <f t="shared" si="15"/>
        <v>250</v>
      </c>
      <c r="Z105" s="46">
        <v>0</v>
      </c>
      <c r="AA105" s="46"/>
      <c r="AB105" s="34">
        <f>V105+Y105+Z105</f>
        <v>3250</v>
      </c>
      <c r="AC105" s="34">
        <f>AB105+U105</f>
        <v>12215.4</v>
      </c>
      <c r="AD105" s="57" t="str">
        <f>A105</f>
        <v>611-PR</v>
      </c>
      <c r="AE105" s="74"/>
    </row>
    <row r="106" spans="1:31" s="31" customFormat="1" ht="33.75" customHeight="1" x14ac:dyDescent="0.2">
      <c r="A106" s="33" t="s">
        <v>180</v>
      </c>
      <c r="B106" s="33"/>
      <c r="C106" s="28" t="s">
        <v>77</v>
      </c>
      <c r="D106" s="28" t="s">
        <v>108</v>
      </c>
      <c r="E106" s="35" t="s">
        <v>207</v>
      </c>
      <c r="F106" s="35" t="s">
        <v>208</v>
      </c>
      <c r="G106" s="35" t="s">
        <v>81</v>
      </c>
      <c r="H106" s="220">
        <v>42</v>
      </c>
      <c r="I106" s="33" t="s">
        <v>48</v>
      </c>
      <c r="J106" s="51">
        <v>585</v>
      </c>
      <c r="K106" s="52">
        <v>18</v>
      </c>
      <c r="L106" s="52">
        <v>0</v>
      </c>
      <c r="M106" s="52">
        <f t="shared" si="11"/>
        <v>18</v>
      </c>
      <c r="N106" s="34">
        <f t="shared" si="12"/>
        <v>10530</v>
      </c>
      <c r="O106" s="53">
        <v>28</v>
      </c>
      <c r="P106" s="53">
        <v>12</v>
      </c>
      <c r="Q106" s="71">
        <v>0.4</v>
      </c>
      <c r="R106" s="71">
        <f t="shared" si="13"/>
        <v>134.40000000000003</v>
      </c>
      <c r="S106" s="53">
        <v>0</v>
      </c>
      <c r="T106" s="34">
        <f>(M106*S106)</f>
        <v>0</v>
      </c>
      <c r="U106" s="34">
        <f>N106+R106+T106</f>
        <v>10664.4</v>
      </c>
      <c r="V106" s="53">
        <f>M106*200</f>
        <v>3600</v>
      </c>
      <c r="W106" s="53">
        <v>1</v>
      </c>
      <c r="X106" s="53">
        <v>205</v>
      </c>
      <c r="Y106" s="52">
        <f t="shared" si="15"/>
        <v>205</v>
      </c>
      <c r="Z106" s="46">
        <v>0</v>
      </c>
      <c r="AA106" s="46"/>
      <c r="AB106" s="34">
        <f>V106+Y106+Z106</f>
        <v>3805</v>
      </c>
      <c r="AC106" s="34">
        <f>AB106+U106</f>
        <v>14469.4</v>
      </c>
      <c r="AD106" s="57" t="str">
        <f>A106</f>
        <v>611-PR</v>
      </c>
      <c r="AE106" s="74"/>
    </row>
    <row r="107" spans="1:31" ht="36" customHeight="1" x14ac:dyDescent="0.2">
      <c r="A107" s="178" t="s">
        <v>180</v>
      </c>
      <c r="B107" s="178" t="s">
        <v>669</v>
      </c>
      <c r="C107" s="179" t="s">
        <v>77</v>
      </c>
      <c r="D107" s="179" t="s">
        <v>108</v>
      </c>
      <c r="E107" s="180" t="s">
        <v>111</v>
      </c>
      <c r="F107" s="180" t="s">
        <v>670</v>
      </c>
      <c r="G107" s="180" t="s">
        <v>212</v>
      </c>
      <c r="H107" s="220">
        <v>42</v>
      </c>
      <c r="I107" s="33" t="s">
        <v>48</v>
      </c>
      <c r="J107" s="51">
        <v>585</v>
      </c>
      <c r="K107" s="181">
        <v>0</v>
      </c>
      <c r="L107" s="181">
        <v>15</v>
      </c>
      <c r="M107" s="52">
        <f t="shared" si="11"/>
        <v>15</v>
      </c>
      <c r="N107" s="34">
        <f t="shared" si="12"/>
        <v>8775</v>
      </c>
      <c r="O107" s="53">
        <v>28</v>
      </c>
      <c r="P107" s="53">
        <v>27</v>
      </c>
      <c r="Q107" s="71">
        <v>0.4</v>
      </c>
      <c r="R107" s="71">
        <f t="shared" si="13"/>
        <v>302.40000000000003</v>
      </c>
      <c r="S107" s="53">
        <v>0</v>
      </c>
      <c r="T107" s="34">
        <f>(M107*S107)</f>
        <v>0</v>
      </c>
      <c r="U107" s="34">
        <f>N107+R107+T107</f>
        <v>9077.4</v>
      </c>
      <c r="V107" s="53">
        <f>M107*200</f>
        <v>3000</v>
      </c>
      <c r="W107" s="53">
        <v>1</v>
      </c>
      <c r="X107" s="53">
        <v>175</v>
      </c>
      <c r="Y107" s="52">
        <f t="shared" si="15"/>
        <v>175</v>
      </c>
      <c r="Z107" s="46">
        <v>0</v>
      </c>
      <c r="AA107" s="46"/>
      <c r="AB107" s="34">
        <f>V107+Y107+Z107</f>
        <v>3175</v>
      </c>
      <c r="AC107" s="34">
        <f>AB107+U107</f>
        <v>12252.4</v>
      </c>
      <c r="AD107" s="57" t="str">
        <f>A107</f>
        <v>611-PR</v>
      </c>
      <c r="AE107" s="74"/>
    </row>
    <row r="108" spans="1:31" s="31" customFormat="1" ht="33.75" customHeight="1" x14ac:dyDescent="0.2">
      <c r="A108" s="33" t="s">
        <v>180</v>
      </c>
      <c r="B108" s="33"/>
      <c r="C108" s="28" t="s">
        <v>77</v>
      </c>
      <c r="D108" s="28" t="s">
        <v>108</v>
      </c>
      <c r="E108" s="35" t="s">
        <v>213</v>
      </c>
      <c r="F108" s="35" t="s">
        <v>214</v>
      </c>
      <c r="G108" s="35" t="s">
        <v>99</v>
      </c>
      <c r="H108" s="220">
        <v>42</v>
      </c>
      <c r="I108" s="33" t="s">
        <v>48</v>
      </c>
      <c r="J108" s="51">
        <v>585</v>
      </c>
      <c r="K108" s="52">
        <v>0</v>
      </c>
      <c r="L108" s="52">
        <v>19</v>
      </c>
      <c r="M108" s="52">
        <f t="shared" si="11"/>
        <v>19</v>
      </c>
      <c r="N108" s="34">
        <f t="shared" si="12"/>
        <v>11115</v>
      </c>
      <c r="O108" s="53">
        <v>28</v>
      </c>
      <c r="P108" s="53">
        <v>12</v>
      </c>
      <c r="Q108" s="71">
        <v>0.4</v>
      </c>
      <c r="R108" s="71">
        <f t="shared" si="13"/>
        <v>134.40000000000003</v>
      </c>
      <c r="S108" s="53">
        <v>0</v>
      </c>
      <c r="T108" s="34">
        <f>(M108*S108)</f>
        <v>0</v>
      </c>
      <c r="U108" s="34">
        <f>N108+R108+T108</f>
        <v>11249.4</v>
      </c>
      <c r="V108" s="53">
        <f>M108*200</f>
        <v>3800</v>
      </c>
      <c r="W108" s="53">
        <v>1</v>
      </c>
      <c r="X108" s="53">
        <v>154</v>
      </c>
      <c r="Y108" s="52">
        <f t="shared" si="15"/>
        <v>154</v>
      </c>
      <c r="Z108" s="46">
        <v>0</v>
      </c>
      <c r="AA108" s="46"/>
      <c r="AB108" s="34">
        <f>V108+Y108+Z108</f>
        <v>3954</v>
      </c>
      <c r="AC108" s="34">
        <f>AB108+U108</f>
        <v>15203.4</v>
      </c>
      <c r="AD108" s="57" t="str">
        <f>A108</f>
        <v>611-PR</v>
      </c>
      <c r="AE108" s="74"/>
    </row>
    <row r="109" spans="1:31" s="31" customFormat="1" ht="40.5" hidden="1" customHeight="1" x14ac:dyDescent="0.2">
      <c r="A109" s="178" t="s">
        <v>180</v>
      </c>
      <c r="B109" s="178" t="s">
        <v>743</v>
      </c>
      <c r="C109" s="179" t="s">
        <v>77</v>
      </c>
      <c r="D109" s="179" t="s">
        <v>45</v>
      </c>
      <c r="E109" s="180" t="s">
        <v>216</v>
      </c>
      <c r="F109" s="180" t="s">
        <v>85</v>
      </c>
      <c r="G109" s="180" t="s">
        <v>86</v>
      </c>
      <c r="H109" s="220">
        <v>42</v>
      </c>
      <c r="I109" s="33" t="s">
        <v>172</v>
      </c>
      <c r="J109" s="51">
        <v>585</v>
      </c>
      <c r="K109" s="52">
        <v>0</v>
      </c>
      <c r="L109" s="52">
        <v>0</v>
      </c>
      <c r="M109" s="52">
        <f t="shared" si="11"/>
        <v>0</v>
      </c>
      <c r="N109" s="34">
        <f t="shared" si="12"/>
        <v>0</v>
      </c>
      <c r="O109" s="53">
        <v>0</v>
      </c>
      <c r="P109" s="53">
        <v>110</v>
      </c>
      <c r="Q109" s="71">
        <v>0.4</v>
      </c>
      <c r="R109" s="71">
        <f t="shared" si="13"/>
        <v>0</v>
      </c>
      <c r="S109" s="53">
        <v>0</v>
      </c>
      <c r="T109" s="34">
        <f>(M109*S109)</f>
        <v>0</v>
      </c>
      <c r="U109" s="34">
        <f>N109+R109+T109</f>
        <v>0</v>
      </c>
      <c r="V109" s="53">
        <f>M109*200</f>
        <v>0</v>
      </c>
      <c r="W109" s="53">
        <v>0</v>
      </c>
      <c r="X109" s="53">
        <v>750</v>
      </c>
      <c r="Y109" s="52">
        <f t="shared" si="15"/>
        <v>0</v>
      </c>
      <c r="Z109" s="46">
        <v>0</v>
      </c>
      <c r="AA109" s="46"/>
      <c r="AB109" s="34">
        <f>V109+Y109+Z109</f>
        <v>0</v>
      </c>
      <c r="AC109" s="34">
        <f>AB109+U109</f>
        <v>0</v>
      </c>
      <c r="AD109" s="57" t="str">
        <f>A109</f>
        <v>611-PR</v>
      </c>
      <c r="AE109" s="74" t="s">
        <v>218</v>
      </c>
    </row>
    <row r="110" spans="1:31" s="31" customFormat="1" ht="52" hidden="1" customHeight="1" x14ac:dyDescent="0.2">
      <c r="A110" s="33" t="s">
        <v>219</v>
      </c>
      <c r="B110" s="33" t="s">
        <v>43</v>
      </c>
      <c r="C110" s="28" t="s">
        <v>33</v>
      </c>
      <c r="D110" s="28" t="s">
        <v>45</v>
      </c>
      <c r="E110" s="35" t="s">
        <v>65</v>
      </c>
      <c r="F110" s="35" t="s">
        <v>220</v>
      </c>
      <c r="G110" s="35" t="s">
        <v>221</v>
      </c>
      <c r="H110" s="220">
        <v>45</v>
      </c>
      <c r="I110" s="33" t="s">
        <v>48</v>
      </c>
      <c r="J110" s="51">
        <v>585</v>
      </c>
      <c r="K110" s="52">
        <v>17</v>
      </c>
      <c r="L110" s="52">
        <v>0</v>
      </c>
      <c r="M110" s="52">
        <f t="shared" si="11"/>
        <v>17</v>
      </c>
      <c r="N110" s="34">
        <f t="shared" si="12"/>
        <v>9945</v>
      </c>
      <c r="O110" s="53">
        <v>28</v>
      </c>
      <c r="P110" s="53">
        <v>100</v>
      </c>
      <c r="Q110" s="71">
        <v>0.4</v>
      </c>
      <c r="R110" s="71">
        <f t="shared" si="13"/>
        <v>1120</v>
      </c>
      <c r="S110" s="53">
        <v>300</v>
      </c>
      <c r="T110" s="34">
        <f>(M110*S110)</f>
        <v>5100</v>
      </c>
      <c r="U110" s="34">
        <f>N110+R110+T110</f>
        <v>16165</v>
      </c>
      <c r="V110" s="53">
        <f>M110*200</f>
        <v>3400</v>
      </c>
      <c r="W110" s="53">
        <v>1</v>
      </c>
      <c r="X110" s="53">
        <v>503</v>
      </c>
      <c r="Y110" s="52">
        <f t="shared" si="15"/>
        <v>503</v>
      </c>
      <c r="Z110" s="46">
        <v>0</v>
      </c>
      <c r="AA110" s="46"/>
      <c r="AB110" s="34">
        <f>V110+Y110+Z110</f>
        <v>3903</v>
      </c>
      <c r="AC110" s="34">
        <f>AB110+U110</f>
        <v>20068</v>
      </c>
      <c r="AD110" s="91" t="str">
        <f>A110</f>
        <v>612-A</v>
      </c>
      <c r="AE110" s="74" t="s">
        <v>223</v>
      </c>
    </row>
    <row r="111" spans="1:31" s="31" customFormat="1" ht="51" customHeight="1" x14ac:dyDescent="0.2">
      <c r="A111" s="33" t="s">
        <v>224</v>
      </c>
      <c r="B111" s="33"/>
      <c r="C111" s="28" t="s">
        <v>33</v>
      </c>
      <c r="D111" s="28" t="s">
        <v>108</v>
      </c>
      <c r="E111" s="35" t="s">
        <v>125</v>
      </c>
      <c r="F111" s="35" t="s">
        <v>85</v>
      </c>
      <c r="G111" s="35" t="s">
        <v>132</v>
      </c>
      <c r="H111" s="220">
        <v>45</v>
      </c>
      <c r="I111" s="33" t="s">
        <v>37</v>
      </c>
      <c r="J111" s="51">
        <v>1200</v>
      </c>
      <c r="K111" s="52">
        <v>0</v>
      </c>
      <c r="L111" s="52">
        <v>20</v>
      </c>
      <c r="M111" s="52">
        <f t="shared" si="11"/>
        <v>20</v>
      </c>
      <c r="N111" s="34">
        <f t="shared" si="12"/>
        <v>24000</v>
      </c>
      <c r="O111" s="53">
        <v>0</v>
      </c>
      <c r="P111" s="53">
        <v>0</v>
      </c>
      <c r="Q111" s="71">
        <v>0.4</v>
      </c>
      <c r="R111" s="54">
        <f t="shared" si="13"/>
        <v>0</v>
      </c>
      <c r="S111" s="34">
        <v>0</v>
      </c>
      <c r="T111" s="34">
        <f>(M111*S111)</f>
        <v>0</v>
      </c>
      <c r="U111" s="34">
        <f>N111+R111+T111</f>
        <v>24000</v>
      </c>
      <c r="V111" s="34">
        <f>M111*200</f>
        <v>4000</v>
      </c>
      <c r="W111" s="34">
        <v>14</v>
      </c>
      <c r="X111" s="34">
        <v>460</v>
      </c>
      <c r="Y111" s="52">
        <f t="shared" si="15"/>
        <v>6440</v>
      </c>
      <c r="Z111" s="52">
        <v>0</v>
      </c>
      <c r="AA111" s="52"/>
      <c r="AB111" s="34">
        <f>V111+Y111+Z111</f>
        <v>10440</v>
      </c>
      <c r="AC111" s="34">
        <f>AB111+U111</f>
        <v>34440</v>
      </c>
      <c r="AD111" s="91" t="str">
        <f>A111</f>
        <v>612-PR</v>
      </c>
      <c r="AE111" s="74"/>
    </row>
    <row r="112" spans="1:31" s="31" customFormat="1" ht="46" customHeight="1" x14ac:dyDescent="0.2">
      <c r="A112" s="33" t="s">
        <v>224</v>
      </c>
      <c r="B112" s="33" t="s">
        <v>637</v>
      </c>
      <c r="C112" s="28" t="s">
        <v>33</v>
      </c>
      <c r="D112" s="28" t="s">
        <v>108</v>
      </c>
      <c r="E112" s="35" t="s">
        <v>210</v>
      </c>
      <c r="F112" s="35" t="s">
        <v>220</v>
      </c>
      <c r="G112" s="35" t="s">
        <v>132</v>
      </c>
      <c r="H112" s="220">
        <v>45</v>
      </c>
      <c r="I112" s="33" t="s">
        <v>48</v>
      </c>
      <c r="J112" s="51">
        <v>585</v>
      </c>
      <c r="K112" s="52">
        <v>0</v>
      </c>
      <c r="L112" s="52">
        <v>0</v>
      </c>
      <c r="M112" s="52">
        <f t="shared" si="11"/>
        <v>0</v>
      </c>
      <c r="N112" s="34">
        <f t="shared" si="12"/>
        <v>0</v>
      </c>
      <c r="O112" s="53">
        <v>0</v>
      </c>
      <c r="P112" s="53">
        <v>181</v>
      </c>
      <c r="Q112" s="71">
        <v>0.4</v>
      </c>
      <c r="R112" s="54">
        <f t="shared" si="13"/>
        <v>0</v>
      </c>
      <c r="S112" s="34">
        <v>0</v>
      </c>
      <c r="T112" s="34">
        <f>(M112*S112)</f>
        <v>0</v>
      </c>
      <c r="U112" s="34">
        <f>N112+R112+T112</f>
        <v>0</v>
      </c>
      <c r="V112" s="34">
        <f>M112*200</f>
        <v>0</v>
      </c>
      <c r="W112" s="34">
        <v>0</v>
      </c>
      <c r="X112" s="34">
        <v>509</v>
      </c>
      <c r="Y112" s="52">
        <f t="shared" si="15"/>
        <v>0</v>
      </c>
      <c r="Z112" s="52">
        <v>0</v>
      </c>
      <c r="AA112" s="52"/>
      <c r="AB112" s="34">
        <f>V112+Y112+Z112</f>
        <v>0</v>
      </c>
      <c r="AC112" s="34">
        <f>AB112+U112</f>
        <v>0</v>
      </c>
      <c r="AD112" s="91" t="str">
        <f>A112</f>
        <v>612-PR</v>
      </c>
      <c r="AE112" s="74" t="s">
        <v>225</v>
      </c>
    </row>
    <row r="113" spans="1:31" s="31" customFormat="1" ht="38.25" hidden="1" customHeight="1" x14ac:dyDescent="0.2">
      <c r="A113" s="33" t="s">
        <v>224</v>
      </c>
      <c r="B113" s="33"/>
      <c r="C113" s="28" t="s">
        <v>33</v>
      </c>
      <c r="D113" s="28" t="s">
        <v>45</v>
      </c>
      <c r="E113" s="35" t="s">
        <v>143</v>
      </c>
      <c r="F113" s="35" t="s">
        <v>226</v>
      </c>
      <c r="G113" s="35" t="s">
        <v>132</v>
      </c>
      <c r="H113" s="220">
        <v>45</v>
      </c>
      <c r="I113" s="33" t="s">
        <v>37</v>
      </c>
      <c r="J113" s="51">
        <v>1200</v>
      </c>
      <c r="K113" s="52">
        <v>0</v>
      </c>
      <c r="L113" s="52">
        <v>17</v>
      </c>
      <c r="M113" s="52">
        <f t="shared" si="11"/>
        <v>17</v>
      </c>
      <c r="N113" s="34">
        <f t="shared" si="12"/>
        <v>20400</v>
      </c>
      <c r="O113" s="53">
        <v>0</v>
      </c>
      <c r="P113" s="53">
        <v>0</v>
      </c>
      <c r="Q113" s="71">
        <v>0.4</v>
      </c>
      <c r="R113" s="71">
        <f t="shared" si="13"/>
        <v>0</v>
      </c>
      <c r="S113" s="53">
        <v>0</v>
      </c>
      <c r="T113" s="34">
        <f>(M113*S113)</f>
        <v>0</v>
      </c>
      <c r="U113" s="34">
        <f>N113+R113+T113</f>
        <v>20400</v>
      </c>
      <c r="V113" s="34">
        <f>M113*200</f>
        <v>3400</v>
      </c>
      <c r="W113" s="34">
        <v>14</v>
      </c>
      <c r="X113" s="34">
        <v>160</v>
      </c>
      <c r="Y113" s="52">
        <f t="shared" si="15"/>
        <v>2240</v>
      </c>
      <c r="Z113" s="46">
        <v>0</v>
      </c>
      <c r="AA113" s="46"/>
      <c r="AB113" s="34">
        <f>V113+Y113+Z113</f>
        <v>5640</v>
      </c>
      <c r="AC113" s="34">
        <f>AB113+U113</f>
        <v>26040</v>
      </c>
      <c r="AD113" s="91" t="str">
        <f>A113</f>
        <v>612-PR</v>
      </c>
      <c r="AE113" s="74" t="s">
        <v>227</v>
      </c>
    </row>
    <row r="114" spans="1:31" s="31" customFormat="1" ht="52" hidden="1" customHeight="1" x14ac:dyDescent="0.2">
      <c r="A114" s="33" t="s">
        <v>224</v>
      </c>
      <c r="B114" s="33"/>
      <c r="C114" s="28" t="s">
        <v>33</v>
      </c>
      <c r="D114" s="28" t="s">
        <v>45</v>
      </c>
      <c r="E114" s="35" t="s">
        <v>228</v>
      </c>
      <c r="F114" s="35" t="s">
        <v>85</v>
      </c>
      <c r="G114" s="35" t="s">
        <v>221</v>
      </c>
      <c r="H114" s="220">
        <v>45</v>
      </c>
      <c r="I114" s="33" t="s">
        <v>37</v>
      </c>
      <c r="J114" s="51">
        <v>1200</v>
      </c>
      <c r="K114" s="52">
        <v>17</v>
      </c>
      <c r="L114" s="52">
        <v>0</v>
      </c>
      <c r="M114" s="52">
        <f t="shared" si="11"/>
        <v>17</v>
      </c>
      <c r="N114" s="34">
        <f t="shared" si="12"/>
        <v>20400</v>
      </c>
      <c r="O114" s="53">
        <v>0</v>
      </c>
      <c r="P114" s="53">
        <v>0</v>
      </c>
      <c r="Q114" s="71">
        <v>0.4</v>
      </c>
      <c r="R114" s="71">
        <f t="shared" si="13"/>
        <v>0</v>
      </c>
      <c r="S114" s="53">
        <v>0</v>
      </c>
      <c r="T114" s="34">
        <f>(M114*S114)</f>
        <v>0</v>
      </c>
      <c r="U114" s="34">
        <f>N114+R114+T114</f>
        <v>20400</v>
      </c>
      <c r="V114" s="34">
        <f>M114*200</f>
        <v>3400</v>
      </c>
      <c r="W114" s="34">
        <v>14</v>
      </c>
      <c r="X114" s="34">
        <v>425</v>
      </c>
      <c r="Y114" s="52">
        <f t="shared" si="15"/>
        <v>5950</v>
      </c>
      <c r="Z114" s="46">
        <v>0</v>
      </c>
      <c r="AA114" s="46"/>
      <c r="AB114" s="34">
        <f>V114+Y114+Z114</f>
        <v>9350</v>
      </c>
      <c r="AC114" s="34">
        <f>AB114+U114</f>
        <v>29750</v>
      </c>
      <c r="AD114" s="91" t="str">
        <f>A114</f>
        <v>612-PR</v>
      </c>
      <c r="AE114" s="74" t="s">
        <v>229</v>
      </c>
    </row>
    <row r="115" spans="1:31" s="31" customFormat="1" ht="36" hidden="1" customHeight="1" x14ac:dyDescent="0.2">
      <c r="A115" s="33" t="s">
        <v>224</v>
      </c>
      <c r="B115" s="33"/>
      <c r="C115" s="28" t="s">
        <v>33</v>
      </c>
      <c r="D115" s="28" t="s">
        <v>45</v>
      </c>
      <c r="E115" s="35" t="s">
        <v>65</v>
      </c>
      <c r="F115" s="35" t="s">
        <v>220</v>
      </c>
      <c r="G115" s="35" t="s">
        <v>221</v>
      </c>
      <c r="H115" s="220">
        <v>45</v>
      </c>
      <c r="I115" s="33" t="s">
        <v>48</v>
      </c>
      <c r="J115" s="51">
        <v>585</v>
      </c>
      <c r="K115" s="52">
        <v>0</v>
      </c>
      <c r="L115" s="52">
        <v>17</v>
      </c>
      <c r="M115" s="52">
        <f t="shared" si="11"/>
        <v>17</v>
      </c>
      <c r="N115" s="34">
        <f t="shared" si="12"/>
        <v>9945</v>
      </c>
      <c r="O115" s="53">
        <v>28</v>
      </c>
      <c r="P115" s="53">
        <v>100</v>
      </c>
      <c r="Q115" s="71">
        <v>0.4</v>
      </c>
      <c r="R115" s="71">
        <f t="shared" si="13"/>
        <v>1120</v>
      </c>
      <c r="S115" s="53">
        <v>300</v>
      </c>
      <c r="T115" s="34">
        <f>(M115*S115)</f>
        <v>5100</v>
      </c>
      <c r="U115" s="34">
        <f>N115+R115+T115</f>
        <v>16165</v>
      </c>
      <c r="V115" s="53">
        <f>M115*200</f>
        <v>3400</v>
      </c>
      <c r="W115" s="53">
        <v>1</v>
      </c>
      <c r="X115" s="53">
        <v>503</v>
      </c>
      <c r="Y115" s="52">
        <f t="shared" si="15"/>
        <v>503</v>
      </c>
      <c r="Z115" s="216">
        <v>0</v>
      </c>
      <c r="AA115" s="46"/>
      <c r="AB115" s="34">
        <f>V115+Y115+Z115</f>
        <v>3903</v>
      </c>
      <c r="AC115" s="34">
        <f>AB115+U115</f>
        <v>20068</v>
      </c>
      <c r="AD115" s="91" t="str">
        <f>A115</f>
        <v>612-PR</v>
      </c>
      <c r="AE115" s="74" t="s">
        <v>227</v>
      </c>
    </row>
    <row r="116" spans="1:31" s="31" customFormat="1" ht="36" hidden="1" customHeight="1" x14ac:dyDescent="0.2">
      <c r="A116" s="33" t="s">
        <v>224</v>
      </c>
      <c r="B116" s="33"/>
      <c r="C116" s="28" t="s">
        <v>33</v>
      </c>
      <c r="D116" s="28" t="s">
        <v>45</v>
      </c>
      <c r="E116" s="35" t="s">
        <v>156</v>
      </c>
      <c r="F116" s="35" t="s">
        <v>85</v>
      </c>
      <c r="G116" s="35" t="s">
        <v>132</v>
      </c>
      <c r="H116" s="220">
        <v>45</v>
      </c>
      <c r="I116" s="33" t="s">
        <v>172</v>
      </c>
      <c r="J116" s="51">
        <v>585</v>
      </c>
      <c r="K116" s="52">
        <v>0</v>
      </c>
      <c r="L116" s="52">
        <v>20</v>
      </c>
      <c r="M116" s="52">
        <f t="shared" si="11"/>
        <v>20</v>
      </c>
      <c r="N116" s="34">
        <f t="shared" si="12"/>
        <v>11700</v>
      </c>
      <c r="O116" s="53">
        <v>28</v>
      </c>
      <c r="P116" s="53">
        <v>8</v>
      </c>
      <c r="Q116" s="71">
        <v>0.4</v>
      </c>
      <c r="R116" s="54">
        <f t="shared" si="13"/>
        <v>89.600000000000009</v>
      </c>
      <c r="S116" s="34">
        <v>300</v>
      </c>
      <c r="T116" s="34">
        <f>(M116*S116)</f>
        <v>6000</v>
      </c>
      <c r="U116" s="34">
        <f>N116+R116+T116</f>
        <v>17789.599999999999</v>
      </c>
      <c r="V116" s="34">
        <f>M116*200</f>
        <v>4000</v>
      </c>
      <c r="W116" s="34">
        <v>1</v>
      </c>
      <c r="X116" s="34">
        <v>160</v>
      </c>
      <c r="Y116" s="52">
        <f t="shared" si="15"/>
        <v>160</v>
      </c>
      <c r="Z116" s="217">
        <v>0</v>
      </c>
      <c r="AA116" s="52"/>
      <c r="AB116" s="34">
        <f>V116+Y116+Z116</f>
        <v>4160</v>
      </c>
      <c r="AC116" s="34">
        <f>AB116+U116</f>
        <v>21949.599999999999</v>
      </c>
      <c r="AD116" s="91" t="str">
        <f>A116</f>
        <v>612-PR</v>
      </c>
      <c r="AE116" s="74"/>
    </row>
    <row r="117" spans="1:31" s="31" customFormat="1" ht="36" hidden="1" customHeight="1" x14ac:dyDescent="0.2">
      <c r="A117" s="33" t="s">
        <v>224</v>
      </c>
      <c r="B117" s="33" t="s">
        <v>600</v>
      </c>
      <c r="C117" s="28" t="s">
        <v>33</v>
      </c>
      <c r="D117" s="28" t="s">
        <v>45</v>
      </c>
      <c r="E117" s="35" t="s">
        <v>216</v>
      </c>
      <c r="F117" s="35" t="s">
        <v>85</v>
      </c>
      <c r="G117" s="35" t="s">
        <v>132</v>
      </c>
      <c r="H117" s="220">
        <v>45</v>
      </c>
      <c r="I117" s="33" t="s">
        <v>172</v>
      </c>
      <c r="J117" s="51">
        <v>585</v>
      </c>
      <c r="K117" s="52">
        <v>0</v>
      </c>
      <c r="L117" s="52">
        <v>20</v>
      </c>
      <c r="M117" s="52">
        <v>20</v>
      </c>
      <c r="N117" s="34">
        <v>11700</v>
      </c>
      <c r="O117" s="53">
        <v>28</v>
      </c>
      <c r="P117" s="53">
        <v>80</v>
      </c>
      <c r="Q117" s="71">
        <v>0.4</v>
      </c>
      <c r="R117" s="54">
        <f t="shared" si="13"/>
        <v>896</v>
      </c>
      <c r="S117" s="34">
        <v>300</v>
      </c>
      <c r="T117" s="34">
        <v>6000</v>
      </c>
      <c r="U117" s="34">
        <f>N117+R117+T117</f>
        <v>18596</v>
      </c>
      <c r="V117" s="34">
        <v>4000</v>
      </c>
      <c r="W117" s="34">
        <v>1</v>
      </c>
      <c r="X117" s="34">
        <v>709</v>
      </c>
      <c r="Y117" s="52">
        <f t="shared" si="15"/>
        <v>709</v>
      </c>
      <c r="Z117" s="217">
        <v>0</v>
      </c>
      <c r="AA117" s="34">
        <v>4160</v>
      </c>
      <c r="AB117" s="34">
        <f>V117+Y117+Z117</f>
        <v>4709</v>
      </c>
      <c r="AC117" s="34">
        <f>AB117+U117</f>
        <v>23305</v>
      </c>
      <c r="AD117" s="91" t="str">
        <f>A117</f>
        <v>612-PR</v>
      </c>
      <c r="AE117" s="74"/>
    </row>
    <row r="118" spans="1:31" s="31" customFormat="1" ht="36" hidden="1" customHeight="1" x14ac:dyDescent="0.2">
      <c r="A118" s="33" t="s">
        <v>224</v>
      </c>
      <c r="B118" s="33"/>
      <c r="C118" s="28" t="s">
        <v>33</v>
      </c>
      <c r="D118" s="28" t="s">
        <v>45</v>
      </c>
      <c r="E118" s="35" t="s">
        <v>148</v>
      </c>
      <c r="F118" s="35" t="s">
        <v>220</v>
      </c>
      <c r="G118" s="35" t="s">
        <v>221</v>
      </c>
      <c r="H118" s="220">
        <v>45</v>
      </c>
      <c r="I118" s="33" t="s">
        <v>48</v>
      </c>
      <c r="J118" s="51">
        <v>585</v>
      </c>
      <c r="K118" s="52">
        <v>0</v>
      </c>
      <c r="L118" s="52">
        <v>19</v>
      </c>
      <c r="M118" s="52">
        <f t="shared" si="11"/>
        <v>19</v>
      </c>
      <c r="N118" s="34">
        <f t="shared" si="12"/>
        <v>11115</v>
      </c>
      <c r="O118" s="53">
        <v>28</v>
      </c>
      <c r="P118" s="53">
        <v>14</v>
      </c>
      <c r="Q118" s="71">
        <v>0.4</v>
      </c>
      <c r="R118" s="71">
        <f t="shared" si="13"/>
        <v>156.80000000000001</v>
      </c>
      <c r="S118" s="53">
        <v>300</v>
      </c>
      <c r="T118" s="34">
        <f>(M118*S118)</f>
        <v>5700</v>
      </c>
      <c r="U118" s="34">
        <f>N118+R118+T118</f>
        <v>16971.8</v>
      </c>
      <c r="V118" s="53">
        <f>M118*200</f>
        <v>3800</v>
      </c>
      <c r="W118" s="53">
        <v>1</v>
      </c>
      <c r="X118" s="34">
        <v>160</v>
      </c>
      <c r="Y118" s="52">
        <f t="shared" si="15"/>
        <v>160</v>
      </c>
      <c r="Z118" s="216">
        <v>0</v>
      </c>
      <c r="AA118" s="46"/>
      <c r="AB118" s="34">
        <f>V118+Y118+Z118</f>
        <v>3960</v>
      </c>
      <c r="AC118" s="34">
        <f>AB118+U118</f>
        <v>20931.8</v>
      </c>
      <c r="AD118" s="91" t="str">
        <f>A118</f>
        <v>612-PR</v>
      </c>
      <c r="AE118" s="74" t="s">
        <v>233</v>
      </c>
    </row>
    <row r="119" spans="1:31" s="31" customFormat="1" ht="42" hidden="1" customHeight="1" x14ac:dyDescent="0.2">
      <c r="A119" s="33" t="s">
        <v>224</v>
      </c>
      <c r="B119" s="33"/>
      <c r="C119" s="28" t="s">
        <v>33</v>
      </c>
      <c r="D119" s="28" t="s">
        <v>50</v>
      </c>
      <c r="E119" s="35" t="s">
        <v>161</v>
      </c>
      <c r="F119" s="35" t="s">
        <v>234</v>
      </c>
      <c r="G119" s="35" t="s">
        <v>221</v>
      </c>
      <c r="H119" s="220">
        <v>45</v>
      </c>
      <c r="I119" s="33" t="s">
        <v>235</v>
      </c>
      <c r="J119" s="51">
        <v>765</v>
      </c>
      <c r="K119" s="52">
        <v>0</v>
      </c>
      <c r="L119" s="52">
        <v>17</v>
      </c>
      <c r="M119" s="52">
        <f t="shared" si="11"/>
        <v>17</v>
      </c>
      <c r="N119" s="34">
        <f t="shared" si="12"/>
        <v>13005</v>
      </c>
      <c r="O119" s="53">
        <v>14</v>
      </c>
      <c r="P119" s="53">
        <v>10</v>
      </c>
      <c r="Q119" s="71">
        <v>0.4</v>
      </c>
      <c r="R119" s="54">
        <f t="shared" si="13"/>
        <v>56</v>
      </c>
      <c r="S119" s="34">
        <v>300</v>
      </c>
      <c r="T119" s="34">
        <f>(M119*S119)</f>
        <v>5100</v>
      </c>
      <c r="U119" s="34">
        <f>N119+R119+T119</f>
        <v>18161</v>
      </c>
      <c r="V119" s="34">
        <f>M119*200</f>
        <v>3400</v>
      </c>
      <c r="W119" s="34">
        <v>14</v>
      </c>
      <c r="X119" s="34">
        <v>160</v>
      </c>
      <c r="Y119" s="52">
        <f t="shared" si="15"/>
        <v>2240</v>
      </c>
      <c r="Z119" s="52">
        <v>0</v>
      </c>
      <c r="AA119" s="52"/>
      <c r="AB119" s="34">
        <f>V119+Y119+Z119</f>
        <v>5640</v>
      </c>
      <c r="AC119" s="34">
        <f>AB119+U119</f>
        <v>23801</v>
      </c>
      <c r="AD119" s="91" t="str">
        <f>A119</f>
        <v>612-PR</v>
      </c>
      <c r="AE119" s="74" t="s">
        <v>237</v>
      </c>
    </row>
    <row r="120" spans="1:31" s="31" customFormat="1" ht="40.5" hidden="1" customHeight="1" x14ac:dyDescent="0.2">
      <c r="A120" s="33" t="s">
        <v>224</v>
      </c>
      <c r="B120" s="33"/>
      <c r="C120" s="28" t="s">
        <v>33</v>
      </c>
      <c r="D120" s="28" t="s">
        <v>34</v>
      </c>
      <c r="E120" s="89" t="s">
        <v>35</v>
      </c>
      <c r="F120" s="35" t="s">
        <v>226</v>
      </c>
      <c r="G120" s="35" t="s">
        <v>221</v>
      </c>
      <c r="H120" s="220">
        <v>45</v>
      </c>
      <c r="I120" s="33" t="s">
        <v>37</v>
      </c>
      <c r="J120" s="51">
        <v>1200</v>
      </c>
      <c r="K120" s="52">
        <v>17</v>
      </c>
      <c r="L120" s="52">
        <v>0</v>
      </c>
      <c r="M120" s="52">
        <f t="shared" si="11"/>
        <v>17</v>
      </c>
      <c r="N120" s="34">
        <f t="shared" si="12"/>
        <v>20400</v>
      </c>
      <c r="O120" s="53">
        <v>0</v>
      </c>
      <c r="P120" s="53">
        <v>88</v>
      </c>
      <c r="Q120" s="71">
        <v>0.4</v>
      </c>
      <c r="R120" s="54">
        <f t="shared" si="13"/>
        <v>0</v>
      </c>
      <c r="S120" s="34">
        <v>0</v>
      </c>
      <c r="T120" s="34">
        <f>(M120*S120)</f>
        <v>0</v>
      </c>
      <c r="U120" s="34">
        <f>N120+R120+T120</f>
        <v>20400</v>
      </c>
      <c r="V120" s="34">
        <f>M120*200</f>
        <v>3400</v>
      </c>
      <c r="W120" s="34">
        <v>9</v>
      </c>
      <c r="X120" s="34">
        <v>330</v>
      </c>
      <c r="Y120" s="52">
        <f t="shared" si="15"/>
        <v>2970</v>
      </c>
      <c r="Z120" s="46">
        <v>0</v>
      </c>
      <c r="AA120" s="46"/>
      <c r="AB120" s="34">
        <f>V120+Y120+Z120</f>
        <v>6370</v>
      </c>
      <c r="AC120" s="34">
        <f>AB120+U120</f>
        <v>26770</v>
      </c>
      <c r="AD120" s="91" t="str">
        <f>A120</f>
        <v>612-PR</v>
      </c>
      <c r="AE120" s="74"/>
    </row>
    <row r="121" spans="1:31" s="31" customFormat="1" ht="38" hidden="1" customHeight="1" x14ac:dyDescent="0.2">
      <c r="A121" s="178" t="s">
        <v>224</v>
      </c>
      <c r="B121" s="178" t="s">
        <v>756</v>
      </c>
      <c r="C121" s="179" t="s">
        <v>33</v>
      </c>
      <c r="D121" s="179" t="s">
        <v>34</v>
      </c>
      <c r="E121" s="187" t="s">
        <v>35</v>
      </c>
      <c r="F121" s="180" t="s">
        <v>85</v>
      </c>
      <c r="G121" s="180" t="s">
        <v>132</v>
      </c>
      <c r="H121" s="246">
        <v>45</v>
      </c>
      <c r="I121" s="178" t="s">
        <v>37</v>
      </c>
      <c r="J121" s="183">
        <v>1200</v>
      </c>
      <c r="K121" s="181">
        <v>17</v>
      </c>
      <c r="L121" s="181">
        <v>0</v>
      </c>
      <c r="M121" s="181">
        <f t="shared" si="11"/>
        <v>17</v>
      </c>
      <c r="N121" s="55">
        <f t="shared" si="12"/>
        <v>20400</v>
      </c>
      <c r="O121" s="182">
        <v>0</v>
      </c>
      <c r="P121" s="182">
        <v>88</v>
      </c>
      <c r="Q121" s="184">
        <v>0.4</v>
      </c>
      <c r="R121" s="185">
        <f t="shared" si="13"/>
        <v>0</v>
      </c>
      <c r="S121" s="55">
        <v>0</v>
      </c>
      <c r="T121" s="55">
        <f>(M121*S121)</f>
        <v>0</v>
      </c>
      <c r="U121" s="55">
        <f>N121+R121+T121</f>
        <v>20400</v>
      </c>
      <c r="V121" s="55">
        <f>M121*200</f>
        <v>3400</v>
      </c>
      <c r="W121" s="55">
        <v>14</v>
      </c>
      <c r="X121" s="55">
        <v>330</v>
      </c>
      <c r="Y121" s="181">
        <f t="shared" si="15"/>
        <v>4620</v>
      </c>
      <c r="Z121" s="189">
        <v>0</v>
      </c>
      <c r="AA121" s="189"/>
      <c r="AB121" s="55">
        <f>V121+Y121+Z121</f>
        <v>8020</v>
      </c>
      <c r="AC121" s="55">
        <f>AB121+U121</f>
        <v>28420</v>
      </c>
      <c r="AD121" s="244" t="str">
        <f>A121</f>
        <v>612-PR</v>
      </c>
      <c r="AE121" s="74"/>
    </row>
    <row r="122" spans="1:31" s="31" customFormat="1" ht="38" hidden="1" customHeight="1" x14ac:dyDescent="0.2">
      <c r="A122" s="178" t="s">
        <v>224</v>
      </c>
      <c r="B122" s="178" t="s">
        <v>761</v>
      </c>
      <c r="C122" s="179" t="s">
        <v>33</v>
      </c>
      <c r="D122" s="179" t="s">
        <v>272</v>
      </c>
      <c r="E122" s="187" t="s">
        <v>273</v>
      </c>
      <c r="F122" s="180" t="s">
        <v>85</v>
      </c>
      <c r="G122" s="180" t="s">
        <v>132</v>
      </c>
      <c r="H122" s="246">
        <v>45</v>
      </c>
      <c r="I122" s="178" t="s">
        <v>37</v>
      </c>
      <c r="J122" s="183">
        <v>1200</v>
      </c>
      <c r="K122" s="181">
        <v>0</v>
      </c>
      <c r="L122" s="181">
        <v>17</v>
      </c>
      <c r="M122" s="181">
        <f t="shared" si="11"/>
        <v>17</v>
      </c>
      <c r="N122" s="55">
        <f t="shared" si="12"/>
        <v>20400</v>
      </c>
      <c r="O122" s="182">
        <v>0</v>
      </c>
      <c r="P122" s="182">
        <v>0</v>
      </c>
      <c r="Q122" s="184">
        <v>0.4</v>
      </c>
      <c r="R122" s="185">
        <f t="shared" si="13"/>
        <v>0</v>
      </c>
      <c r="S122" s="55">
        <v>0</v>
      </c>
      <c r="T122" s="55">
        <f>(M122*S122)</f>
        <v>0</v>
      </c>
      <c r="U122" s="55">
        <f>N122+R122+T122</f>
        <v>20400</v>
      </c>
      <c r="V122" s="55">
        <f>M122*200</f>
        <v>3400</v>
      </c>
      <c r="W122" s="55">
        <v>14</v>
      </c>
      <c r="X122" s="55">
        <v>550</v>
      </c>
      <c r="Y122" s="181">
        <f t="shared" si="15"/>
        <v>7700</v>
      </c>
      <c r="Z122" s="189">
        <v>0</v>
      </c>
      <c r="AA122" s="189"/>
      <c r="AB122" s="55">
        <f>V122+Y122+Z122</f>
        <v>11100</v>
      </c>
      <c r="AC122" s="55">
        <f>AB122+U122</f>
        <v>31500</v>
      </c>
      <c r="AD122" s="244" t="str">
        <f>A122</f>
        <v>612-PR</v>
      </c>
      <c r="AE122" s="74"/>
    </row>
    <row r="123" spans="1:31" s="31" customFormat="1" ht="35.25" hidden="1" customHeight="1" x14ac:dyDescent="0.2">
      <c r="A123" s="33" t="s">
        <v>224</v>
      </c>
      <c r="B123" s="33"/>
      <c r="C123" s="28" t="s">
        <v>33</v>
      </c>
      <c r="D123" s="28" t="s">
        <v>34</v>
      </c>
      <c r="E123" s="35" t="s">
        <v>170</v>
      </c>
      <c r="F123" s="35" t="s">
        <v>85</v>
      </c>
      <c r="G123" s="35" t="s">
        <v>221</v>
      </c>
      <c r="H123" s="220">
        <v>45</v>
      </c>
      <c r="I123" s="33" t="s">
        <v>37</v>
      </c>
      <c r="J123" s="51">
        <v>1200</v>
      </c>
      <c r="K123" s="52">
        <v>17</v>
      </c>
      <c r="L123" s="52">
        <v>0</v>
      </c>
      <c r="M123" s="52">
        <f t="shared" si="11"/>
        <v>17</v>
      </c>
      <c r="N123" s="34">
        <f t="shared" si="12"/>
        <v>20400</v>
      </c>
      <c r="O123" s="53">
        <v>0</v>
      </c>
      <c r="P123" s="53">
        <v>256</v>
      </c>
      <c r="Q123" s="71">
        <v>0.4</v>
      </c>
      <c r="R123" s="54">
        <f t="shared" si="13"/>
        <v>0</v>
      </c>
      <c r="S123" s="34">
        <v>0</v>
      </c>
      <c r="T123" s="34">
        <f>(M123*S123)</f>
        <v>0</v>
      </c>
      <c r="U123" s="34">
        <f>N123+R123+T123</f>
        <v>20400</v>
      </c>
      <c r="V123" s="34">
        <f>M123*200</f>
        <v>3400</v>
      </c>
      <c r="W123" s="34">
        <v>11</v>
      </c>
      <c r="X123" s="34">
        <v>215</v>
      </c>
      <c r="Y123" s="52">
        <f t="shared" si="15"/>
        <v>2365</v>
      </c>
      <c r="Z123" s="46">
        <v>0</v>
      </c>
      <c r="AA123" s="46"/>
      <c r="AB123" s="34">
        <f>V123+Y123+Z123</f>
        <v>5765</v>
      </c>
      <c r="AC123" s="34">
        <f>AB123+U123</f>
        <v>26165</v>
      </c>
      <c r="AD123" s="91" t="str">
        <f>A123</f>
        <v>612-PR</v>
      </c>
      <c r="AE123" s="74" t="s">
        <v>238</v>
      </c>
    </row>
    <row r="124" spans="1:31" s="31" customFormat="1" ht="41.25" customHeight="1" x14ac:dyDescent="0.2">
      <c r="A124" s="62" t="s">
        <v>239</v>
      </c>
      <c r="B124" s="62"/>
      <c r="C124" s="63" t="s">
        <v>33</v>
      </c>
      <c r="D124" s="63" t="s">
        <v>108</v>
      </c>
      <c r="E124" s="37" t="s">
        <v>240</v>
      </c>
      <c r="F124" s="37" t="s">
        <v>205</v>
      </c>
      <c r="G124" s="37" t="s">
        <v>241</v>
      </c>
      <c r="H124" s="245">
        <v>60</v>
      </c>
      <c r="I124" s="62" t="s">
        <v>48</v>
      </c>
      <c r="J124" s="39">
        <v>585</v>
      </c>
      <c r="K124" s="40">
        <v>0</v>
      </c>
      <c r="L124" s="40">
        <v>0</v>
      </c>
      <c r="M124" s="40">
        <f t="shared" si="11"/>
        <v>0</v>
      </c>
      <c r="N124" s="41">
        <f t="shared" si="12"/>
        <v>0</v>
      </c>
      <c r="O124" s="42">
        <v>0</v>
      </c>
      <c r="P124" s="42">
        <v>148</v>
      </c>
      <c r="Q124" s="67">
        <v>0.4</v>
      </c>
      <c r="R124" s="43">
        <f t="shared" si="13"/>
        <v>0</v>
      </c>
      <c r="S124" s="42">
        <v>0</v>
      </c>
      <c r="T124" s="41">
        <v>0</v>
      </c>
      <c r="U124" s="41">
        <f>N124+R124+T124</f>
        <v>0</v>
      </c>
      <c r="V124" s="41">
        <f>M124*200</f>
        <v>0</v>
      </c>
      <c r="W124" s="41">
        <v>0</v>
      </c>
      <c r="X124" s="41">
        <v>509</v>
      </c>
      <c r="Y124" s="40">
        <f t="shared" si="15"/>
        <v>0</v>
      </c>
      <c r="Z124" s="45">
        <v>0</v>
      </c>
      <c r="AA124" s="46"/>
      <c r="AB124" s="41">
        <f>V124+Y124+Z124</f>
        <v>0</v>
      </c>
      <c r="AC124" s="41">
        <f>AB124+U124</f>
        <v>0</v>
      </c>
      <c r="AD124" s="97" t="str">
        <f>A124</f>
        <v>613-PR</v>
      </c>
      <c r="AE124" s="101" t="s">
        <v>243</v>
      </c>
    </row>
    <row r="125" spans="1:31" s="31" customFormat="1" ht="46" customHeight="1" x14ac:dyDescent="0.2">
      <c r="A125" s="62" t="s">
        <v>239</v>
      </c>
      <c r="B125" s="62"/>
      <c r="C125" s="63" t="s">
        <v>33</v>
      </c>
      <c r="D125" s="63" t="s">
        <v>108</v>
      </c>
      <c r="E125" s="37" t="s">
        <v>210</v>
      </c>
      <c r="F125" s="37" t="s">
        <v>244</v>
      </c>
      <c r="G125" s="37" t="s">
        <v>241</v>
      </c>
      <c r="H125" s="245">
        <v>60</v>
      </c>
      <c r="I125" s="62" t="s">
        <v>48</v>
      </c>
      <c r="J125" s="39">
        <v>585</v>
      </c>
      <c r="K125" s="40">
        <v>0</v>
      </c>
      <c r="L125" s="40">
        <v>0</v>
      </c>
      <c r="M125" s="40">
        <f t="shared" si="11"/>
        <v>0</v>
      </c>
      <c r="N125" s="41">
        <f t="shared" si="12"/>
        <v>0</v>
      </c>
      <c r="O125" s="42">
        <v>0</v>
      </c>
      <c r="P125" s="42">
        <v>181</v>
      </c>
      <c r="Q125" s="67">
        <v>0.4</v>
      </c>
      <c r="R125" s="43">
        <f t="shared" si="13"/>
        <v>0</v>
      </c>
      <c r="S125" s="42">
        <v>0</v>
      </c>
      <c r="T125" s="41">
        <v>0</v>
      </c>
      <c r="U125" s="41">
        <f>N125+R125+T125</f>
        <v>0</v>
      </c>
      <c r="V125" s="41">
        <f>M125*200</f>
        <v>0</v>
      </c>
      <c r="W125" s="41">
        <v>0</v>
      </c>
      <c r="X125" s="41">
        <v>509</v>
      </c>
      <c r="Y125" s="40">
        <f t="shared" si="15"/>
        <v>0</v>
      </c>
      <c r="Z125" s="45">
        <v>0</v>
      </c>
      <c r="AA125" s="45"/>
      <c r="AB125" s="41">
        <f>V125+Y125+Z125</f>
        <v>0</v>
      </c>
      <c r="AC125" s="41">
        <f>AB125+U125</f>
        <v>0</v>
      </c>
      <c r="AD125" s="91" t="str">
        <f>A125</f>
        <v>613-PR</v>
      </c>
      <c r="AE125" s="74"/>
    </row>
    <row r="126" spans="1:31" s="31" customFormat="1" ht="37.5" hidden="1" customHeight="1" x14ac:dyDescent="0.2">
      <c r="A126" s="33" t="s">
        <v>239</v>
      </c>
      <c r="B126" s="33"/>
      <c r="C126" s="28" t="s">
        <v>33</v>
      </c>
      <c r="D126" s="28" t="s">
        <v>45</v>
      </c>
      <c r="E126" s="35" t="s">
        <v>246</v>
      </c>
      <c r="F126" s="35" t="s">
        <v>196</v>
      </c>
      <c r="G126" s="35" t="s">
        <v>241</v>
      </c>
      <c r="H126" s="220">
        <v>60</v>
      </c>
      <c r="I126" s="33" t="s">
        <v>48</v>
      </c>
      <c r="J126" s="51">
        <v>585</v>
      </c>
      <c r="K126" s="52">
        <v>22</v>
      </c>
      <c r="L126" s="52">
        <v>0</v>
      </c>
      <c r="M126" s="52">
        <f t="shared" si="11"/>
        <v>22</v>
      </c>
      <c r="N126" s="34">
        <f t="shared" si="12"/>
        <v>12870</v>
      </c>
      <c r="O126" s="53">
        <v>36</v>
      </c>
      <c r="P126" s="53">
        <v>22</v>
      </c>
      <c r="Q126" s="71">
        <v>0.4</v>
      </c>
      <c r="R126" s="54">
        <f t="shared" si="13"/>
        <v>316.8</v>
      </c>
      <c r="S126" s="34">
        <v>0</v>
      </c>
      <c r="T126" s="34">
        <v>0</v>
      </c>
      <c r="U126" s="34">
        <f>N126+R126+T126</f>
        <v>13186.8</v>
      </c>
      <c r="V126" s="34">
        <f>M126*200</f>
        <v>4400</v>
      </c>
      <c r="W126" s="34">
        <v>6</v>
      </c>
      <c r="X126" s="34">
        <v>160</v>
      </c>
      <c r="Y126" s="52">
        <f t="shared" si="15"/>
        <v>960</v>
      </c>
      <c r="Z126" s="46">
        <v>0</v>
      </c>
      <c r="AA126" s="46"/>
      <c r="AB126" s="34">
        <f>V126+Y126+Z126</f>
        <v>5360</v>
      </c>
      <c r="AC126" s="34">
        <f>AB126+U126</f>
        <v>18546.8</v>
      </c>
      <c r="AD126" s="91" t="str">
        <f>A126</f>
        <v>613-PR</v>
      </c>
      <c r="AE126" s="74"/>
    </row>
    <row r="127" spans="1:31" s="31" customFormat="1" ht="35.25" hidden="1" customHeight="1" x14ac:dyDescent="0.2">
      <c r="A127" s="33" t="s">
        <v>239</v>
      </c>
      <c r="B127" s="33" t="s">
        <v>598</v>
      </c>
      <c r="C127" s="28" t="s">
        <v>33</v>
      </c>
      <c r="D127" s="28" t="s">
        <v>45</v>
      </c>
      <c r="E127" s="35" t="s">
        <v>156</v>
      </c>
      <c r="F127" s="35" t="s">
        <v>196</v>
      </c>
      <c r="G127" s="35" t="s">
        <v>241</v>
      </c>
      <c r="H127" s="220">
        <v>60</v>
      </c>
      <c r="I127" s="33" t="s">
        <v>48</v>
      </c>
      <c r="J127" s="51">
        <v>585</v>
      </c>
      <c r="K127" s="52">
        <v>0</v>
      </c>
      <c r="L127" s="52">
        <v>0</v>
      </c>
      <c r="M127" s="52">
        <f t="shared" si="11"/>
        <v>0</v>
      </c>
      <c r="N127" s="34">
        <f t="shared" si="12"/>
        <v>0</v>
      </c>
      <c r="O127" s="53">
        <v>0</v>
      </c>
      <c r="P127" s="53">
        <v>8</v>
      </c>
      <c r="Q127" s="71">
        <v>0.4</v>
      </c>
      <c r="R127" s="54">
        <f t="shared" si="13"/>
        <v>0</v>
      </c>
      <c r="S127" s="34">
        <v>0</v>
      </c>
      <c r="T127" s="34">
        <v>0</v>
      </c>
      <c r="U127" s="34">
        <f>N127+R127+T127</f>
        <v>0</v>
      </c>
      <c r="V127" s="34">
        <f>M127*200</f>
        <v>0</v>
      </c>
      <c r="W127" s="34">
        <v>0</v>
      </c>
      <c r="X127" s="34">
        <v>160</v>
      </c>
      <c r="Y127" s="52">
        <f t="shared" si="15"/>
        <v>0</v>
      </c>
      <c r="Z127" s="46">
        <v>0</v>
      </c>
      <c r="AA127" s="46"/>
      <c r="AB127" s="34">
        <f>V127+Y127+Z127</f>
        <v>0</v>
      </c>
      <c r="AC127" s="34">
        <f>AB127+U127</f>
        <v>0</v>
      </c>
      <c r="AD127" s="91" t="str">
        <f>A127</f>
        <v>613-PR</v>
      </c>
      <c r="AE127" s="74"/>
    </row>
    <row r="128" spans="1:31" s="31" customFormat="1" ht="36.75" hidden="1" customHeight="1" x14ac:dyDescent="0.2">
      <c r="A128" s="62" t="s">
        <v>239</v>
      </c>
      <c r="B128" s="62"/>
      <c r="C128" s="63" t="s">
        <v>33</v>
      </c>
      <c r="D128" s="63" t="s">
        <v>45</v>
      </c>
      <c r="E128" s="37" t="s">
        <v>249</v>
      </c>
      <c r="F128" s="37" t="s">
        <v>196</v>
      </c>
      <c r="G128" s="37" t="s">
        <v>241</v>
      </c>
      <c r="H128" s="245">
        <v>60</v>
      </c>
      <c r="I128" s="62" t="s">
        <v>48</v>
      </c>
      <c r="J128" s="39">
        <v>585</v>
      </c>
      <c r="K128" s="40">
        <v>0</v>
      </c>
      <c r="L128" s="40">
        <v>0</v>
      </c>
      <c r="M128" s="40">
        <f t="shared" si="11"/>
        <v>0</v>
      </c>
      <c r="N128" s="41">
        <f t="shared" si="12"/>
        <v>0</v>
      </c>
      <c r="O128" s="42">
        <v>0</v>
      </c>
      <c r="P128" s="42">
        <v>0</v>
      </c>
      <c r="Q128" s="67">
        <v>0.4</v>
      </c>
      <c r="R128" s="43">
        <f t="shared" si="13"/>
        <v>0</v>
      </c>
      <c r="S128" s="41">
        <v>0</v>
      </c>
      <c r="T128" s="41">
        <v>0</v>
      </c>
      <c r="U128" s="41">
        <f>N128+R128+T128</f>
        <v>0</v>
      </c>
      <c r="V128" s="41">
        <f>M128*200</f>
        <v>0</v>
      </c>
      <c r="W128" s="41">
        <v>0</v>
      </c>
      <c r="X128" s="41">
        <v>385</v>
      </c>
      <c r="Y128" s="40">
        <f t="shared" si="15"/>
        <v>0</v>
      </c>
      <c r="Z128" s="45">
        <v>0</v>
      </c>
      <c r="AA128" s="46"/>
      <c r="AB128" s="41">
        <f>V128+Y128+Z128</f>
        <v>0</v>
      </c>
      <c r="AC128" s="41">
        <f>AB128+U128</f>
        <v>0</v>
      </c>
      <c r="AD128" s="97" t="str">
        <f>A128</f>
        <v>613-PR</v>
      </c>
      <c r="AE128" s="101" t="s">
        <v>251</v>
      </c>
    </row>
    <row r="129" spans="1:31" s="31" customFormat="1" ht="36.75" hidden="1" customHeight="1" x14ac:dyDescent="0.2">
      <c r="A129" s="33" t="s">
        <v>239</v>
      </c>
      <c r="B129" s="33"/>
      <c r="C129" s="28" t="s">
        <v>33</v>
      </c>
      <c r="D129" s="28" t="s">
        <v>45</v>
      </c>
      <c r="E129" s="35" t="s">
        <v>69</v>
      </c>
      <c r="F129" s="35" t="s">
        <v>252</v>
      </c>
      <c r="G129" s="35" t="s">
        <v>241</v>
      </c>
      <c r="H129" s="220">
        <v>60</v>
      </c>
      <c r="I129" s="33" t="s">
        <v>48</v>
      </c>
      <c r="J129" s="51">
        <v>585</v>
      </c>
      <c r="K129" s="52">
        <v>0</v>
      </c>
      <c r="L129" s="52">
        <v>17</v>
      </c>
      <c r="M129" s="52">
        <f t="shared" si="11"/>
        <v>17</v>
      </c>
      <c r="N129" s="34">
        <f t="shared" si="12"/>
        <v>9945</v>
      </c>
      <c r="O129" s="53">
        <v>36</v>
      </c>
      <c r="P129" s="53">
        <v>72</v>
      </c>
      <c r="Q129" s="71">
        <v>0.4</v>
      </c>
      <c r="R129" s="54">
        <f t="shared" si="13"/>
        <v>1036.8</v>
      </c>
      <c r="S129" s="34">
        <v>0</v>
      </c>
      <c r="T129" s="34">
        <f>(M129*S129)</f>
        <v>0</v>
      </c>
      <c r="U129" s="34">
        <f>N129+R129+T129</f>
        <v>10981.8</v>
      </c>
      <c r="V129" s="34">
        <f>M129*200</f>
        <v>3400</v>
      </c>
      <c r="W129" s="34">
        <v>6</v>
      </c>
      <c r="X129" s="34">
        <v>260</v>
      </c>
      <c r="Y129" s="52">
        <f t="shared" si="15"/>
        <v>1560</v>
      </c>
      <c r="Z129" s="46">
        <v>0</v>
      </c>
      <c r="AA129" s="46"/>
      <c r="AB129" s="34">
        <f>V129+Y129+Z129</f>
        <v>4960</v>
      </c>
      <c r="AC129" s="34">
        <f>AB129+U129</f>
        <v>15941.8</v>
      </c>
      <c r="AD129" s="91" t="str">
        <f>A129</f>
        <v>613-PR</v>
      </c>
      <c r="AE129" s="74"/>
    </row>
    <row r="130" spans="1:31" s="31" customFormat="1" ht="36.75" hidden="1" customHeight="1" x14ac:dyDescent="0.2">
      <c r="A130" s="33" t="s">
        <v>239</v>
      </c>
      <c r="B130" s="33"/>
      <c r="C130" s="28" t="s">
        <v>33</v>
      </c>
      <c r="D130" s="28" t="s">
        <v>45</v>
      </c>
      <c r="E130" s="35" t="s">
        <v>153</v>
      </c>
      <c r="F130" s="35" t="s">
        <v>196</v>
      </c>
      <c r="G130" s="35" t="s">
        <v>253</v>
      </c>
      <c r="H130" s="220">
        <v>45</v>
      </c>
      <c r="I130" s="33" t="s">
        <v>48</v>
      </c>
      <c r="J130" s="51">
        <v>585</v>
      </c>
      <c r="K130" s="52">
        <v>0</v>
      </c>
      <c r="L130" s="52">
        <v>18</v>
      </c>
      <c r="M130" s="52">
        <f t="shared" si="11"/>
        <v>18</v>
      </c>
      <c r="N130" s="34">
        <f t="shared" si="12"/>
        <v>10530</v>
      </c>
      <c r="O130" s="53">
        <v>28</v>
      </c>
      <c r="P130" s="53">
        <v>31</v>
      </c>
      <c r="Q130" s="71">
        <v>0.4</v>
      </c>
      <c r="R130" s="54">
        <f t="shared" si="13"/>
        <v>347.2</v>
      </c>
      <c r="S130" s="34">
        <v>0</v>
      </c>
      <c r="T130" s="34">
        <f>(M130*S130)</f>
        <v>0</v>
      </c>
      <c r="U130" s="34">
        <f>N130+R130+T130</f>
        <v>10877.2</v>
      </c>
      <c r="V130" s="34">
        <f>M130*200</f>
        <v>3600</v>
      </c>
      <c r="W130" s="34">
        <v>4</v>
      </c>
      <c r="X130" s="34">
        <v>160</v>
      </c>
      <c r="Y130" s="52">
        <f t="shared" si="15"/>
        <v>640</v>
      </c>
      <c r="Z130" s="52">
        <v>0</v>
      </c>
      <c r="AA130" s="52"/>
      <c r="AB130" s="34">
        <f>V130+Y130+Z130</f>
        <v>4240</v>
      </c>
      <c r="AC130" s="34">
        <f>AB130+U130</f>
        <v>15117.2</v>
      </c>
      <c r="AD130" s="91" t="str">
        <f>A130</f>
        <v>613-PR</v>
      </c>
      <c r="AE130" s="74"/>
    </row>
    <row r="131" spans="1:31" s="31" customFormat="1" ht="37.5" hidden="1" customHeight="1" x14ac:dyDescent="0.2">
      <c r="A131" s="33" t="s">
        <v>239</v>
      </c>
      <c r="B131" s="33"/>
      <c r="C131" s="28" t="s">
        <v>33</v>
      </c>
      <c r="D131" s="28" t="s">
        <v>34</v>
      </c>
      <c r="E131" s="35" t="s">
        <v>177</v>
      </c>
      <c r="F131" s="35" t="s">
        <v>196</v>
      </c>
      <c r="G131" s="35" t="s">
        <v>253</v>
      </c>
      <c r="H131" s="220">
        <v>45</v>
      </c>
      <c r="I131" s="33" t="s">
        <v>48</v>
      </c>
      <c r="J131" s="51">
        <v>585</v>
      </c>
      <c r="K131" s="52">
        <v>0</v>
      </c>
      <c r="L131" s="52">
        <v>25</v>
      </c>
      <c r="M131" s="52">
        <f t="shared" si="11"/>
        <v>25</v>
      </c>
      <c r="N131" s="34">
        <f t="shared" si="12"/>
        <v>14625</v>
      </c>
      <c r="O131" s="53">
        <v>28</v>
      </c>
      <c r="P131" s="53">
        <v>88</v>
      </c>
      <c r="Q131" s="71">
        <v>0.4</v>
      </c>
      <c r="R131" s="54">
        <f t="shared" si="13"/>
        <v>985.60000000000014</v>
      </c>
      <c r="S131" s="34">
        <v>0</v>
      </c>
      <c r="T131" s="34">
        <f>(M131*S131)</f>
        <v>0</v>
      </c>
      <c r="U131" s="34">
        <f>N131+R131+T131</f>
        <v>15610.6</v>
      </c>
      <c r="V131" s="34">
        <f>M131*200</f>
        <v>5000</v>
      </c>
      <c r="W131" s="34">
        <v>4</v>
      </c>
      <c r="X131" s="34">
        <v>420</v>
      </c>
      <c r="Y131" s="52">
        <f t="shared" si="15"/>
        <v>1680</v>
      </c>
      <c r="Z131" s="46">
        <v>0</v>
      </c>
      <c r="AA131" s="46"/>
      <c r="AB131" s="34">
        <f>V131+Y131+Z131</f>
        <v>6680</v>
      </c>
      <c r="AC131" s="34">
        <f>AB131+U131</f>
        <v>22290.6</v>
      </c>
      <c r="AD131" s="91" t="str">
        <f>A131</f>
        <v>613-PR</v>
      </c>
      <c r="AE131" s="74" t="s">
        <v>256</v>
      </c>
    </row>
    <row r="132" spans="1:31" s="31" customFormat="1" ht="35.25" hidden="1" customHeight="1" x14ac:dyDescent="0.2">
      <c r="A132" s="33" t="s">
        <v>257</v>
      </c>
      <c r="B132" s="33"/>
      <c r="C132" s="28" t="s">
        <v>33</v>
      </c>
      <c r="D132" s="28" t="s">
        <v>45</v>
      </c>
      <c r="E132" s="35" t="s">
        <v>246</v>
      </c>
      <c r="F132" s="35" t="s">
        <v>47</v>
      </c>
      <c r="G132" s="35" t="s">
        <v>258</v>
      </c>
      <c r="H132" s="220">
        <v>45</v>
      </c>
      <c r="I132" s="33" t="s">
        <v>48</v>
      </c>
      <c r="J132" s="51">
        <v>585</v>
      </c>
      <c r="K132" s="52">
        <v>19</v>
      </c>
      <c r="L132" s="52">
        <v>0</v>
      </c>
      <c r="M132" s="52">
        <f t="shared" si="11"/>
        <v>19</v>
      </c>
      <c r="N132" s="34">
        <f t="shared" si="12"/>
        <v>11115</v>
      </c>
      <c r="O132" s="53">
        <v>28</v>
      </c>
      <c r="P132" s="53">
        <v>22</v>
      </c>
      <c r="Q132" s="71">
        <v>0.4</v>
      </c>
      <c r="R132" s="71">
        <f t="shared" si="13"/>
        <v>246.40000000000003</v>
      </c>
      <c r="S132" s="53">
        <v>385</v>
      </c>
      <c r="T132" s="34">
        <f>(M132*S132)</f>
        <v>7315</v>
      </c>
      <c r="U132" s="34">
        <f>N132+R132+T132</f>
        <v>18676.400000000001</v>
      </c>
      <c r="V132" s="34">
        <f>M132*200</f>
        <v>3800</v>
      </c>
      <c r="W132" s="34">
        <v>1</v>
      </c>
      <c r="X132" s="34">
        <v>160</v>
      </c>
      <c r="Y132" s="52">
        <f t="shared" si="15"/>
        <v>160</v>
      </c>
      <c r="Z132" s="46">
        <v>0</v>
      </c>
      <c r="AA132" s="46"/>
      <c r="AB132" s="34">
        <f>V132+Y132+Z132</f>
        <v>3960</v>
      </c>
      <c r="AC132" s="34">
        <f>AB132+U132</f>
        <v>22636.400000000001</v>
      </c>
      <c r="AD132" s="91" t="str">
        <f>A132</f>
        <v>615-PR</v>
      </c>
      <c r="AE132" s="74"/>
    </row>
    <row r="133" spans="1:31" s="31" customFormat="1" ht="38.25" hidden="1" customHeight="1" x14ac:dyDescent="0.2">
      <c r="A133" s="33" t="s">
        <v>257</v>
      </c>
      <c r="B133" s="33"/>
      <c r="C133" s="28" t="s">
        <v>33</v>
      </c>
      <c r="D133" s="28" t="s">
        <v>45</v>
      </c>
      <c r="E133" s="35" t="s">
        <v>228</v>
      </c>
      <c r="F133" s="35" t="s">
        <v>140</v>
      </c>
      <c r="G133" s="35" t="s">
        <v>141</v>
      </c>
      <c r="H133" s="220">
        <v>45</v>
      </c>
      <c r="I133" s="33" t="s">
        <v>37</v>
      </c>
      <c r="J133" s="51">
        <v>1200</v>
      </c>
      <c r="K133" s="52">
        <v>17</v>
      </c>
      <c r="L133" s="52">
        <v>0</v>
      </c>
      <c r="M133" s="52">
        <f t="shared" si="11"/>
        <v>17</v>
      </c>
      <c r="N133" s="34">
        <f t="shared" si="12"/>
        <v>20400</v>
      </c>
      <c r="O133" s="53">
        <v>0</v>
      </c>
      <c r="P133" s="53">
        <v>0</v>
      </c>
      <c r="Q133" s="71">
        <v>0.4</v>
      </c>
      <c r="R133" s="71">
        <f t="shared" si="13"/>
        <v>0</v>
      </c>
      <c r="S133" s="53">
        <v>0</v>
      </c>
      <c r="T133" s="34">
        <f>(M133*S133)</f>
        <v>0</v>
      </c>
      <c r="U133" s="34">
        <f>N133+R133+T133</f>
        <v>20400</v>
      </c>
      <c r="V133" s="34">
        <f>M133*200</f>
        <v>3400</v>
      </c>
      <c r="W133" s="34">
        <v>14</v>
      </c>
      <c r="X133" s="34">
        <v>425</v>
      </c>
      <c r="Y133" s="52">
        <f t="shared" si="15"/>
        <v>5950</v>
      </c>
      <c r="Z133" s="46">
        <v>0</v>
      </c>
      <c r="AA133" s="46"/>
      <c r="AB133" s="34">
        <f>V133+Y133+Z133</f>
        <v>9350</v>
      </c>
      <c r="AC133" s="34">
        <f>AB133+U133</f>
        <v>29750</v>
      </c>
      <c r="AD133" s="91" t="str">
        <f>A133</f>
        <v>615-PR</v>
      </c>
      <c r="AE133" s="74"/>
    </row>
    <row r="134" spans="1:31" s="31" customFormat="1" ht="37" hidden="1" customHeight="1" x14ac:dyDescent="0.2">
      <c r="A134" s="33" t="s">
        <v>257</v>
      </c>
      <c r="B134" s="33" t="s">
        <v>595</v>
      </c>
      <c r="C134" s="28" t="s">
        <v>33</v>
      </c>
      <c r="D134" s="28" t="s">
        <v>45</v>
      </c>
      <c r="E134" s="35" t="s">
        <v>143</v>
      </c>
      <c r="F134" s="35" t="s">
        <v>102</v>
      </c>
      <c r="G134" s="35" t="s">
        <v>135</v>
      </c>
      <c r="H134" s="220">
        <v>45</v>
      </c>
      <c r="I134" s="33" t="s">
        <v>37</v>
      </c>
      <c r="J134" s="51">
        <v>1200</v>
      </c>
      <c r="K134" s="52">
        <v>17</v>
      </c>
      <c r="L134" s="52">
        <v>0</v>
      </c>
      <c r="M134" s="52">
        <f t="shared" si="11"/>
        <v>17</v>
      </c>
      <c r="N134" s="34">
        <f t="shared" si="12"/>
        <v>20400</v>
      </c>
      <c r="O134" s="53">
        <v>0</v>
      </c>
      <c r="P134" s="53">
        <v>0</v>
      </c>
      <c r="Q134" s="71">
        <v>0.4</v>
      </c>
      <c r="R134" s="71">
        <f t="shared" si="13"/>
        <v>0</v>
      </c>
      <c r="S134" s="53">
        <v>0</v>
      </c>
      <c r="T134" s="34">
        <f>(M134*S134)</f>
        <v>0</v>
      </c>
      <c r="U134" s="34">
        <f>N134+R134+T134</f>
        <v>20400</v>
      </c>
      <c r="V134" s="34">
        <f>M134*200</f>
        <v>3400</v>
      </c>
      <c r="W134" s="34">
        <v>14</v>
      </c>
      <c r="X134" s="34">
        <v>160</v>
      </c>
      <c r="Y134" s="52">
        <f t="shared" si="15"/>
        <v>2240</v>
      </c>
      <c r="Z134" s="46">
        <v>0</v>
      </c>
      <c r="AA134" s="46"/>
      <c r="AB134" s="34">
        <f>V134+Y134+Z134</f>
        <v>5640</v>
      </c>
      <c r="AC134" s="34">
        <f>AB134+U134</f>
        <v>26040</v>
      </c>
      <c r="AD134" s="91" t="str">
        <f>A134</f>
        <v>615-PR</v>
      </c>
      <c r="AE134" s="74"/>
    </row>
    <row r="135" spans="1:31" s="31" customFormat="1" ht="44" hidden="1" customHeight="1" x14ac:dyDescent="0.2">
      <c r="A135" s="33" t="s">
        <v>257</v>
      </c>
      <c r="B135" s="33" t="s">
        <v>597</v>
      </c>
      <c r="C135" s="28" t="s">
        <v>33</v>
      </c>
      <c r="D135" s="28" t="s">
        <v>45</v>
      </c>
      <c r="E135" s="35" t="s">
        <v>249</v>
      </c>
      <c r="F135" s="35" t="s">
        <v>52</v>
      </c>
      <c r="G135" s="35" t="s">
        <v>258</v>
      </c>
      <c r="H135" s="220">
        <v>45</v>
      </c>
      <c r="I135" s="33" t="s">
        <v>172</v>
      </c>
      <c r="J135" s="51">
        <v>585</v>
      </c>
      <c r="K135" s="52">
        <v>17</v>
      </c>
      <c r="L135" s="52">
        <v>0</v>
      </c>
      <c r="M135" s="52">
        <f t="shared" si="11"/>
        <v>17</v>
      </c>
      <c r="N135" s="34">
        <f t="shared" si="12"/>
        <v>9945</v>
      </c>
      <c r="O135" s="53">
        <v>28</v>
      </c>
      <c r="P135" s="53">
        <v>110</v>
      </c>
      <c r="Q135" s="71">
        <v>0.4</v>
      </c>
      <c r="R135" s="71">
        <f t="shared" si="13"/>
        <v>1232</v>
      </c>
      <c r="S135" s="53">
        <v>385</v>
      </c>
      <c r="T135" s="34">
        <f>(M135*S135)</f>
        <v>6545</v>
      </c>
      <c r="U135" s="34">
        <f>N135+R135+T135</f>
        <v>17722</v>
      </c>
      <c r="V135" s="34">
        <f>M135*200</f>
        <v>3400</v>
      </c>
      <c r="W135" s="34">
        <v>1</v>
      </c>
      <c r="X135" s="34">
        <v>385</v>
      </c>
      <c r="Y135" s="52">
        <f t="shared" si="15"/>
        <v>385</v>
      </c>
      <c r="Z135" s="46">
        <v>0</v>
      </c>
      <c r="AA135" s="46"/>
      <c r="AB135" s="34">
        <f>V135+Y135+Z135</f>
        <v>3785</v>
      </c>
      <c r="AC135" s="34">
        <f>AB135+U135</f>
        <v>21507</v>
      </c>
      <c r="AD135" s="91" t="str">
        <f>A135</f>
        <v>615-PR</v>
      </c>
      <c r="AE135" s="74" t="s">
        <v>260</v>
      </c>
    </row>
    <row r="136" spans="1:31" s="31" customFormat="1" ht="40" hidden="1" customHeight="1" x14ac:dyDescent="0.2">
      <c r="A136" s="33" t="s">
        <v>257</v>
      </c>
      <c r="B136" s="33"/>
      <c r="C136" s="28" t="s">
        <v>33</v>
      </c>
      <c r="D136" s="28" t="s">
        <v>45</v>
      </c>
      <c r="E136" s="35" t="s">
        <v>261</v>
      </c>
      <c r="F136" s="35" t="s">
        <v>102</v>
      </c>
      <c r="G136" s="35" t="s">
        <v>258</v>
      </c>
      <c r="H136" s="220">
        <v>45</v>
      </c>
      <c r="I136" s="33" t="s">
        <v>172</v>
      </c>
      <c r="J136" s="51">
        <v>585</v>
      </c>
      <c r="K136" s="52">
        <v>0</v>
      </c>
      <c r="L136" s="52">
        <v>17</v>
      </c>
      <c r="M136" s="52">
        <f t="shared" si="11"/>
        <v>17</v>
      </c>
      <c r="N136" s="34">
        <f t="shared" si="12"/>
        <v>9945</v>
      </c>
      <c r="O136" s="53">
        <v>14</v>
      </c>
      <c r="P136" s="53">
        <v>121</v>
      </c>
      <c r="Q136" s="71">
        <v>0.4</v>
      </c>
      <c r="R136" s="71">
        <f t="shared" si="13"/>
        <v>677.60000000000014</v>
      </c>
      <c r="S136" s="53">
        <v>385</v>
      </c>
      <c r="T136" s="34">
        <f>(M136*S136)</f>
        <v>6545</v>
      </c>
      <c r="U136" s="34">
        <f>N136+R136+T136</f>
        <v>17167.599999999999</v>
      </c>
      <c r="V136" s="34">
        <f>M136*200</f>
        <v>3400</v>
      </c>
      <c r="W136" s="34">
        <v>1</v>
      </c>
      <c r="X136" s="34">
        <v>681</v>
      </c>
      <c r="Y136" s="52">
        <f t="shared" si="15"/>
        <v>681</v>
      </c>
      <c r="Z136" s="46">
        <v>0</v>
      </c>
      <c r="AA136" s="46"/>
      <c r="AB136" s="34">
        <f>V136+Y136+Z136</f>
        <v>4081</v>
      </c>
      <c r="AC136" s="34">
        <f>AB136+U136</f>
        <v>21248.6</v>
      </c>
      <c r="AD136" s="91" t="str">
        <f>A136</f>
        <v>615-PR</v>
      </c>
      <c r="AE136" s="74" t="s">
        <v>262</v>
      </c>
    </row>
    <row r="137" spans="1:31" s="31" customFormat="1" ht="42" hidden="1" customHeight="1" x14ac:dyDescent="0.2">
      <c r="A137" s="33" t="s">
        <v>257</v>
      </c>
      <c r="B137" s="33"/>
      <c r="C137" s="28" t="s">
        <v>33</v>
      </c>
      <c r="D137" s="28" t="s">
        <v>45</v>
      </c>
      <c r="E137" s="35" t="s">
        <v>261</v>
      </c>
      <c r="F137" s="35" t="s">
        <v>102</v>
      </c>
      <c r="G137" s="35" t="s">
        <v>258</v>
      </c>
      <c r="H137" s="220">
        <v>45</v>
      </c>
      <c r="I137" s="33" t="s">
        <v>172</v>
      </c>
      <c r="J137" s="51">
        <v>585</v>
      </c>
      <c r="K137" s="52">
        <v>17</v>
      </c>
      <c r="L137" s="52">
        <v>0</v>
      </c>
      <c r="M137" s="52">
        <f t="shared" si="11"/>
        <v>17</v>
      </c>
      <c r="N137" s="34">
        <f t="shared" si="12"/>
        <v>9945</v>
      </c>
      <c r="O137" s="53">
        <v>14</v>
      </c>
      <c r="P137" s="53">
        <v>121</v>
      </c>
      <c r="Q137" s="71">
        <v>0.4</v>
      </c>
      <c r="R137" s="71">
        <f t="shared" si="13"/>
        <v>677.60000000000014</v>
      </c>
      <c r="S137" s="53">
        <v>385</v>
      </c>
      <c r="T137" s="34">
        <f>(M137*S137)</f>
        <v>6545</v>
      </c>
      <c r="U137" s="34">
        <f>N137+R137+T137</f>
        <v>17167.599999999999</v>
      </c>
      <c r="V137" s="34">
        <f>M137*200</f>
        <v>3400</v>
      </c>
      <c r="W137" s="34">
        <v>1</v>
      </c>
      <c r="X137" s="34">
        <v>681</v>
      </c>
      <c r="Y137" s="52">
        <f t="shared" si="15"/>
        <v>681</v>
      </c>
      <c r="Z137" s="46">
        <v>0</v>
      </c>
      <c r="AA137" s="46"/>
      <c r="AB137" s="34">
        <f>V137+Y137+Z137</f>
        <v>4081</v>
      </c>
      <c r="AC137" s="34">
        <f>AB137+U137</f>
        <v>21248.6</v>
      </c>
      <c r="AD137" s="91" t="str">
        <f>A137</f>
        <v>615-PR</v>
      </c>
      <c r="AE137" s="74" t="s">
        <v>263</v>
      </c>
    </row>
    <row r="138" spans="1:31" s="31" customFormat="1" ht="35.25" hidden="1" customHeight="1" x14ac:dyDescent="0.2">
      <c r="A138" s="33" t="s">
        <v>257</v>
      </c>
      <c r="B138" s="33"/>
      <c r="C138" s="28" t="s">
        <v>33</v>
      </c>
      <c r="D138" s="28" t="s">
        <v>45</v>
      </c>
      <c r="E138" s="35" t="s">
        <v>143</v>
      </c>
      <c r="F138" s="35" t="s">
        <v>264</v>
      </c>
      <c r="G138" s="35" t="s">
        <v>265</v>
      </c>
      <c r="H138" s="220">
        <v>45</v>
      </c>
      <c r="I138" s="33" t="s">
        <v>37</v>
      </c>
      <c r="J138" s="51">
        <v>1200</v>
      </c>
      <c r="K138" s="52">
        <v>0</v>
      </c>
      <c r="L138" s="52">
        <v>17</v>
      </c>
      <c r="M138" s="52">
        <f t="shared" si="11"/>
        <v>17</v>
      </c>
      <c r="N138" s="34">
        <f t="shared" si="12"/>
        <v>20400</v>
      </c>
      <c r="O138" s="53">
        <v>0</v>
      </c>
      <c r="P138" s="53">
        <v>0</v>
      </c>
      <c r="Q138" s="71">
        <v>0</v>
      </c>
      <c r="R138" s="54">
        <v>0</v>
      </c>
      <c r="S138" s="34">
        <v>0</v>
      </c>
      <c r="T138" s="34">
        <v>0</v>
      </c>
      <c r="U138" s="34">
        <f>N138+R138+T138</f>
        <v>20400</v>
      </c>
      <c r="V138" s="34">
        <f>M138*200</f>
        <v>3400</v>
      </c>
      <c r="W138" s="34">
        <v>14</v>
      </c>
      <c r="X138" s="34">
        <v>160</v>
      </c>
      <c r="Y138" s="52">
        <f t="shared" si="15"/>
        <v>2240</v>
      </c>
      <c r="Z138" s="46">
        <v>0</v>
      </c>
      <c r="AA138" s="46"/>
      <c r="AB138" s="34">
        <f>V138+Y138+Z138</f>
        <v>5640</v>
      </c>
      <c r="AC138" s="30">
        <f>AB138+U138</f>
        <v>26040</v>
      </c>
      <c r="AD138" s="91" t="str">
        <f>A138</f>
        <v>615-PR</v>
      </c>
      <c r="AE138" s="74"/>
    </row>
    <row r="139" spans="1:31" s="31" customFormat="1" ht="48.75" hidden="1" customHeight="1" x14ac:dyDescent="0.2">
      <c r="A139" s="33" t="s">
        <v>257</v>
      </c>
      <c r="B139" s="33"/>
      <c r="C139" s="28" t="s">
        <v>33</v>
      </c>
      <c r="D139" s="28" t="s">
        <v>45</v>
      </c>
      <c r="E139" s="35" t="s">
        <v>143</v>
      </c>
      <c r="F139" s="35" t="s">
        <v>102</v>
      </c>
      <c r="G139" s="35" t="s">
        <v>258</v>
      </c>
      <c r="H139" s="220">
        <v>45</v>
      </c>
      <c r="I139" s="33" t="s">
        <v>37</v>
      </c>
      <c r="J139" s="51">
        <v>1200</v>
      </c>
      <c r="K139" s="52">
        <v>17</v>
      </c>
      <c r="L139" s="52">
        <v>0</v>
      </c>
      <c r="M139" s="52">
        <f t="shared" si="11"/>
        <v>17</v>
      </c>
      <c r="N139" s="34">
        <f t="shared" si="12"/>
        <v>20400</v>
      </c>
      <c r="O139" s="53">
        <v>0</v>
      </c>
      <c r="P139" s="53">
        <v>0</v>
      </c>
      <c r="Q139" s="71">
        <v>0.4</v>
      </c>
      <c r="R139" s="71">
        <f t="shared" ref="R139:R170" si="16">SUM(P139*Q139*O139)</f>
        <v>0</v>
      </c>
      <c r="S139" s="53">
        <v>0</v>
      </c>
      <c r="T139" s="34">
        <f>(M139*S139)</f>
        <v>0</v>
      </c>
      <c r="U139" s="34">
        <f>N139+R139+T139</f>
        <v>20400</v>
      </c>
      <c r="V139" s="34">
        <f>M139*200</f>
        <v>3400</v>
      </c>
      <c r="W139" s="34">
        <v>14</v>
      </c>
      <c r="X139" s="34">
        <v>160</v>
      </c>
      <c r="Y139" s="52">
        <f t="shared" si="15"/>
        <v>2240</v>
      </c>
      <c r="Z139" s="46">
        <v>0</v>
      </c>
      <c r="AA139" s="46"/>
      <c r="AB139" s="34">
        <f>V139+Y139+Z139</f>
        <v>5640</v>
      </c>
      <c r="AC139" s="34">
        <f>AB139+U139</f>
        <v>26040</v>
      </c>
      <c r="AD139" s="91" t="str">
        <f>A139</f>
        <v>615-PR</v>
      </c>
      <c r="AE139" s="74"/>
    </row>
    <row r="140" spans="1:31" s="31" customFormat="1" ht="48.75" hidden="1" customHeight="1" x14ac:dyDescent="0.2">
      <c r="A140" s="178" t="s">
        <v>257</v>
      </c>
      <c r="B140" s="178"/>
      <c r="C140" s="179" t="s">
        <v>33</v>
      </c>
      <c r="D140" s="179" t="s">
        <v>45</v>
      </c>
      <c r="E140" s="180" t="s">
        <v>69</v>
      </c>
      <c r="F140" s="180" t="s">
        <v>78</v>
      </c>
      <c r="G140" s="180" t="s">
        <v>258</v>
      </c>
      <c r="H140" s="246">
        <v>45</v>
      </c>
      <c r="I140" s="178" t="s">
        <v>48</v>
      </c>
      <c r="J140" s="183">
        <v>585</v>
      </c>
      <c r="K140" s="181">
        <v>0</v>
      </c>
      <c r="L140" s="181">
        <v>20</v>
      </c>
      <c r="M140" s="181">
        <f t="shared" si="11"/>
        <v>20</v>
      </c>
      <c r="N140" s="55">
        <f t="shared" si="12"/>
        <v>11700</v>
      </c>
      <c r="O140" s="182">
        <v>28</v>
      </c>
      <c r="P140" s="182">
        <v>72</v>
      </c>
      <c r="Q140" s="184">
        <v>0.4</v>
      </c>
      <c r="R140" s="184">
        <f t="shared" si="16"/>
        <v>806.4</v>
      </c>
      <c r="S140" s="182">
        <v>385</v>
      </c>
      <c r="T140" s="55">
        <f>(M140*S140)</f>
        <v>7700</v>
      </c>
      <c r="U140" s="55">
        <f>N140+R140+T140</f>
        <v>20206.400000000001</v>
      </c>
      <c r="V140" s="55">
        <f>M140*200</f>
        <v>4000</v>
      </c>
      <c r="W140" s="55">
        <v>1</v>
      </c>
      <c r="X140" s="55">
        <v>260</v>
      </c>
      <c r="Y140" s="181">
        <f t="shared" si="15"/>
        <v>260</v>
      </c>
      <c r="Z140" s="189">
        <v>0</v>
      </c>
      <c r="AA140" s="189"/>
      <c r="AB140" s="55">
        <f>V140+Y140+Z140</f>
        <v>4260</v>
      </c>
      <c r="AC140" s="55">
        <f>AB140+U140</f>
        <v>24466.400000000001</v>
      </c>
      <c r="AD140" s="91"/>
      <c r="AE140" s="74"/>
    </row>
    <row r="141" spans="1:31" s="31" customFormat="1" ht="49.5" hidden="1" customHeight="1" x14ac:dyDescent="0.2">
      <c r="A141" s="33" t="s">
        <v>257</v>
      </c>
      <c r="B141" s="33"/>
      <c r="C141" s="28" t="s">
        <v>33</v>
      </c>
      <c r="D141" s="28" t="s">
        <v>45</v>
      </c>
      <c r="E141" s="35" t="s">
        <v>143</v>
      </c>
      <c r="F141" s="35" t="s">
        <v>140</v>
      </c>
      <c r="G141" s="35" t="s">
        <v>141</v>
      </c>
      <c r="H141" s="220">
        <v>45</v>
      </c>
      <c r="I141" s="33" t="s">
        <v>37</v>
      </c>
      <c r="J141" s="51">
        <v>1200</v>
      </c>
      <c r="K141" s="52">
        <v>0</v>
      </c>
      <c r="L141" s="52">
        <v>17</v>
      </c>
      <c r="M141" s="52">
        <f t="shared" si="11"/>
        <v>17</v>
      </c>
      <c r="N141" s="34">
        <f t="shared" si="12"/>
        <v>20400</v>
      </c>
      <c r="O141" s="53">
        <v>0</v>
      </c>
      <c r="P141" s="53">
        <v>0</v>
      </c>
      <c r="Q141" s="71">
        <v>0.4</v>
      </c>
      <c r="R141" s="71">
        <f t="shared" si="16"/>
        <v>0</v>
      </c>
      <c r="S141" s="53">
        <v>0</v>
      </c>
      <c r="T141" s="34">
        <f>(M141*S141)</f>
        <v>0</v>
      </c>
      <c r="U141" s="34">
        <f>N141+R141+T141</f>
        <v>20400</v>
      </c>
      <c r="V141" s="34">
        <f>M141*200</f>
        <v>3400</v>
      </c>
      <c r="W141" s="34">
        <v>14</v>
      </c>
      <c r="X141" s="34">
        <v>160</v>
      </c>
      <c r="Y141" s="52">
        <f t="shared" si="15"/>
        <v>2240</v>
      </c>
      <c r="Z141" s="46">
        <v>0</v>
      </c>
      <c r="AA141" s="46"/>
      <c r="AB141" s="34">
        <f>V141+Y141+Z141</f>
        <v>5640</v>
      </c>
      <c r="AC141" s="34">
        <f>AB141+U141</f>
        <v>26040</v>
      </c>
      <c r="AD141" s="91" t="str">
        <f>A141</f>
        <v>615-PR</v>
      </c>
      <c r="AE141" s="74"/>
    </row>
    <row r="142" spans="1:31" s="31" customFormat="1" ht="42.75" hidden="1" customHeight="1" x14ac:dyDescent="0.2">
      <c r="A142" s="33" t="s">
        <v>257</v>
      </c>
      <c r="B142" s="33"/>
      <c r="C142" s="28" t="s">
        <v>33</v>
      </c>
      <c r="D142" s="28" t="s">
        <v>45</v>
      </c>
      <c r="E142" s="35" t="s">
        <v>143</v>
      </c>
      <c r="F142" s="35" t="s">
        <v>266</v>
      </c>
      <c r="G142" s="35" t="s">
        <v>267</v>
      </c>
      <c r="H142" s="220">
        <v>45</v>
      </c>
      <c r="I142" s="33" t="s">
        <v>37</v>
      </c>
      <c r="J142" s="51">
        <v>1200</v>
      </c>
      <c r="K142" s="52">
        <v>0</v>
      </c>
      <c r="L142" s="52">
        <v>15</v>
      </c>
      <c r="M142" s="52">
        <f t="shared" si="11"/>
        <v>15</v>
      </c>
      <c r="N142" s="34">
        <f t="shared" si="12"/>
        <v>18000</v>
      </c>
      <c r="O142" s="53">
        <v>0</v>
      </c>
      <c r="P142" s="53">
        <v>0</v>
      </c>
      <c r="Q142" s="71">
        <v>0.4</v>
      </c>
      <c r="R142" s="71">
        <f t="shared" si="16"/>
        <v>0</v>
      </c>
      <c r="S142" s="53">
        <v>0</v>
      </c>
      <c r="T142" s="34">
        <f>(M142*S142)</f>
        <v>0</v>
      </c>
      <c r="U142" s="34">
        <f>N142+R142+T142</f>
        <v>18000</v>
      </c>
      <c r="V142" s="34">
        <f>M142*200</f>
        <v>3000</v>
      </c>
      <c r="W142" s="34">
        <v>14</v>
      </c>
      <c r="X142" s="34">
        <v>160</v>
      </c>
      <c r="Y142" s="52">
        <f t="shared" si="15"/>
        <v>2240</v>
      </c>
      <c r="Z142" s="46">
        <v>0</v>
      </c>
      <c r="AA142" s="46"/>
      <c r="AB142" s="34">
        <f>V142+Y142+Z142</f>
        <v>5240</v>
      </c>
      <c r="AC142" s="34">
        <f>AB142+U142</f>
        <v>23240</v>
      </c>
      <c r="AD142" s="91" t="str">
        <f>A142</f>
        <v>615-PR</v>
      </c>
      <c r="AE142" s="74"/>
    </row>
    <row r="143" spans="1:31" s="31" customFormat="1" ht="41.25" hidden="1" customHeight="1" x14ac:dyDescent="0.2">
      <c r="A143" s="33" t="s">
        <v>268</v>
      </c>
      <c r="B143" s="33"/>
      <c r="C143" s="28" t="s">
        <v>33</v>
      </c>
      <c r="D143" s="28" t="s">
        <v>45</v>
      </c>
      <c r="E143" s="35" t="s">
        <v>143</v>
      </c>
      <c r="F143" s="35" t="s">
        <v>122</v>
      </c>
      <c r="G143" s="35" t="s">
        <v>123</v>
      </c>
      <c r="H143" s="220">
        <v>45</v>
      </c>
      <c r="I143" s="33" t="s">
        <v>37</v>
      </c>
      <c r="J143" s="51">
        <v>1200</v>
      </c>
      <c r="K143" s="52">
        <v>0</v>
      </c>
      <c r="L143" s="52">
        <v>17</v>
      </c>
      <c r="M143" s="52">
        <f t="shared" si="11"/>
        <v>17</v>
      </c>
      <c r="N143" s="34">
        <f t="shared" si="12"/>
        <v>20400</v>
      </c>
      <c r="O143" s="53">
        <v>0</v>
      </c>
      <c r="P143" s="53">
        <v>0</v>
      </c>
      <c r="Q143" s="71">
        <v>0.4</v>
      </c>
      <c r="R143" s="71">
        <f t="shared" si="16"/>
        <v>0</v>
      </c>
      <c r="S143" s="53">
        <v>0</v>
      </c>
      <c r="T143" s="34">
        <f>(M143*S143)</f>
        <v>0</v>
      </c>
      <c r="U143" s="34">
        <f>N143+R143+T143</f>
        <v>20400</v>
      </c>
      <c r="V143" s="34">
        <f>M143*200</f>
        <v>3400</v>
      </c>
      <c r="W143" s="34">
        <v>14</v>
      </c>
      <c r="X143" s="34">
        <v>330</v>
      </c>
      <c r="Y143" s="52">
        <f>SUM(W143*X143)</f>
        <v>4620</v>
      </c>
      <c r="Z143" s="46">
        <v>0</v>
      </c>
      <c r="AA143" s="46"/>
      <c r="AB143" s="34">
        <f>V143+Y143+Z143</f>
        <v>8020</v>
      </c>
      <c r="AC143" s="30">
        <f>AB143+U143</f>
        <v>28420</v>
      </c>
      <c r="AD143" s="91" t="str">
        <f>A143</f>
        <v>616-PR</v>
      </c>
      <c r="AE143" s="74"/>
    </row>
    <row r="144" spans="1:31" s="36" customFormat="1" ht="60" hidden="1" customHeight="1" x14ac:dyDescent="0.2">
      <c r="A144" s="33" t="s">
        <v>268</v>
      </c>
      <c r="B144" s="33" t="s">
        <v>32</v>
      </c>
      <c r="C144" s="28" t="s">
        <v>33</v>
      </c>
      <c r="D144" s="28" t="s">
        <v>34</v>
      </c>
      <c r="E144" s="89" t="s">
        <v>35</v>
      </c>
      <c r="F144" s="35" t="s">
        <v>78</v>
      </c>
      <c r="G144" s="35" t="s">
        <v>269</v>
      </c>
      <c r="H144" s="220">
        <v>45</v>
      </c>
      <c r="I144" s="33" t="s">
        <v>37</v>
      </c>
      <c r="J144" s="51">
        <v>1200</v>
      </c>
      <c r="K144" s="52">
        <v>0</v>
      </c>
      <c r="L144" s="52">
        <v>17</v>
      </c>
      <c r="M144" s="52">
        <f t="shared" si="11"/>
        <v>17</v>
      </c>
      <c r="N144" s="34">
        <f t="shared" si="12"/>
        <v>20400</v>
      </c>
      <c r="O144" s="34">
        <v>0</v>
      </c>
      <c r="P144" s="34">
        <v>0</v>
      </c>
      <c r="Q144" s="54">
        <v>0.4</v>
      </c>
      <c r="R144" s="54">
        <f t="shared" si="16"/>
        <v>0</v>
      </c>
      <c r="S144" s="34">
        <v>0</v>
      </c>
      <c r="T144" s="34">
        <f>(M144*S144)</f>
        <v>0</v>
      </c>
      <c r="U144" s="34">
        <f>N144+R144+T144</f>
        <v>20400</v>
      </c>
      <c r="V144" s="34">
        <f>M144*200</f>
        <v>3400</v>
      </c>
      <c r="W144" s="34">
        <v>9</v>
      </c>
      <c r="X144" s="34">
        <v>330</v>
      </c>
      <c r="Y144" s="52">
        <f t="shared" ref="Y144:Y156" si="17">SUM(X144*W144)</f>
        <v>2970</v>
      </c>
      <c r="Z144" s="52">
        <v>0</v>
      </c>
      <c r="AA144" s="52"/>
      <c r="AB144" s="34">
        <f>V144+Y144+Z144</f>
        <v>6370</v>
      </c>
      <c r="AC144" s="34">
        <f>AB144+U144</f>
        <v>26770</v>
      </c>
      <c r="AD144" s="91" t="str">
        <f>A144</f>
        <v>616-PR</v>
      </c>
      <c r="AE144" s="74" t="s">
        <v>270</v>
      </c>
    </row>
    <row r="145" spans="1:31" s="36" customFormat="1" ht="39.75" hidden="1" customHeight="1" x14ac:dyDescent="0.2">
      <c r="A145" s="33" t="s">
        <v>268</v>
      </c>
      <c r="B145" s="33"/>
      <c r="C145" s="28" t="s">
        <v>33</v>
      </c>
      <c r="D145" s="28" t="s">
        <v>34</v>
      </c>
      <c r="E145" s="89" t="s">
        <v>35</v>
      </c>
      <c r="F145" s="89" t="s">
        <v>122</v>
      </c>
      <c r="G145" s="35" t="s">
        <v>123</v>
      </c>
      <c r="H145" s="220">
        <v>45</v>
      </c>
      <c r="I145" s="90" t="s">
        <v>37</v>
      </c>
      <c r="J145" s="51">
        <v>1200</v>
      </c>
      <c r="K145" s="52">
        <v>18</v>
      </c>
      <c r="L145" s="52">
        <v>0</v>
      </c>
      <c r="M145" s="52">
        <f t="shared" si="11"/>
        <v>18</v>
      </c>
      <c r="N145" s="34">
        <f t="shared" si="12"/>
        <v>21600</v>
      </c>
      <c r="O145" s="34">
        <v>0</v>
      </c>
      <c r="P145" s="34">
        <v>0</v>
      </c>
      <c r="Q145" s="54">
        <v>0.4</v>
      </c>
      <c r="R145" s="54">
        <f t="shared" si="16"/>
        <v>0</v>
      </c>
      <c r="S145" s="34">
        <v>0</v>
      </c>
      <c r="T145" s="34">
        <f>(M145*S145)</f>
        <v>0</v>
      </c>
      <c r="U145" s="34">
        <f>N145+R145+T145</f>
        <v>21600</v>
      </c>
      <c r="V145" s="34">
        <f>M145*200</f>
        <v>3600</v>
      </c>
      <c r="W145" s="34">
        <v>11</v>
      </c>
      <c r="X145" s="34">
        <v>330</v>
      </c>
      <c r="Y145" s="52">
        <f t="shared" si="17"/>
        <v>3630</v>
      </c>
      <c r="Z145" s="52">
        <v>0</v>
      </c>
      <c r="AA145" s="52"/>
      <c r="AB145" s="34">
        <f>V145+Y145+Z145</f>
        <v>7230</v>
      </c>
      <c r="AC145" s="81">
        <f>AB145+U145</f>
        <v>28830</v>
      </c>
      <c r="AD145" s="91" t="str">
        <f>A145</f>
        <v>616-PR</v>
      </c>
      <c r="AE145" s="74"/>
    </row>
    <row r="146" spans="1:31" s="114" customFormat="1" ht="63" hidden="1" customHeight="1" x14ac:dyDescent="0.2">
      <c r="A146" s="33" t="s">
        <v>268</v>
      </c>
      <c r="B146" s="33" t="s">
        <v>608</v>
      </c>
      <c r="C146" s="88" t="s">
        <v>33</v>
      </c>
      <c r="D146" s="28" t="s">
        <v>272</v>
      </c>
      <c r="E146" s="89" t="s">
        <v>273</v>
      </c>
      <c r="F146" s="89" t="s">
        <v>122</v>
      </c>
      <c r="G146" s="35" t="s">
        <v>123</v>
      </c>
      <c r="H146" s="220">
        <v>45</v>
      </c>
      <c r="I146" s="90" t="s">
        <v>37</v>
      </c>
      <c r="J146" s="51">
        <v>1200</v>
      </c>
      <c r="K146" s="52">
        <v>0</v>
      </c>
      <c r="L146" s="52">
        <v>17</v>
      </c>
      <c r="M146" s="52">
        <f t="shared" si="11"/>
        <v>17</v>
      </c>
      <c r="N146" s="34">
        <f t="shared" si="12"/>
        <v>20400</v>
      </c>
      <c r="O146" s="34">
        <v>0</v>
      </c>
      <c r="P146" s="34">
        <v>0</v>
      </c>
      <c r="Q146" s="54">
        <v>0.4</v>
      </c>
      <c r="R146" s="54">
        <f t="shared" si="16"/>
        <v>0</v>
      </c>
      <c r="S146" s="34">
        <v>0</v>
      </c>
      <c r="T146" s="34">
        <f>(M146*S146)</f>
        <v>0</v>
      </c>
      <c r="U146" s="34">
        <f>N146+R146+T146</f>
        <v>20400</v>
      </c>
      <c r="V146" s="34">
        <f>M146*200</f>
        <v>3400</v>
      </c>
      <c r="W146" s="34">
        <v>14</v>
      </c>
      <c r="X146" s="34">
        <v>550</v>
      </c>
      <c r="Y146" s="52">
        <f t="shared" si="17"/>
        <v>7700</v>
      </c>
      <c r="Z146" s="52">
        <v>0</v>
      </c>
      <c r="AA146" s="52"/>
      <c r="AB146" s="34">
        <f>V146+Y146+Z146</f>
        <v>11100</v>
      </c>
      <c r="AC146" s="34">
        <f>AB146+U146</f>
        <v>31500</v>
      </c>
      <c r="AD146" s="91" t="str">
        <f>A146</f>
        <v>616-PR</v>
      </c>
      <c r="AE146" s="88"/>
    </row>
    <row r="147" spans="1:31" s="114" customFormat="1" ht="36.75" customHeight="1" x14ac:dyDescent="0.2">
      <c r="A147" s="33" t="s">
        <v>274</v>
      </c>
      <c r="B147" s="33" t="s">
        <v>32</v>
      </c>
      <c r="C147" s="88" t="s">
        <v>33</v>
      </c>
      <c r="D147" s="88" t="s">
        <v>108</v>
      </c>
      <c r="E147" s="89" t="s">
        <v>275</v>
      </c>
      <c r="F147" s="89" t="s">
        <v>276</v>
      </c>
      <c r="G147" s="89" t="s">
        <v>138</v>
      </c>
      <c r="H147" s="220">
        <v>60</v>
      </c>
      <c r="I147" s="90" t="s">
        <v>48</v>
      </c>
      <c r="J147" s="51">
        <v>585</v>
      </c>
      <c r="K147" s="52">
        <v>0</v>
      </c>
      <c r="L147" s="52">
        <v>21</v>
      </c>
      <c r="M147" s="52">
        <f t="shared" si="11"/>
        <v>21</v>
      </c>
      <c r="N147" s="34">
        <f t="shared" si="12"/>
        <v>12285</v>
      </c>
      <c r="O147" s="34">
        <v>28</v>
      </c>
      <c r="P147" s="34">
        <v>138</v>
      </c>
      <c r="Q147" s="54">
        <v>0.4</v>
      </c>
      <c r="R147" s="54">
        <f t="shared" si="16"/>
        <v>1545.6000000000001</v>
      </c>
      <c r="S147" s="34">
        <v>300</v>
      </c>
      <c r="T147" s="34">
        <f>(M147*S147)</f>
        <v>6300</v>
      </c>
      <c r="U147" s="34">
        <f>N147+R147+T147</f>
        <v>20130.599999999999</v>
      </c>
      <c r="V147" s="34">
        <f>M147*200</f>
        <v>4200</v>
      </c>
      <c r="W147" s="34">
        <v>1</v>
      </c>
      <c r="X147" s="34">
        <v>625</v>
      </c>
      <c r="Y147" s="52">
        <f t="shared" si="17"/>
        <v>625</v>
      </c>
      <c r="Z147" s="52">
        <v>0</v>
      </c>
      <c r="AA147" s="52"/>
      <c r="AB147" s="34">
        <f>V147+Y147+Z147</f>
        <v>4825</v>
      </c>
      <c r="AC147" s="34">
        <f>AB147+U147</f>
        <v>24955.599999999999</v>
      </c>
      <c r="AD147" s="91" t="s">
        <v>274</v>
      </c>
      <c r="AE147" s="88" t="s">
        <v>277</v>
      </c>
    </row>
    <row r="148" spans="1:31" s="114" customFormat="1" ht="33.75" customHeight="1" x14ac:dyDescent="0.2">
      <c r="A148" s="33" t="s">
        <v>274</v>
      </c>
      <c r="B148" s="33"/>
      <c r="C148" s="88" t="s">
        <v>33</v>
      </c>
      <c r="D148" s="88" t="s">
        <v>108</v>
      </c>
      <c r="E148" s="89" t="s">
        <v>275</v>
      </c>
      <c r="F148" s="89" t="s">
        <v>276</v>
      </c>
      <c r="G148" s="89" t="s">
        <v>138</v>
      </c>
      <c r="H148" s="220">
        <v>60</v>
      </c>
      <c r="I148" s="90" t="s">
        <v>48</v>
      </c>
      <c r="J148" s="51">
        <v>585</v>
      </c>
      <c r="K148" s="52">
        <v>19</v>
      </c>
      <c r="L148" s="52">
        <v>0</v>
      </c>
      <c r="M148" s="52">
        <f t="shared" si="11"/>
        <v>19</v>
      </c>
      <c r="N148" s="34">
        <f t="shared" si="12"/>
        <v>11115</v>
      </c>
      <c r="O148" s="34">
        <v>28</v>
      </c>
      <c r="P148" s="34">
        <v>138</v>
      </c>
      <c r="Q148" s="54">
        <v>0.4</v>
      </c>
      <c r="R148" s="54">
        <f t="shared" si="16"/>
        <v>1545.6000000000001</v>
      </c>
      <c r="S148" s="34">
        <v>300</v>
      </c>
      <c r="T148" s="34">
        <f>(M148*S148)</f>
        <v>5700</v>
      </c>
      <c r="U148" s="34">
        <f>N148+R148+T148</f>
        <v>18360.599999999999</v>
      </c>
      <c r="V148" s="34">
        <f>M148*200</f>
        <v>3800</v>
      </c>
      <c r="W148" s="34">
        <v>1</v>
      </c>
      <c r="X148" s="34">
        <v>625</v>
      </c>
      <c r="Y148" s="52">
        <f t="shared" si="17"/>
        <v>625</v>
      </c>
      <c r="Z148" s="52">
        <v>0</v>
      </c>
      <c r="AA148" s="52"/>
      <c r="AB148" s="34">
        <f>V148+Y148+Z148</f>
        <v>4425</v>
      </c>
      <c r="AC148" s="34">
        <f>AB148+U148</f>
        <v>22785.599999999999</v>
      </c>
      <c r="AD148" s="91" t="s">
        <v>274</v>
      </c>
      <c r="AE148" s="88"/>
    </row>
    <row r="149" spans="1:31" s="114" customFormat="1" ht="35.25" hidden="1" customHeight="1" x14ac:dyDescent="0.2">
      <c r="A149" s="62" t="s">
        <v>274</v>
      </c>
      <c r="B149" s="218"/>
      <c r="C149" s="63" t="s">
        <v>33</v>
      </c>
      <c r="D149" s="63" t="s">
        <v>45</v>
      </c>
      <c r="E149" s="37" t="s">
        <v>261</v>
      </c>
      <c r="F149" s="37" t="s">
        <v>279</v>
      </c>
      <c r="G149" s="37" t="s">
        <v>138</v>
      </c>
      <c r="H149" s="245">
        <v>60</v>
      </c>
      <c r="I149" s="62" t="s">
        <v>172</v>
      </c>
      <c r="J149" s="39">
        <v>585</v>
      </c>
      <c r="K149" s="40">
        <v>0</v>
      </c>
      <c r="L149" s="40">
        <v>0</v>
      </c>
      <c r="M149" s="40">
        <f t="shared" si="11"/>
        <v>0</v>
      </c>
      <c r="N149" s="41">
        <f t="shared" si="12"/>
        <v>0</v>
      </c>
      <c r="O149" s="41">
        <v>0</v>
      </c>
      <c r="P149" s="41">
        <v>121</v>
      </c>
      <c r="Q149" s="43">
        <v>0.4</v>
      </c>
      <c r="R149" s="43">
        <f t="shared" si="16"/>
        <v>0</v>
      </c>
      <c r="S149" s="41">
        <v>300</v>
      </c>
      <c r="T149" s="41">
        <f>(M149*S149)</f>
        <v>0</v>
      </c>
      <c r="U149" s="41">
        <f>N149+R149+T149</f>
        <v>0</v>
      </c>
      <c r="V149" s="41">
        <f>M149*200</f>
        <v>0</v>
      </c>
      <c r="W149" s="41">
        <v>0</v>
      </c>
      <c r="X149" s="41">
        <v>600</v>
      </c>
      <c r="Y149" s="40">
        <f t="shared" si="17"/>
        <v>0</v>
      </c>
      <c r="Z149" s="40">
        <v>0</v>
      </c>
      <c r="AA149" s="52"/>
      <c r="AB149" s="41">
        <f>V149+Y149+Z149</f>
        <v>0</v>
      </c>
      <c r="AC149" s="41">
        <f>AB149+U149</f>
        <v>0</v>
      </c>
      <c r="AD149" s="91" t="str">
        <f>A149</f>
        <v>617-PR</v>
      </c>
      <c r="AE149" s="88" t="s">
        <v>281</v>
      </c>
    </row>
    <row r="150" spans="1:31" s="114" customFormat="1" ht="30" hidden="1" customHeight="1" x14ac:dyDescent="0.2">
      <c r="A150" s="33" t="s">
        <v>274</v>
      </c>
      <c r="B150" s="62" t="s">
        <v>32</v>
      </c>
      <c r="C150" s="88" t="s">
        <v>33</v>
      </c>
      <c r="D150" s="88" t="s">
        <v>50</v>
      </c>
      <c r="E150" s="89" t="s">
        <v>161</v>
      </c>
      <c r="F150" s="89" t="s">
        <v>137</v>
      </c>
      <c r="G150" s="89" t="s">
        <v>138</v>
      </c>
      <c r="H150" s="220">
        <v>60</v>
      </c>
      <c r="I150" s="90" t="s">
        <v>172</v>
      </c>
      <c r="J150" s="51">
        <v>585</v>
      </c>
      <c r="K150" s="52">
        <v>0</v>
      </c>
      <c r="L150" s="52">
        <v>17</v>
      </c>
      <c r="M150" s="52">
        <f t="shared" ref="M150:M172" si="18">K150+L150</f>
        <v>17</v>
      </c>
      <c r="N150" s="34">
        <f t="shared" ref="N150:N170" si="19">(J150*M150)</f>
        <v>9945</v>
      </c>
      <c r="O150" s="34">
        <v>28</v>
      </c>
      <c r="P150" s="34">
        <v>14</v>
      </c>
      <c r="Q150" s="54">
        <v>0.4</v>
      </c>
      <c r="R150" s="54">
        <f t="shared" si="16"/>
        <v>156.80000000000001</v>
      </c>
      <c r="S150" s="34">
        <v>300</v>
      </c>
      <c r="T150" s="34">
        <f>(M150*S150)</f>
        <v>5100</v>
      </c>
      <c r="U150" s="34">
        <f>N150+R150+T150</f>
        <v>15201.8</v>
      </c>
      <c r="V150" s="34">
        <f>M150*200</f>
        <v>3400</v>
      </c>
      <c r="W150" s="34">
        <v>1</v>
      </c>
      <c r="X150" s="34">
        <v>325</v>
      </c>
      <c r="Y150" s="52">
        <f t="shared" si="17"/>
        <v>325</v>
      </c>
      <c r="Z150" s="52">
        <v>0</v>
      </c>
      <c r="AA150" s="52"/>
      <c r="AB150" s="34">
        <f>V150+Y150+Z150</f>
        <v>3725</v>
      </c>
      <c r="AC150" s="34">
        <f>AB150+U150</f>
        <v>18926.8</v>
      </c>
      <c r="AD150" s="91" t="s">
        <v>274</v>
      </c>
      <c r="AE150" s="88"/>
    </row>
    <row r="151" spans="1:31" s="31" customFormat="1" ht="51" hidden="1" customHeight="1" x14ac:dyDescent="0.2">
      <c r="A151" s="33" t="s">
        <v>274</v>
      </c>
      <c r="B151" s="33"/>
      <c r="C151" s="88" t="s">
        <v>33</v>
      </c>
      <c r="D151" s="88" t="s">
        <v>34</v>
      </c>
      <c r="E151" s="89" t="s">
        <v>35</v>
      </c>
      <c r="F151" s="89" t="s">
        <v>137</v>
      </c>
      <c r="G151" s="89" t="s">
        <v>138</v>
      </c>
      <c r="H151" s="220">
        <v>60</v>
      </c>
      <c r="I151" s="90" t="s">
        <v>37</v>
      </c>
      <c r="J151" s="51">
        <v>1200</v>
      </c>
      <c r="K151" s="52">
        <v>20</v>
      </c>
      <c r="L151" s="52">
        <v>0</v>
      </c>
      <c r="M151" s="52">
        <f t="shared" si="18"/>
        <v>20</v>
      </c>
      <c r="N151" s="34">
        <f t="shared" si="19"/>
        <v>24000</v>
      </c>
      <c r="O151" s="34">
        <v>0</v>
      </c>
      <c r="P151" s="34">
        <v>0</v>
      </c>
      <c r="Q151" s="54">
        <v>0.4</v>
      </c>
      <c r="R151" s="54">
        <f t="shared" si="16"/>
        <v>0</v>
      </c>
      <c r="S151" s="34">
        <v>0</v>
      </c>
      <c r="T151" s="34">
        <f>(M151*S151)</f>
        <v>0</v>
      </c>
      <c r="U151" s="34">
        <f>N151+R151+T151</f>
        <v>24000</v>
      </c>
      <c r="V151" s="34">
        <f>M151*200</f>
        <v>4000</v>
      </c>
      <c r="W151" s="34">
        <v>14</v>
      </c>
      <c r="X151" s="34">
        <v>132</v>
      </c>
      <c r="Y151" s="52">
        <f t="shared" si="17"/>
        <v>1848</v>
      </c>
      <c r="Z151" s="52">
        <v>0</v>
      </c>
      <c r="AA151" s="52"/>
      <c r="AB151" s="34">
        <f>V151+Y151+Z151</f>
        <v>5848</v>
      </c>
      <c r="AC151" s="34">
        <f>AB151+U151</f>
        <v>29848</v>
      </c>
      <c r="AD151" s="91" t="s">
        <v>274</v>
      </c>
      <c r="AE151" s="74"/>
    </row>
    <row r="152" spans="1:31" s="114" customFormat="1" ht="32.25" customHeight="1" x14ac:dyDescent="0.2">
      <c r="A152" s="92" t="s">
        <v>283</v>
      </c>
      <c r="B152" s="92"/>
      <c r="C152" s="88" t="s">
        <v>33</v>
      </c>
      <c r="D152" s="88" t="s">
        <v>108</v>
      </c>
      <c r="E152" s="89" t="s">
        <v>284</v>
      </c>
      <c r="F152" s="89" t="s">
        <v>285</v>
      </c>
      <c r="G152" s="89" t="s">
        <v>138</v>
      </c>
      <c r="H152" s="220">
        <v>60</v>
      </c>
      <c r="I152" s="90" t="s">
        <v>172</v>
      </c>
      <c r="J152" s="51">
        <v>585</v>
      </c>
      <c r="K152" s="52">
        <v>0</v>
      </c>
      <c r="L152" s="52">
        <v>19</v>
      </c>
      <c r="M152" s="52">
        <f t="shared" si="18"/>
        <v>19</v>
      </c>
      <c r="N152" s="34">
        <f t="shared" si="19"/>
        <v>11115</v>
      </c>
      <c r="O152" s="34">
        <v>29</v>
      </c>
      <c r="P152" s="34">
        <v>154</v>
      </c>
      <c r="Q152" s="54">
        <v>0.4</v>
      </c>
      <c r="R152" s="54">
        <f t="shared" si="16"/>
        <v>1786.4</v>
      </c>
      <c r="S152" s="34">
        <v>300</v>
      </c>
      <c r="T152" s="34">
        <f>(M152*S152)</f>
        <v>5700</v>
      </c>
      <c r="U152" s="34">
        <f>N152+R152+T152</f>
        <v>18601.400000000001</v>
      </c>
      <c r="V152" s="34">
        <f>M152*200</f>
        <v>3800</v>
      </c>
      <c r="W152" s="34">
        <v>0</v>
      </c>
      <c r="X152" s="34">
        <v>0</v>
      </c>
      <c r="Y152" s="52">
        <f t="shared" si="17"/>
        <v>0</v>
      </c>
      <c r="Z152" s="52">
        <v>0</v>
      </c>
      <c r="AA152" s="52"/>
      <c r="AB152" s="34">
        <f>V152+Y152+Z152</f>
        <v>3800</v>
      </c>
      <c r="AC152" s="34">
        <f>AB152+U152</f>
        <v>22401.4</v>
      </c>
      <c r="AD152" s="91" t="str">
        <f>A152</f>
        <v>617-SH</v>
      </c>
      <c r="AE152" s="88" t="s">
        <v>287</v>
      </c>
    </row>
    <row r="153" spans="1:31" s="114" customFormat="1" ht="30.75" hidden="1" customHeight="1" x14ac:dyDescent="0.2">
      <c r="A153" s="33" t="s">
        <v>283</v>
      </c>
      <c r="B153" s="33"/>
      <c r="C153" s="28" t="s">
        <v>33</v>
      </c>
      <c r="D153" s="28" t="s">
        <v>34</v>
      </c>
      <c r="E153" s="35" t="s">
        <v>170</v>
      </c>
      <c r="F153" s="35" t="s">
        <v>137</v>
      </c>
      <c r="G153" s="89" t="s">
        <v>138</v>
      </c>
      <c r="H153" s="220">
        <v>60</v>
      </c>
      <c r="I153" s="33" t="s">
        <v>172</v>
      </c>
      <c r="J153" s="51">
        <v>585</v>
      </c>
      <c r="K153" s="52">
        <v>0</v>
      </c>
      <c r="L153" s="52">
        <v>17</v>
      </c>
      <c r="M153" s="52">
        <f t="shared" si="18"/>
        <v>17</v>
      </c>
      <c r="N153" s="34">
        <f t="shared" si="19"/>
        <v>9945</v>
      </c>
      <c r="O153" s="34">
        <v>12</v>
      </c>
      <c r="P153" s="34">
        <v>236</v>
      </c>
      <c r="Q153" s="54">
        <v>0.4</v>
      </c>
      <c r="R153" s="54">
        <f t="shared" si="16"/>
        <v>1132.8000000000002</v>
      </c>
      <c r="S153" s="34">
        <v>300</v>
      </c>
      <c r="T153" s="34">
        <f>(M153*S153)</f>
        <v>5100</v>
      </c>
      <c r="U153" s="34">
        <f>N153+R153+T153</f>
        <v>16177.8</v>
      </c>
      <c r="V153" s="34">
        <f>M153*200</f>
        <v>3400</v>
      </c>
      <c r="W153" s="34">
        <v>0</v>
      </c>
      <c r="X153" s="34">
        <v>0</v>
      </c>
      <c r="Y153" s="52">
        <f t="shared" si="17"/>
        <v>0</v>
      </c>
      <c r="Z153" s="52">
        <v>0</v>
      </c>
      <c r="AA153" s="52"/>
      <c r="AB153" s="34">
        <f>V153+Y153+Z153</f>
        <v>3400</v>
      </c>
      <c r="AC153" s="34">
        <f>AB153+U153</f>
        <v>19577.8</v>
      </c>
      <c r="AD153" s="91" t="str">
        <f>A153</f>
        <v>617-SH</v>
      </c>
      <c r="AE153" s="88"/>
    </row>
    <row r="154" spans="1:31" s="114" customFormat="1" ht="31.5" hidden="1" customHeight="1" x14ac:dyDescent="0.2">
      <c r="A154" s="33" t="s">
        <v>289</v>
      </c>
      <c r="B154" s="33" t="s">
        <v>660</v>
      </c>
      <c r="C154" s="28" t="s">
        <v>33</v>
      </c>
      <c r="D154" s="28" t="s">
        <v>34</v>
      </c>
      <c r="E154" s="35" t="s">
        <v>170</v>
      </c>
      <c r="F154" s="35" t="s">
        <v>291</v>
      </c>
      <c r="G154" s="35" t="s">
        <v>292</v>
      </c>
      <c r="H154" s="220">
        <v>45</v>
      </c>
      <c r="I154" s="33" t="s">
        <v>48</v>
      </c>
      <c r="J154" s="51">
        <v>585</v>
      </c>
      <c r="K154" s="52">
        <v>0</v>
      </c>
      <c r="L154" s="52">
        <v>20</v>
      </c>
      <c r="M154" s="52">
        <f t="shared" si="18"/>
        <v>20</v>
      </c>
      <c r="N154" s="34">
        <f t="shared" si="19"/>
        <v>11700</v>
      </c>
      <c r="O154" s="34">
        <v>28</v>
      </c>
      <c r="P154" s="34">
        <v>10</v>
      </c>
      <c r="Q154" s="54">
        <v>0.4</v>
      </c>
      <c r="R154" s="54">
        <f t="shared" si="16"/>
        <v>112</v>
      </c>
      <c r="S154" s="34">
        <v>125</v>
      </c>
      <c r="T154" s="34">
        <f>(M154*S154)</f>
        <v>2500</v>
      </c>
      <c r="U154" s="34">
        <f>N154+R154+T154</f>
        <v>14312</v>
      </c>
      <c r="V154" s="34">
        <f>M154*200</f>
        <v>4000</v>
      </c>
      <c r="W154" s="34">
        <v>1</v>
      </c>
      <c r="X154" s="34">
        <v>215</v>
      </c>
      <c r="Y154" s="52">
        <f t="shared" si="17"/>
        <v>215</v>
      </c>
      <c r="Z154" s="52">
        <v>0</v>
      </c>
      <c r="AA154" s="52"/>
      <c r="AB154" s="34">
        <f>V154+Y154+Z154</f>
        <v>4215</v>
      </c>
      <c r="AC154" s="34">
        <f>AB154+U154</f>
        <v>18527</v>
      </c>
      <c r="AD154" s="91" t="str">
        <f>A154</f>
        <v>618-PR</v>
      </c>
      <c r="AE154" s="88" t="s">
        <v>294</v>
      </c>
    </row>
    <row r="155" spans="1:31" s="114" customFormat="1" ht="31.5" hidden="1" customHeight="1" x14ac:dyDescent="0.2">
      <c r="A155" s="178" t="s">
        <v>289</v>
      </c>
      <c r="B155" s="178" t="s">
        <v>740</v>
      </c>
      <c r="C155" s="179" t="s">
        <v>33</v>
      </c>
      <c r="D155" s="179" t="s">
        <v>34</v>
      </c>
      <c r="E155" s="180" t="s">
        <v>741</v>
      </c>
      <c r="F155" s="180" t="s">
        <v>742</v>
      </c>
      <c r="G155" s="180" t="s">
        <v>292</v>
      </c>
      <c r="H155" s="246">
        <v>45</v>
      </c>
      <c r="I155" s="178" t="s">
        <v>48</v>
      </c>
      <c r="J155" s="183">
        <v>585</v>
      </c>
      <c r="K155" s="181">
        <v>0</v>
      </c>
      <c r="L155" s="181">
        <v>17</v>
      </c>
      <c r="M155" s="181">
        <f t="shared" si="18"/>
        <v>17</v>
      </c>
      <c r="N155" s="55">
        <f t="shared" si="19"/>
        <v>9945</v>
      </c>
      <c r="O155" s="55">
        <v>28</v>
      </c>
      <c r="P155" s="55">
        <v>187</v>
      </c>
      <c r="Q155" s="185">
        <v>0.4</v>
      </c>
      <c r="R155" s="185">
        <f t="shared" si="16"/>
        <v>2094.4</v>
      </c>
      <c r="S155" s="55">
        <v>125</v>
      </c>
      <c r="T155" s="55">
        <f>(M155*S155)</f>
        <v>2125</v>
      </c>
      <c r="U155" s="55">
        <f>N155+R155+T155</f>
        <v>14164.4</v>
      </c>
      <c r="V155" s="55">
        <f>M155*200</f>
        <v>3400</v>
      </c>
      <c r="W155" s="55">
        <v>1</v>
      </c>
      <c r="X155" s="55">
        <v>350</v>
      </c>
      <c r="Y155" s="181">
        <f t="shared" si="17"/>
        <v>350</v>
      </c>
      <c r="Z155" s="181">
        <v>0</v>
      </c>
      <c r="AA155" s="181"/>
      <c r="AB155" s="55">
        <f>V155+Y155+Z155</f>
        <v>3750</v>
      </c>
      <c r="AC155" s="55">
        <f>AB155+U155</f>
        <v>17914.400000000001</v>
      </c>
      <c r="AD155" s="91"/>
      <c r="AE155" s="88"/>
    </row>
    <row r="156" spans="1:31" s="114" customFormat="1" ht="76" hidden="1" customHeight="1" x14ac:dyDescent="0.2">
      <c r="A156" s="178" t="s">
        <v>289</v>
      </c>
      <c r="B156" s="178" t="s">
        <v>757</v>
      </c>
      <c r="C156" s="179" t="s">
        <v>33</v>
      </c>
      <c r="D156" s="179" t="s">
        <v>34</v>
      </c>
      <c r="E156" s="180" t="s">
        <v>295</v>
      </c>
      <c r="F156" s="180" t="s">
        <v>296</v>
      </c>
      <c r="G156" s="180" t="s">
        <v>292</v>
      </c>
      <c r="H156" s="220">
        <v>45</v>
      </c>
      <c r="I156" s="33" t="s">
        <v>48</v>
      </c>
      <c r="J156" s="51">
        <v>585</v>
      </c>
      <c r="K156" s="52">
        <v>0</v>
      </c>
      <c r="L156" s="52">
        <v>24</v>
      </c>
      <c r="M156" s="52">
        <f t="shared" si="18"/>
        <v>24</v>
      </c>
      <c r="N156" s="34">
        <f t="shared" si="19"/>
        <v>14040</v>
      </c>
      <c r="O156" s="34">
        <v>28</v>
      </c>
      <c r="P156" s="34">
        <v>200</v>
      </c>
      <c r="Q156" s="54">
        <v>0.4</v>
      </c>
      <c r="R156" s="54">
        <f t="shared" si="16"/>
        <v>2240</v>
      </c>
      <c r="S156" s="55">
        <v>125</v>
      </c>
      <c r="T156" s="34">
        <f>(M156*S156)</f>
        <v>3000</v>
      </c>
      <c r="U156" s="34">
        <f>N156+R156+T156</f>
        <v>19280</v>
      </c>
      <c r="V156" s="34">
        <f>M156*200</f>
        <v>4800</v>
      </c>
      <c r="W156" s="34">
        <v>1</v>
      </c>
      <c r="X156" s="34">
        <v>660</v>
      </c>
      <c r="Y156" s="52">
        <f t="shared" si="17"/>
        <v>660</v>
      </c>
      <c r="Z156" s="52">
        <v>0</v>
      </c>
      <c r="AA156" s="52"/>
      <c r="AB156" s="34">
        <f>V156+Y156+Z156</f>
        <v>5460</v>
      </c>
      <c r="AC156" s="34">
        <f>AB156+U156</f>
        <v>24740</v>
      </c>
      <c r="AD156" s="91" t="str">
        <f>A156</f>
        <v>618-PR</v>
      </c>
      <c r="AE156" s="88"/>
    </row>
    <row r="157" spans="1:31" s="114" customFormat="1" ht="37.5" customHeight="1" x14ac:dyDescent="0.2">
      <c r="A157" s="33" t="s">
        <v>297</v>
      </c>
      <c r="B157" s="33" t="s">
        <v>638</v>
      </c>
      <c r="C157" s="28" t="s">
        <v>77</v>
      </c>
      <c r="D157" s="28" t="s">
        <v>108</v>
      </c>
      <c r="E157" s="35" t="s">
        <v>298</v>
      </c>
      <c r="F157" s="35" t="s">
        <v>299</v>
      </c>
      <c r="G157" s="35" t="s">
        <v>639</v>
      </c>
      <c r="H157" s="220">
        <v>42</v>
      </c>
      <c r="I157" s="33" t="s">
        <v>48</v>
      </c>
      <c r="J157" s="51">
        <v>585</v>
      </c>
      <c r="K157" s="52">
        <v>0</v>
      </c>
      <c r="L157" s="52">
        <v>15</v>
      </c>
      <c r="M157" s="52">
        <f t="shared" si="18"/>
        <v>15</v>
      </c>
      <c r="N157" s="34">
        <f t="shared" si="19"/>
        <v>8775</v>
      </c>
      <c r="O157" s="34">
        <v>28</v>
      </c>
      <c r="P157" s="34">
        <v>16</v>
      </c>
      <c r="Q157" s="54">
        <v>0.4</v>
      </c>
      <c r="R157" s="54">
        <f t="shared" si="16"/>
        <v>179.20000000000002</v>
      </c>
      <c r="S157" s="34">
        <v>0</v>
      </c>
      <c r="T157" s="34">
        <f>(M157*S157)</f>
        <v>0</v>
      </c>
      <c r="U157" s="34">
        <f>N157+R157+T157</f>
        <v>8954.2000000000007</v>
      </c>
      <c r="V157" s="34">
        <f>M157*200</f>
        <v>3000</v>
      </c>
      <c r="W157" s="34">
        <v>0</v>
      </c>
      <c r="X157" s="34">
        <v>0</v>
      </c>
      <c r="Y157" s="52">
        <v>0</v>
      </c>
      <c r="Z157" s="52">
        <v>0</v>
      </c>
      <c r="AA157" s="52"/>
      <c r="AB157" s="34">
        <f>V157+Y157+Z157</f>
        <v>3000</v>
      </c>
      <c r="AC157" s="34">
        <f>AB157+U157</f>
        <v>11954.2</v>
      </c>
      <c r="AD157" s="57" t="str">
        <f>A157</f>
        <v>626-SH</v>
      </c>
      <c r="AE157" s="88"/>
    </row>
    <row r="158" spans="1:31" s="114" customFormat="1" ht="37.5" customHeight="1" x14ac:dyDescent="0.2">
      <c r="A158" s="33" t="s">
        <v>297</v>
      </c>
      <c r="B158" s="33"/>
      <c r="C158" s="28" t="s">
        <v>77</v>
      </c>
      <c r="D158" s="28" t="s">
        <v>108</v>
      </c>
      <c r="E158" s="35" t="s">
        <v>302</v>
      </c>
      <c r="F158" s="35" t="s">
        <v>303</v>
      </c>
      <c r="G158" s="35" t="s">
        <v>95</v>
      </c>
      <c r="H158" s="220">
        <v>42</v>
      </c>
      <c r="I158" s="33" t="s">
        <v>48</v>
      </c>
      <c r="J158" s="51">
        <v>585</v>
      </c>
      <c r="K158" s="52">
        <v>0</v>
      </c>
      <c r="L158" s="52">
        <v>18</v>
      </c>
      <c r="M158" s="52">
        <f t="shared" si="18"/>
        <v>18</v>
      </c>
      <c r="N158" s="34">
        <f t="shared" si="19"/>
        <v>10530</v>
      </c>
      <c r="O158" s="34">
        <v>28</v>
      </c>
      <c r="P158" s="34">
        <v>38</v>
      </c>
      <c r="Q158" s="54">
        <v>0.4</v>
      </c>
      <c r="R158" s="54">
        <f t="shared" si="16"/>
        <v>425.6</v>
      </c>
      <c r="S158" s="34">
        <v>0</v>
      </c>
      <c r="T158" s="34">
        <f>(M158*S158)</f>
        <v>0</v>
      </c>
      <c r="U158" s="34">
        <f>N158+R158+T158</f>
        <v>10955.6</v>
      </c>
      <c r="V158" s="34">
        <f>M158*200</f>
        <v>3600</v>
      </c>
      <c r="W158" s="34">
        <v>0</v>
      </c>
      <c r="X158" s="34">
        <v>0</v>
      </c>
      <c r="Y158" s="52">
        <f t="shared" ref="Y158:Y172" si="20">SUM(X158*W158)</f>
        <v>0</v>
      </c>
      <c r="Z158" s="52">
        <v>0</v>
      </c>
      <c r="AA158" s="52"/>
      <c r="AB158" s="34">
        <f>V158+Y158+Z158</f>
        <v>3600</v>
      </c>
      <c r="AC158" s="34">
        <f>AB158+U158</f>
        <v>14555.6</v>
      </c>
      <c r="AD158" s="57" t="str">
        <f>A158</f>
        <v>626-SH</v>
      </c>
      <c r="AE158" s="88"/>
    </row>
    <row r="159" spans="1:31" s="114" customFormat="1" ht="43.5" hidden="1" customHeight="1" x14ac:dyDescent="0.2">
      <c r="A159" s="33" t="s">
        <v>305</v>
      </c>
      <c r="B159" s="33" t="s">
        <v>32</v>
      </c>
      <c r="C159" s="28" t="s">
        <v>33</v>
      </c>
      <c r="D159" s="28" t="s">
        <v>45</v>
      </c>
      <c r="E159" s="35" t="s">
        <v>148</v>
      </c>
      <c r="F159" s="35" t="s">
        <v>266</v>
      </c>
      <c r="G159" s="35" t="s">
        <v>267</v>
      </c>
      <c r="H159" s="220">
        <v>45</v>
      </c>
      <c r="I159" s="33" t="s">
        <v>37</v>
      </c>
      <c r="J159" s="51">
        <v>1200</v>
      </c>
      <c r="K159" s="52">
        <v>0</v>
      </c>
      <c r="L159" s="52">
        <v>17</v>
      </c>
      <c r="M159" s="52">
        <f t="shared" si="18"/>
        <v>17</v>
      </c>
      <c r="N159" s="34">
        <f t="shared" si="19"/>
        <v>20400</v>
      </c>
      <c r="O159" s="34">
        <v>0</v>
      </c>
      <c r="P159" s="34">
        <v>0</v>
      </c>
      <c r="Q159" s="54">
        <v>0.4</v>
      </c>
      <c r="R159" s="54">
        <f t="shared" si="16"/>
        <v>0</v>
      </c>
      <c r="S159" s="34">
        <v>0</v>
      </c>
      <c r="T159" s="34">
        <f>(M159*S159)</f>
        <v>0</v>
      </c>
      <c r="U159" s="34">
        <f>N159+R159+T159</f>
        <v>20400</v>
      </c>
      <c r="V159" s="34">
        <f>M159*200</f>
        <v>3400</v>
      </c>
      <c r="W159" s="34">
        <v>14</v>
      </c>
      <c r="X159" s="34">
        <v>160</v>
      </c>
      <c r="Y159" s="52">
        <f t="shared" si="20"/>
        <v>2240</v>
      </c>
      <c r="Z159" s="52">
        <v>0</v>
      </c>
      <c r="AA159" s="52"/>
      <c r="AB159" s="34">
        <f>V159+Y159+Z159</f>
        <v>5640</v>
      </c>
      <c r="AC159" s="34">
        <f>AB159+U159</f>
        <v>26040</v>
      </c>
      <c r="AD159" s="91" t="str">
        <f>A159</f>
        <v>628-PR</v>
      </c>
      <c r="AE159" s="88" t="s">
        <v>306</v>
      </c>
    </row>
    <row r="160" spans="1:31" s="114" customFormat="1" ht="45.75" hidden="1" customHeight="1" x14ac:dyDescent="0.2">
      <c r="A160" s="33" t="s">
        <v>305</v>
      </c>
      <c r="B160" s="33"/>
      <c r="C160" s="28" t="s">
        <v>33</v>
      </c>
      <c r="D160" s="28" t="s">
        <v>45</v>
      </c>
      <c r="E160" s="35" t="s">
        <v>148</v>
      </c>
      <c r="F160" s="35" t="s">
        <v>140</v>
      </c>
      <c r="G160" s="35" t="s">
        <v>141</v>
      </c>
      <c r="H160" s="220">
        <v>45</v>
      </c>
      <c r="I160" s="33" t="s">
        <v>37</v>
      </c>
      <c r="J160" s="51">
        <v>1200</v>
      </c>
      <c r="K160" s="52">
        <v>0</v>
      </c>
      <c r="L160" s="52">
        <v>17</v>
      </c>
      <c r="M160" s="52">
        <f t="shared" si="18"/>
        <v>17</v>
      </c>
      <c r="N160" s="34">
        <f t="shared" si="19"/>
        <v>20400</v>
      </c>
      <c r="O160" s="34">
        <v>0</v>
      </c>
      <c r="P160" s="34">
        <v>0</v>
      </c>
      <c r="Q160" s="54">
        <v>0.4</v>
      </c>
      <c r="R160" s="54">
        <f t="shared" si="16"/>
        <v>0</v>
      </c>
      <c r="S160" s="34">
        <v>0</v>
      </c>
      <c r="T160" s="34">
        <f>(M160*S160)</f>
        <v>0</v>
      </c>
      <c r="U160" s="34">
        <f>N160+R160+T160</f>
        <v>20400</v>
      </c>
      <c r="V160" s="34">
        <f>M160*200</f>
        <v>3400</v>
      </c>
      <c r="W160" s="34">
        <v>14</v>
      </c>
      <c r="X160" s="34">
        <v>160</v>
      </c>
      <c r="Y160" s="52">
        <f t="shared" si="20"/>
        <v>2240</v>
      </c>
      <c r="Z160" s="52">
        <v>0</v>
      </c>
      <c r="AA160" s="52"/>
      <c r="AB160" s="34">
        <f>V160+Y160+Z160</f>
        <v>5640</v>
      </c>
      <c r="AC160" s="34">
        <f>AB160+U160</f>
        <v>26040</v>
      </c>
      <c r="AD160" s="91" t="str">
        <f>A160</f>
        <v>628-PR</v>
      </c>
      <c r="AE160" s="88"/>
    </row>
    <row r="161" spans="1:31" s="114" customFormat="1" ht="58.5" hidden="1" customHeight="1" x14ac:dyDescent="0.2">
      <c r="A161" s="33" t="s">
        <v>305</v>
      </c>
      <c r="B161" s="33"/>
      <c r="C161" s="28" t="s">
        <v>33</v>
      </c>
      <c r="D161" s="28" t="s">
        <v>45</v>
      </c>
      <c r="E161" s="35" t="s">
        <v>69</v>
      </c>
      <c r="F161" s="35" t="s">
        <v>266</v>
      </c>
      <c r="G161" s="35" t="s">
        <v>267</v>
      </c>
      <c r="H161" s="220">
        <v>45</v>
      </c>
      <c r="I161" s="33" t="s">
        <v>37</v>
      </c>
      <c r="J161" s="51">
        <v>1200</v>
      </c>
      <c r="K161" s="52">
        <v>17</v>
      </c>
      <c r="L161" s="52">
        <v>0</v>
      </c>
      <c r="M161" s="52">
        <f t="shared" si="18"/>
        <v>17</v>
      </c>
      <c r="N161" s="34">
        <f t="shared" si="19"/>
        <v>20400</v>
      </c>
      <c r="O161" s="34">
        <v>0</v>
      </c>
      <c r="P161" s="34">
        <v>0</v>
      </c>
      <c r="Q161" s="54">
        <v>0.4</v>
      </c>
      <c r="R161" s="54">
        <f t="shared" si="16"/>
        <v>0</v>
      </c>
      <c r="S161" s="34">
        <v>0</v>
      </c>
      <c r="T161" s="34">
        <f>(M161*S161)</f>
        <v>0</v>
      </c>
      <c r="U161" s="34">
        <f>N161+R161+T161</f>
        <v>20400</v>
      </c>
      <c r="V161" s="34">
        <f>M161*200</f>
        <v>3400</v>
      </c>
      <c r="W161" s="34">
        <v>14</v>
      </c>
      <c r="X161" s="34">
        <v>260</v>
      </c>
      <c r="Y161" s="52">
        <f t="shared" si="20"/>
        <v>3640</v>
      </c>
      <c r="Z161" s="52">
        <v>0</v>
      </c>
      <c r="AA161" s="52"/>
      <c r="AB161" s="34">
        <f>V161+Y161+Z161</f>
        <v>7040</v>
      </c>
      <c r="AC161" s="34">
        <f>AB161+U161</f>
        <v>27440</v>
      </c>
      <c r="AD161" s="91" t="str">
        <f>A161</f>
        <v>628-PR</v>
      </c>
      <c r="AE161" s="88"/>
    </row>
    <row r="162" spans="1:31" s="114" customFormat="1" ht="60.75" hidden="1" customHeight="1" x14ac:dyDescent="0.2">
      <c r="A162" s="33" t="s">
        <v>305</v>
      </c>
      <c r="B162" s="33"/>
      <c r="C162" s="28" t="s">
        <v>33</v>
      </c>
      <c r="D162" s="28" t="s">
        <v>34</v>
      </c>
      <c r="E162" s="89" t="s">
        <v>35</v>
      </c>
      <c r="F162" s="35" t="s">
        <v>266</v>
      </c>
      <c r="G162" s="35" t="s">
        <v>267</v>
      </c>
      <c r="H162" s="220">
        <v>45</v>
      </c>
      <c r="I162" s="33" t="s">
        <v>37</v>
      </c>
      <c r="J162" s="51">
        <v>1200</v>
      </c>
      <c r="K162" s="52">
        <v>15</v>
      </c>
      <c r="L162" s="52">
        <v>0</v>
      </c>
      <c r="M162" s="52">
        <f t="shared" si="18"/>
        <v>15</v>
      </c>
      <c r="N162" s="34">
        <f t="shared" si="19"/>
        <v>18000</v>
      </c>
      <c r="O162" s="34">
        <v>0</v>
      </c>
      <c r="P162" s="34">
        <v>0</v>
      </c>
      <c r="Q162" s="54">
        <v>0.4</v>
      </c>
      <c r="R162" s="54">
        <f t="shared" si="16"/>
        <v>0</v>
      </c>
      <c r="S162" s="34">
        <v>0</v>
      </c>
      <c r="T162" s="34">
        <f>(M162*S162)</f>
        <v>0</v>
      </c>
      <c r="U162" s="34">
        <f>N162+R162+T162</f>
        <v>18000</v>
      </c>
      <c r="V162" s="34">
        <f>M162*200</f>
        <v>3000</v>
      </c>
      <c r="W162" s="34">
        <v>14</v>
      </c>
      <c r="X162" s="34">
        <v>536</v>
      </c>
      <c r="Y162" s="52">
        <f t="shared" si="20"/>
        <v>7504</v>
      </c>
      <c r="Z162" s="52">
        <v>0</v>
      </c>
      <c r="AA162" s="52"/>
      <c r="AB162" s="34">
        <f>V162+Y162+Z162</f>
        <v>10504</v>
      </c>
      <c r="AC162" s="34">
        <f>AB162+U162</f>
        <v>28504</v>
      </c>
      <c r="AD162" s="91" t="str">
        <f>A162</f>
        <v>628-PR</v>
      </c>
      <c r="AE162" s="88"/>
    </row>
    <row r="163" spans="1:31" s="114" customFormat="1" ht="51.75" hidden="1" customHeight="1" x14ac:dyDescent="0.2">
      <c r="A163" s="33" t="s">
        <v>305</v>
      </c>
      <c r="B163" s="33"/>
      <c r="C163" s="28" t="s">
        <v>33</v>
      </c>
      <c r="D163" s="28" t="s">
        <v>34</v>
      </c>
      <c r="E163" s="89" t="s">
        <v>35</v>
      </c>
      <c r="F163" s="35" t="s">
        <v>266</v>
      </c>
      <c r="G163" s="35" t="s">
        <v>267</v>
      </c>
      <c r="H163" s="220">
        <v>45</v>
      </c>
      <c r="I163" s="33" t="s">
        <v>37</v>
      </c>
      <c r="J163" s="51">
        <v>1200</v>
      </c>
      <c r="K163" s="52">
        <v>15</v>
      </c>
      <c r="L163" s="52">
        <v>0</v>
      </c>
      <c r="M163" s="52">
        <f t="shared" si="18"/>
        <v>15</v>
      </c>
      <c r="N163" s="34">
        <f t="shared" si="19"/>
        <v>18000</v>
      </c>
      <c r="O163" s="34">
        <v>0</v>
      </c>
      <c r="P163" s="34">
        <v>0</v>
      </c>
      <c r="Q163" s="54">
        <v>0.4</v>
      </c>
      <c r="R163" s="54">
        <f t="shared" si="16"/>
        <v>0</v>
      </c>
      <c r="S163" s="34">
        <v>0</v>
      </c>
      <c r="T163" s="34">
        <f>(M163*S163)</f>
        <v>0</v>
      </c>
      <c r="U163" s="34">
        <f>N163+R163+T163</f>
        <v>18000</v>
      </c>
      <c r="V163" s="34">
        <f>M163*200</f>
        <v>3000</v>
      </c>
      <c r="W163" s="34">
        <v>14</v>
      </c>
      <c r="X163" s="34">
        <v>536</v>
      </c>
      <c r="Y163" s="52">
        <f t="shared" si="20"/>
        <v>7504</v>
      </c>
      <c r="Z163" s="52">
        <v>0</v>
      </c>
      <c r="AA163" s="52"/>
      <c r="AB163" s="34">
        <f>V163+Y163+Z163</f>
        <v>10504</v>
      </c>
      <c r="AC163" s="34">
        <f>AB163+U163</f>
        <v>28504</v>
      </c>
      <c r="AD163" s="91" t="str">
        <f>A163</f>
        <v>628-PR</v>
      </c>
      <c r="AE163" s="88"/>
    </row>
    <row r="164" spans="1:31" s="114" customFormat="1" ht="43.5" hidden="1" customHeight="1" x14ac:dyDescent="0.2">
      <c r="A164" s="33" t="s">
        <v>305</v>
      </c>
      <c r="B164" s="33"/>
      <c r="C164" s="28" t="s">
        <v>33</v>
      </c>
      <c r="D164" s="28" t="s">
        <v>34</v>
      </c>
      <c r="E164" s="89" t="s">
        <v>35</v>
      </c>
      <c r="F164" s="35" t="s">
        <v>134</v>
      </c>
      <c r="G164" s="35" t="s">
        <v>135</v>
      </c>
      <c r="H164" s="220">
        <v>45</v>
      </c>
      <c r="I164" s="33" t="s">
        <v>37</v>
      </c>
      <c r="J164" s="51">
        <v>1200</v>
      </c>
      <c r="K164" s="52">
        <v>0</v>
      </c>
      <c r="L164" s="52">
        <v>18</v>
      </c>
      <c r="M164" s="52">
        <f t="shared" si="18"/>
        <v>18</v>
      </c>
      <c r="N164" s="34">
        <f t="shared" si="19"/>
        <v>21600</v>
      </c>
      <c r="O164" s="34">
        <v>0</v>
      </c>
      <c r="P164" s="34">
        <v>88</v>
      </c>
      <c r="Q164" s="54">
        <v>0.4</v>
      </c>
      <c r="R164" s="54">
        <f t="shared" si="16"/>
        <v>0</v>
      </c>
      <c r="S164" s="34">
        <v>0</v>
      </c>
      <c r="T164" s="34">
        <f>(M164*S164)</f>
        <v>0</v>
      </c>
      <c r="U164" s="34">
        <f>N164+R164+T164</f>
        <v>21600</v>
      </c>
      <c r="V164" s="34">
        <f>M164*200</f>
        <v>3600</v>
      </c>
      <c r="W164" s="34">
        <v>9</v>
      </c>
      <c r="X164" s="34">
        <v>330</v>
      </c>
      <c r="Y164" s="52">
        <f t="shared" si="20"/>
        <v>2970</v>
      </c>
      <c r="Z164" s="52">
        <v>0</v>
      </c>
      <c r="AA164" s="52"/>
      <c r="AB164" s="34">
        <f>V164+Y164+Z164</f>
        <v>6570</v>
      </c>
      <c r="AC164" s="34">
        <f>AB164+U164</f>
        <v>28170</v>
      </c>
      <c r="AD164" s="91" t="str">
        <f>A164</f>
        <v>628-PR</v>
      </c>
      <c r="AE164" s="88"/>
    </row>
    <row r="165" spans="1:31" s="114" customFormat="1" ht="90" hidden="1" customHeight="1" x14ac:dyDescent="0.2">
      <c r="A165" s="33" t="s">
        <v>305</v>
      </c>
      <c r="B165" s="33"/>
      <c r="C165" s="28" t="s">
        <v>33</v>
      </c>
      <c r="D165" s="28" t="s">
        <v>34</v>
      </c>
      <c r="E165" s="89" t="s">
        <v>35</v>
      </c>
      <c r="F165" s="35" t="s">
        <v>266</v>
      </c>
      <c r="G165" s="35" t="s">
        <v>267</v>
      </c>
      <c r="H165" s="220">
        <v>45</v>
      </c>
      <c r="I165" s="33" t="s">
        <v>37</v>
      </c>
      <c r="J165" s="51">
        <v>1200</v>
      </c>
      <c r="K165" s="52">
        <v>0</v>
      </c>
      <c r="L165" s="52">
        <v>17</v>
      </c>
      <c r="M165" s="52">
        <f t="shared" si="18"/>
        <v>17</v>
      </c>
      <c r="N165" s="34">
        <f t="shared" si="19"/>
        <v>20400</v>
      </c>
      <c r="O165" s="34">
        <v>0</v>
      </c>
      <c r="P165" s="34">
        <v>88</v>
      </c>
      <c r="Q165" s="54">
        <v>0.4</v>
      </c>
      <c r="R165" s="54">
        <f t="shared" si="16"/>
        <v>0</v>
      </c>
      <c r="S165" s="34">
        <v>0</v>
      </c>
      <c r="T165" s="34">
        <f>(M165*S165)</f>
        <v>0</v>
      </c>
      <c r="U165" s="34">
        <f>N165+R165+T165</f>
        <v>20400</v>
      </c>
      <c r="V165" s="34">
        <f>M165*200</f>
        <v>3400</v>
      </c>
      <c r="W165" s="34">
        <v>9</v>
      </c>
      <c r="X165" s="34">
        <v>536</v>
      </c>
      <c r="Y165" s="52">
        <f t="shared" si="20"/>
        <v>4824</v>
      </c>
      <c r="Z165" s="52">
        <v>0</v>
      </c>
      <c r="AA165" s="52"/>
      <c r="AB165" s="34">
        <f>V165+Y165+Z165</f>
        <v>8224</v>
      </c>
      <c r="AC165" s="34">
        <f>AB165+U165</f>
        <v>28624</v>
      </c>
      <c r="AD165" s="91" t="str">
        <f>A165</f>
        <v>628-PR</v>
      </c>
      <c r="AE165" s="88"/>
    </row>
    <row r="166" spans="1:31" s="114" customFormat="1" ht="72" hidden="1" customHeight="1" x14ac:dyDescent="0.2">
      <c r="A166" s="62" t="s">
        <v>305</v>
      </c>
      <c r="B166" s="62"/>
      <c r="C166" s="63" t="s">
        <v>33</v>
      </c>
      <c r="D166" s="63" t="s">
        <v>34</v>
      </c>
      <c r="E166" s="37" t="s">
        <v>170</v>
      </c>
      <c r="F166" s="37" t="s">
        <v>134</v>
      </c>
      <c r="G166" s="37" t="s">
        <v>135</v>
      </c>
      <c r="H166" s="245">
        <v>45</v>
      </c>
      <c r="I166" s="62" t="s">
        <v>37</v>
      </c>
      <c r="J166" s="39">
        <v>1200</v>
      </c>
      <c r="K166" s="40">
        <v>0</v>
      </c>
      <c r="L166" s="40">
        <v>0</v>
      </c>
      <c r="M166" s="40">
        <f t="shared" si="18"/>
        <v>0</v>
      </c>
      <c r="N166" s="41">
        <f t="shared" si="19"/>
        <v>0</v>
      </c>
      <c r="O166" s="41">
        <v>0</v>
      </c>
      <c r="P166" s="41">
        <v>256</v>
      </c>
      <c r="Q166" s="43">
        <v>0.4</v>
      </c>
      <c r="R166" s="43">
        <f t="shared" si="16"/>
        <v>0</v>
      </c>
      <c r="S166" s="41">
        <v>0</v>
      </c>
      <c r="T166" s="41">
        <f>(M166*S166)</f>
        <v>0</v>
      </c>
      <c r="U166" s="41">
        <f>N166+R166+T166</f>
        <v>0</v>
      </c>
      <c r="V166" s="41">
        <f>M166*200</f>
        <v>0</v>
      </c>
      <c r="W166" s="41">
        <v>0</v>
      </c>
      <c r="X166" s="41">
        <v>215</v>
      </c>
      <c r="Y166" s="40">
        <f t="shared" si="20"/>
        <v>0</v>
      </c>
      <c r="Z166" s="40">
        <v>0</v>
      </c>
      <c r="AA166" s="40"/>
      <c r="AB166" s="41">
        <f>V166+Y166+Z166</f>
        <v>0</v>
      </c>
      <c r="AC166" s="41">
        <f>AB166+U166</f>
        <v>0</v>
      </c>
      <c r="AD166" s="91" t="str">
        <f>A166</f>
        <v>628-PR</v>
      </c>
      <c r="AE166" s="88"/>
    </row>
    <row r="167" spans="1:31" s="114" customFormat="1" ht="54" hidden="1" customHeight="1" x14ac:dyDescent="0.2">
      <c r="A167" s="33" t="s">
        <v>307</v>
      </c>
      <c r="B167" s="33" t="s">
        <v>640</v>
      </c>
      <c r="C167" s="28" t="s">
        <v>77</v>
      </c>
      <c r="D167" s="28" t="s">
        <v>103</v>
      </c>
      <c r="E167" s="35" t="s">
        <v>181</v>
      </c>
      <c r="F167" s="35" t="s">
        <v>308</v>
      </c>
      <c r="G167" s="28" t="s">
        <v>309</v>
      </c>
      <c r="H167" s="220">
        <v>56</v>
      </c>
      <c r="I167" s="33" t="s">
        <v>37</v>
      </c>
      <c r="J167" s="51">
        <v>1200</v>
      </c>
      <c r="K167" s="52">
        <v>0</v>
      </c>
      <c r="L167" s="52">
        <v>0</v>
      </c>
      <c r="M167" s="52">
        <f t="shared" si="18"/>
        <v>0</v>
      </c>
      <c r="N167" s="34">
        <f t="shared" si="19"/>
        <v>0</v>
      </c>
      <c r="O167" s="34">
        <v>0</v>
      </c>
      <c r="P167" s="34">
        <v>0</v>
      </c>
      <c r="Q167" s="54">
        <v>0.4</v>
      </c>
      <c r="R167" s="54">
        <f t="shared" si="16"/>
        <v>0</v>
      </c>
      <c r="S167" s="34">
        <v>0</v>
      </c>
      <c r="T167" s="34">
        <f>(M167*S167)</f>
        <v>0</v>
      </c>
      <c r="U167" s="34">
        <f>N167+R167+T167</f>
        <v>0</v>
      </c>
      <c r="V167" s="34">
        <f>M167*200</f>
        <v>0</v>
      </c>
      <c r="W167" s="34">
        <v>0</v>
      </c>
      <c r="X167" s="34">
        <v>175</v>
      </c>
      <c r="Y167" s="52">
        <f t="shared" si="20"/>
        <v>0</v>
      </c>
      <c r="Z167" s="52">
        <v>0</v>
      </c>
      <c r="AA167" s="40"/>
      <c r="AB167" s="34">
        <f>V167+Y167+Z167</f>
        <v>0</v>
      </c>
      <c r="AC167" s="34">
        <f>AB167+U167</f>
        <v>0</v>
      </c>
      <c r="AD167" s="57" t="str">
        <f>A167</f>
        <v>629-PR</v>
      </c>
      <c r="AE167" s="88"/>
    </row>
    <row r="168" spans="1:31" s="114" customFormat="1" ht="51" customHeight="1" x14ac:dyDescent="0.2">
      <c r="A168" s="33" t="s">
        <v>307</v>
      </c>
      <c r="B168" s="33"/>
      <c r="C168" s="28" t="s">
        <v>77</v>
      </c>
      <c r="D168" s="28" t="s">
        <v>108</v>
      </c>
      <c r="E168" s="35" t="s">
        <v>210</v>
      </c>
      <c r="F168" s="35" t="s">
        <v>308</v>
      </c>
      <c r="G168" s="28" t="s">
        <v>309</v>
      </c>
      <c r="H168" s="220">
        <v>56</v>
      </c>
      <c r="I168" s="33" t="s">
        <v>37</v>
      </c>
      <c r="J168" s="51">
        <v>1200</v>
      </c>
      <c r="K168" s="52">
        <v>0</v>
      </c>
      <c r="L168" s="52">
        <v>15</v>
      </c>
      <c r="M168" s="52">
        <f t="shared" si="18"/>
        <v>15</v>
      </c>
      <c r="N168" s="34">
        <f t="shared" si="19"/>
        <v>18000</v>
      </c>
      <c r="O168" s="34">
        <v>0</v>
      </c>
      <c r="P168" s="34">
        <v>0</v>
      </c>
      <c r="Q168" s="54">
        <v>0.4</v>
      </c>
      <c r="R168" s="54">
        <f t="shared" si="16"/>
        <v>0</v>
      </c>
      <c r="S168" s="34">
        <v>0</v>
      </c>
      <c r="T168" s="34">
        <f>(M168*S168)</f>
        <v>0</v>
      </c>
      <c r="U168" s="34">
        <f>N168+R168+T168</f>
        <v>18000</v>
      </c>
      <c r="V168" s="34">
        <f>M168*200</f>
        <v>3000</v>
      </c>
      <c r="W168" s="34">
        <v>1</v>
      </c>
      <c r="X168" s="34">
        <v>175</v>
      </c>
      <c r="Y168" s="52">
        <f t="shared" si="20"/>
        <v>175</v>
      </c>
      <c r="Z168" s="52">
        <v>0</v>
      </c>
      <c r="AA168" s="52"/>
      <c r="AB168" s="34">
        <f>V168+Y168+Z168</f>
        <v>3175</v>
      </c>
      <c r="AC168" s="34">
        <f>AB168+U168</f>
        <v>21175</v>
      </c>
      <c r="AD168" s="57" t="str">
        <f>A168</f>
        <v>629-PR</v>
      </c>
      <c r="AE168" s="88"/>
    </row>
    <row r="169" spans="1:31" s="114" customFormat="1" ht="39" hidden="1" customHeight="1" x14ac:dyDescent="0.2">
      <c r="A169" s="229" t="s">
        <v>307</v>
      </c>
      <c r="B169" s="116"/>
      <c r="C169" s="28" t="s">
        <v>77</v>
      </c>
      <c r="D169" s="28" t="s">
        <v>45</v>
      </c>
      <c r="E169" s="35" t="s">
        <v>310</v>
      </c>
      <c r="F169" s="35" t="s">
        <v>285</v>
      </c>
      <c r="G169" s="28" t="s">
        <v>311</v>
      </c>
      <c r="H169" s="220">
        <v>56</v>
      </c>
      <c r="I169" s="33" t="s">
        <v>48</v>
      </c>
      <c r="J169" s="51">
        <v>585</v>
      </c>
      <c r="K169" s="52">
        <v>15</v>
      </c>
      <c r="L169" s="52">
        <v>0</v>
      </c>
      <c r="M169" s="52">
        <f t="shared" si="18"/>
        <v>15</v>
      </c>
      <c r="N169" s="34">
        <f t="shared" si="19"/>
        <v>8775</v>
      </c>
      <c r="O169" s="34">
        <v>36</v>
      </c>
      <c r="P169" s="34">
        <v>27</v>
      </c>
      <c r="Q169" s="54">
        <v>0.4</v>
      </c>
      <c r="R169" s="54">
        <f t="shared" si="16"/>
        <v>388.8</v>
      </c>
      <c r="S169" s="34">
        <v>0</v>
      </c>
      <c r="T169" s="34">
        <f>(M169*S169)</f>
        <v>0</v>
      </c>
      <c r="U169" s="34">
        <f>N169+R169+T169</f>
        <v>9163.7999999999993</v>
      </c>
      <c r="V169" s="34">
        <f>M169*200</f>
        <v>3000</v>
      </c>
      <c r="W169" s="34">
        <v>1</v>
      </c>
      <c r="X169" s="34">
        <v>305</v>
      </c>
      <c r="Y169" s="52">
        <f t="shared" si="20"/>
        <v>305</v>
      </c>
      <c r="Z169" s="52">
        <v>0</v>
      </c>
      <c r="AA169" s="52"/>
      <c r="AB169" s="34">
        <f>V169+Y169+Z169</f>
        <v>3305</v>
      </c>
      <c r="AC169" s="34">
        <f>AB169+U169</f>
        <v>12468.8</v>
      </c>
      <c r="AD169" s="57" t="str">
        <f>A169</f>
        <v>629-PR</v>
      </c>
      <c r="AE169" s="88"/>
    </row>
    <row r="170" spans="1:31" s="114" customFormat="1" ht="47.25" hidden="1" customHeight="1" x14ac:dyDescent="0.2">
      <c r="A170" s="178" t="s">
        <v>307</v>
      </c>
      <c r="B170" s="178" t="s">
        <v>674</v>
      </c>
      <c r="C170" s="179" t="s">
        <v>77</v>
      </c>
      <c r="D170" s="179" t="s">
        <v>45</v>
      </c>
      <c r="E170" s="180" t="s">
        <v>313</v>
      </c>
      <c r="F170" s="180" t="s">
        <v>285</v>
      </c>
      <c r="G170" s="179" t="s">
        <v>311</v>
      </c>
      <c r="H170" s="220">
        <v>56</v>
      </c>
      <c r="I170" s="33" t="s">
        <v>48</v>
      </c>
      <c r="J170" s="51">
        <v>585</v>
      </c>
      <c r="K170" s="181">
        <v>0</v>
      </c>
      <c r="L170" s="181">
        <v>21</v>
      </c>
      <c r="M170" s="52">
        <f t="shared" si="18"/>
        <v>21</v>
      </c>
      <c r="N170" s="34">
        <f t="shared" si="19"/>
        <v>12285</v>
      </c>
      <c r="O170" s="34">
        <v>36</v>
      </c>
      <c r="P170" s="34">
        <v>56</v>
      </c>
      <c r="Q170" s="54">
        <v>0.4</v>
      </c>
      <c r="R170" s="54">
        <f t="shared" si="16"/>
        <v>806.40000000000009</v>
      </c>
      <c r="S170" s="34">
        <v>0</v>
      </c>
      <c r="T170" s="34">
        <f>(M170*S170)</f>
        <v>0</v>
      </c>
      <c r="U170" s="34">
        <f>N170+R170+T170</f>
        <v>13091.4</v>
      </c>
      <c r="V170" s="34">
        <f>M170*200</f>
        <v>4200</v>
      </c>
      <c r="W170" s="34">
        <v>1</v>
      </c>
      <c r="X170" s="34">
        <v>320</v>
      </c>
      <c r="Y170" s="52">
        <f t="shared" si="20"/>
        <v>320</v>
      </c>
      <c r="Z170" s="52">
        <v>0</v>
      </c>
      <c r="AA170" s="52"/>
      <c r="AB170" s="34">
        <f>V170+Y170+Z170</f>
        <v>4520</v>
      </c>
      <c r="AC170" s="34">
        <f>AB170+U170</f>
        <v>17611.400000000001</v>
      </c>
      <c r="AD170" s="57" t="str">
        <f>A170</f>
        <v>629-PR</v>
      </c>
      <c r="AE170" s="88"/>
    </row>
    <row r="171" spans="1:31" s="114" customFormat="1" ht="59" customHeight="1" x14ac:dyDescent="0.2">
      <c r="A171" s="237" t="s">
        <v>315</v>
      </c>
      <c r="B171" s="231" t="s">
        <v>699</v>
      </c>
      <c r="C171" s="238" t="s">
        <v>317</v>
      </c>
      <c r="D171" s="179" t="s">
        <v>108</v>
      </c>
      <c r="E171" s="180" t="s">
        <v>35</v>
      </c>
      <c r="F171" s="180" t="s">
        <v>318</v>
      </c>
      <c r="G171" s="179" t="s">
        <v>319</v>
      </c>
      <c r="H171" s="246">
        <v>240</v>
      </c>
      <c r="I171" s="178" t="s">
        <v>37</v>
      </c>
      <c r="J171" s="183">
        <v>0</v>
      </c>
      <c r="K171" s="181">
        <v>0</v>
      </c>
      <c r="L171" s="181">
        <v>18</v>
      </c>
      <c r="M171" s="181">
        <f t="shared" si="18"/>
        <v>18</v>
      </c>
      <c r="N171" s="34">
        <v>0</v>
      </c>
      <c r="O171" s="34">
        <v>0</v>
      </c>
      <c r="P171" s="34">
        <v>0</v>
      </c>
      <c r="Q171" s="54">
        <v>0</v>
      </c>
      <c r="R171" s="54">
        <v>0</v>
      </c>
      <c r="S171" s="34">
        <v>0</v>
      </c>
      <c r="T171" s="34">
        <v>0</v>
      </c>
      <c r="U171" s="34">
        <f>N171+R171+T171</f>
        <v>0</v>
      </c>
      <c r="V171" s="34">
        <f>M171*400</f>
        <v>7200</v>
      </c>
      <c r="W171" s="34">
        <v>0</v>
      </c>
      <c r="X171" s="34">
        <v>0</v>
      </c>
      <c r="Y171" s="52">
        <f t="shared" si="20"/>
        <v>0</v>
      </c>
      <c r="Z171" s="52">
        <v>0</v>
      </c>
      <c r="AA171" s="52"/>
      <c r="AB171" s="34">
        <f>V171+Y171+Z171</f>
        <v>7200</v>
      </c>
      <c r="AC171" s="34">
        <f>AB171+U171</f>
        <v>7200</v>
      </c>
      <c r="AD171" s="57" t="s">
        <v>320</v>
      </c>
      <c r="AE171" s="88" t="s">
        <v>321</v>
      </c>
    </row>
    <row r="172" spans="1:31" s="114" customFormat="1" ht="51" customHeight="1" x14ac:dyDescent="0.2">
      <c r="A172" s="237" t="s">
        <v>315</v>
      </c>
      <c r="B172" s="231" t="s">
        <v>699</v>
      </c>
      <c r="C172" s="238" t="s">
        <v>317</v>
      </c>
      <c r="D172" s="179" t="s">
        <v>108</v>
      </c>
      <c r="E172" s="180" t="s">
        <v>35</v>
      </c>
      <c r="F172" s="180" t="s">
        <v>322</v>
      </c>
      <c r="G172" s="179" t="s">
        <v>323</v>
      </c>
      <c r="H172" s="246">
        <v>240</v>
      </c>
      <c r="I172" s="240" t="s">
        <v>700</v>
      </c>
      <c r="J172" s="183">
        <v>0</v>
      </c>
      <c r="K172" s="181">
        <v>0</v>
      </c>
      <c r="L172" s="181">
        <v>10</v>
      </c>
      <c r="M172" s="181">
        <f t="shared" si="18"/>
        <v>10</v>
      </c>
      <c r="N172" s="34">
        <v>0</v>
      </c>
      <c r="O172" s="34">
        <v>0</v>
      </c>
      <c r="P172" s="34">
        <v>0</v>
      </c>
      <c r="Q172" s="54">
        <v>0</v>
      </c>
      <c r="R172" s="54">
        <v>0</v>
      </c>
      <c r="S172" s="34">
        <v>0</v>
      </c>
      <c r="T172" s="34">
        <v>0</v>
      </c>
      <c r="U172" s="34">
        <f>N172+R172+T172</f>
        <v>0</v>
      </c>
      <c r="V172" s="34">
        <f>M172*400</f>
        <v>4000</v>
      </c>
      <c r="W172" s="34">
        <v>0</v>
      </c>
      <c r="X172" s="34">
        <v>0</v>
      </c>
      <c r="Y172" s="52">
        <f t="shared" si="20"/>
        <v>0</v>
      </c>
      <c r="Z172" s="52">
        <v>0</v>
      </c>
      <c r="AA172" s="52"/>
      <c r="AB172" s="34">
        <f>V172+Y172+Z172</f>
        <v>4000</v>
      </c>
      <c r="AC172" s="34">
        <f>AB172+U172</f>
        <v>4000</v>
      </c>
      <c r="AD172" s="57" t="s">
        <v>320</v>
      </c>
      <c r="AE172" s="88"/>
    </row>
    <row r="173" spans="1:31" s="114" customFormat="1" ht="62" hidden="1" customHeight="1" x14ac:dyDescent="0.2">
      <c r="A173" s="116" t="s">
        <v>315</v>
      </c>
      <c r="B173" s="116" t="s">
        <v>32</v>
      </c>
      <c r="C173" s="117" t="s">
        <v>317</v>
      </c>
      <c r="D173" s="118" t="s">
        <v>317</v>
      </c>
      <c r="E173" s="219">
        <v>6590</v>
      </c>
      <c r="F173" s="119" t="s">
        <v>38</v>
      </c>
      <c r="G173" s="118" t="s">
        <v>324</v>
      </c>
      <c r="H173" s="220">
        <v>0</v>
      </c>
      <c r="I173" s="33">
        <v>0</v>
      </c>
      <c r="J173" s="51">
        <v>0</v>
      </c>
      <c r="K173" s="52">
        <v>0</v>
      </c>
      <c r="L173" s="52">
        <v>0</v>
      </c>
      <c r="M173" s="52">
        <v>0</v>
      </c>
      <c r="N173" s="34">
        <f>(J173*M173)</f>
        <v>0</v>
      </c>
      <c r="O173" s="34">
        <v>0</v>
      </c>
      <c r="P173" s="34">
        <v>0</v>
      </c>
      <c r="Q173" s="54">
        <v>0</v>
      </c>
      <c r="R173" s="5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52">
        <v>0</v>
      </c>
      <c r="Z173" s="52">
        <v>0</v>
      </c>
      <c r="AA173" s="52" t="s">
        <v>325</v>
      </c>
      <c r="AB173" s="34">
        <f>V173+Y173+Z173</f>
        <v>0</v>
      </c>
      <c r="AC173" s="34">
        <f>AB173+U173</f>
        <v>0</v>
      </c>
      <c r="AD173" s="57" t="s">
        <v>320</v>
      </c>
      <c r="AE173" s="88"/>
    </row>
    <row r="174" spans="1:31" s="114" customFormat="1" ht="59" hidden="1" customHeight="1" x14ac:dyDescent="0.2">
      <c r="A174" s="231" t="s">
        <v>326</v>
      </c>
      <c r="B174" s="239" t="s">
        <v>699</v>
      </c>
      <c r="C174" s="238" t="s">
        <v>317</v>
      </c>
      <c r="D174" s="179" t="s">
        <v>103</v>
      </c>
      <c r="E174" s="180" t="s">
        <v>35</v>
      </c>
      <c r="F174" s="180" t="s">
        <v>327</v>
      </c>
      <c r="G174" s="179" t="s">
        <v>328</v>
      </c>
      <c r="H174" s="246">
        <v>240</v>
      </c>
      <c r="I174" s="178" t="s">
        <v>37</v>
      </c>
      <c r="J174" s="183">
        <v>0</v>
      </c>
      <c r="K174" s="181">
        <v>0</v>
      </c>
      <c r="L174" s="181">
        <v>18</v>
      </c>
      <c r="M174" s="181">
        <f>K174+L174</f>
        <v>18</v>
      </c>
      <c r="N174" s="34">
        <v>0</v>
      </c>
      <c r="O174" s="34">
        <v>0</v>
      </c>
      <c r="P174" s="34">
        <v>0</v>
      </c>
      <c r="Q174" s="54">
        <v>0</v>
      </c>
      <c r="R174" s="54">
        <v>0</v>
      </c>
      <c r="S174" s="34">
        <v>0</v>
      </c>
      <c r="T174" s="34">
        <v>0</v>
      </c>
      <c r="U174" s="34">
        <f>N174+R174+T174</f>
        <v>0</v>
      </c>
      <c r="V174" s="34">
        <f>M174*400</f>
        <v>7200</v>
      </c>
      <c r="W174" s="34">
        <v>0</v>
      </c>
      <c r="X174" s="34">
        <v>0</v>
      </c>
      <c r="Y174" s="52">
        <f>SUM(X174*W174)</f>
        <v>0</v>
      </c>
      <c r="Z174" s="52">
        <v>0</v>
      </c>
      <c r="AA174" s="52"/>
      <c r="AB174" s="34">
        <f>V174+Y174+Z174</f>
        <v>7200</v>
      </c>
      <c r="AC174" s="34">
        <f>AB174+U174</f>
        <v>7200</v>
      </c>
      <c r="AD174" s="57" t="s">
        <v>326</v>
      </c>
      <c r="AE174" s="88" t="s">
        <v>321</v>
      </c>
    </row>
    <row r="175" spans="1:31" s="114" customFormat="1" ht="76" hidden="1" customHeight="1" x14ac:dyDescent="0.2">
      <c r="A175" s="116" t="s">
        <v>326</v>
      </c>
      <c r="B175" s="116" t="s">
        <v>316</v>
      </c>
      <c r="C175" s="117" t="s">
        <v>317</v>
      </c>
      <c r="D175" s="118" t="s">
        <v>317</v>
      </c>
      <c r="E175" s="219">
        <v>4495</v>
      </c>
      <c r="F175" s="119" t="s">
        <v>327</v>
      </c>
      <c r="G175" s="118" t="s">
        <v>329</v>
      </c>
      <c r="H175" s="220">
        <v>0</v>
      </c>
      <c r="I175" s="33">
        <v>0</v>
      </c>
      <c r="J175" s="218"/>
      <c r="K175" s="52">
        <v>0</v>
      </c>
      <c r="L175" s="52">
        <v>0</v>
      </c>
      <c r="M175" s="52">
        <v>0</v>
      </c>
      <c r="N175" s="34">
        <v>0</v>
      </c>
      <c r="O175" s="34">
        <v>0</v>
      </c>
      <c r="P175" s="34">
        <v>0</v>
      </c>
      <c r="Q175" s="54">
        <v>0</v>
      </c>
      <c r="R175" s="5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52">
        <v>0</v>
      </c>
      <c r="Z175" s="52">
        <v>0</v>
      </c>
      <c r="AA175" s="220" t="s">
        <v>329</v>
      </c>
      <c r="AB175" s="34">
        <f>V175+Y175+Z175</f>
        <v>0</v>
      </c>
      <c r="AC175" s="34">
        <f>AB175+U175</f>
        <v>0</v>
      </c>
      <c r="AD175" s="57" t="s">
        <v>326</v>
      </c>
      <c r="AE175" s="88"/>
    </row>
    <row r="176" spans="1:31" s="114" customFormat="1" ht="52.5" customHeight="1" x14ac:dyDescent="0.2">
      <c r="A176" s="116" t="s">
        <v>330</v>
      </c>
      <c r="B176" s="116" t="s">
        <v>331</v>
      </c>
      <c r="C176" s="28" t="s">
        <v>77</v>
      </c>
      <c r="D176" s="28" t="s">
        <v>108</v>
      </c>
      <c r="E176" s="35" t="s">
        <v>104</v>
      </c>
      <c r="F176" s="120" t="s">
        <v>112</v>
      </c>
      <c r="G176" s="35" t="s">
        <v>332</v>
      </c>
      <c r="H176" s="220">
        <v>0</v>
      </c>
      <c r="I176" s="33" t="s">
        <v>37</v>
      </c>
      <c r="J176" s="51">
        <v>175</v>
      </c>
      <c r="K176" s="52">
        <v>0</v>
      </c>
      <c r="L176" s="52">
        <v>0</v>
      </c>
      <c r="M176" s="52">
        <f>K176+L176</f>
        <v>0</v>
      </c>
      <c r="N176" s="34">
        <f t="shared" ref="N176:N182" si="21">SUM(M176*175)</f>
        <v>0</v>
      </c>
      <c r="O176" s="34">
        <v>0</v>
      </c>
      <c r="P176" s="34">
        <v>0</v>
      </c>
      <c r="Q176" s="54">
        <v>0.4</v>
      </c>
      <c r="R176" s="54">
        <f>SUM(P176*Q176*O176)</f>
        <v>0</v>
      </c>
      <c r="S176" s="34">
        <v>0</v>
      </c>
      <c r="T176" s="34">
        <f>(M176*S176)</f>
        <v>0</v>
      </c>
      <c r="U176" s="34">
        <f>N176+R176+T176</f>
        <v>0</v>
      </c>
      <c r="V176" s="34">
        <f>SUM(M176*400)</f>
        <v>0</v>
      </c>
      <c r="W176" s="34">
        <v>0</v>
      </c>
      <c r="X176" s="34">
        <v>0</v>
      </c>
      <c r="Y176" s="52">
        <v>0</v>
      </c>
      <c r="Z176" s="52">
        <v>0</v>
      </c>
      <c r="AA176" s="220" t="s">
        <v>333</v>
      </c>
      <c r="AB176" s="34">
        <f>V176+Y176+Z176</f>
        <v>0</v>
      </c>
      <c r="AC176" s="34">
        <f>AB176+U176</f>
        <v>0</v>
      </c>
      <c r="AD176" s="57" t="str">
        <f>A176</f>
        <v>631-B</v>
      </c>
      <c r="AE176" s="88"/>
    </row>
    <row r="177" spans="1:31" s="114" customFormat="1" ht="55.5" hidden="1" customHeight="1" x14ac:dyDescent="0.2">
      <c r="A177" s="116" t="s">
        <v>330</v>
      </c>
      <c r="B177" s="116" t="s">
        <v>331</v>
      </c>
      <c r="C177" s="28" t="s">
        <v>77</v>
      </c>
      <c r="D177" s="119" t="s">
        <v>317</v>
      </c>
      <c r="E177" s="121">
        <v>2895</v>
      </c>
      <c r="F177" s="121" t="s">
        <v>112</v>
      </c>
      <c r="G177" s="119" t="s">
        <v>334</v>
      </c>
      <c r="H177" s="220" t="s">
        <v>112</v>
      </c>
      <c r="I177" s="33" t="s">
        <v>335</v>
      </c>
      <c r="J177" s="51">
        <v>0</v>
      </c>
      <c r="K177" s="52">
        <v>0</v>
      </c>
      <c r="L177" s="52">
        <v>0</v>
      </c>
      <c r="M177" s="52">
        <v>0</v>
      </c>
      <c r="N177" s="34">
        <f t="shared" si="21"/>
        <v>0</v>
      </c>
      <c r="O177" s="34">
        <v>0</v>
      </c>
      <c r="P177" s="34">
        <v>0</v>
      </c>
      <c r="Q177" s="54">
        <v>0</v>
      </c>
      <c r="R177" s="54">
        <v>0</v>
      </c>
      <c r="S177" s="34">
        <v>0</v>
      </c>
      <c r="T177" s="34">
        <v>0</v>
      </c>
      <c r="U177" s="34">
        <f>N177+R177+T177</f>
        <v>0</v>
      </c>
      <c r="V177" s="34">
        <f>SUM(M177*400)</f>
        <v>0</v>
      </c>
      <c r="W177" s="34">
        <v>0</v>
      </c>
      <c r="X177" s="34">
        <v>0</v>
      </c>
      <c r="Y177" s="52">
        <v>0</v>
      </c>
      <c r="Z177" s="52">
        <v>0</v>
      </c>
      <c r="AA177" s="220" t="s">
        <v>334</v>
      </c>
      <c r="AB177" s="34">
        <f>V177+Y177+Z177</f>
        <v>0</v>
      </c>
      <c r="AC177" s="34">
        <f>AB177+U177</f>
        <v>0</v>
      </c>
      <c r="AD177" s="57" t="str">
        <f>A177</f>
        <v>631-B</v>
      </c>
      <c r="AE177" s="88"/>
    </row>
    <row r="178" spans="1:31" s="114" customFormat="1" ht="116" hidden="1" customHeight="1" x14ac:dyDescent="0.2">
      <c r="A178" s="33" t="s">
        <v>336</v>
      </c>
      <c r="B178" s="221" t="s">
        <v>337</v>
      </c>
      <c r="C178" s="28" t="s">
        <v>77</v>
      </c>
      <c r="D178" s="28" t="s">
        <v>103</v>
      </c>
      <c r="E178" s="34" t="s">
        <v>109</v>
      </c>
      <c r="F178" s="122" t="s">
        <v>112</v>
      </c>
      <c r="G178" s="122" t="s">
        <v>112</v>
      </c>
      <c r="H178" s="220" t="s">
        <v>112</v>
      </c>
      <c r="I178" s="123" t="s">
        <v>112</v>
      </c>
      <c r="J178" s="51">
        <v>175</v>
      </c>
      <c r="K178" s="52">
        <v>0</v>
      </c>
      <c r="L178" s="52">
        <v>13</v>
      </c>
      <c r="M178" s="52">
        <f>K178+L178</f>
        <v>13</v>
      </c>
      <c r="N178" s="34">
        <f t="shared" si="21"/>
        <v>2275</v>
      </c>
      <c r="O178" s="34">
        <v>0</v>
      </c>
      <c r="P178" s="34">
        <v>0</v>
      </c>
      <c r="Q178" s="54">
        <v>0.4</v>
      </c>
      <c r="R178" s="54">
        <f>SUM(P178*Q178*O178)</f>
        <v>0</v>
      </c>
      <c r="S178" s="34">
        <v>0</v>
      </c>
      <c r="T178" s="34">
        <f>(M178*S178)</f>
        <v>0</v>
      </c>
      <c r="U178" s="34">
        <f>N178+R178+T178</f>
        <v>2275</v>
      </c>
      <c r="V178" s="34">
        <f>SUM(M178*400)</f>
        <v>5200</v>
      </c>
      <c r="W178" s="34">
        <v>0</v>
      </c>
      <c r="X178" s="34">
        <v>0</v>
      </c>
      <c r="Y178" s="52">
        <v>0</v>
      </c>
      <c r="Z178" s="52"/>
      <c r="AA178" s="222"/>
      <c r="AB178" s="34">
        <f>V178+Y178+Z178</f>
        <v>5200</v>
      </c>
      <c r="AC178" s="34">
        <f>AB178+U178</f>
        <v>7475</v>
      </c>
      <c r="AD178" s="57" t="str">
        <f>A178</f>
        <v>631-D-DUR</v>
      </c>
      <c r="AE178" s="88" t="s">
        <v>338</v>
      </c>
    </row>
    <row r="179" spans="1:31" s="114" customFormat="1" ht="35.25" customHeight="1" x14ac:dyDescent="0.2">
      <c r="A179" s="33" t="s">
        <v>336</v>
      </c>
      <c r="B179" s="33"/>
      <c r="C179" s="28" t="s">
        <v>77</v>
      </c>
      <c r="D179" s="28" t="s">
        <v>108</v>
      </c>
      <c r="E179" s="34" t="s">
        <v>109</v>
      </c>
      <c r="F179" s="122" t="s">
        <v>112</v>
      </c>
      <c r="G179" s="122" t="s">
        <v>112</v>
      </c>
      <c r="H179" s="220" t="s">
        <v>112</v>
      </c>
      <c r="I179" s="123" t="s">
        <v>112</v>
      </c>
      <c r="J179" s="51">
        <v>175</v>
      </c>
      <c r="K179" s="52">
        <v>0</v>
      </c>
      <c r="L179" s="52">
        <v>74</v>
      </c>
      <c r="M179" s="52">
        <f>K179+L179</f>
        <v>74</v>
      </c>
      <c r="N179" s="34">
        <f t="shared" si="21"/>
        <v>12950</v>
      </c>
      <c r="O179" s="34">
        <v>0</v>
      </c>
      <c r="P179" s="34">
        <v>0</v>
      </c>
      <c r="Q179" s="54">
        <v>0.4</v>
      </c>
      <c r="R179" s="54">
        <f>SUM(P179*Q179*O179)</f>
        <v>0</v>
      </c>
      <c r="S179" s="34">
        <v>0</v>
      </c>
      <c r="T179" s="34">
        <f>(M179*S179)</f>
        <v>0</v>
      </c>
      <c r="U179" s="34">
        <f>N179+R179+T179</f>
        <v>12950</v>
      </c>
      <c r="V179" s="34">
        <f>SUM(M179*400)</f>
        <v>29600</v>
      </c>
      <c r="W179" s="34">
        <v>0</v>
      </c>
      <c r="X179" s="34">
        <v>0</v>
      </c>
      <c r="Y179" s="52">
        <v>0</v>
      </c>
      <c r="Z179" s="124"/>
      <c r="AA179" s="220"/>
      <c r="AB179" s="34">
        <f>V179+Y179+Z179</f>
        <v>29600</v>
      </c>
      <c r="AC179" s="34">
        <f>AB179+U179</f>
        <v>42550</v>
      </c>
      <c r="AD179" s="57" t="str">
        <f>A179</f>
        <v>631-D-DUR</v>
      </c>
      <c r="AE179" s="88"/>
    </row>
    <row r="180" spans="1:31" s="114" customFormat="1" ht="38.25" hidden="1" customHeight="1" x14ac:dyDescent="0.2">
      <c r="A180" s="33" t="s">
        <v>336</v>
      </c>
      <c r="B180" s="33"/>
      <c r="C180" s="28" t="s">
        <v>77</v>
      </c>
      <c r="D180" s="28" t="s">
        <v>45</v>
      </c>
      <c r="E180" s="34" t="s">
        <v>109</v>
      </c>
      <c r="F180" s="122" t="s">
        <v>112</v>
      </c>
      <c r="G180" s="122" t="s">
        <v>112</v>
      </c>
      <c r="H180" s="220" t="s">
        <v>112</v>
      </c>
      <c r="I180" s="123" t="s">
        <v>112</v>
      </c>
      <c r="J180" s="51">
        <v>175</v>
      </c>
      <c r="K180" s="52">
        <v>0</v>
      </c>
      <c r="L180" s="52">
        <v>23</v>
      </c>
      <c r="M180" s="52">
        <f>K180+L180</f>
        <v>23</v>
      </c>
      <c r="N180" s="34">
        <f t="shared" si="21"/>
        <v>4025</v>
      </c>
      <c r="O180" s="34">
        <v>0</v>
      </c>
      <c r="P180" s="34">
        <v>0</v>
      </c>
      <c r="Q180" s="54">
        <v>0.4</v>
      </c>
      <c r="R180" s="54">
        <f>SUM(P180*Q180*O180)</f>
        <v>0</v>
      </c>
      <c r="S180" s="34">
        <v>0</v>
      </c>
      <c r="T180" s="34">
        <v>0</v>
      </c>
      <c r="U180" s="34">
        <f>N180+R180+T180</f>
        <v>4025</v>
      </c>
      <c r="V180" s="34">
        <f>SUM(M180*400)</f>
        <v>9200</v>
      </c>
      <c r="W180" s="34">
        <v>0</v>
      </c>
      <c r="X180" s="34">
        <v>0</v>
      </c>
      <c r="Y180" s="52">
        <v>0</v>
      </c>
      <c r="Z180" s="124"/>
      <c r="AA180" s="220"/>
      <c r="AB180" s="34">
        <f>V180+Y180+Z180</f>
        <v>9200</v>
      </c>
      <c r="AC180" s="34">
        <f>AB180+U180</f>
        <v>13225</v>
      </c>
      <c r="AD180" s="57" t="str">
        <f>A180</f>
        <v>631-D-DUR</v>
      </c>
      <c r="AE180" s="88"/>
    </row>
    <row r="181" spans="1:31" s="114" customFormat="1" ht="39.75" hidden="1" customHeight="1" x14ac:dyDescent="0.2">
      <c r="A181" s="33" t="s">
        <v>336</v>
      </c>
      <c r="B181" s="33"/>
      <c r="C181" s="28" t="s">
        <v>77</v>
      </c>
      <c r="D181" s="28" t="s">
        <v>112</v>
      </c>
      <c r="E181" s="125">
        <v>0</v>
      </c>
      <c r="F181" s="50">
        <v>40</v>
      </c>
      <c r="G181" s="126" t="s">
        <v>339</v>
      </c>
      <c r="H181" s="220" t="s">
        <v>112</v>
      </c>
      <c r="I181" s="33" t="s">
        <v>37</v>
      </c>
      <c r="J181" s="51">
        <v>0</v>
      </c>
      <c r="K181" s="52">
        <v>0</v>
      </c>
      <c r="L181" s="52">
        <v>0</v>
      </c>
      <c r="M181" s="52">
        <v>0</v>
      </c>
      <c r="N181" s="34">
        <f t="shared" si="21"/>
        <v>0</v>
      </c>
      <c r="O181" s="34">
        <v>0</v>
      </c>
      <c r="P181" s="34">
        <v>0</v>
      </c>
      <c r="Q181" s="54">
        <v>0</v>
      </c>
      <c r="R181" s="54">
        <v>0</v>
      </c>
      <c r="S181" s="34">
        <v>0</v>
      </c>
      <c r="T181" s="34">
        <v>0</v>
      </c>
      <c r="U181" s="34">
        <f>N181+R181+T181</f>
        <v>0</v>
      </c>
      <c r="V181" s="34">
        <f>SUM(M181*400)</f>
        <v>0</v>
      </c>
      <c r="W181" s="34">
        <v>0</v>
      </c>
      <c r="X181" s="34">
        <v>0</v>
      </c>
      <c r="Y181" s="52">
        <v>0</v>
      </c>
      <c r="Z181" s="52">
        <v>0</v>
      </c>
      <c r="AA181" s="52"/>
      <c r="AB181" s="34">
        <f>V181+Y181+Z181</f>
        <v>0</v>
      </c>
      <c r="AC181" s="34">
        <f>AB181+U181</f>
        <v>0</v>
      </c>
      <c r="AD181" s="57" t="str">
        <f>A181</f>
        <v>631-D-DUR</v>
      </c>
      <c r="AE181" s="88"/>
    </row>
    <row r="182" spans="1:31" s="114" customFormat="1" ht="39.75" hidden="1" customHeight="1" x14ac:dyDescent="0.2">
      <c r="A182" s="33" t="s">
        <v>336</v>
      </c>
      <c r="B182" s="33"/>
      <c r="C182" s="28" t="s">
        <v>77</v>
      </c>
      <c r="D182" s="28" t="s">
        <v>112</v>
      </c>
      <c r="E182" s="125">
        <v>0</v>
      </c>
      <c r="F182" s="50">
        <v>20</v>
      </c>
      <c r="G182" s="127" t="s">
        <v>340</v>
      </c>
      <c r="H182" s="220" t="s">
        <v>112</v>
      </c>
      <c r="I182" s="33" t="s">
        <v>37</v>
      </c>
      <c r="J182" s="51">
        <v>0</v>
      </c>
      <c r="K182" s="52">
        <v>0</v>
      </c>
      <c r="L182" s="52">
        <v>0</v>
      </c>
      <c r="M182" s="52">
        <v>0</v>
      </c>
      <c r="N182" s="34">
        <f t="shared" si="21"/>
        <v>0</v>
      </c>
      <c r="O182" s="34">
        <v>0</v>
      </c>
      <c r="P182" s="34">
        <v>0</v>
      </c>
      <c r="Q182" s="54">
        <v>0</v>
      </c>
      <c r="R182" s="54">
        <v>0</v>
      </c>
      <c r="S182" s="34">
        <v>0</v>
      </c>
      <c r="T182" s="34">
        <v>0</v>
      </c>
      <c r="U182" s="34">
        <f>N182+R182+T182</f>
        <v>0</v>
      </c>
      <c r="V182" s="34">
        <f>SUM(M182*400)</f>
        <v>0</v>
      </c>
      <c r="W182" s="34">
        <v>0</v>
      </c>
      <c r="X182" s="34">
        <v>0</v>
      </c>
      <c r="Y182" s="52">
        <v>0</v>
      </c>
      <c r="Z182" s="52">
        <v>0</v>
      </c>
      <c r="AA182" s="52"/>
      <c r="AB182" s="34">
        <f>V182+Y182+Z182</f>
        <v>0</v>
      </c>
      <c r="AC182" s="34">
        <f>AB182+U182</f>
        <v>0</v>
      </c>
      <c r="AD182" s="57" t="str">
        <f>A182</f>
        <v>631-D-DUR</v>
      </c>
      <c r="AE182" s="88"/>
    </row>
    <row r="183" spans="1:31" s="114" customFormat="1" ht="39.75" hidden="1" customHeight="1" x14ac:dyDescent="0.2">
      <c r="A183" s="33" t="s">
        <v>336</v>
      </c>
      <c r="B183" s="33"/>
      <c r="C183" s="28" t="s">
        <v>77</v>
      </c>
      <c r="D183" s="118" t="s">
        <v>317</v>
      </c>
      <c r="E183" s="34" t="s">
        <v>109</v>
      </c>
      <c r="F183" s="122" t="s">
        <v>112</v>
      </c>
      <c r="G183" s="122" t="s">
        <v>112</v>
      </c>
      <c r="H183" s="220" t="s">
        <v>112</v>
      </c>
      <c r="I183" s="123" t="s">
        <v>112</v>
      </c>
      <c r="J183" s="51">
        <v>0</v>
      </c>
      <c r="K183" s="52">
        <v>0</v>
      </c>
      <c r="L183" s="52">
        <v>0</v>
      </c>
      <c r="M183" s="52">
        <v>0</v>
      </c>
      <c r="N183" s="34">
        <v>0</v>
      </c>
      <c r="O183" s="34">
        <v>0</v>
      </c>
      <c r="P183" s="34">
        <v>0</v>
      </c>
      <c r="Q183" s="54">
        <v>0</v>
      </c>
      <c r="R183" s="5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224">
        <v>371762</v>
      </c>
      <c r="Z183" s="124"/>
      <c r="AA183" s="220"/>
      <c r="AB183" s="34">
        <f>V183+Y183+Z183</f>
        <v>371762</v>
      </c>
      <c r="AC183" s="34">
        <f>AB183+U183</f>
        <v>371762</v>
      </c>
      <c r="AD183" s="57" t="str">
        <f>A183</f>
        <v>631-D-DUR</v>
      </c>
      <c r="AE183" s="88"/>
    </row>
    <row r="184" spans="1:31" s="31" customFormat="1" ht="34.5" hidden="1" customHeight="1" x14ac:dyDescent="0.2">
      <c r="A184" s="33" t="s">
        <v>336</v>
      </c>
      <c r="B184" s="33"/>
      <c r="C184" s="28" t="s">
        <v>77</v>
      </c>
      <c r="D184" s="118" t="s">
        <v>317</v>
      </c>
      <c r="E184" s="125">
        <v>0</v>
      </c>
      <c r="F184" s="50">
        <v>20</v>
      </c>
      <c r="G184" s="127" t="s">
        <v>341</v>
      </c>
      <c r="H184" s="220" t="s">
        <v>112</v>
      </c>
      <c r="I184" s="33" t="s">
        <v>37</v>
      </c>
      <c r="J184" s="51">
        <v>0</v>
      </c>
      <c r="K184" s="52">
        <v>0</v>
      </c>
      <c r="L184" s="52">
        <v>0</v>
      </c>
      <c r="M184" s="52">
        <v>0</v>
      </c>
      <c r="N184" s="34">
        <f t="shared" ref="N184:N193" si="22">SUM(M184*175)</f>
        <v>0</v>
      </c>
      <c r="O184" s="34">
        <v>0</v>
      </c>
      <c r="P184" s="34">
        <v>0</v>
      </c>
      <c r="Q184" s="54">
        <v>0</v>
      </c>
      <c r="R184" s="54">
        <v>0</v>
      </c>
      <c r="S184" s="34">
        <v>0</v>
      </c>
      <c r="T184" s="34">
        <v>0</v>
      </c>
      <c r="U184" s="34">
        <f>N184+R184+T184</f>
        <v>0</v>
      </c>
      <c r="V184" s="34">
        <f>SUM(M184*400)</f>
        <v>0</v>
      </c>
      <c r="W184" s="34">
        <v>0</v>
      </c>
      <c r="X184" s="34">
        <v>0</v>
      </c>
      <c r="Y184" s="52">
        <v>0</v>
      </c>
      <c r="Z184" s="224">
        <v>2140</v>
      </c>
      <c r="AA184" s="220" t="s">
        <v>342</v>
      </c>
      <c r="AB184" s="34">
        <f>V184+Y184+Z184</f>
        <v>2140</v>
      </c>
      <c r="AC184" s="34">
        <f>AB184+U184</f>
        <v>2140</v>
      </c>
      <c r="AD184" s="57" t="str">
        <f>A184</f>
        <v>631-D-DUR</v>
      </c>
      <c r="AE184" s="74"/>
    </row>
    <row r="185" spans="1:31" s="31" customFormat="1" ht="28.5" hidden="1" customHeight="1" x14ac:dyDescent="0.2">
      <c r="A185" s="33" t="s">
        <v>336</v>
      </c>
      <c r="B185" s="33"/>
      <c r="C185" s="28" t="s">
        <v>77</v>
      </c>
      <c r="D185" s="118" t="s">
        <v>317</v>
      </c>
      <c r="E185" s="125">
        <v>0</v>
      </c>
      <c r="F185" s="50">
        <v>20</v>
      </c>
      <c r="G185" s="127" t="s">
        <v>343</v>
      </c>
      <c r="H185" s="220" t="s">
        <v>112</v>
      </c>
      <c r="I185" s="33" t="s">
        <v>37</v>
      </c>
      <c r="J185" s="51">
        <v>0</v>
      </c>
      <c r="K185" s="52">
        <v>0</v>
      </c>
      <c r="L185" s="52">
        <v>0</v>
      </c>
      <c r="M185" s="52">
        <v>0</v>
      </c>
      <c r="N185" s="34">
        <f t="shared" si="22"/>
        <v>0</v>
      </c>
      <c r="O185" s="34">
        <v>0</v>
      </c>
      <c r="P185" s="34">
        <v>0</v>
      </c>
      <c r="Q185" s="54">
        <v>0</v>
      </c>
      <c r="R185" s="54">
        <v>0</v>
      </c>
      <c r="S185" s="34">
        <v>0</v>
      </c>
      <c r="T185" s="34">
        <v>0</v>
      </c>
      <c r="U185" s="34">
        <f>N185+R185+T185</f>
        <v>0</v>
      </c>
      <c r="V185" s="34">
        <f>SUM(M185*400)</f>
        <v>0</v>
      </c>
      <c r="W185" s="34">
        <v>0</v>
      </c>
      <c r="X185" s="34">
        <v>0</v>
      </c>
      <c r="Y185" s="52">
        <v>0</v>
      </c>
      <c r="Z185" s="224">
        <v>23744</v>
      </c>
      <c r="AA185" s="220" t="s">
        <v>333</v>
      </c>
      <c r="AB185" s="34">
        <f>V185+Y185+Z185</f>
        <v>23744</v>
      </c>
      <c r="AC185" s="34">
        <f>AB185+U185</f>
        <v>23744</v>
      </c>
      <c r="AD185" s="57" t="str">
        <f>A185</f>
        <v>631-D-DUR</v>
      </c>
      <c r="AE185" s="74"/>
    </row>
    <row r="186" spans="1:31" s="31" customFormat="1" ht="33" hidden="1" customHeight="1" x14ac:dyDescent="0.2">
      <c r="A186" s="33" t="s">
        <v>336</v>
      </c>
      <c r="B186" s="33"/>
      <c r="C186" s="28" t="s">
        <v>77</v>
      </c>
      <c r="D186" s="118" t="s">
        <v>317</v>
      </c>
      <c r="E186" s="125">
        <v>0</v>
      </c>
      <c r="F186" s="50">
        <v>20</v>
      </c>
      <c r="G186" s="127" t="s">
        <v>344</v>
      </c>
      <c r="H186" s="220" t="s">
        <v>112</v>
      </c>
      <c r="I186" s="33" t="s">
        <v>37</v>
      </c>
      <c r="J186" s="51">
        <v>0</v>
      </c>
      <c r="K186" s="52">
        <v>0</v>
      </c>
      <c r="L186" s="52">
        <v>0</v>
      </c>
      <c r="M186" s="52">
        <v>0</v>
      </c>
      <c r="N186" s="34">
        <f t="shared" si="22"/>
        <v>0</v>
      </c>
      <c r="O186" s="34">
        <v>0</v>
      </c>
      <c r="P186" s="34">
        <v>0</v>
      </c>
      <c r="Q186" s="54">
        <v>0</v>
      </c>
      <c r="R186" s="54">
        <v>0</v>
      </c>
      <c r="S186" s="34">
        <v>0</v>
      </c>
      <c r="T186" s="34">
        <v>0</v>
      </c>
      <c r="U186" s="34">
        <f>N186+R186+T186</f>
        <v>0</v>
      </c>
      <c r="V186" s="34">
        <f>SUM(M186*400)</f>
        <v>0</v>
      </c>
      <c r="W186" s="34">
        <v>0</v>
      </c>
      <c r="X186" s="34">
        <v>0</v>
      </c>
      <c r="Y186" s="52">
        <v>0</v>
      </c>
      <c r="Z186" s="224">
        <v>3200</v>
      </c>
      <c r="AA186" s="220" t="s">
        <v>345</v>
      </c>
      <c r="AB186" s="34">
        <f>V186+Y186+Z186</f>
        <v>3200</v>
      </c>
      <c r="AC186" s="34">
        <f>AB186+U186</f>
        <v>3200</v>
      </c>
      <c r="AD186" s="57" t="str">
        <f>A186</f>
        <v>631-D-DUR</v>
      </c>
      <c r="AE186" s="74"/>
    </row>
    <row r="187" spans="1:31" s="31" customFormat="1" ht="47" hidden="1" customHeight="1" x14ac:dyDescent="0.2">
      <c r="A187" s="33" t="s">
        <v>336</v>
      </c>
      <c r="B187" s="33"/>
      <c r="C187" s="28" t="s">
        <v>77</v>
      </c>
      <c r="D187" s="118" t="s">
        <v>317</v>
      </c>
      <c r="E187" s="125">
        <v>0</v>
      </c>
      <c r="F187" s="50">
        <v>15</v>
      </c>
      <c r="G187" s="127" t="s">
        <v>346</v>
      </c>
      <c r="H187" s="220" t="s">
        <v>112</v>
      </c>
      <c r="I187" s="33" t="s">
        <v>37</v>
      </c>
      <c r="J187" s="51">
        <v>0</v>
      </c>
      <c r="K187" s="52">
        <v>0</v>
      </c>
      <c r="L187" s="52">
        <v>0</v>
      </c>
      <c r="M187" s="52">
        <v>0</v>
      </c>
      <c r="N187" s="34">
        <f t="shared" si="22"/>
        <v>0</v>
      </c>
      <c r="O187" s="34">
        <v>0</v>
      </c>
      <c r="P187" s="34">
        <v>0</v>
      </c>
      <c r="Q187" s="54">
        <v>0</v>
      </c>
      <c r="R187" s="54">
        <v>0</v>
      </c>
      <c r="S187" s="34">
        <v>0</v>
      </c>
      <c r="T187" s="34">
        <v>0</v>
      </c>
      <c r="U187" s="34">
        <f>N187+R187+T187</f>
        <v>0</v>
      </c>
      <c r="V187" s="34">
        <f>SUM(M187*400)</f>
        <v>0</v>
      </c>
      <c r="W187" s="34">
        <v>0</v>
      </c>
      <c r="X187" s="34">
        <v>0</v>
      </c>
      <c r="Y187" s="52">
        <v>0</v>
      </c>
      <c r="Z187" s="224">
        <v>6840</v>
      </c>
      <c r="AA187" s="220" t="s">
        <v>347</v>
      </c>
      <c r="AB187" s="34">
        <f>V187+Y187+Z187</f>
        <v>6840</v>
      </c>
      <c r="AC187" s="34">
        <f>AB187+U187</f>
        <v>6840</v>
      </c>
      <c r="AD187" s="57" t="str">
        <f>A187</f>
        <v>631-D-DUR</v>
      </c>
      <c r="AE187" s="74"/>
    </row>
    <row r="188" spans="1:31" s="31" customFormat="1" ht="30.75" hidden="1" customHeight="1" x14ac:dyDescent="0.2">
      <c r="A188" s="33" t="s">
        <v>336</v>
      </c>
      <c r="B188" s="33"/>
      <c r="C188" s="28" t="s">
        <v>77</v>
      </c>
      <c r="D188" s="118" t="s">
        <v>317</v>
      </c>
      <c r="E188" s="121">
        <v>31465</v>
      </c>
      <c r="F188" s="121" t="s">
        <v>112</v>
      </c>
      <c r="G188" s="119" t="s">
        <v>348</v>
      </c>
      <c r="H188" s="220" t="s">
        <v>112</v>
      </c>
      <c r="I188" s="33" t="s">
        <v>37</v>
      </c>
      <c r="J188" s="51">
        <v>0</v>
      </c>
      <c r="K188" s="52">
        <v>0</v>
      </c>
      <c r="L188" s="52">
        <v>0</v>
      </c>
      <c r="M188" s="52">
        <v>0</v>
      </c>
      <c r="N188" s="34">
        <f t="shared" si="22"/>
        <v>0</v>
      </c>
      <c r="O188" s="34">
        <v>0</v>
      </c>
      <c r="P188" s="34">
        <v>0</v>
      </c>
      <c r="Q188" s="54">
        <v>0</v>
      </c>
      <c r="R188" s="54">
        <v>0</v>
      </c>
      <c r="S188" s="34">
        <v>0</v>
      </c>
      <c r="T188" s="34">
        <v>0</v>
      </c>
      <c r="U188" s="34">
        <f>N188+R188+T188</f>
        <v>0</v>
      </c>
      <c r="V188" s="34">
        <f>SUM(M188*400)</f>
        <v>0</v>
      </c>
      <c r="W188" s="34">
        <v>0</v>
      </c>
      <c r="X188" s="34">
        <v>0</v>
      </c>
      <c r="Y188" s="52">
        <v>0</v>
      </c>
      <c r="Z188" s="52">
        <v>0</v>
      </c>
      <c r="AA188" s="220" t="s">
        <v>349</v>
      </c>
      <c r="AB188" s="34">
        <f>V188+Y188+Z188</f>
        <v>0</v>
      </c>
      <c r="AC188" s="34">
        <f>AB188+U188</f>
        <v>0</v>
      </c>
      <c r="AD188" s="57" t="str">
        <f>A188</f>
        <v>631-D-DUR</v>
      </c>
      <c r="AE188" s="74"/>
    </row>
    <row r="189" spans="1:31" s="31" customFormat="1" ht="27" hidden="1" customHeight="1" x14ac:dyDescent="0.2">
      <c r="A189" s="33" t="s">
        <v>336</v>
      </c>
      <c r="B189" s="33"/>
      <c r="C189" s="28" t="s">
        <v>77</v>
      </c>
      <c r="D189" s="28" t="s">
        <v>50</v>
      </c>
      <c r="E189" s="34" t="s">
        <v>109</v>
      </c>
      <c r="F189" s="122" t="s">
        <v>112</v>
      </c>
      <c r="G189" s="122" t="s">
        <v>112</v>
      </c>
      <c r="H189" s="220" t="s">
        <v>112</v>
      </c>
      <c r="I189" s="123" t="s">
        <v>112</v>
      </c>
      <c r="J189" s="51">
        <v>175</v>
      </c>
      <c r="K189" s="52">
        <v>0</v>
      </c>
      <c r="L189" s="52">
        <v>15</v>
      </c>
      <c r="M189" s="52">
        <f>K189+L189</f>
        <v>15</v>
      </c>
      <c r="N189" s="34">
        <f t="shared" si="22"/>
        <v>2625</v>
      </c>
      <c r="O189" s="34">
        <v>0</v>
      </c>
      <c r="P189" s="34">
        <v>0</v>
      </c>
      <c r="Q189" s="54">
        <v>0</v>
      </c>
      <c r="R189" s="54">
        <f>SUM(P189*Q189*O189)</f>
        <v>0</v>
      </c>
      <c r="S189" s="34">
        <v>0</v>
      </c>
      <c r="T189" s="34">
        <f>(M189*S189)</f>
        <v>0</v>
      </c>
      <c r="U189" s="34">
        <f>N189+R189+T189</f>
        <v>2625</v>
      </c>
      <c r="V189" s="34">
        <f>SUM(M189*400)</f>
        <v>6000</v>
      </c>
      <c r="W189" s="34">
        <v>0</v>
      </c>
      <c r="X189" s="34">
        <v>0</v>
      </c>
      <c r="Y189" s="52">
        <v>0</v>
      </c>
      <c r="Z189" s="124"/>
      <c r="AA189" s="220"/>
      <c r="AB189" s="34">
        <f>V189+Y189+Z189</f>
        <v>6000</v>
      </c>
      <c r="AC189" s="34">
        <f>AB189+U189</f>
        <v>8625</v>
      </c>
      <c r="AD189" s="57" t="str">
        <f>A189</f>
        <v>631-D-DUR</v>
      </c>
      <c r="AE189" s="74"/>
    </row>
    <row r="190" spans="1:31" s="31" customFormat="1" ht="58" hidden="1" customHeight="1" x14ac:dyDescent="0.2">
      <c r="A190" s="33" t="s">
        <v>336</v>
      </c>
      <c r="B190" s="33"/>
      <c r="C190" s="28" t="s">
        <v>77</v>
      </c>
      <c r="D190" s="28" t="s">
        <v>34</v>
      </c>
      <c r="E190" s="34" t="s">
        <v>109</v>
      </c>
      <c r="F190" s="122" t="s">
        <v>112</v>
      </c>
      <c r="G190" s="122" t="s">
        <v>112</v>
      </c>
      <c r="H190" s="220" t="s">
        <v>112</v>
      </c>
      <c r="I190" s="123" t="s">
        <v>112</v>
      </c>
      <c r="J190" s="51">
        <v>175</v>
      </c>
      <c r="K190" s="52">
        <v>0</v>
      </c>
      <c r="L190" s="52">
        <v>22</v>
      </c>
      <c r="M190" s="52">
        <f>K190+L190</f>
        <v>22</v>
      </c>
      <c r="N190" s="34">
        <f t="shared" si="22"/>
        <v>3850</v>
      </c>
      <c r="O190" s="34">
        <v>0</v>
      </c>
      <c r="P190" s="34">
        <v>0</v>
      </c>
      <c r="Q190" s="54">
        <v>0</v>
      </c>
      <c r="R190" s="54">
        <f>SUM(P190*Q190*O190)</f>
        <v>0</v>
      </c>
      <c r="S190" s="34">
        <v>0</v>
      </c>
      <c r="T190" s="34">
        <f>(M190*S190)</f>
        <v>0</v>
      </c>
      <c r="U190" s="34">
        <f>N190+R190+T190</f>
        <v>3850</v>
      </c>
      <c r="V190" s="34">
        <f>SUM(M190*400)</f>
        <v>8800</v>
      </c>
      <c r="W190" s="34">
        <v>0</v>
      </c>
      <c r="X190" s="34">
        <v>0</v>
      </c>
      <c r="Y190" s="52">
        <v>0</v>
      </c>
      <c r="Z190" s="124"/>
      <c r="AA190" s="220"/>
      <c r="AB190" s="34">
        <f>V190+Y190+Z190</f>
        <v>8800</v>
      </c>
      <c r="AC190" s="34">
        <f>AB190+U190</f>
        <v>12650</v>
      </c>
      <c r="AD190" s="57" t="str">
        <f>A190</f>
        <v>631-D-DUR</v>
      </c>
      <c r="AE190" s="74"/>
    </row>
    <row r="191" spans="1:31" s="31" customFormat="1" ht="70" hidden="1" customHeight="1" x14ac:dyDescent="0.2">
      <c r="A191" s="33" t="s">
        <v>350</v>
      </c>
      <c r="B191" s="225" t="s">
        <v>351</v>
      </c>
      <c r="C191" s="28" t="s">
        <v>33</v>
      </c>
      <c r="D191" s="28" t="s">
        <v>103</v>
      </c>
      <c r="E191" s="89" t="s">
        <v>35</v>
      </c>
      <c r="F191" s="120" t="s">
        <v>112</v>
      </c>
      <c r="G191" s="35" t="s">
        <v>352</v>
      </c>
      <c r="H191" s="220">
        <v>0</v>
      </c>
      <c r="I191" s="33" t="s">
        <v>37</v>
      </c>
      <c r="J191" s="51">
        <v>175</v>
      </c>
      <c r="K191" s="52">
        <v>0</v>
      </c>
      <c r="L191" s="52">
        <v>0</v>
      </c>
      <c r="M191" s="52">
        <f>K191+L191</f>
        <v>0</v>
      </c>
      <c r="N191" s="34">
        <f t="shared" si="22"/>
        <v>0</v>
      </c>
      <c r="O191" s="34">
        <v>0</v>
      </c>
      <c r="P191" s="34">
        <v>0</v>
      </c>
      <c r="Q191" s="54">
        <v>0.4</v>
      </c>
      <c r="R191" s="54">
        <f>SUM(P191*Q191*O191)</f>
        <v>0</v>
      </c>
      <c r="S191" s="34">
        <v>0</v>
      </c>
      <c r="T191" s="34">
        <f>(M191*S191)</f>
        <v>0</v>
      </c>
      <c r="U191" s="34">
        <f>N191+R191+T191</f>
        <v>0</v>
      </c>
      <c r="V191" s="34">
        <f>SUM(M191*400)</f>
        <v>0</v>
      </c>
      <c r="W191" s="34">
        <v>0</v>
      </c>
      <c r="X191" s="34">
        <v>0</v>
      </c>
      <c r="Y191" s="52">
        <v>0</v>
      </c>
      <c r="Z191" s="52">
        <v>0</v>
      </c>
      <c r="AA191" s="52"/>
      <c r="AB191" s="34">
        <f>V191+Y191+Z191</f>
        <v>0</v>
      </c>
      <c r="AC191" s="34">
        <f>AB191+U191</f>
        <v>0</v>
      </c>
      <c r="AD191" s="91" t="str">
        <f>A191</f>
        <v>631-F FLE</v>
      </c>
      <c r="AE191" s="74"/>
    </row>
    <row r="192" spans="1:31" s="31" customFormat="1" ht="39" customHeight="1" x14ac:dyDescent="0.2">
      <c r="A192" s="33" t="s">
        <v>350</v>
      </c>
      <c r="B192" s="33"/>
      <c r="C192" s="28" t="s">
        <v>33</v>
      </c>
      <c r="D192" s="28" t="s">
        <v>108</v>
      </c>
      <c r="E192" s="89" t="s">
        <v>35</v>
      </c>
      <c r="F192" s="120" t="s">
        <v>112</v>
      </c>
      <c r="G192" s="35" t="s">
        <v>352</v>
      </c>
      <c r="H192" s="220">
        <v>0</v>
      </c>
      <c r="I192" s="33" t="s">
        <v>37</v>
      </c>
      <c r="J192" s="51">
        <v>175</v>
      </c>
      <c r="K192" s="52">
        <v>0</v>
      </c>
      <c r="L192" s="52">
        <v>8</v>
      </c>
      <c r="M192" s="52">
        <f>K192+L192</f>
        <v>8</v>
      </c>
      <c r="N192" s="34">
        <f t="shared" si="22"/>
        <v>1400</v>
      </c>
      <c r="O192" s="34">
        <v>0</v>
      </c>
      <c r="P192" s="34">
        <v>0</v>
      </c>
      <c r="Q192" s="54">
        <v>0.4</v>
      </c>
      <c r="R192" s="54">
        <f>SUM(P192*Q192*O192)</f>
        <v>0</v>
      </c>
      <c r="S192" s="34">
        <v>0</v>
      </c>
      <c r="T192" s="34">
        <f>(M192*S192)</f>
        <v>0</v>
      </c>
      <c r="U192" s="34">
        <f>N192+R192+T192</f>
        <v>1400</v>
      </c>
      <c r="V192" s="34">
        <f>SUM(M192*400)</f>
        <v>3200</v>
      </c>
      <c r="W192" s="34">
        <v>0</v>
      </c>
      <c r="X192" s="34">
        <v>0</v>
      </c>
      <c r="Y192" s="52">
        <v>0</v>
      </c>
      <c r="Z192" s="52">
        <v>0</v>
      </c>
      <c r="AA192" s="52"/>
      <c r="AB192" s="34">
        <f>V192+Y192+Z192</f>
        <v>3200</v>
      </c>
      <c r="AC192" s="34">
        <f>AB192+U192</f>
        <v>4600</v>
      </c>
      <c r="AD192" s="91" t="str">
        <f>A192</f>
        <v>631-F FLE</v>
      </c>
      <c r="AE192" s="74"/>
    </row>
    <row r="193" spans="1:31" s="31" customFormat="1" ht="40.5" hidden="1" customHeight="1" x14ac:dyDescent="0.2">
      <c r="A193" s="33" t="s">
        <v>350</v>
      </c>
      <c r="B193" s="33"/>
      <c r="C193" s="28" t="s">
        <v>33</v>
      </c>
      <c r="D193" s="28" t="s">
        <v>45</v>
      </c>
      <c r="E193" s="89" t="s">
        <v>35</v>
      </c>
      <c r="F193" s="120" t="s">
        <v>112</v>
      </c>
      <c r="G193" s="35" t="s">
        <v>352</v>
      </c>
      <c r="H193" s="220">
        <v>0</v>
      </c>
      <c r="I193" s="33" t="s">
        <v>37</v>
      </c>
      <c r="J193" s="51">
        <v>175</v>
      </c>
      <c r="K193" s="52">
        <v>0</v>
      </c>
      <c r="L193" s="52">
        <v>9</v>
      </c>
      <c r="M193" s="52">
        <f>K193+L193</f>
        <v>9</v>
      </c>
      <c r="N193" s="34">
        <f t="shared" si="22"/>
        <v>1575</v>
      </c>
      <c r="O193" s="34">
        <v>0</v>
      </c>
      <c r="P193" s="34">
        <v>0</v>
      </c>
      <c r="Q193" s="54">
        <v>0.4</v>
      </c>
      <c r="R193" s="54">
        <f>SUM(P193*Q193*O193)</f>
        <v>0</v>
      </c>
      <c r="S193" s="34">
        <v>0</v>
      </c>
      <c r="T193" s="34">
        <v>0</v>
      </c>
      <c r="U193" s="34">
        <f>N193+R193+T193</f>
        <v>1575</v>
      </c>
      <c r="V193" s="34">
        <f>SUM(M193*400)</f>
        <v>3600</v>
      </c>
      <c r="W193" s="34">
        <v>0</v>
      </c>
      <c r="X193" s="34">
        <v>0</v>
      </c>
      <c r="Y193" s="52">
        <v>0</v>
      </c>
      <c r="Z193" s="52">
        <v>0</v>
      </c>
      <c r="AA193" s="52"/>
      <c r="AB193" s="34">
        <f>V193+Y193+Z193</f>
        <v>3600</v>
      </c>
      <c r="AC193" s="34">
        <f>AB193+U193</f>
        <v>5175</v>
      </c>
      <c r="AD193" s="91" t="str">
        <f>A193</f>
        <v>631-F FLE</v>
      </c>
      <c r="AE193" s="74"/>
    </row>
    <row r="194" spans="1:31" s="31" customFormat="1" ht="39.75" hidden="1" customHeight="1" x14ac:dyDescent="0.2">
      <c r="A194" s="33" t="s">
        <v>350</v>
      </c>
      <c r="B194" s="33"/>
      <c r="C194" s="28" t="s">
        <v>33</v>
      </c>
      <c r="D194" s="118" t="s">
        <v>317</v>
      </c>
      <c r="E194" s="89" t="s">
        <v>35</v>
      </c>
      <c r="F194" s="120" t="s">
        <v>112</v>
      </c>
      <c r="G194" s="35" t="s">
        <v>352</v>
      </c>
      <c r="H194" s="220" t="s">
        <v>112</v>
      </c>
      <c r="I194" s="33" t="s">
        <v>37</v>
      </c>
      <c r="J194" s="51">
        <v>0</v>
      </c>
      <c r="K194" s="52">
        <v>0</v>
      </c>
      <c r="L194" s="52">
        <v>0</v>
      </c>
      <c r="M194" s="52">
        <v>0</v>
      </c>
      <c r="N194" s="34">
        <v>0</v>
      </c>
      <c r="O194" s="34">
        <v>0</v>
      </c>
      <c r="P194" s="34">
        <v>0</v>
      </c>
      <c r="Q194" s="54">
        <v>0</v>
      </c>
      <c r="R194" s="5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224">
        <v>0</v>
      </c>
      <c r="Z194" s="52">
        <v>0</v>
      </c>
      <c r="AA194" s="52"/>
      <c r="AB194" s="34">
        <f>V194+Y194+Z194</f>
        <v>0</v>
      </c>
      <c r="AC194" s="34">
        <f>AB194+U194</f>
        <v>0</v>
      </c>
      <c r="AD194" s="91"/>
      <c r="AE194" s="74"/>
    </row>
    <row r="195" spans="1:31" s="31" customFormat="1" ht="36.75" hidden="1" customHeight="1" x14ac:dyDescent="0.2">
      <c r="A195" s="33" t="s">
        <v>350</v>
      </c>
      <c r="B195" s="33"/>
      <c r="C195" s="28" t="s">
        <v>33</v>
      </c>
      <c r="D195" s="118" t="s">
        <v>317</v>
      </c>
      <c r="E195" s="60">
        <v>0</v>
      </c>
      <c r="F195" s="60">
        <v>15</v>
      </c>
      <c r="G195" s="127" t="s">
        <v>353</v>
      </c>
      <c r="H195" s="220">
        <v>0</v>
      </c>
      <c r="I195" s="33" t="s">
        <v>37</v>
      </c>
      <c r="J195" s="51">
        <v>175</v>
      </c>
      <c r="K195" s="52">
        <v>0</v>
      </c>
      <c r="L195" s="52">
        <v>0</v>
      </c>
      <c r="M195" s="52">
        <f t="shared" ref="M195:M226" si="23">K195+L195</f>
        <v>0</v>
      </c>
      <c r="N195" s="34">
        <f>SUM(M195*175)</f>
        <v>0</v>
      </c>
      <c r="O195" s="34">
        <v>0</v>
      </c>
      <c r="P195" s="34">
        <v>0</v>
      </c>
      <c r="Q195" s="54">
        <v>0</v>
      </c>
      <c r="R195" s="54">
        <f t="shared" ref="R195:R261" si="24">SUM(P195*Q195*O195)</f>
        <v>0</v>
      </c>
      <c r="S195" s="34">
        <v>0</v>
      </c>
      <c r="T195" s="34">
        <f>(M195*S195)</f>
        <v>0</v>
      </c>
      <c r="U195" s="34">
        <f>N195+R195+T195</f>
        <v>0</v>
      </c>
      <c r="V195" s="34">
        <f>SUM(M195*400)</f>
        <v>0</v>
      </c>
      <c r="W195" s="34">
        <v>0</v>
      </c>
      <c r="X195" s="34">
        <v>0</v>
      </c>
      <c r="Y195" s="52">
        <v>0</v>
      </c>
      <c r="Z195" s="224">
        <v>7770</v>
      </c>
      <c r="AA195" s="220" t="s">
        <v>354</v>
      </c>
      <c r="AB195" s="34">
        <f>V195+Y195+Z195</f>
        <v>7770</v>
      </c>
      <c r="AC195" s="34">
        <f>AB195+U195</f>
        <v>7770</v>
      </c>
      <c r="AD195" s="91" t="str">
        <f>A195</f>
        <v>631-F FLE</v>
      </c>
      <c r="AE195" s="74"/>
    </row>
    <row r="196" spans="1:31" s="31" customFormat="1" ht="36.75" hidden="1" customHeight="1" x14ac:dyDescent="0.2">
      <c r="A196" s="33" t="s">
        <v>350</v>
      </c>
      <c r="B196" s="33"/>
      <c r="C196" s="28" t="s">
        <v>33</v>
      </c>
      <c r="D196" s="118" t="s">
        <v>317</v>
      </c>
      <c r="E196" s="60">
        <v>0</v>
      </c>
      <c r="F196" s="60">
        <v>15</v>
      </c>
      <c r="G196" s="127" t="s">
        <v>355</v>
      </c>
      <c r="H196" s="220">
        <v>0</v>
      </c>
      <c r="I196" s="33" t="s">
        <v>37</v>
      </c>
      <c r="J196" s="51">
        <v>175</v>
      </c>
      <c r="K196" s="52">
        <v>0</v>
      </c>
      <c r="L196" s="52">
        <v>0</v>
      </c>
      <c r="M196" s="52">
        <f t="shared" si="23"/>
        <v>0</v>
      </c>
      <c r="N196" s="34">
        <f>SUM(M196*175)</f>
        <v>0</v>
      </c>
      <c r="O196" s="34">
        <v>0</v>
      </c>
      <c r="P196" s="34">
        <v>0</v>
      </c>
      <c r="Q196" s="54">
        <v>0</v>
      </c>
      <c r="R196" s="54">
        <f t="shared" si="24"/>
        <v>0</v>
      </c>
      <c r="S196" s="34">
        <v>0</v>
      </c>
      <c r="T196" s="34">
        <f>(M196*S196)</f>
        <v>0</v>
      </c>
      <c r="U196" s="34">
        <f>N196+R196+T196</f>
        <v>0</v>
      </c>
      <c r="V196" s="34">
        <f>SUM(M196*400)</f>
        <v>0</v>
      </c>
      <c r="W196" s="34">
        <v>0</v>
      </c>
      <c r="X196" s="34">
        <v>0</v>
      </c>
      <c r="Y196" s="52">
        <v>0</v>
      </c>
      <c r="Z196" s="224">
        <v>4485</v>
      </c>
      <c r="AA196" s="220" t="s">
        <v>356</v>
      </c>
      <c r="AB196" s="34">
        <f>V196+Y196+Z196</f>
        <v>4485</v>
      </c>
      <c r="AC196" s="34">
        <f>AB196+U196</f>
        <v>4485</v>
      </c>
      <c r="AD196" s="91" t="str">
        <f>A196</f>
        <v>631-F FLE</v>
      </c>
      <c r="AE196" s="74"/>
    </row>
    <row r="197" spans="1:31" s="31" customFormat="1" ht="48" hidden="1" customHeight="1" x14ac:dyDescent="0.2">
      <c r="A197" s="33" t="s">
        <v>350</v>
      </c>
      <c r="B197" s="33"/>
      <c r="C197" s="28" t="s">
        <v>33</v>
      </c>
      <c r="D197" s="118" t="s">
        <v>317</v>
      </c>
      <c r="E197" s="121">
        <v>6990</v>
      </c>
      <c r="F197" s="129" t="s">
        <v>112</v>
      </c>
      <c r="G197" s="118" t="s">
        <v>357</v>
      </c>
      <c r="H197" s="220">
        <v>0</v>
      </c>
      <c r="I197" s="33" t="s">
        <v>37</v>
      </c>
      <c r="J197" s="51">
        <v>0</v>
      </c>
      <c r="K197" s="52">
        <v>0</v>
      </c>
      <c r="L197" s="52">
        <v>0</v>
      </c>
      <c r="M197" s="52">
        <f t="shared" si="23"/>
        <v>0</v>
      </c>
      <c r="N197" s="34">
        <f>SUM(M197*175)</f>
        <v>0</v>
      </c>
      <c r="O197" s="34">
        <v>0</v>
      </c>
      <c r="P197" s="34">
        <v>0</v>
      </c>
      <c r="Q197" s="54">
        <v>0</v>
      </c>
      <c r="R197" s="54">
        <f t="shared" si="24"/>
        <v>0</v>
      </c>
      <c r="S197" s="34">
        <v>0</v>
      </c>
      <c r="T197" s="34">
        <v>0</v>
      </c>
      <c r="U197" s="34">
        <f>N197+R197+T197</f>
        <v>0</v>
      </c>
      <c r="V197" s="34">
        <f>SUM(M197*400)</f>
        <v>0</v>
      </c>
      <c r="W197" s="34">
        <v>0</v>
      </c>
      <c r="X197" s="34">
        <v>0</v>
      </c>
      <c r="Y197" s="52">
        <v>0</v>
      </c>
      <c r="Z197" s="52">
        <v>0</v>
      </c>
      <c r="AA197" s="220" t="s">
        <v>357</v>
      </c>
      <c r="AB197" s="34">
        <f>V197+Y197+Z197</f>
        <v>0</v>
      </c>
      <c r="AC197" s="34">
        <f>AB197+U197</f>
        <v>0</v>
      </c>
      <c r="AD197" s="91" t="str">
        <f>A197</f>
        <v>631-F FLE</v>
      </c>
      <c r="AE197" s="74"/>
    </row>
    <row r="198" spans="1:31" s="31" customFormat="1" ht="34.5" hidden="1" customHeight="1" x14ac:dyDescent="0.2">
      <c r="A198" s="33" t="s">
        <v>350</v>
      </c>
      <c r="B198" s="33"/>
      <c r="C198" s="28" t="s">
        <v>33</v>
      </c>
      <c r="D198" s="28" t="s">
        <v>50</v>
      </c>
      <c r="E198" s="89" t="s">
        <v>35</v>
      </c>
      <c r="F198" s="120" t="s">
        <v>112</v>
      </c>
      <c r="G198" s="35" t="s">
        <v>352</v>
      </c>
      <c r="H198" s="220">
        <v>0</v>
      </c>
      <c r="I198" s="33" t="s">
        <v>37</v>
      </c>
      <c r="J198" s="51">
        <v>175</v>
      </c>
      <c r="K198" s="52">
        <v>0</v>
      </c>
      <c r="L198" s="52">
        <v>5</v>
      </c>
      <c r="M198" s="52">
        <f t="shared" si="23"/>
        <v>5</v>
      </c>
      <c r="N198" s="34">
        <f>SUM(M198*175)</f>
        <v>875</v>
      </c>
      <c r="O198" s="34">
        <v>0</v>
      </c>
      <c r="P198" s="34">
        <v>0</v>
      </c>
      <c r="Q198" s="54">
        <v>0</v>
      </c>
      <c r="R198" s="54">
        <f t="shared" si="24"/>
        <v>0</v>
      </c>
      <c r="S198" s="34">
        <v>0</v>
      </c>
      <c r="T198" s="34">
        <f>(M198*S198)</f>
        <v>0</v>
      </c>
      <c r="U198" s="34">
        <f>N198+R198+T198</f>
        <v>875</v>
      </c>
      <c r="V198" s="34">
        <f>SUM(M198*400)</f>
        <v>2000</v>
      </c>
      <c r="W198" s="34">
        <v>0</v>
      </c>
      <c r="X198" s="34">
        <v>0</v>
      </c>
      <c r="Y198" s="52">
        <v>0</v>
      </c>
      <c r="Z198" s="52">
        <v>0</v>
      </c>
      <c r="AA198" s="52"/>
      <c r="AB198" s="34">
        <f>V198+Y198+Z198</f>
        <v>2000</v>
      </c>
      <c r="AC198" s="34">
        <f>AB198+U198</f>
        <v>2875</v>
      </c>
      <c r="AD198" s="91" t="str">
        <f>A198</f>
        <v>631-F FLE</v>
      </c>
      <c r="AE198" s="74"/>
    </row>
    <row r="199" spans="1:31" s="31" customFormat="1" ht="41.25" hidden="1" customHeight="1" x14ac:dyDescent="0.2">
      <c r="A199" s="33" t="s">
        <v>350</v>
      </c>
      <c r="B199" s="33"/>
      <c r="C199" s="28" t="s">
        <v>33</v>
      </c>
      <c r="D199" s="28" t="s">
        <v>34</v>
      </c>
      <c r="E199" s="89" t="s">
        <v>35</v>
      </c>
      <c r="F199" s="120" t="s">
        <v>112</v>
      </c>
      <c r="G199" s="35" t="s">
        <v>352</v>
      </c>
      <c r="H199" s="220">
        <v>0</v>
      </c>
      <c r="I199" s="33" t="s">
        <v>37</v>
      </c>
      <c r="J199" s="51">
        <v>175</v>
      </c>
      <c r="K199" s="52">
        <v>0</v>
      </c>
      <c r="L199" s="52">
        <v>8</v>
      </c>
      <c r="M199" s="52">
        <f t="shared" si="23"/>
        <v>8</v>
      </c>
      <c r="N199" s="34">
        <f>SUM(M199*175)</f>
        <v>1400</v>
      </c>
      <c r="O199" s="34">
        <v>0</v>
      </c>
      <c r="P199" s="34">
        <v>0</v>
      </c>
      <c r="Q199" s="54">
        <v>0</v>
      </c>
      <c r="R199" s="54">
        <f t="shared" si="24"/>
        <v>0</v>
      </c>
      <c r="S199" s="34">
        <v>0</v>
      </c>
      <c r="T199" s="34">
        <f>(M199*S199)</f>
        <v>0</v>
      </c>
      <c r="U199" s="34">
        <f>N199+R199+T199</f>
        <v>1400</v>
      </c>
      <c r="V199" s="34">
        <f>SUM(M199*400)</f>
        <v>3200</v>
      </c>
      <c r="W199" s="34">
        <v>0</v>
      </c>
      <c r="X199" s="34">
        <v>0</v>
      </c>
      <c r="Y199" s="52">
        <v>0</v>
      </c>
      <c r="Z199" s="52">
        <v>0</v>
      </c>
      <c r="AA199" s="52"/>
      <c r="AB199" s="34">
        <f>V199+Y199+Z199</f>
        <v>3200</v>
      </c>
      <c r="AC199" s="34">
        <f>AB199+U199</f>
        <v>4600</v>
      </c>
      <c r="AD199" s="91" t="str">
        <f>A199</f>
        <v>631-F FLE</v>
      </c>
      <c r="AE199" s="74"/>
    </row>
    <row r="200" spans="1:31" s="31" customFormat="1" ht="50" hidden="1" customHeight="1" x14ac:dyDescent="0.2">
      <c r="A200" s="33" t="s">
        <v>358</v>
      </c>
      <c r="B200" s="33"/>
      <c r="C200" s="28" t="s">
        <v>77</v>
      </c>
      <c r="D200" s="28" t="s">
        <v>103</v>
      </c>
      <c r="E200" s="35" t="s">
        <v>181</v>
      </c>
      <c r="F200" s="35" t="s">
        <v>166</v>
      </c>
      <c r="G200" s="35" t="s">
        <v>359</v>
      </c>
      <c r="H200" s="220">
        <v>42</v>
      </c>
      <c r="I200" s="33" t="s">
        <v>48</v>
      </c>
      <c r="J200" s="51">
        <v>585</v>
      </c>
      <c r="K200" s="52">
        <v>17</v>
      </c>
      <c r="L200" s="52">
        <v>0</v>
      </c>
      <c r="M200" s="52">
        <f t="shared" si="23"/>
        <v>17</v>
      </c>
      <c r="N200" s="34">
        <f t="shared" ref="N200:N266" si="25">(J200*M200)</f>
        <v>9945</v>
      </c>
      <c r="O200" s="34">
        <v>28</v>
      </c>
      <c r="P200" s="34">
        <v>36</v>
      </c>
      <c r="Q200" s="54">
        <v>0.4</v>
      </c>
      <c r="R200" s="54">
        <f t="shared" si="24"/>
        <v>403.2</v>
      </c>
      <c r="S200" s="34">
        <v>0</v>
      </c>
      <c r="T200" s="34">
        <v>0</v>
      </c>
      <c r="U200" s="34">
        <f>N200+R200+T200</f>
        <v>10348.200000000001</v>
      </c>
      <c r="V200" s="34">
        <f>M200*200</f>
        <v>3400</v>
      </c>
      <c r="W200" s="34">
        <v>1</v>
      </c>
      <c r="X200" s="34">
        <v>200</v>
      </c>
      <c r="Y200" s="52">
        <f t="shared" ref="Y200:Y266" si="26">SUM(X200*W200)</f>
        <v>200</v>
      </c>
      <c r="Z200" s="52">
        <v>0</v>
      </c>
      <c r="AA200" s="52"/>
      <c r="AB200" s="34">
        <f>V200+Y200+Z200</f>
        <v>3600</v>
      </c>
      <c r="AC200" s="34">
        <f>SUM(AB200+U200)</f>
        <v>13948.2</v>
      </c>
      <c r="AD200" s="57" t="str">
        <f>A200</f>
        <v>633-PR</v>
      </c>
      <c r="AE200" s="74" t="s">
        <v>361</v>
      </c>
    </row>
    <row r="201" spans="1:31" s="31" customFormat="1" ht="65.25" hidden="1" customHeight="1" x14ac:dyDescent="0.2">
      <c r="A201" s="33" t="s">
        <v>358</v>
      </c>
      <c r="B201" s="33"/>
      <c r="C201" s="28" t="s">
        <v>77</v>
      </c>
      <c r="D201" s="28" t="s">
        <v>103</v>
      </c>
      <c r="E201" s="35" t="s">
        <v>362</v>
      </c>
      <c r="F201" s="35" t="s">
        <v>363</v>
      </c>
      <c r="G201" s="35" t="s">
        <v>364</v>
      </c>
      <c r="H201" s="220">
        <v>42</v>
      </c>
      <c r="I201" s="33" t="s">
        <v>48</v>
      </c>
      <c r="J201" s="51">
        <v>585</v>
      </c>
      <c r="K201" s="52">
        <v>0</v>
      </c>
      <c r="L201" s="52">
        <v>17</v>
      </c>
      <c r="M201" s="52">
        <f t="shared" si="23"/>
        <v>17</v>
      </c>
      <c r="N201" s="34">
        <f t="shared" si="25"/>
        <v>9945</v>
      </c>
      <c r="O201" s="34">
        <v>28</v>
      </c>
      <c r="P201" s="34">
        <v>17</v>
      </c>
      <c r="Q201" s="54">
        <v>0.4</v>
      </c>
      <c r="R201" s="54">
        <f t="shared" si="24"/>
        <v>190.40000000000003</v>
      </c>
      <c r="S201" s="34">
        <v>0</v>
      </c>
      <c r="T201" s="34">
        <v>0</v>
      </c>
      <c r="U201" s="34">
        <f>N201+R201+T201</f>
        <v>10135.4</v>
      </c>
      <c r="V201" s="34">
        <f>M201*200</f>
        <v>3400</v>
      </c>
      <c r="W201" s="34">
        <v>1</v>
      </c>
      <c r="X201" s="34">
        <v>170</v>
      </c>
      <c r="Y201" s="52">
        <f t="shared" si="26"/>
        <v>170</v>
      </c>
      <c r="Z201" s="52">
        <v>0</v>
      </c>
      <c r="AA201" s="52"/>
      <c r="AB201" s="34">
        <f>V201+Y201+Z201</f>
        <v>3570</v>
      </c>
      <c r="AC201" s="34">
        <f>SUM(AB201+U201)</f>
        <v>13705.4</v>
      </c>
      <c r="AD201" s="57" t="str">
        <f>A201</f>
        <v>633-PR</v>
      </c>
      <c r="AE201" s="74"/>
    </row>
    <row r="202" spans="1:31" s="31" customFormat="1" ht="62.25" hidden="1" customHeight="1" x14ac:dyDescent="0.2">
      <c r="A202" s="178" t="s">
        <v>358</v>
      </c>
      <c r="B202" s="178" t="s">
        <v>675</v>
      </c>
      <c r="C202" s="179" t="s">
        <v>77</v>
      </c>
      <c r="D202" s="179" t="s">
        <v>103</v>
      </c>
      <c r="E202" s="180" t="s">
        <v>185</v>
      </c>
      <c r="F202" s="180" t="s">
        <v>366</v>
      </c>
      <c r="G202" s="180" t="s">
        <v>364</v>
      </c>
      <c r="H202" s="220">
        <v>42</v>
      </c>
      <c r="I202" s="33" t="s">
        <v>172</v>
      </c>
      <c r="J202" s="51">
        <v>585</v>
      </c>
      <c r="K202" s="181">
        <v>15</v>
      </c>
      <c r="L202" s="181">
        <v>0</v>
      </c>
      <c r="M202" s="52">
        <f t="shared" si="23"/>
        <v>15</v>
      </c>
      <c r="N202" s="34">
        <f t="shared" si="25"/>
        <v>8775</v>
      </c>
      <c r="O202" s="34">
        <v>14</v>
      </c>
      <c r="P202" s="34">
        <v>55</v>
      </c>
      <c r="Q202" s="54">
        <v>0.4</v>
      </c>
      <c r="R202" s="54">
        <f t="shared" si="24"/>
        <v>308</v>
      </c>
      <c r="S202" s="34">
        <v>0</v>
      </c>
      <c r="T202" s="34">
        <v>0</v>
      </c>
      <c r="U202" s="34">
        <f>N202+R202+T202</f>
        <v>9083</v>
      </c>
      <c r="V202" s="34">
        <f>M202*200</f>
        <v>3000</v>
      </c>
      <c r="W202" s="34">
        <v>1</v>
      </c>
      <c r="X202" s="34">
        <v>176</v>
      </c>
      <c r="Y202" s="52">
        <f t="shared" si="26"/>
        <v>176</v>
      </c>
      <c r="Z202" s="52">
        <v>0</v>
      </c>
      <c r="AA202" s="52"/>
      <c r="AB202" s="34">
        <f>V202+Y202+Z202</f>
        <v>3176</v>
      </c>
      <c r="AC202" s="34">
        <f>SUM(AB202+U202)</f>
        <v>12259</v>
      </c>
      <c r="AD202" s="57" t="str">
        <f>A202</f>
        <v>633-PR</v>
      </c>
      <c r="AE202" s="74"/>
    </row>
    <row r="203" spans="1:31" s="31" customFormat="1" ht="47" customHeight="1" x14ac:dyDescent="0.2">
      <c r="A203" s="116" t="s">
        <v>358</v>
      </c>
      <c r="B203" s="116" t="s">
        <v>32</v>
      </c>
      <c r="C203" s="28" t="s">
        <v>77</v>
      </c>
      <c r="D203" s="28" t="s">
        <v>108</v>
      </c>
      <c r="E203" s="35" t="s">
        <v>368</v>
      </c>
      <c r="F203" s="35" t="s">
        <v>369</v>
      </c>
      <c r="G203" s="35" t="s">
        <v>359</v>
      </c>
      <c r="H203" s="220">
        <v>42</v>
      </c>
      <c r="I203" s="33" t="s">
        <v>48</v>
      </c>
      <c r="J203" s="51">
        <v>585</v>
      </c>
      <c r="K203" s="52">
        <v>20</v>
      </c>
      <c r="L203" s="52">
        <v>0</v>
      </c>
      <c r="M203" s="52">
        <f t="shared" si="23"/>
        <v>20</v>
      </c>
      <c r="N203" s="34">
        <f t="shared" si="25"/>
        <v>11700</v>
      </c>
      <c r="O203" s="34">
        <v>28</v>
      </c>
      <c r="P203" s="34">
        <v>68</v>
      </c>
      <c r="Q203" s="54">
        <v>0.4</v>
      </c>
      <c r="R203" s="54">
        <f t="shared" si="24"/>
        <v>761.60000000000014</v>
      </c>
      <c r="S203" s="34">
        <v>0</v>
      </c>
      <c r="T203" s="34">
        <v>0</v>
      </c>
      <c r="U203" s="34">
        <f>N203+R203+T203</f>
        <v>12461.6</v>
      </c>
      <c r="V203" s="34">
        <f>M203*200</f>
        <v>4000</v>
      </c>
      <c r="W203" s="34">
        <v>1</v>
      </c>
      <c r="X203" s="34">
        <v>313</v>
      </c>
      <c r="Y203" s="52">
        <f t="shared" si="26"/>
        <v>313</v>
      </c>
      <c r="Z203" s="52">
        <v>0</v>
      </c>
      <c r="AA203" s="52"/>
      <c r="AB203" s="34">
        <f>V203+Y203+Z203</f>
        <v>4313</v>
      </c>
      <c r="AC203" s="34">
        <f>SUM(AB203+U203)</f>
        <v>16774.599999999999</v>
      </c>
      <c r="AD203" s="57" t="str">
        <f>A203</f>
        <v>633-PR</v>
      </c>
      <c r="AE203" s="74" t="s">
        <v>270</v>
      </c>
    </row>
    <row r="204" spans="1:31" s="31" customFormat="1" ht="47" customHeight="1" x14ac:dyDescent="0.2">
      <c r="A204" s="231" t="s">
        <v>358</v>
      </c>
      <c r="B204" s="231" t="s">
        <v>662</v>
      </c>
      <c r="C204" s="179" t="s">
        <v>77</v>
      </c>
      <c r="D204" s="179" t="s">
        <v>108</v>
      </c>
      <c r="E204" s="180" t="s">
        <v>207</v>
      </c>
      <c r="F204" s="180" t="s">
        <v>369</v>
      </c>
      <c r="G204" s="180" t="s">
        <v>359</v>
      </c>
      <c r="H204" s="220">
        <v>42</v>
      </c>
      <c r="I204" s="33" t="s">
        <v>48</v>
      </c>
      <c r="J204" s="51">
        <v>585</v>
      </c>
      <c r="K204" s="181">
        <v>15</v>
      </c>
      <c r="L204" s="181">
        <v>0</v>
      </c>
      <c r="M204" s="52">
        <f t="shared" si="23"/>
        <v>15</v>
      </c>
      <c r="N204" s="34">
        <f t="shared" si="25"/>
        <v>8775</v>
      </c>
      <c r="O204" s="34">
        <v>28</v>
      </c>
      <c r="P204" s="34">
        <v>12</v>
      </c>
      <c r="Q204" s="54">
        <v>0.4</v>
      </c>
      <c r="R204" s="54">
        <f t="shared" si="24"/>
        <v>134.40000000000003</v>
      </c>
      <c r="S204" s="34">
        <v>0</v>
      </c>
      <c r="T204" s="34">
        <v>0</v>
      </c>
      <c r="U204" s="34">
        <f>N204+R204+T204</f>
        <v>8909.4</v>
      </c>
      <c r="V204" s="34">
        <f>M204*200</f>
        <v>3000</v>
      </c>
      <c r="W204" s="34">
        <v>1</v>
      </c>
      <c r="X204" s="34">
        <v>205</v>
      </c>
      <c r="Y204" s="52">
        <f t="shared" si="26"/>
        <v>205</v>
      </c>
      <c r="Z204" s="52">
        <v>0</v>
      </c>
      <c r="AA204" s="52"/>
      <c r="AB204" s="34">
        <f>V204+Y204+Z204</f>
        <v>3205</v>
      </c>
      <c r="AC204" s="34">
        <f>SUM(AB204+U204)</f>
        <v>12114.4</v>
      </c>
      <c r="AD204" s="57" t="str">
        <f>A204</f>
        <v>633-PR</v>
      </c>
      <c r="AE204" s="74" t="s">
        <v>371</v>
      </c>
    </row>
    <row r="205" spans="1:31" s="31" customFormat="1" ht="56" customHeight="1" x14ac:dyDescent="0.2">
      <c r="A205" s="116" t="s">
        <v>358</v>
      </c>
      <c r="B205" s="116"/>
      <c r="C205" s="28" t="s">
        <v>77</v>
      </c>
      <c r="D205" s="28" t="s">
        <v>108</v>
      </c>
      <c r="E205" s="35" t="s">
        <v>111</v>
      </c>
      <c r="F205" s="35" t="s">
        <v>369</v>
      </c>
      <c r="G205" s="35" t="s">
        <v>364</v>
      </c>
      <c r="H205" s="220">
        <v>42</v>
      </c>
      <c r="I205" s="33" t="s">
        <v>48</v>
      </c>
      <c r="J205" s="51">
        <v>585</v>
      </c>
      <c r="K205" s="52">
        <v>19</v>
      </c>
      <c r="L205" s="52">
        <v>0</v>
      </c>
      <c r="M205" s="52">
        <f t="shared" si="23"/>
        <v>19</v>
      </c>
      <c r="N205" s="34">
        <f t="shared" si="25"/>
        <v>11115</v>
      </c>
      <c r="O205" s="34">
        <v>28</v>
      </c>
      <c r="P205" s="34">
        <v>24</v>
      </c>
      <c r="Q205" s="54">
        <v>0.4</v>
      </c>
      <c r="R205" s="54">
        <f t="shared" si="24"/>
        <v>268.80000000000007</v>
      </c>
      <c r="S205" s="34">
        <v>0</v>
      </c>
      <c r="T205" s="34">
        <v>0</v>
      </c>
      <c r="U205" s="34">
        <f>N205+R205+T205</f>
        <v>11383.8</v>
      </c>
      <c r="V205" s="34">
        <f>M205*200</f>
        <v>3800</v>
      </c>
      <c r="W205" s="34">
        <v>1</v>
      </c>
      <c r="X205" s="34">
        <v>225</v>
      </c>
      <c r="Y205" s="52">
        <f t="shared" si="26"/>
        <v>225</v>
      </c>
      <c r="Z205" s="52">
        <v>0</v>
      </c>
      <c r="AA205" s="52"/>
      <c r="AB205" s="34">
        <f>V205+Y205+Z205</f>
        <v>4025</v>
      </c>
      <c r="AC205" s="34">
        <f>SUM(AB205+U205)</f>
        <v>15408.8</v>
      </c>
      <c r="AD205" s="57" t="str">
        <f>A205</f>
        <v>633-PR</v>
      </c>
      <c r="AE205" s="74"/>
    </row>
    <row r="206" spans="1:31" s="31" customFormat="1" ht="51" hidden="1" customHeight="1" x14ac:dyDescent="0.2">
      <c r="A206" s="116" t="s">
        <v>358</v>
      </c>
      <c r="B206" s="116"/>
      <c r="C206" s="28" t="s">
        <v>77</v>
      </c>
      <c r="D206" s="28" t="s">
        <v>50</v>
      </c>
      <c r="E206" s="35" t="s">
        <v>373</v>
      </c>
      <c r="F206" s="35" t="s">
        <v>369</v>
      </c>
      <c r="G206" s="35" t="s">
        <v>364</v>
      </c>
      <c r="H206" s="220">
        <v>42</v>
      </c>
      <c r="I206" s="33" t="s">
        <v>48</v>
      </c>
      <c r="J206" s="51">
        <v>585</v>
      </c>
      <c r="K206" s="52">
        <v>0</v>
      </c>
      <c r="L206" s="52">
        <v>19</v>
      </c>
      <c r="M206" s="52">
        <f t="shared" si="23"/>
        <v>19</v>
      </c>
      <c r="N206" s="34">
        <f t="shared" si="25"/>
        <v>11115</v>
      </c>
      <c r="O206" s="53">
        <v>28</v>
      </c>
      <c r="P206" s="53">
        <v>30</v>
      </c>
      <c r="Q206" s="71">
        <v>0.4</v>
      </c>
      <c r="R206" s="71">
        <f t="shared" si="24"/>
        <v>336</v>
      </c>
      <c r="S206" s="53">
        <v>0</v>
      </c>
      <c r="T206" s="34">
        <f>(M206*S206)</f>
        <v>0</v>
      </c>
      <c r="U206" s="34">
        <f>N206+R206+T206</f>
        <v>11451</v>
      </c>
      <c r="V206" s="53">
        <f>M206*200</f>
        <v>3800</v>
      </c>
      <c r="W206" s="53">
        <v>1</v>
      </c>
      <c r="X206" s="53">
        <v>310</v>
      </c>
      <c r="Y206" s="52">
        <f t="shared" si="26"/>
        <v>310</v>
      </c>
      <c r="Z206" s="46">
        <v>0</v>
      </c>
      <c r="AA206" s="46"/>
      <c r="AB206" s="34">
        <f>V206+Y206+Z206</f>
        <v>4110</v>
      </c>
      <c r="AC206" s="34">
        <f>AB206+U206</f>
        <v>15561</v>
      </c>
      <c r="AD206" s="57" t="str">
        <f>A206</f>
        <v>633-PR</v>
      </c>
      <c r="AE206" s="74"/>
    </row>
    <row r="207" spans="1:31" s="31" customFormat="1" ht="54" hidden="1" customHeight="1" x14ac:dyDescent="0.2">
      <c r="A207" s="116" t="s">
        <v>375</v>
      </c>
      <c r="B207" s="116" t="s">
        <v>32</v>
      </c>
      <c r="C207" s="28" t="s">
        <v>77</v>
      </c>
      <c r="D207" s="28" t="s">
        <v>103</v>
      </c>
      <c r="E207" s="89" t="s">
        <v>181</v>
      </c>
      <c r="F207" s="35" t="s">
        <v>376</v>
      </c>
      <c r="G207" s="35" t="s">
        <v>377</v>
      </c>
      <c r="H207" s="220">
        <v>42</v>
      </c>
      <c r="I207" s="33" t="s">
        <v>48</v>
      </c>
      <c r="J207" s="51">
        <v>585</v>
      </c>
      <c r="K207" s="52">
        <v>0</v>
      </c>
      <c r="L207" s="52">
        <v>17</v>
      </c>
      <c r="M207" s="52">
        <f t="shared" si="23"/>
        <v>17</v>
      </c>
      <c r="N207" s="34">
        <f t="shared" si="25"/>
        <v>9945</v>
      </c>
      <c r="O207" s="53">
        <v>28</v>
      </c>
      <c r="P207" s="53">
        <v>36</v>
      </c>
      <c r="Q207" s="71">
        <v>0.4</v>
      </c>
      <c r="R207" s="71">
        <f t="shared" si="24"/>
        <v>403.2</v>
      </c>
      <c r="S207" s="53">
        <v>0</v>
      </c>
      <c r="T207" s="34">
        <f>(M207*S207)</f>
        <v>0</v>
      </c>
      <c r="U207" s="34">
        <f>N207+R207+T207</f>
        <v>10348.200000000001</v>
      </c>
      <c r="V207" s="53">
        <f>M207*200</f>
        <v>3400</v>
      </c>
      <c r="W207" s="53">
        <v>1</v>
      </c>
      <c r="X207" s="53">
        <v>200</v>
      </c>
      <c r="Y207" s="52">
        <f t="shared" si="26"/>
        <v>200</v>
      </c>
      <c r="Z207" s="46">
        <v>0</v>
      </c>
      <c r="AA207" s="46"/>
      <c r="AB207" s="34">
        <f>V207+Y207+Z207</f>
        <v>3600</v>
      </c>
      <c r="AC207" s="34">
        <f>AB207+U207</f>
        <v>13948.2</v>
      </c>
      <c r="AD207" s="57" t="str">
        <f>A207</f>
        <v>634-PR</v>
      </c>
      <c r="AE207" s="74" t="s">
        <v>379</v>
      </c>
    </row>
    <row r="208" spans="1:31" s="36" customFormat="1" ht="44" customHeight="1" x14ac:dyDescent="0.2">
      <c r="A208" s="230" t="s">
        <v>375</v>
      </c>
      <c r="B208" s="130" t="s">
        <v>32</v>
      </c>
      <c r="C208" s="63" t="s">
        <v>77</v>
      </c>
      <c r="D208" s="63" t="s">
        <v>108</v>
      </c>
      <c r="E208" s="95" t="s">
        <v>380</v>
      </c>
      <c r="F208" s="37" t="s">
        <v>381</v>
      </c>
      <c r="G208" s="37" t="s">
        <v>382</v>
      </c>
      <c r="H208" s="245">
        <v>42</v>
      </c>
      <c r="I208" s="62" t="s">
        <v>48</v>
      </c>
      <c r="J208" s="39">
        <v>585</v>
      </c>
      <c r="K208" s="40">
        <v>0</v>
      </c>
      <c r="L208" s="40">
        <v>0</v>
      </c>
      <c r="M208" s="40">
        <f t="shared" si="23"/>
        <v>0</v>
      </c>
      <c r="N208" s="41">
        <f t="shared" si="25"/>
        <v>0</v>
      </c>
      <c r="O208" s="42">
        <v>0</v>
      </c>
      <c r="P208" s="42">
        <v>78</v>
      </c>
      <c r="Q208" s="67">
        <v>0.4</v>
      </c>
      <c r="R208" s="67">
        <f t="shared" si="24"/>
        <v>0</v>
      </c>
      <c r="S208" s="42">
        <v>0</v>
      </c>
      <c r="T208" s="41">
        <v>0</v>
      </c>
      <c r="U208" s="41">
        <f>N208+R208+T208</f>
        <v>0</v>
      </c>
      <c r="V208" s="42">
        <f>M208*200</f>
        <v>0</v>
      </c>
      <c r="W208" s="42">
        <v>0</v>
      </c>
      <c r="X208" s="42">
        <v>385</v>
      </c>
      <c r="Y208" s="40">
        <f t="shared" si="26"/>
        <v>0</v>
      </c>
      <c r="Z208" s="45">
        <v>0</v>
      </c>
      <c r="AA208" s="45"/>
      <c r="AB208" s="41">
        <f>V208+Y208+Z208</f>
        <v>0</v>
      </c>
      <c r="AC208" s="41">
        <f>AB208+U208</f>
        <v>0</v>
      </c>
      <c r="AD208" s="49" t="str">
        <f>A208</f>
        <v>634-PR</v>
      </c>
      <c r="AE208" s="74"/>
    </row>
    <row r="209" spans="1:31" s="31" customFormat="1" ht="33" hidden="1" customHeight="1" x14ac:dyDescent="0.2">
      <c r="A209" s="229" t="s">
        <v>375</v>
      </c>
      <c r="B209" s="33" t="s">
        <v>611</v>
      </c>
      <c r="C209" s="28" t="s">
        <v>77</v>
      </c>
      <c r="D209" s="28" t="s">
        <v>45</v>
      </c>
      <c r="E209" s="35" t="s">
        <v>148</v>
      </c>
      <c r="F209" s="35" t="s">
        <v>149</v>
      </c>
      <c r="G209" s="35" t="s">
        <v>382</v>
      </c>
      <c r="H209" s="220">
        <v>42</v>
      </c>
      <c r="I209" s="33" t="s">
        <v>48</v>
      </c>
      <c r="J209" s="51">
        <v>585</v>
      </c>
      <c r="K209" s="52">
        <v>0</v>
      </c>
      <c r="L209" s="52">
        <v>0</v>
      </c>
      <c r="M209" s="52">
        <f t="shared" si="23"/>
        <v>0</v>
      </c>
      <c r="N209" s="34">
        <f t="shared" si="25"/>
        <v>0</v>
      </c>
      <c r="O209" s="53">
        <v>0</v>
      </c>
      <c r="P209" s="53">
        <v>10</v>
      </c>
      <c r="Q209" s="71">
        <v>0.4</v>
      </c>
      <c r="R209" s="54">
        <f t="shared" si="24"/>
        <v>0</v>
      </c>
      <c r="S209" s="53">
        <v>300</v>
      </c>
      <c r="T209" s="34">
        <f>(M209*S209)</f>
        <v>0</v>
      </c>
      <c r="U209" s="34">
        <f>N209+R209+T209</f>
        <v>0</v>
      </c>
      <c r="V209" s="34">
        <f>M209*200</f>
        <v>0</v>
      </c>
      <c r="W209" s="53">
        <v>0</v>
      </c>
      <c r="X209" s="53">
        <v>750</v>
      </c>
      <c r="Y209" s="52">
        <f t="shared" si="26"/>
        <v>0</v>
      </c>
      <c r="Z209" s="46"/>
      <c r="AA209" s="46"/>
      <c r="AB209" s="34">
        <f>V209+Y209+Z209</f>
        <v>0</v>
      </c>
      <c r="AC209" s="34">
        <f>AB209+U209</f>
        <v>0</v>
      </c>
      <c r="AD209" s="57" t="str">
        <f>A209</f>
        <v>634-PR</v>
      </c>
      <c r="AE209" s="74"/>
    </row>
    <row r="210" spans="1:31" s="31" customFormat="1" ht="43.5" hidden="1" customHeight="1" x14ac:dyDescent="0.2">
      <c r="A210" s="229" t="s">
        <v>384</v>
      </c>
      <c r="B210" s="33" t="s">
        <v>610</v>
      </c>
      <c r="C210" s="28" t="s">
        <v>77</v>
      </c>
      <c r="D210" s="28" t="s">
        <v>50</v>
      </c>
      <c r="E210" s="35" t="s">
        <v>385</v>
      </c>
      <c r="F210" s="35" t="s">
        <v>386</v>
      </c>
      <c r="G210" s="35" t="s">
        <v>382</v>
      </c>
      <c r="H210" s="220">
        <v>42</v>
      </c>
      <c r="I210" s="33" t="s">
        <v>172</v>
      </c>
      <c r="J210" s="51">
        <v>585</v>
      </c>
      <c r="K210" s="52">
        <v>0</v>
      </c>
      <c r="L210" s="52">
        <v>0</v>
      </c>
      <c r="M210" s="52">
        <f t="shared" si="23"/>
        <v>0</v>
      </c>
      <c r="N210" s="34">
        <f t="shared" si="25"/>
        <v>0</v>
      </c>
      <c r="O210" s="53">
        <v>0</v>
      </c>
      <c r="P210" s="53">
        <v>45</v>
      </c>
      <c r="Q210" s="71">
        <v>0.4</v>
      </c>
      <c r="R210" s="71">
        <f t="shared" si="24"/>
        <v>0</v>
      </c>
      <c r="S210" s="53">
        <v>300</v>
      </c>
      <c r="T210" s="34">
        <f>(M210*S210)</f>
        <v>0</v>
      </c>
      <c r="U210" s="34">
        <f>N210+R210+T210</f>
        <v>0</v>
      </c>
      <c r="V210" s="53">
        <f>M210*200</f>
        <v>0</v>
      </c>
      <c r="W210" s="53">
        <v>0</v>
      </c>
      <c r="X210" s="53">
        <v>0</v>
      </c>
      <c r="Y210" s="52">
        <f t="shared" si="26"/>
        <v>0</v>
      </c>
      <c r="Z210" s="46">
        <v>0</v>
      </c>
      <c r="AA210" s="46"/>
      <c r="AB210" s="34">
        <f>V210+Y210+Z210</f>
        <v>0</v>
      </c>
      <c r="AC210" s="34">
        <f>AB210+U210</f>
        <v>0</v>
      </c>
      <c r="AD210" s="57" t="str">
        <f>A210</f>
        <v>634-SH</v>
      </c>
      <c r="AE210" s="74" t="s">
        <v>388</v>
      </c>
    </row>
    <row r="211" spans="1:31" s="31" customFormat="1" ht="36.75" hidden="1" customHeight="1" x14ac:dyDescent="0.2">
      <c r="A211" s="229" t="s">
        <v>384</v>
      </c>
      <c r="B211" s="33" t="s">
        <v>609</v>
      </c>
      <c r="C211" s="28" t="s">
        <v>77</v>
      </c>
      <c r="D211" s="28" t="s">
        <v>50</v>
      </c>
      <c r="E211" s="35" t="s">
        <v>385</v>
      </c>
      <c r="F211" s="35" t="s">
        <v>389</v>
      </c>
      <c r="G211" s="35" t="s">
        <v>382</v>
      </c>
      <c r="H211" s="220">
        <v>42</v>
      </c>
      <c r="I211" s="33" t="s">
        <v>172</v>
      </c>
      <c r="J211" s="51">
        <v>585</v>
      </c>
      <c r="K211" s="52">
        <v>0</v>
      </c>
      <c r="L211" s="52">
        <v>0</v>
      </c>
      <c r="M211" s="52">
        <f t="shared" si="23"/>
        <v>0</v>
      </c>
      <c r="N211" s="34">
        <f t="shared" si="25"/>
        <v>0</v>
      </c>
      <c r="O211" s="53">
        <v>0</v>
      </c>
      <c r="P211" s="53">
        <v>45</v>
      </c>
      <c r="Q211" s="71">
        <v>0.4</v>
      </c>
      <c r="R211" s="71">
        <f t="shared" si="24"/>
        <v>0</v>
      </c>
      <c r="S211" s="53">
        <v>300</v>
      </c>
      <c r="T211" s="34">
        <f>(M211*S211)</f>
        <v>0</v>
      </c>
      <c r="U211" s="34">
        <f>N211+R211+T211</f>
        <v>0</v>
      </c>
      <c r="V211" s="53">
        <f>M211*200</f>
        <v>0</v>
      </c>
      <c r="W211" s="53">
        <v>0</v>
      </c>
      <c r="X211" s="53">
        <v>0</v>
      </c>
      <c r="Y211" s="52">
        <f t="shared" si="26"/>
        <v>0</v>
      </c>
      <c r="Z211" s="46">
        <v>0</v>
      </c>
      <c r="AA211" s="46"/>
      <c r="AB211" s="34">
        <f>V211+Y211+Z211</f>
        <v>0</v>
      </c>
      <c r="AC211" s="34">
        <f>AB211+U211</f>
        <v>0</v>
      </c>
      <c r="AD211" s="57" t="str">
        <f>A211</f>
        <v>634-SH</v>
      </c>
      <c r="AE211" s="74"/>
    </row>
    <row r="212" spans="1:31" s="31" customFormat="1" ht="28.5" customHeight="1" x14ac:dyDescent="0.2">
      <c r="A212" s="229" t="s">
        <v>391</v>
      </c>
      <c r="B212" s="116"/>
      <c r="C212" s="28" t="s">
        <v>33</v>
      </c>
      <c r="D212" s="28" t="s">
        <v>108</v>
      </c>
      <c r="E212" s="35" t="s">
        <v>275</v>
      </c>
      <c r="F212" s="35" t="s">
        <v>392</v>
      </c>
      <c r="G212" s="35" t="s">
        <v>393</v>
      </c>
      <c r="H212" s="220">
        <v>45</v>
      </c>
      <c r="I212" s="33" t="s">
        <v>48</v>
      </c>
      <c r="J212" s="51">
        <v>585</v>
      </c>
      <c r="K212" s="52">
        <v>17</v>
      </c>
      <c r="L212" s="52">
        <v>0</v>
      </c>
      <c r="M212" s="52">
        <f t="shared" si="23"/>
        <v>17</v>
      </c>
      <c r="N212" s="34">
        <f t="shared" si="25"/>
        <v>9945</v>
      </c>
      <c r="O212" s="34">
        <v>28</v>
      </c>
      <c r="P212" s="34">
        <v>138</v>
      </c>
      <c r="Q212" s="54">
        <v>0.4</v>
      </c>
      <c r="R212" s="54">
        <f t="shared" si="24"/>
        <v>1545.6000000000001</v>
      </c>
      <c r="S212" s="53">
        <v>0</v>
      </c>
      <c r="T212" s="34">
        <f>(M212*S212)</f>
        <v>0</v>
      </c>
      <c r="U212" s="34">
        <f>N212+R212+T212</f>
        <v>11490.6</v>
      </c>
      <c r="V212" s="53">
        <f>M212*200</f>
        <v>3400</v>
      </c>
      <c r="W212" s="53">
        <v>1</v>
      </c>
      <c r="X212" s="53">
        <v>625</v>
      </c>
      <c r="Y212" s="52">
        <f t="shared" si="26"/>
        <v>625</v>
      </c>
      <c r="Z212" s="46">
        <v>0</v>
      </c>
      <c r="AA212" s="46"/>
      <c r="AB212" s="34">
        <f>V212+Y212+Z212</f>
        <v>4025</v>
      </c>
      <c r="AC212" s="34">
        <f>AB212+U212</f>
        <v>15515.6</v>
      </c>
      <c r="AD212" s="91" t="str">
        <f>A212</f>
        <v>636-PR</v>
      </c>
      <c r="AE212" s="74" t="s">
        <v>395</v>
      </c>
    </row>
    <row r="213" spans="1:31" s="31" customFormat="1" ht="29.25" customHeight="1" x14ac:dyDescent="0.2">
      <c r="A213" s="229" t="s">
        <v>391</v>
      </c>
      <c r="B213" s="116"/>
      <c r="C213" s="28" t="s">
        <v>33</v>
      </c>
      <c r="D213" s="28" t="s">
        <v>108</v>
      </c>
      <c r="E213" s="35" t="s">
        <v>275</v>
      </c>
      <c r="F213" s="35" t="s">
        <v>392</v>
      </c>
      <c r="G213" s="35" t="s">
        <v>393</v>
      </c>
      <c r="H213" s="220">
        <v>45</v>
      </c>
      <c r="I213" s="33" t="s">
        <v>48</v>
      </c>
      <c r="J213" s="51">
        <v>585</v>
      </c>
      <c r="K213" s="52">
        <v>0</v>
      </c>
      <c r="L213" s="52">
        <v>17</v>
      </c>
      <c r="M213" s="52">
        <f t="shared" si="23"/>
        <v>17</v>
      </c>
      <c r="N213" s="34">
        <f t="shared" si="25"/>
        <v>9945</v>
      </c>
      <c r="O213" s="34">
        <v>28</v>
      </c>
      <c r="P213" s="34">
        <v>138</v>
      </c>
      <c r="Q213" s="54">
        <v>0.4</v>
      </c>
      <c r="R213" s="54">
        <f t="shared" si="24"/>
        <v>1545.6000000000001</v>
      </c>
      <c r="S213" s="53">
        <v>0</v>
      </c>
      <c r="T213" s="34">
        <f>(M213*S213)</f>
        <v>0</v>
      </c>
      <c r="U213" s="34">
        <f>N213+R213+T213</f>
        <v>11490.6</v>
      </c>
      <c r="V213" s="53">
        <f>M213*200</f>
        <v>3400</v>
      </c>
      <c r="W213" s="53">
        <v>1</v>
      </c>
      <c r="X213" s="53">
        <v>625</v>
      </c>
      <c r="Y213" s="52">
        <f t="shared" si="26"/>
        <v>625</v>
      </c>
      <c r="Z213" s="46">
        <v>0</v>
      </c>
      <c r="AA213" s="46"/>
      <c r="AB213" s="34">
        <f>V213+Y213+Z213</f>
        <v>4025</v>
      </c>
      <c r="AC213" s="34">
        <f>AB213+U213</f>
        <v>15515.6</v>
      </c>
      <c r="AD213" s="91"/>
      <c r="AE213" s="74"/>
    </row>
    <row r="214" spans="1:31" s="31" customFormat="1" ht="33" hidden="1" customHeight="1" x14ac:dyDescent="0.2">
      <c r="A214" s="62" t="s">
        <v>391</v>
      </c>
      <c r="B214" s="62"/>
      <c r="C214" s="63" t="s">
        <v>33</v>
      </c>
      <c r="D214" s="63" t="s">
        <v>45</v>
      </c>
      <c r="E214" s="37" t="s">
        <v>153</v>
      </c>
      <c r="F214" s="37" t="s">
        <v>392</v>
      </c>
      <c r="G214" s="37" t="s">
        <v>393</v>
      </c>
      <c r="H214" s="245">
        <v>45</v>
      </c>
      <c r="I214" s="62" t="s">
        <v>48</v>
      </c>
      <c r="J214" s="39">
        <v>585</v>
      </c>
      <c r="K214" s="40">
        <v>0</v>
      </c>
      <c r="L214" s="40">
        <v>0</v>
      </c>
      <c r="M214" s="40">
        <f t="shared" si="23"/>
        <v>0</v>
      </c>
      <c r="N214" s="41">
        <f t="shared" si="25"/>
        <v>0</v>
      </c>
      <c r="O214" s="42">
        <v>0</v>
      </c>
      <c r="P214" s="42">
        <v>22</v>
      </c>
      <c r="Q214" s="67">
        <v>0.4</v>
      </c>
      <c r="R214" s="67">
        <f t="shared" si="24"/>
        <v>0</v>
      </c>
      <c r="S214" s="42">
        <v>0</v>
      </c>
      <c r="T214" s="41">
        <f>(M214*S214)</f>
        <v>0</v>
      </c>
      <c r="U214" s="41">
        <f>N214+R214+T214</f>
        <v>0</v>
      </c>
      <c r="V214" s="42">
        <f>M214*200</f>
        <v>0</v>
      </c>
      <c r="W214" s="42">
        <v>0</v>
      </c>
      <c r="X214" s="41">
        <v>149</v>
      </c>
      <c r="Y214" s="40">
        <f t="shared" si="26"/>
        <v>0</v>
      </c>
      <c r="Z214" s="45">
        <v>0</v>
      </c>
      <c r="AA214" s="46"/>
      <c r="AB214" s="41">
        <f>V214+Y214+Z214</f>
        <v>0</v>
      </c>
      <c r="AC214" s="41">
        <f>AB214+U214</f>
        <v>0</v>
      </c>
      <c r="AD214" s="91" t="str">
        <f>A214</f>
        <v>636-PR</v>
      </c>
      <c r="AE214" s="74" t="s">
        <v>397</v>
      </c>
    </row>
    <row r="215" spans="1:31" s="31" customFormat="1" ht="36.5" hidden="1" customHeight="1" x14ac:dyDescent="0.2">
      <c r="A215" s="33" t="s">
        <v>391</v>
      </c>
      <c r="B215" s="33" t="s">
        <v>601</v>
      </c>
      <c r="C215" s="28" t="s">
        <v>33</v>
      </c>
      <c r="D215" s="28" t="s">
        <v>45</v>
      </c>
      <c r="E215" s="35" t="s">
        <v>153</v>
      </c>
      <c r="F215" s="35" t="s">
        <v>392</v>
      </c>
      <c r="G215" s="35" t="s">
        <v>393</v>
      </c>
      <c r="H215" s="220">
        <v>45</v>
      </c>
      <c r="I215" s="33" t="s">
        <v>48</v>
      </c>
      <c r="J215" s="51">
        <v>585</v>
      </c>
      <c r="K215" s="52">
        <v>0</v>
      </c>
      <c r="L215" s="52">
        <v>25</v>
      </c>
      <c r="M215" s="52">
        <f t="shared" si="23"/>
        <v>25</v>
      </c>
      <c r="N215" s="34">
        <f t="shared" si="25"/>
        <v>14625</v>
      </c>
      <c r="O215" s="53">
        <v>28</v>
      </c>
      <c r="P215" s="53">
        <v>22</v>
      </c>
      <c r="Q215" s="71">
        <v>0.4</v>
      </c>
      <c r="R215" s="71">
        <f t="shared" si="24"/>
        <v>246.40000000000003</v>
      </c>
      <c r="S215" s="53">
        <v>0</v>
      </c>
      <c r="T215" s="34">
        <f>(M215*S215)</f>
        <v>0</v>
      </c>
      <c r="U215" s="34">
        <f>N215+R215+T215</f>
        <v>14871.4</v>
      </c>
      <c r="V215" s="53">
        <f>M215*200</f>
        <v>5000</v>
      </c>
      <c r="W215" s="53">
        <v>1</v>
      </c>
      <c r="X215" s="34">
        <v>160</v>
      </c>
      <c r="Y215" s="52">
        <f t="shared" si="26"/>
        <v>160</v>
      </c>
      <c r="Z215" s="46">
        <v>0</v>
      </c>
      <c r="AA215" s="46"/>
      <c r="AB215" s="34">
        <f>V215+Y215+Z215</f>
        <v>5160</v>
      </c>
      <c r="AC215" s="34">
        <f>AB215+U215</f>
        <v>20031.400000000001</v>
      </c>
      <c r="AD215" s="91" t="str">
        <f>A215</f>
        <v>636-PR</v>
      </c>
      <c r="AE215" s="74"/>
    </row>
    <row r="216" spans="1:31" s="31" customFormat="1" ht="36.5" hidden="1" customHeight="1" x14ac:dyDescent="0.2">
      <c r="A216" s="178" t="s">
        <v>391</v>
      </c>
      <c r="B216" s="178" t="s">
        <v>758</v>
      </c>
      <c r="C216" s="179" t="s">
        <v>33</v>
      </c>
      <c r="D216" s="179" t="s">
        <v>50</v>
      </c>
      <c r="E216" s="180" t="s">
        <v>199</v>
      </c>
      <c r="F216" s="180" t="s">
        <v>416</v>
      </c>
      <c r="G216" s="180" t="s">
        <v>760</v>
      </c>
      <c r="H216" s="220">
        <v>45</v>
      </c>
      <c r="I216" s="33" t="s">
        <v>48</v>
      </c>
      <c r="J216" s="51">
        <v>585</v>
      </c>
      <c r="K216" s="52">
        <v>17</v>
      </c>
      <c r="L216" s="52">
        <v>0</v>
      </c>
      <c r="M216" s="52">
        <f t="shared" si="23"/>
        <v>17</v>
      </c>
      <c r="N216" s="34">
        <f t="shared" si="25"/>
        <v>9945</v>
      </c>
      <c r="O216" s="53">
        <v>28</v>
      </c>
      <c r="P216" s="53">
        <v>98</v>
      </c>
      <c r="Q216" s="71">
        <v>0.4</v>
      </c>
      <c r="R216" s="71">
        <f t="shared" si="24"/>
        <v>1097.6000000000001</v>
      </c>
      <c r="S216" s="53">
        <v>0</v>
      </c>
      <c r="T216" s="34">
        <f>(M216*S216)</f>
        <v>0</v>
      </c>
      <c r="U216" s="34">
        <f>N216+R216+T216</f>
        <v>11042.6</v>
      </c>
      <c r="V216" s="53">
        <f>M216*200</f>
        <v>3400</v>
      </c>
      <c r="W216" s="53">
        <v>1</v>
      </c>
      <c r="X216" s="34">
        <v>709</v>
      </c>
      <c r="Y216" s="52">
        <f t="shared" si="26"/>
        <v>709</v>
      </c>
      <c r="Z216" s="46">
        <v>0</v>
      </c>
      <c r="AA216" s="46"/>
      <c r="AB216" s="34">
        <f>V216+Y216+Z216</f>
        <v>4109</v>
      </c>
      <c r="AC216" s="34">
        <f>AB216+U216</f>
        <v>15151.6</v>
      </c>
      <c r="AD216" s="91" t="str">
        <f>A216</f>
        <v>636-PR</v>
      </c>
      <c r="AE216" s="74"/>
    </row>
    <row r="217" spans="1:31" s="31" customFormat="1" ht="35.25" hidden="1" customHeight="1" x14ac:dyDescent="0.2">
      <c r="A217" s="33" t="s">
        <v>400</v>
      </c>
      <c r="B217" s="33"/>
      <c r="C217" s="28" t="s">
        <v>33</v>
      </c>
      <c r="D217" s="28" t="s">
        <v>50</v>
      </c>
      <c r="E217" s="35" t="s">
        <v>165</v>
      </c>
      <c r="F217" s="35" t="s">
        <v>401</v>
      </c>
      <c r="G217" s="35" t="s">
        <v>402</v>
      </c>
      <c r="H217" s="220">
        <v>45</v>
      </c>
      <c r="I217" s="33" t="s">
        <v>48</v>
      </c>
      <c r="J217" s="51">
        <v>585</v>
      </c>
      <c r="K217" s="52">
        <v>0</v>
      </c>
      <c r="L217" s="52">
        <v>17</v>
      </c>
      <c r="M217" s="52">
        <f t="shared" si="23"/>
        <v>17</v>
      </c>
      <c r="N217" s="34">
        <f t="shared" si="25"/>
        <v>9945</v>
      </c>
      <c r="O217" s="53">
        <v>28</v>
      </c>
      <c r="P217" s="53">
        <v>120</v>
      </c>
      <c r="Q217" s="71">
        <v>0.4</v>
      </c>
      <c r="R217" s="71">
        <f t="shared" si="24"/>
        <v>1344</v>
      </c>
      <c r="S217" s="53">
        <v>0</v>
      </c>
      <c r="T217" s="34">
        <f>(M217*S217)</f>
        <v>0</v>
      </c>
      <c r="U217" s="34">
        <f>N217+R217+T217</f>
        <v>11289</v>
      </c>
      <c r="V217" s="53">
        <f>M217*200</f>
        <v>3400</v>
      </c>
      <c r="W217" s="53">
        <v>1</v>
      </c>
      <c r="X217" s="53">
        <v>650</v>
      </c>
      <c r="Y217" s="52">
        <f t="shared" si="26"/>
        <v>650</v>
      </c>
      <c r="Z217" s="46">
        <v>0</v>
      </c>
      <c r="AA217" s="46"/>
      <c r="AB217" s="34">
        <f>V217+Y217+Z217</f>
        <v>4050</v>
      </c>
      <c r="AC217" s="34">
        <f>AB217+U217</f>
        <v>15339</v>
      </c>
      <c r="AD217" s="91" t="str">
        <f>A217</f>
        <v>640-PR</v>
      </c>
      <c r="AE217" s="74"/>
    </row>
    <row r="218" spans="1:31" s="31" customFormat="1" ht="36" hidden="1" customHeight="1" x14ac:dyDescent="0.2">
      <c r="A218" s="33" t="s">
        <v>400</v>
      </c>
      <c r="B218" s="33" t="s">
        <v>614</v>
      </c>
      <c r="C218" s="28" t="s">
        <v>33</v>
      </c>
      <c r="D218" s="28" t="s">
        <v>50</v>
      </c>
      <c r="E218" s="35" t="s">
        <v>385</v>
      </c>
      <c r="F218" s="35" t="s">
        <v>401</v>
      </c>
      <c r="G218" s="35" t="s">
        <v>402</v>
      </c>
      <c r="H218" s="220">
        <v>45</v>
      </c>
      <c r="I218" s="33" t="s">
        <v>48</v>
      </c>
      <c r="J218" s="51">
        <v>585</v>
      </c>
      <c r="K218" s="52">
        <v>0</v>
      </c>
      <c r="L218" s="52">
        <v>0</v>
      </c>
      <c r="M218" s="52">
        <f t="shared" si="23"/>
        <v>0</v>
      </c>
      <c r="N218" s="34">
        <f t="shared" si="25"/>
        <v>0</v>
      </c>
      <c r="O218" s="53">
        <v>0</v>
      </c>
      <c r="P218" s="53">
        <v>14</v>
      </c>
      <c r="Q218" s="71">
        <v>0.4</v>
      </c>
      <c r="R218" s="71">
        <f t="shared" si="24"/>
        <v>0</v>
      </c>
      <c r="S218" s="53">
        <v>0</v>
      </c>
      <c r="T218" s="34">
        <f>(M218*S218)</f>
        <v>0</v>
      </c>
      <c r="U218" s="34">
        <f>N218+R218+T218</f>
        <v>0</v>
      </c>
      <c r="V218" s="53">
        <f>M218*200</f>
        <v>0</v>
      </c>
      <c r="W218" s="53">
        <v>0</v>
      </c>
      <c r="X218" s="53">
        <v>160</v>
      </c>
      <c r="Y218" s="52">
        <f t="shared" si="26"/>
        <v>0</v>
      </c>
      <c r="Z218" s="46">
        <v>0</v>
      </c>
      <c r="AA218" s="52"/>
      <c r="AB218" s="34">
        <f>V218+Y218+Z218</f>
        <v>0</v>
      </c>
      <c r="AC218" s="34">
        <f>AB218+U218</f>
        <v>0</v>
      </c>
      <c r="AD218" s="91" t="str">
        <f>A218</f>
        <v>640-PR</v>
      </c>
      <c r="AE218" s="74"/>
    </row>
    <row r="219" spans="1:31" s="31" customFormat="1" ht="36" hidden="1" customHeight="1" x14ac:dyDescent="0.2">
      <c r="A219" s="33" t="s">
        <v>400</v>
      </c>
      <c r="B219" s="33" t="s">
        <v>604</v>
      </c>
      <c r="C219" s="28" t="s">
        <v>33</v>
      </c>
      <c r="D219" s="28" t="s">
        <v>50</v>
      </c>
      <c r="E219" s="35" t="s">
        <v>385</v>
      </c>
      <c r="F219" s="35" t="s">
        <v>401</v>
      </c>
      <c r="G219" s="35" t="s">
        <v>402</v>
      </c>
      <c r="H219" s="220">
        <v>45</v>
      </c>
      <c r="I219" s="33" t="s">
        <v>48</v>
      </c>
      <c r="J219" s="51">
        <v>585</v>
      </c>
      <c r="K219" s="52">
        <v>0</v>
      </c>
      <c r="L219" s="52">
        <v>0</v>
      </c>
      <c r="M219" s="52">
        <f t="shared" si="23"/>
        <v>0</v>
      </c>
      <c r="N219" s="34">
        <f t="shared" si="25"/>
        <v>0</v>
      </c>
      <c r="O219" s="53">
        <v>0</v>
      </c>
      <c r="P219" s="53">
        <v>14</v>
      </c>
      <c r="Q219" s="71">
        <v>0.4</v>
      </c>
      <c r="R219" s="71">
        <f t="shared" si="24"/>
        <v>0</v>
      </c>
      <c r="S219" s="53">
        <v>0</v>
      </c>
      <c r="T219" s="34">
        <f>(M219*S219)</f>
        <v>0</v>
      </c>
      <c r="U219" s="34">
        <f>N219+R219+T219</f>
        <v>0</v>
      </c>
      <c r="V219" s="53">
        <f>M219*200</f>
        <v>0</v>
      </c>
      <c r="W219" s="53">
        <v>0</v>
      </c>
      <c r="X219" s="53">
        <v>160</v>
      </c>
      <c r="Y219" s="52">
        <f t="shared" si="26"/>
        <v>0</v>
      </c>
      <c r="Z219" s="46">
        <v>0</v>
      </c>
      <c r="AA219" s="52"/>
      <c r="AB219" s="34">
        <f>V219+Y219+Z219</f>
        <v>0</v>
      </c>
      <c r="AC219" s="34">
        <f>AB219+U219</f>
        <v>0</v>
      </c>
      <c r="AD219" s="91" t="str">
        <f>A219</f>
        <v>640-PR</v>
      </c>
      <c r="AE219" s="74"/>
    </row>
    <row r="220" spans="1:31" s="31" customFormat="1" ht="59.25" hidden="1" customHeight="1" x14ac:dyDescent="0.2">
      <c r="A220" s="33" t="s">
        <v>405</v>
      </c>
      <c r="B220" s="33" t="s">
        <v>32</v>
      </c>
      <c r="C220" s="28" t="s">
        <v>77</v>
      </c>
      <c r="D220" s="28" t="s">
        <v>103</v>
      </c>
      <c r="E220" s="35" t="s">
        <v>406</v>
      </c>
      <c r="F220" s="35" t="s">
        <v>363</v>
      </c>
      <c r="G220" s="35" t="s">
        <v>364</v>
      </c>
      <c r="H220" s="220">
        <v>42</v>
      </c>
      <c r="I220" s="33" t="s">
        <v>48</v>
      </c>
      <c r="J220" s="51">
        <v>585</v>
      </c>
      <c r="K220" s="52">
        <v>0</v>
      </c>
      <c r="L220" s="52">
        <v>20</v>
      </c>
      <c r="M220" s="52">
        <f t="shared" si="23"/>
        <v>20</v>
      </c>
      <c r="N220" s="34">
        <f t="shared" si="25"/>
        <v>11700</v>
      </c>
      <c r="O220" s="53">
        <v>28</v>
      </c>
      <c r="P220" s="53">
        <v>36</v>
      </c>
      <c r="Q220" s="71">
        <v>0.4</v>
      </c>
      <c r="R220" s="71">
        <f t="shared" si="24"/>
        <v>403.2</v>
      </c>
      <c r="S220" s="53">
        <v>0</v>
      </c>
      <c r="T220" s="34">
        <f>(M220*S220)</f>
        <v>0</v>
      </c>
      <c r="U220" s="34">
        <f>N220+R220+T220</f>
        <v>12103.2</v>
      </c>
      <c r="V220" s="53">
        <f>M220*200</f>
        <v>4000</v>
      </c>
      <c r="W220" s="53">
        <v>1</v>
      </c>
      <c r="X220" s="53">
        <v>200</v>
      </c>
      <c r="Y220" s="52">
        <f t="shared" si="26"/>
        <v>200</v>
      </c>
      <c r="Z220" s="46">
        <v>0</v>
      </c>
      <c r="AA220" s="46"/>
      <c r="AB220" s="34">
        <f>V220+Y220+Z220</f>
        <v>4200</v>
      </c>
      <c r="AC220" s="34">
        <f>AB220+U220</f>
        <v>16303.2</v>
      </c>
      <c r="AD220" s="57" t="str">
        <f>A220</f>
        <v>642-A</v>
      </c>
      <c r="AE220" s="74"/>
    </row>
    <row r="221" spans="1:31" s="31" customFormat="1" ht="48" hidden="1" customHeight="1" x14ac:dyDescent="0.2">
      <c r="A221" s="33" t="s">
        <v>405</v>
      </c>
      <c r="B221" s="33" t="s">
        <v>643</v>
      </c>
      <c r="C221" s="28" t="s">
        <v>77</v>
      </c>
      <c r="D221" s="28" t="s">
        <v>103</v>
      </c>
      <c r="E221" s="35" t="s">
        <v>181</v>
      </c>
      <c r="F221" s="35" t="s">
        <v>166</v>
      </c>
      <c r="G221" s="35" t="s">
        <v>359</v>
      </c>
      <c r="H221" s="220">
        <v>42</v>
      </c>
      <c r="I221" s="33" t="s">
        <v>48</v>
      </c>
      <c r="J221" s="51">
        <v>585</v>
      </c>
      <c r="K221" s="52">
        <v>0</v>
      </c>
      <c r="L221" s="52">
        <v>0</v>
      </c>
      <c r="M221" s="52">
        <f t="shared" si="23"/>
        <v>0</v>
      </c>
      <c r="N221" s="34">
        <f t="shared" si="25"/>
        <v>0</v>
      </c>
      <c r="O221" s="53">
        <v>0</v>
      </c>
      <c r="P221" s="53">
        <v>36</v>
      </c>
      <c r="Q221" s="71">
        <v>0.4</v>
      </c>
      <c r="R221" s="71">
        <f t="shared" si="24"/>
        <v>0</v>
      </c>
      <c r="S221" s="53">
        <v>0</v>
      </c>
      <c r="T221" s="34">
        <f>(M221*S221)</f>
        <v>0</v>
      </c>
      <c r="U221" s="34">
        <f>N221+R221+T221</f>
        <v>0</v>
      </c>
      <c r="V221" s="53">
        <f>M221*200</f>
        <v>0</v>
      </c>
      <c r="W221" s="53">
        <v>0</v>
      </c>
      <c r="X221" s="53">
        <v>200</v>
      </c>
      <c r="Y221" s="52">
        <f t="shared" si="26"/>
        <v>0</v>
      </c>
      <c r="Z221" s="46">
        <v>0</v>
      </c>
      <c r="AA221" s="46"/>
      <c r="AB221" s="34">
        <f>V221+Y221+Z221</f>
        <v>0</v>
      </c>
      <c r="AC221" s="34">
        <f>AB221+U221</f>
        <v>0</v>
      </c>
      <c r="AD221" s="57" t="str">
        <f>A221</f>
        <v>642-A</v>
      </c>
      <c r="AE221" s="74" t="s">
        <v>195</v>
      </c>
    </row>
    <row r="222" spans="1:31" s="31" customFormat="1" ht="44" hidden="1" customHeight="1" x14ac:dyDescent="0.2">
      <c r="A222" s="33" t="s">
        <v>409</v>
      </c>
      <c r="B222" s="33" t="s">
        <v>644</v>
      </c>
      <c r="C222" s="28" t="s">
        <v>77</v>
      </c>
      <c r="D222" s="28" t="s">
        <v>103</v>
      </c>
      <c r="E222" s="35" t="s">
        <v>406</v>
      </c>
      <c r="F222" s="35" t="s">
        <v>410</v>
      </c>
      <c r="G222" s="35" t="s">
        <v>411</v>
      </c>
      <c r="H222" s="220">
        <v>42</v>
      </c>
      <c r="I222" s="33" t="s">
        <v>48</v>
      </c>
      <c r="J222" s="51">
        <v>585</v>
      </c>
      <c r="K222" s="52">
        <v>0</v>
      </c>
      <c r="L222" s="52">
        <v>0</v>
      </c>
      <c r="M222" s="52">
        <f t="shared" si="23"/>
        <v>0</v>
      </c>
      <c r="N222" s="34">
        <f t="shared" si="25"/>
        <v>0</v>
      </c>
      <c r="O222" s="53">
        <v>0</v>
      </c>
      <c r="P222" s="53">
        <v>12</v>
      </c>
      <c r="Q222" s="71">
        <v>0.4</v>
      </c>
      <c r="R222" s="71">
        <f t="shared" si="24"/>
        <v>0</v>
      </c>
      <c r="S222" s="53">
        <v>0</v>
      </c>
      <c r="T222" s="34">
        <f>(M222*S222)</f>
        <v>0</v>
      </c>
      <c r="U222" s="34">
        <f>N222+R222+T222</f>
        <v>0</v>
      </c>
      <c r="V222" s="53">
        <f>M222*200</f>
        <v>0</v>
      </c>
      <c r="W222" s="53">
        <v>0</v>
      </c>
      <c r="X222" s="53">
        <v>148</v>
      </c>
      <c r="Y222" s="52">
        <f t="shared" si="26"/>
        <v>0</v>
      </c>
      <c r="Z222" s="46">
        <v>0</v>
      </c>
      <c r="AA222" s="46"/>
      <c r="AB222" s="34">
        <f>V222+Y222+Z222</f>
        <v>0</v>
      </c>
      <c r="AC222" s="34">
        <f>AB222+U222</f>
        <v>0</v>
      </c>
      <c r="AD222" s="57" t="str">
        <f>A222</f>
        <v>643-PR</v>
      </c>
      <c r="AE222" s="74"/>
    </row>
    <row r="223" spans="1:31" s="31" customFormat="1" ht="44" hidden="1" customHeight="1" x14ac:dyDescent="0.2">
      <c r="A223" s="178" t="s">
        <v>409</v>
      </c>
      <c r="B223" s="178" t="s">
        <v>676</v>
      </c>
      <c r="C223" s="179" t="s">
        <v>77</v>
      </c>
      <c r="D223" s="179" t="s">
        <v>103</v>
      </c>
      <c r="E223" s="180" t="s">
        <v>181</v>
      </c>
      <c r="F223" s="180" t="s">
        <v>392</v>
      </c>
      <c r="G223" s="180" t="s">
        <v>413</v>
      </c>
      <c r="H223" s="220">
        <v>42</v>
      </c>
      <c r="I223" s="33" t="s">
        <v>48</v>
      </c>
      <c r="J223" s="51">
        <v>585</v>
      </c>
      <c r="K223" s="181">
        <v>0</v>
      </c>
      <c r="L223" s="181">
        <v>20</v>
      </c>
      <c r="M223" s="52">
        <f t="shared" si="23"/>
        <v>20</v>
      </c>
      <c r="N223" s="34">
        <f t="shared" si="25"/>
        <v>11700</v>
      </c>
      <c r="O223" s="53">
        <v>28</v>
      </c>
      <c r="P223" s="53">
        <v>36</v>
      </c>
      <c r="Q223" s="71">
        <v>0.4</v>
      </c>
      <c r="R223" s="71">
        <f t="shared" si="24"/>
        <v>403.2</v>
      </c>
      <c r="S223" s="53">
        <v>0</v>
      </c>
      <c r="T223" s="34">
        <f>(M223*S223)</f>
        <v>0</v>
      </c>
      <c r="U223" s="34">
        <f>N223+R223+T223</f>
        <v>12103.2</v>
      </c>
      <c r="V223" s="53">
        <f>M223*200</f>
        <v>4000</v>
      </c>
      <c r="W223" s="53">
        <v>1</v>
      </c>
      <c r="X223" s="53">
        <v>200</v>
      </c>
      <c r="Y223" s="52">
        <f t="shared" si="26"/>
        <v>200</v>
      </c>
      <c r="Z223" s="46"/>
      <c r="AA223" s="46"/>
      <c r="AB223" s="34">
        <f>V223+Y223+Z223</f>
        <v>4200</v>
      </c>
      <c r="AC223" s="34">
        <f>AB223+U223</f>
        <v>16303.2</v>
      </c>
      <c r="AD223" s="57"/>
      <c r="AE223" s="74"/>
    </row>
    <row r="224" spans="1:31" s="31" customFormat="1" ht="56" hidden="1" customHeight="1" x14ac:dyDescent="0.2">
      <c r="A224" s="33" t="s">
        <v>409</v>
      </c>
      <c r="B224" s="33"/>
      <c r="C224" s="28" t="s">
        <v>77</v>
      </c>
      <c r="D224" s="28" t="s">
        <v>103</v>
      </c>
      <c r="E224" s="35" t="s">
        <v>192</v>
      </c>
      <c r="F224" s="35" t="s">
        <v>392</v>
      </c>
      <c r="G224" s="35" t="s">
        <v>413</v>
      </c>
      <c r="H224" s="220">
        <v>42</v>
      </c>
      <c r="I224" s="33" t="s">
        <v>48</v>
      </c>
      <c r="J224" s="51">
        <v>585</v>
      </c>
      <c r="K224" s="52">
        <v>0</v>
      </c>
      <c r="L224" s="52">
        <v>18</v>
      </c>
      <c r="M224" s="52">
        <f t="shared" si="23"/>
        <v>18</v>
      </c>
      <c r="N224" s="34">
        <f t="shared" si="25"/>
        <v>10530</v>
      </c>
      <c r="O224" s="53">
        <v>28</v>
      </c>
      <c r="P224" s="53">
        <v>19</v>
      </c>
      <c r="Q224" s="71">
        <v>0.4</v>
      </c>
      <c r="R224" s="71">
        <f t="shared" si="24"/>
        <v>212.8</v>
      </c>
      <c r="S224" s="53">
        <v>0</v>
      </c>
      <c r="T224" s="34">
        <f>(M224*S224)</f>
        <v>0</v>
      </c>
      <c r="U224" s="34">
        <f>N224+R224+T224</f>
        <v>10742.8</v>
      </c>
      <c r="V224" s="53">
        <f>M224*200</f>
        <v>3600</v>
      </c>
      <c r="W224" s="53">
        <v>1</v>
      </c>
      <c r="X224" s="53">
        <v>165</v>
      </c>
      <c r="Y224" s="52">
        <f t="shared" si="26"/>
        <v>165</v>
      </c>
      <c r="Z224" s="46">
        <v>0</v>
      </c>
      <c r="AA224" s="46"/>
      <c r="AB224" s="34">
        <f>V224+Y224+Z224</f>
        <v>3765</v>
      </c>
      <c r="AC224" s="34">
        <f>AB224+U224</f>
        <v>14507.8</v>
      </c>
      <c r="AD224" s="57" t="str">
        <f>A224</f>
        <v>643-PR</v>
      </c>
      <c r="AE224" s="74"/>
    </row>
    <row r="225" spans="1:31" s="31" customFormat="1" ht="56" hidden="1" customHeight="1" x14ac:dyDescent="0.2">
      <c r="A225" s="33" t="s">
        <v>409</v>
      </c>
      <c r="B225" s="33" t="s">
        <v>645</v>
      </c>
      <c r="C225" s="28" t="s">
        <v>77</v>
      </c>
      <c r="D225" s="28" t="s">
        <v>103</v>
      </c>
      <c r="E225" s="35" t="s">
        <v>189</v>
      </c>
      <c r="F225" s="35" t="s">
        <v>392</v>
      </c>
      <c r="G225" s="35" t="s">
        <v>413</v>
      </c>
      <c r="H225" s="220">
        <v>42</v>
      </c>
      <c r="I225" s="33" t="s">
        <v>48</v>
      </c>
      <c r="J225" s="51">
        <v>585</v>
      </c>
      <c r="K225" s="52">
        <v>0</v>
      </c>
      <c r="L225" s="52">
        <v>15</v>
      </c>
      <c r="M225" s="52">
        <f t="shared" si="23"/>
        <v>15</v>
      </c>
      <c r="N225" s="34">
        <f t="shared" si="25"/>
        <v>8775</v>
      </c>
      <c r="O225" s="53">
        <v>28</v>
      </c>
      <c r="P225" s="53">
        <v>23</v>
      </c>
      <c r="Q225" s="71">
        <v>0.4</v>
      </c>
      <c r="R225" s="71">
        <f t="shared" si="24"/>
        <v>257.60000000000002</v>
      </c>
      <c r="S225" s="53">
        <v>0</v>
      </c>
      <c r="T225" s="34">
        <f>(M225*S225)</f>
        <v>0</v>
      </c>
      <c r="U225" s="34">
        <f>N225+R225+T225</f>
        <v>9032.6</v>
      </c>
      <c r="V225" s="53">
        <f>M225*200</f>
        <v>3000</v>
      </c>
      <c r="W225" s="53">
        <v>1</v>
      </c>
      <c r="X225" s="53">
        <v>153</v>
      </c>
      <c r="Y225" s="52">
        <f t="shared" si="26"/>
        <v>153</v>
      </c>
      <c r="Z225" s="46">
        <v>0</v>
      </c>
      <c r="AA225" s="46"/>
      <c r="AB225" s="34">
        <f>V225+Y225+Z225</f>
        <v>3153</v>
      </c>
      <c r="AC225" s="34">
        <f>AB225+U225</f>
        <v>12185.6</v>
      </c>
      <c r="AD225" s="57"/>
      <c r="AE225" s="74"/>
    </row>
    <row r="226" spans="1:31" s="31" customFormat="1" ht="30" customHeight="1" x14ac:dyDescent="0.2">
      <c r="A226" s="33" t="s">
        <v>409</v>
      </c>
      <c r="B226" s="33"/>
      <c r="C226" s="28" t="s">
        <v>77</v>
      </c>
      <c r="D226" s="28" t="s">
        <v>108</v>
      </c>
      <c r="E226" s="89" t="s">
        <v>415</v>
      </c>
      <c r="F226" s="35" t="s">
        <v>416</v>
      </c>
      <c r="G226" s="35" t="s">
        <v>417</v>
      </c>
      <c r="H226" s="220">
        <v>56</v>
      </c>
      <c r="I226" s="33" t="s">
        <v>48</v>
      </c>
      <c r="J226" s="51">
        <v>585</v>
      </c>
      <c r="K226" s="52">
        <v>19</v>
      </c>
      <c r="L226" s="52">
        <v>0</v>
      </c>
      <c r="M226" s="52">
        <f t="shared" si="23"/>
        <v>19</v>
      </c>
      <c r="N226" s="34">
        <f t="shared" si="25"/>
        <v>11115</v>
      </c>
      <c r="O226" s="53">
        <v>36</v>
      </c>
      <c r="P226" s="53">
        <v>22</v>
      </c>
      <c r="Q226" s="71">
        <v>0.4</v>
      </c>
      <c r="R226" s="71">
        <f t="shared" si="24"/>
        <v>316.8</v>
      </c>
      <c r="S226" s="34">
        <v>0</v>
      </c>
      <c r="T226" s="34">
        <v>0</v>
      </c>
      <c r="U226" s="34">
        <f>N226+R226+T226</f>
        <v>11431.8</v>
      </c>
      <c r="V226" s="53">
        <f>M226*200</f>
        <v>3800</v>
      </c>
      <c r="W226" s="53">
        <v>1</v>
      </c>
      <c r="X226" s="52">
        <v>225</v>
      </c>
      <c r="Y226" s="52">
        <f t="shared" si="26"/>
        <v>225</v>
      </c>
      <c r="Z226" s="34">
        <v>0</v>
      </c>
      <c r="AA226" s="34"/>
      <c r="AB226" s="34">
        <f>V226+Y226+Z226</f>
        <v>4025</v>
      </c>
      <c r="AC226" s="34">
        <f>AB226+U226</f>
        <v>15456.8</v>
      </c>
      <c r="AD226" s="57" t="str">
        <f>A226</f>
        <v>643-PR</v>
      </c>
      <c r="AE226" s="74"/>
    </row>
    <row r="227" spans="1:31" s="31" customFormat="1" ht="30.75" customHeight="1" x14ac:dyDescent="0.2">
      <c r="A227" s="33" t="s">
        <v>409</v>
      </c>
      <c r="B227" s="33"/>
      <c r="C227" s="28" t="s">
        <v>77</v>
      </c>
      <c r="D227" s="28" t="s">
        <v>108</v>
      </c>
      <c r="E227" s="89" t="s">
        <v>415</v>
      </c>
      <c r="F227" s="35" t="s">
        <v>416</v>
      </c>
      <c r="G227" s="35" t="s">
        <v>417</v>
      </c>
      <c r="H227" s="220">
        <v>56</v>
      </c>
      <c r="I227" s="33" t="s">
        <v>48</v>
      </c>
      <c r="J227" s="51">
        <v>585</v>
      </c>
      <c r="K227" s="52">
        <v>0</v>
      </c>
      <c r="L227" s="52">
        <v>18</v>
      </c>
      <c r="M227" s="52">
        <v>18</v>
      </c>
      <c r="N227" s="34">
        <f t="shared" si="25"/>
        <v>10530</v>
      </c>
      <c r="O227" s="53">
        <v>36</v>
      </c>
      <c r="P227" s="53">
        <v>22</v>
      </c>
      <c r="Q227" s="71">
        <v>0.4</v>
      </c>
      <c r="R227" s="71">
        <f t="shared" si="24"/>
        <v>316.8</v>
      </c>
      <c r="S227" s="34">
        <v>0</v>
      </c>
      <c r="T227" s="34">
        <v>0</v>
      </c>
      <c r="U227" s="34">
        <f>N227+R227+T227</f>
        <v>10846.8</v>
      </c>
      <c r="V227" s="53">
        <f>M227*200</f>
        <v>3600</v>
      </c>
      <c r="W227" s="53">
        <v>1</v>
      </c>
      <c r="X227" s="52">
        <v>225</v>
      </c>
      <c r="Y227" s="52">
        <f t="shared" si="26"/>
        <v>225</v>
      </c>
      <c r="Z227" s="34">
        <v>0</v>
      </c>
      <c r="AA227" s="34"/>
      <c r="AB227" s="34">
        <f>V227+Y227+Z227</f>
        <v>3825</v>
      </c>
      <c r="AC227" s="34">
        <f>AB227+U227</f>
        <v>14671.8</v>
      </c>
      <c r="AD227" s="57" t="str">
        <f>A227</f>
        <v>643-PR</v>
      </c>
      <c r="AE227" s="74"/>
    </row>
    <row r="228" spans="1:31" s="31" customFormat="1" ht="37.5" customHeight="1" x14ac:dyDescent="0.2">
      <c r="A228" s="62" t="s">
        <v>409</v>
      </c>
      <c r="B228" s="62"/>
      <c r="C228" s="63" t="s">
        <v>77</v>
      </c>
      <c r="D228" s="63" t="s">
        <v>108</v>
      </c>
      <c r="E228" s="95" t="s">
        <v>415</v>
      </c>
      <c r="F228" s="37" t="s">
        <v>420</v>
      </c>
      <c r="G228" s="37" t="s">
        <v>421</v>
      </c>
      <c r="H228" s="245">
        <v>42</v>
      </c>
      <c r="I228" s="62" t="s">
        <v>48</v>
      </c>
      <c r="J228" s="39">
        <v>585</v>
      </c>
      <c r="K228" s="40">
        <v>0</v>
      </c>
      <c r="L228" s="40">
        <v>0</v>
      </c>
      <c r="M228" s="40">
        <f t="shared" ref="M228:M295" si="27">K228+L228</f>
        <v>0</v>
      </c>
      <c r="N228" s="41">
        <f t="shared" si="25"/>
        <v>0</v>
      </c>
      <c r="O228" s="42">
        <v>0</v>
      </c>
      <c r="P228" s="42">
        <v>22</v>
      </c>
      <c r="Q228" s="67">
        <v>0.4</v>
      </c>
      <c r="R228" s="67">
        <f t="shared" si="24"/>
        <v>0</v>
      </c>
      <c r="S228" s="42">
        <v>0</v>
      </c>
      <c r="T228" s="41">
        <f>(M228*S228)</f>
        <v>0</v>
      </c>
      <c r="U228" s="41">
        <f>N228+R228+T228</f>
        <v>0</v>
      </c>
      <c r="V228" s="42">
        <f>M228*200</f>
        <v>0</v>
      </c>
      <c r="W228" s="42">
        <v>0</v>
      </c>
      <c r="X228" s="42">
        <v>225</v>
      </c>
      <c r="Y228" s="40">
        <f t="shared" si="26"/>
        <v>0</v>
      </c>
      <c r="Z228" s="45">
        <v>0</v>
      </c>
      <c r="AA228" s="46"/>
      <c r="AB228" s="41">
        <f>V228+Y228+Z228</f>
        <v>0</v>
      </c>
      <c r="AC228" s="41">
        <f>AB228+U228</f>
        <v>0</v>
      </c>
      <c r="AD228" s="57" t="str">
        <f>A228</f>
        <v>643-PR</v>
      </c>
      <c r="AE228" s="74"/>
    </row>
    <row r="229" spans="1:31" s="31" customFormat="1" ht="45.75" customHeight="1" x14ac:dyDescent="0.2">
      <c r="A229" s="62" t="s">
        <v>409</v>
      </c>
      <c r="B229" s="62"/>
      <c r="C229" s="63" t="s">
        <v>77</v>
      </c>
      <c r="D229" s="63" t="s">
        <v>108</v>
      </c>
      <c r="E229" s="37" t="s">
        <v>207</v>
      </c>
      <c r="F229" s="37" t="s">
        <v>423</v>
      </c>
      <c r="G229" s="37" t="s">
        <v>424</v>
      </c>
      <c r="H229" s="245">
        <v>42</v>
      </c>
      <c r="I229" s="62" t="s">
        <v>48</v>
      </c>
      <c r="J229" s="39">
        <v>585</v>
      </c>
      <c r="K229" s="40">
        <v>0</v>
      </c>
      <c r="L229" s="40">
        <v>0</v>
      </c>
      <c r="M229" s="40">
        <f t="shared" si="27"/>
        <v>0</v>
      </c>
      <c r="N229" s="41">
        <f t="shared" si="25"/>
        <v>0</v>
      </c>
      <c r="O229" s="42">
        <v>0</v>
      </c>
      <c r="P229" s="42">
        <v>12</v>
      </c>
      <c r="Q229" s="67">
        <v>0.4</v>
      </c>
      <c r="R229" s="67">
        <f t="shared" si="24"/>
        <v>0</v>
      </c>
      <c r="S229" s="42">
        <v>0</v>
      </c>
      <c r="T229" s="41">
        <f>(M229*S229)</f>
        <v>0</v>
      </c>
      <c r="U229" s="41">
        <f>N229+R229+T229</f>
        <v>0</v>
      </c>
      <c r="V229" s="42">
        <f>M229*200</f>
        <v>0</v>
      </c>
      <c r="W229" s="42">
        <v>0</v>
      </c>
      <c r="X229" s="42">
        <v>205</v>
      </c>
      <c r="Y229" s="40">
        <f t="shared" si="26"/>
        <v>0</v>
      </c>
      <c r="Z229" s="45">
        <v>0</v>
      </c>
      <c r="AA229" s="46"/>
      <c r="AB229" s="41">
        <f>V229+Y229+Z229</f>
        <v>0</v>
      </c>
      <c r="AC229" s="41">
        <f>AB229+U229</f>
        <v>0</v>
      </c>
      <c r="AD229" s="49" t="str">
        <f>A229</f>
        <v>643-PR</v>
      </c>
      <c r="AE229" s="74"/>
    </row>
    <row r="230" spans="1:31" s="31" customFormat="1" ht="45.75" customHeight="1" x14ac:dyDescent="0.2">
      <c r="A230" s="62" t="s">
        <v>409</v>
      </c>
      <c r="B230" s="62"/>
      <c r="C230" s="63" t="s">
        <v>77</v>
      </c>
      <c r="D230" s="63" t="s">
        <v>108</v>
      </c>
      <c r="E230" s="37" t="s">
        <v>207</v>
      </c>
      <c r="F230" s="37" t="s">
        <v>423</v>
      </c>
      <c r="G230" s="37" t="s">
        <v>424</v>
      </c>
      <c r="H230" s="245">
        <v>42</v>
      </c>
      <c r="I230" s="62" t="s">
        <v>48</v>
      </c>
      <c r="J230" s="39">
        <v>585</v>
      </c>
      <c r="K230" s="40">
        <v>0</v>
      </c>
      <c r="L230" s="40">
        <v>0</v>
      </c>
      <c r="M230" s="40">
        <f t="shared" si="27"/>
        <v>0</v>
      </c>
      <c r="N230" s="41">
        <f t="shared" si="25"/>
        <v>0</v>
      </c>
      <c r="O230" s="42">
        <v>0</v>
      </c>
      <c r="P230" s="42">
        <v>12</v>
      </c>
      <c r="Q230" s="67">
        <v>0.4</v>
      </c>
      <c r="R230" s="67">
        <f t="shared" si="24"/>
        <v>0</v>
      </c>
      <c r="S230" s="42">
        <v>0</v>
      </c>
      <c r="T230" s="41">
        <f>(M230*S230)</f>
        <v>0</v>
      </c>
      <c r="U230" s="41">
        <f>N230+R230+T230</f>
        <v>0</v>
      </c>
      <c r="V230" s="42">
        <f>M230*200</f>
        <v>0</v>
      </c>
      <c r="W230" s="42">
        <v>0</v>
      </c>
      <c r="X230" s="42">
        <v>205</v>
      </c>
      <c r="Y230" s="40">
        <f t="shared" si="26"/>
        <v>0</v>
      </c>
      <c r="Z230" s="45">
        <v>0</v>
      </c>
      <c r="AA230" s="46"/>
      <c r="AB230" s="41">
        <f>V230+Y230+Z230</f>
        <v>0</v>
      </c>
      <c r="AC230" s="41">
        <f>AB230+U230</f>
        <v>0</v>
      </c>
      <c r="AD230" s="49" t="str">
        <f>A230</f>
        <v>643-PR</v>
      </c>
      <c r="AE230" s="74"/>
    </row>
    <row r="231" spans="1:31" s="31" customFormat="1" ht="40.5" customHeight="1" x14ac:dyDescent="0.2">
      <c r="A231" s="33" t="s">
        <v>409</v>
      </c>
      <c r="B231" s="33"/>
      <c r="C231" s="28" t="s">
        <v>77</v>
      </c>
      <c r="D231" s="28" t="s">
        <v>108</v>
      </c>
      <c r="E231" s="35" t="s">
        <v>213</v>
      </c>
      <c r="F231" s="35" t="s">
        <v>426</v>
      </c>
      <c r="G231" s="35" t="s">
        <v>411</v>
      </c>
      <c r="H231" s="220">
        <v>42</v>
      </c>
      <c r="I231" s="33" t="s">
        <v>48</v>
      </c>
      <c r="J231" s="51">
        <v>585</v>
      </c>
      <c r="K231" s="52">
        <v>20</v>
      </c>
      <c r="L231" s="52">
        <v>0</v>
      </c>
      <c r="M231" s="52">
        <f t="shared" si="27"/>
        <v>20</v>
      </c>
      <c r="N231" s="34">
        <f t="shared" si="25"/>
        <v>11700</v>
      </c>
      <c r="O231" s="53">
        <v>28</v>
      </c>
      <c r="P231" s="53">
        <v>12</v>
      </c>
      <c r="Q231" s="71">
        <v>0.4</v>
      </c>
      <c r="R231" s="71">
        <f t="shared" si="24"/>
        <v>134.40000000000003</v>
      </c>
      <c r="S231" s="53">
        <v>0</v>
      </c>
      <c r="T231" s="34">
        <f>(M231*S231)</f>
        <v>0</v>
      </c>
      <c r="U231" s="34">
        <f>N231+R231+T231</f>
        <v>11834.4</v>
      </c>
      <c r="V231" s="53">
        <f>M231*200</f>
        <v>4000</v>
      </c>
      <c r="W231" s="53">
        <v>1</v>
      </c>
      <c r="X231" s="53">
        <v>154</v>
      </c>
      <c r="Y231" s="52">
        <f t="shared" si="26"/>
        <v>154</v>
      </c>
      <c r="Z231" s="46">
        <v>0</v>
      </c>
      <c r="AA231" s="46"/>
      <c r="AB231" s="34">
        <f>V231+Y231+Z231</f>
        <v>4154</v>
      </c>
      <c r="AC231" s="34">
        <f>AB231+U231</f>
        <v>15988.4</v>
      </c>
      <c r="AD231" s="57" t="str">
        <f>A231</f>
        <v>643-PR</v>
      </c>
      <c r="AE231" s="74"/>
    </row>
    <row r="232" spans="1:31" s="31" customFormat="1" ht="38.25" customHeight="1" x14ac:dyDescent="0.2">
      <c r="A232" s="33" t="s">
        <v>409</v>
      </c>
      <c r="B232" s="33"/>
      <c r="C232" s="28" t="s">
        <v>77</v>
      </c>
      <c r="D232" s="28" t="s">
        <v>108</v>
      </c>
      <c r="E232" s="35" t="s">
        <v>213</v>
      </c>
      <c r="F232" s="35" t="s">
        <v>392</v>
      </c>
      <c r="G232" s="35" t="s">
        <v>428</v>
      </c>
      <c r="H232" s="220">
        <v>42</v>
      </c>
      <c r="I232" s="33" t="s">
        <v>48</v>
      </c>
      <c r="J232" s="51">
        <v>585</v>
      </c>
      <c r="K232" s="52">
        <v>0</v>
      </c>
      <c r="L232" s="52">
        <v>19</v>
      </c>
      <c r="M232" s="52">
        <f t="shared" si="27"/>
        <v>19</v>
      </c>
      <c r="N232" s="34">
        <f t="shared" si="25"/>
        <v>11115</v>
      </c>
      <c r="O232" s="53">
        <v>28</v>
      </c>
      <c r="P232" s="53">
        <v>12</v>
      </c>
      <c r="Q232" s="71">
        <v>0.4</v>
      </c>
      <c r="R232" s="71">
        <f t="shared" si="24"/>
        <v>134.40000000000003</v>
      </c>
      <c r="S232" s="53">
        <v>0</v>
      </c>
      <c r="T232" s="34">
        <f>(M232*S232)</f>
        <v>0</v>
      </c>
      <c r="U232" s="34">
        <f>N232+R232+T232</f>
        <v>11249.4</v>
      </c>
      <c r="V232" s="53">
        <f>M232*200</f>
        <v>3800</v>
      </c>
      <c r="W232" s="53">
        <v>1</v>
      </c>
      <c r="X232" s="53">
        <v>154</v>
      </c>
      <c r="Y232" s="52">
        <f t="shared" si="26"/>
        <v>154</v>
      </c>
      <c r="Z232" s="46">
        <v>0</v>
      </c>
      <c r="AA232" s="46"/>
      <c r="AB232" s="34">
        <f>V232+Y232+Z232</f>
        <v>3954</v>
      </c>
      <c r="AC232" s="34">
        <f>AB232+U232</f>
        <v>15203.4</v>
      </c>
      <c r="AD232" s="57" t="str">
        <f>A232</f>
        <v>643-PR</v>
      </c>
      <c r="AE232" s="74"/>
    </row>
    <row r="233" spans="1:31" s="31" customFormat="1" ht="31.5" customHeight="1" x14ac:dyDescent="0.2">
      <c r="A233" s="33" t="s">
        <v>409</v>
      </c>
      <c r="B233" s="33"/>
      <c r="C233" s="28" t="s">
        <v>77</v>
      </c>
      <c r="D233" s="28" t="s">
        <v>108</v>
      </c>
      <c r="E233" s="89" t="s">
        <v>302</v>
      </c>
      <c r="F233" s="35" t="s">
        <v>392</v>
      </c>
      <c r="G233" s="35" t="s">
        <v>428</v>
      </c>
      <c r="H233" s="220">
        <v>42</v>
      </c>
      <c r="I233" s="33" t="s">
        <v>48</v>
      </c>
      <c r="J233" s="51">
        <v>585</v>
      </c>
      <c r="K233" s="52">
        <v>19</v>
      </c>
      <c r="L233" s="52">
        <v>0</v>
      </c>
      <c r="M233" s="52">
        <f t="shared" si="27"/>
        <v>19</v>
      </c>
      <c r="N233" s="34">
        <f t="shared" si="25"/>
        <v>11115</v>
      </c>
      <c r="O233" s="53">
        <v>28</v>
      </c>
      <c r="P233" s="53">
        <v>41</v>
      </c>
      <c r="Q233" s="71">
        <v>0.4</v>
      </c>
      <c r="R233" s="71">
        <f t="shared" si="24"/>
        <v>459.20000000000005</v>
      </c>
      <c r="S233" s="53">
        <v>0</v>
      </c>
      <c r="T233" s="34">
        <f>(M233*S233)</f>
        <v>0</v>
      </c>
      <c r="U233" s="34">
        <f>N233+R233+T233</f>
        <v>11574.2</v>
      </c>
      <c r="V233" s="53">
        <f>M233*200</f>
        <v>3800</v>
      </c>
      <c r="W233" s="53">
        <v>1</v>
      </c>
      <c r="X233" s="53">
        <v>275</v>
      </c>
      <c r="Y233" s="52">
        <f t="shared" si="26"/>
        <v>275</v>
      </c>
      <c r="Z233" s="46">
        <v>0</v>
      </c>
      <c r="AA233" s="46"/>
      <c r="AB233" s="34">
        <f>V233+Y233+Z233</f>
        <v>4075</v>
      </c>
      <c r="AC233" s="34">
        <f>AB233+U233</f>
        <v>15649.2</v>
      </c>
      <c r="AD233" s="57" t="str">
        <f>A233</f>
        <v>643-PR</v>
      </c>
      <c r="AE233" s="74"/>
    </row>
    <row r="234" spans="1:31" s="31" customFormat="1" ht="28.5" hidden="1" customHeight="1" x14ac:dyDescent="0.2">
      <c r="A234" s="33" t="s">
        <v>409</v>
      </c>
      <c r="B234" s="33"/>
      <c r="C234" s="28" t="s">
        <v>77</v>
      </c>
      <c r="D234" s="28" t="s">
        <v>50</v>
      </c>
      <c r="E234" s="35" t="s">
        <v>373</v>
      </c>
      <c r="F234" s="35" t="s">
        <v>420</v>
      </c>
      <c r="G234" s="35" t="s">
        <v>413</v>
      </c>
      <c r="H234" s="220">
        <v>42</v>
      </c>
      <c r="I234" s="33" t="s">
        <v>48</v>
      </c>
      <c r="J234" s="51">
        <v>585</v>
      </c>
      <c r="K234" s="52">
        <v>0</v>
      </c>
      <c r="L234" s="52">
        <v>20</v>
      </c>
      <c r="M234" s="52">
        <f t="shared" si="27"/>
        <v>20</v>
      </c>
      <c r="N234" s="34">
        <f t="shared" si="25"/>
        <v>11700</v>
      </c>
      <c r="O234" s="53">
        <v>28</v>
      </c>
      <c r="P234" s="53">
        <v>30</v>
      </c>
      <c r="Q234" s="71">
        <v>0.4</v>
      </c>
      <c r="R234" s="71">
        <f t="shared" si="24"/>
        <v>336</v>
      </c>
      <c r="S234" s="53">
        <v>0</v>
      </c>
      <c r="T234" s="34">
        <f>(M234*S234)</f>
        <v>0</v>
      </c>
      <c r="U234" s="34">
        <f>N234+R234+T234</f>
        <v>12036</v>
      </c>
      <c r="V234" s="53">
        <f>M234*200</f>
        <v>4000</v>
      </c>
      <c r="W234" s="53">
        <v>1</v>
      </c>
      <c r="X234" s="53">
        <v>310</v>
      </c>
      <c r="Y234" s="52">
        <f t="shared" si="26"/>
        <v>310</v>
      </c>
      <c r="Z234" s="46">
        <v>0</v>
      </c>
      <c r="AA234" s="46"/>
      <c r="AB234" s="34">
        <f>V234+Y234+Z234</f>
        <v>4310</v>
      </c>
      <c r="AC234" s="34">
        <f>AB234+U234</f>
        <v>16346</v>
      </c>
      <c r="AD234" s="57" t="str">
        <f>A234</f>
        <v>643-PR</v>
      </c>
      <c r="AE234" s="74"/>
    </row>
    <row r="235" spans="1:31" s="31" customFormat="1" ht="42.75" hidden="1" customHeight="1" x14ac:dyDescent="0.2">
      <c r="A235" s="33" t="s">
        <v>409</v>
      </c>
      <c r="B235" s="33"/>
      <c r="C235" s="28" t="s">
        <v>77</v>
      </c>
      <c r="D235" s="28" t="s">
        <v>50</v>
      </c>
      <c r="E235" s="35" t="s">
        <v>165</v>
      </c>
      <c r="F235" s="35" t="s">
        <v>432</v>
      </c>
      <c r="G235" s="35" t="s">
        <v>433</v>
      </c>
      <c r="H235" s="220">
        <v>42</v>
      </c>
      <c r="I235" s="33" t="s">
        <v>48</v>
      </c>
      <c r="J235" s="51">
        <v>585</v>
      </c>
      <c r="K235" s="52">
        <v>20</v>
      </c>
      <c r="L235" s="52">
        <v>0</v>
      </c>
      <c r="M235" s="52">
        <f t="shared" si="27"/>
        <v>20</v>
      </c>
      <c r="N235" s="34">
        <f t="shared" si="25"/>
        <v>11700</v>
      </c>
      <c r="O235" s="53">
        <v>28</v>
      </c>
      <c r="P235" s="53">
        <v>46</v>
      </c>
      <c r="Q235" s="71">
        <v>0.4</v>
      </c>
      <c r="R235" s="71">
        <f t="shared" si="24"/>
        <v>515.20000000000005</v>
      </c>
      <c r="S235" s="53">
        <v>0</v>
      </c>
      <c r="T235" s="34">
        <f>(M235*S235)</f>
        <v>0</v>
      </c>
      <c r="U235" s="34">
        <f>N235+R235+T235</f>
        <v>12215.2</v>
      </c>
      <c r="V235" s="53">
        <f>M235*200</f>
        <v>4000</v>
      </c>
      <c r="W235" s="53">
        <v>1</v>
      </c>
      <c r="X235" s="53">
        <v>385</v>
      </c>
      <c r="Y235" s="52">
        <f t="shared" si="26"/>
        <v>385</v>
      </c>
      <c r="Z235" s="46">
        <v>0</v>
      </c>
      <c r="AA235" s="46"/>
      <c r="AB235" s="34">
        <f>V235+Y235+Z235</f>
        <v>4385</v>
      </c>
      <c r="AC235" s="34">
        <f>AB235+U235</f>
        <v>16600.2</v>
      </c>
      <c r="AD235" s="57" t="str">
        <f>A235</f>
        <v>643-PR</v>
      </c>
      <c r="AE235" s="74"/>
    </row>
    <row r="236" spans="1:31" s="31" customFormat="1" ht="33" customHeight="1" x14ac:dyDescent="0.2">
      <c r="A236" s="33" t="s">
        <v>435</v>
      </c>
      <c r="B236" s="33" t="s">
        <v>32</v>
      </c>
      <c r="C236" s="28" t="s">
        <v>77</v>
      </c>
      <c r="D236" s="28" t="s">
        <v>108</v>
      </c>
      <c r="E236" s="89" t="s">
        <v>302</v>
      </c>
      <c r="F236" s="35" t="s">
        <v>416</v>
      </c>
      <c r="G236" s="35" t="s">
        <v>417</v>
      </c>
      <c r="H236" s="220">
        <v>56</v>
      </c>
      <c r="I236" s="33" t="s">
        <v>48</v>
      </c>
      <c r="J236" s="51">
        <v>585</v>
      </c>
      <c r="K236" s="52">
        <v>0</v>
      </c>
      <c r="L236" s="52">
        <v>18</v>
      </c>
      <c r="M236" s="52">
        <f t="shared" si="27"/>
        <v>18</v>
      </c>
      <c r="N236" s="34">
        <f t="shared" si="25"/>
        <v>10530</v>
      </c>
      <c r="O236" s="53">
        <v>36</v>
      </c>
      <c r="P236" s="53">
        <v>41</v>
      </c>
      <c r="Q236" s="71">
        <v>0.4</v>
      </c>
      <c r="R236" s="71">
        <f t="shared" si="24"/>
        <v>590.40000000000009</v>
      </c>
      <c r="S236" s="53">
        <v>0</v>
      </c>
      <c r="T236" s="34">
        <f>(M236*S236)</f>
        <v>0</v>
      </c>
      <c r="U236" s="34">
        <f>N236+R236+T236</f>
        <v>11120.4</v>
      </c>
      <c r="V236" s="53">
        <f>M236*200</f>
        <v>3600</v>
      </c>
      <c r="W236" s="53">
        <v>0</v>
      </c>
      <c r="X236" s="53">
        <v>0</v>
      </c>
      <c r="Y236" s="52">
        <f t="shared" si="26"/>
        <v>0</v>
      </c>
      <c r="Z236" s="46">
        <v>0</v>
      </c>
      <c r="AA236" s="46" t="s">
        <v>301</v>
      </c>
      <c r="AB236" s="34">
        <f>V236+Y236+Z236</f>
        <v>3600</v>
      </c>
      <c r="AC236" s="34">
        <f>AB236+U236</f>
        <v>14720.4</v>
      </c>
      <c r="AD236" s="57" t="str">
        <f>A236</f>
        <v>643-SH</v>
      </c>
      <c r="AE236" s="74"/>
    </row>
    <row r="237" spans="1:31" s="31" customFormat="1" ht="42.75" customHeight="1" x14ac:dyDescent="0.2">
      <c r="A237" s="62" t="s">
        <v>437</v>
      </c>
      <c r="B237" s="62" t="s">
        <v>32</v>
      </c>
      <c r="C237" s="63" t="s">
        <v>77</v>
      </c>
      <c r="D237" s="63" t="s">
        <v>108</v>
      </c>
      <c r="E237" s="37" t="s">
        <v>438</v>
      </c>
      <c r="F237" s="37" t="s">
        <v>94</v>
      </c>
      <c r="G237" s="37" t="s">
        <v>95</v>
      </c>
      <c r="H237" s="245">
        <v>42</v>
      </c>
      <c r="I237" s="62" t="s">
        <v>172</v>
      </c>
      <c r="J237" s="39">
        <v>585</v>
      </c>
      <c r="K237" s="40">
        <v>0</v>
      </c>
      <c r="L237" s="40">
        <v>0</v>
      </c>
      <c r="M237" s="40">
        <f t="shared" si="27"/>
        <v>0</v>
      </c>
      <c r="N237" s="41">
        <f t="shared" si="25"/>
        <v>0</v>
      </c>
      <c r="O237" s="42">
        <v>0</v>
      </c>
      <c r="P237" s="42">
        <v>15</v>
      </c>
      <c r="Q237" s="67">
        <v>0.4</v>
      </c>
      <c r="R237" s="67">
        <f t="shared" si="24"/>
        <v>0</v>
      </c>
      <c r="S237" s="42">
        <v>0</v>
      </c>
      <c r="T237" s="41">
        <f>(M237*S237)</f>
        <v>0</v>
      </c>
      <c r="U237" s="41">
        <f>N237+R237+T237</f>
        <v>0</v>
      </c>
      <c r="V237" s="42">
        <f>M237*200</f>
        <v>0</v>
      </c>
      <c r="W237" s="42">
        <v>0</v>
      </c>
      <c r="X237" s="42">
        <v>175</v>
      </c>
      <c r="Y237" s="40">
        <f t="shared" si="26"/>
        <v>0</v>
      </c>
      <c r="Z237" s="45">
        <v>0</v>
      </c>
      <c r="AA237" s="45"/>
      <c r="AB237" s="41">
        <f>V237+Y237+Z237</f>
        <v>0</v>
      </c>
      <c r="AC237" s="41">
        <f>AB237+U237</f>
        <v>0</v>
      </c>
      <c r="AD237" s="57" t="str">
        <f>A237</f>
        <v>644-PR</v>
      </c>
      <c r="AE237" s="74"/>
    </row>
    <row r="238" spans="1:31" s="31" customFormat="1" ht="43.5" customHeight="1" x14ac:dyDescent="0.2">
      <c r="A238" s="33" t="s">
        <v>437</v>
      </c>
      <c r="B238" s="33"/>
      <c r="C238" s="28" t="s">
        <v>77</v>
      </c>
      <c r="D238" s="28" t="s">
        <v>108</v>
      </c>
      <c r="E238" s="35" t="s">
        <v>438</v>
      </c>
      <c r="F238" s="35" t="s">
        <v>440</v>
      </c>
      <c r="G238" s="35" t="s">
        <v>441</v>
      </c>
      <c r="H238" s="220">
        <v>56</v>
      </c>
      <c r="I238" s="33" t="s">
        <v>172</v>
      </c>
      <c r="J238" s="51">
        <v>585</v>
      </c>
      <c r="K238" s="52">
        <v>0</v>
      </c>
      <c r="L238" s="52">
        <v>15</v>
      </c>
      <c r="M238" s="52">
        <f t="shared" si="27"/>
        <v>15</v>
      </c>
      <c r="N238" s="34">
        <f t="shared" si="25"/>
        <v>8775</v>
      </c>
      <c r="O238" s="53">
        <v>24</v>
      </c>
      <c r="P238" s="53">
        <v>15</v>
      </c>
      <c r="Q238" s="71">
        <v>0.4</v>
      </c>
      <c r="R238" s="71">
        <f t="shared" si="24"/>
        <v>144</v>
      </c>
      <c r="S238" s="53">
        <v>150</v>
      </c>
      <c r="T238" s="34">
        <f>(M238*S238)</f>
        <v>2250</v>
      </c>
      <c r="U238" s="34">
        <f>N238+R238+T238</f>
        <v>11169</v>
      </c>
      <c r="V238" s="53">
        <f>M238*200</f>
        <v>3000</v>
      </c>
      <c r="W238" s="53">
        <v>1</v>
      </c>
      <c r="X238" s="53">
        <v>175</v>
      </c>
      <c r="Y238" s="52">
        <f t="shared" si="26"/>
        <v>175</v>
      </c>
      <c r="Z238" s="46">
        <v>0</v>
      </c>
      <c r="AA238" s="46"/>
      <c r="AB238" s="34">
        <f>V238+Y238+Z238</f>
        <v>3175</v>
      </c>
      <c r="AC238" s="34">
        <f>AB238+U238</f>
        <v>14344</v>
      </c>
      <c r="AD238" s="57" t="str">
        <f>A238</f>
        <v>644-PR</v>
      </c>
      <c r="AE238" s="74"/>
    </row>
    <row r="239" spans="1:31" s="31" customFormat="1" ht="50" customHeight="1" x14ac:dyDescent="0.2">
      <c r="A239" s="178" t="s">
        <v>437</v>
      </c>
      <c r="B239" s="178" t="s">
        <v>677</v>
      </c>
      <c r="C239" s="179" t="s">
        <v>77</v>
      </c>
      <c r="D239" s="179" t="s">
        <v>108</v>
      </c>
      <c r="E239" s="180" t="s">
        <v>438</v>
      </c>
      <c r="F239" s="180" t="s">
        <v>308</v>
      </c>
      <c r="G239" s="180" t="s">
        <v>309</v>
      </c>
      <c r="H239" s="220">
        <v>42</v>
      </c>
      <c r="I239" s="33" t="s">
        <v>172</v>
      </c>
      <c r="J239" s="51">
        <v>585</v>
      </c>
      <c r="K239" s="52">
        <v>0</v>
      </c>
      <c r="L239" s="52">
        <v>15</v>
      </c>
      <c r="M239" s="52">
        <f t="shared" si="27"/>
        <v>15</v>
      </c>
      <c r="N239" s="34">
        <f t="shared" si="25"/>
        <v>8775</v>
      </c>
      <c r="O239" s="53">
        <v>18</v>
      </c>
      <c r="P239" s="53">
        <v>15</v>
      </c>
      <c r="Q239" s="71">
        <v>0.4</v>
      </c>
      <c r="R239" s="71">
        <f t="shared" si="24"/>
        <v>108</v>
      </c>
      <c r="S239" s="53">
        <v>0</v>
      </c>
      <c r="T239" s="34">
        <f>(M239*S239)</f>
        <v>0</v>
      </c>
      <c r="U239" s="34">
        <f>N239+R239+T239</f>
        <v>8883</v>
      </c>
      <c r="V239" s="53">
        <f>M239*200</f>
        <v>3000</v>
      </c>
      <c r="W239" s="53">
        <v>1</v>
      </c>
      <c r="X239" s="53">
        <v>175</v>
      </c>
      <c r="Y239" s="52">
        <f t="shared" si="26"/>
        <v>175</v>
      </c>
      <c r="Z239" s="46">
        <v>0</v>
      </c>
      <c r="AA239" s="46"/>
      <c r="AB239" s="34">
        <f>V239+Y239+Z239</f>
        <v>3175</v>
      </c>
      <c r="AC239" s="34">
        <f>AB239+U239</f>
        <v>12058</v>
      </c>
      <c r="AD239" s="57" t="str">
        <f>A239</f>
        <v>644-PR</v>
      </c>
      <c r="AE239" s="74"/>
    </row>
    <row r="240" spans="1:31" s="31" customFormat="1" ht="50" customHeight="1" x14ac:dyDescent="0.2">
      <c r="A240" s="33" t="s">
        <v>437</v>
      </c>
      <c r="B240" s="33"/>
      <c r="C240" s="28" t="s">
        <v>77</v>
      </c>
      <c r="D240" s="28" t="s">
        <v>108</v>
      </c>
      <c r="E240" s="35" t="s">
        <v>443</v>
      </c>
      <c r="F240" s="35" t="s">
        <v>82</v>
      </c>
      <c r="G240" s="35" t="s">
        <v>444</v>
      </c>
      <c r="H240" s="220">
        <v>42</v>
      </c>
      <c r="I240" s="33" t="s">
        <v>172</v>
      </c>
      <c r="J240" s="51">
        <v>585</v>
      </c>
      <c r="K240" s="52">
        <v>0</v>
      </c>
      <c r="L240" s="52">
        <v>15</v>
      </c>
      <c r="M240" s="52">
        <f t="shared" si="27"/>
        <v>15</v>
      </c>
      <c r="N240" s="34">
        <f t="shared" si="25"/>
        <v>8775</v>
      </c>
      <c r="O240" s="53">
        <v>18</v>
      </c>
      <c r="P240" s="53">
        <v>68</v>
      </c>
      <c r="Q240" s="71">
        <v>0.4</v>
      </c>
      <c r="R240" s="71">
        <f t="shared" si="24"/>
        <v>489.6</v>
      </c>
      <c r="S240" s="53">
        <v>0</v>
      </c>
      <c r="T240" s="34">
        <f>(M240*S240)</f>
        <v>0</v>
      </c>
      <c r="U240" s="34">
        <f>N240+R240+T240</f>
        <v>9264.6</v>
      </c>
      <c r="V240" s="53">
        <f>M240*200</f>
        <v>3000</v>
      </c>
      <c r="W240" s="53">
        <v>1</v>
      </c>
      <c r="X240" s="53">
        <v>225</v>
      </c>
      <c r="Y240" s="52">
        <f t="shared" si="26"/>
        <v>225</v>
      </c>
      <c r="Z240" s="46">
        <v>0</v>
      </c>
      <c r="AA240" s="46"/>
      <c r="AB240" s="34">
        <f>V240+Y240+Z240</f>
        <v>3225</v>
      </c>
      <c r="AC240" s="34">
        <f>AB240+U240</f>
        <v>12489.6</v>
      </c>
      <c r="AD240" s="57" t="str">
        <f>A240</f>
        <v>644-PR</v>
      </c>
      <c r="AE240" s="74"/>
    </row>
    <row r="241" spans="1:31" s="31" customFormat="1" ht="39.75" customHeight="1" x14ac:dyDescent="0.2">
      <c r="A241" s="33" t="s">
        <v>437</v>
      </c>
      <c r="B241" s="33" t="s">
        <v>646</v>
      </c>
      <c r="C241" s="28" t="s">
        <v>77</v>
      </c>
      <c r="D241" s="28" t="s">
        <v>108</v>
      </c>
      <c r="E241" s="35" t="s">
        <v>438</v>
      </c>
      <c r="F241" s="35" t="s">
        <v>100</v>
      </c>
      <c r="G241" s="35" t="s">
        <v>411</v>
      </c>
      <c r="H241" s="220">
        <v>42</v>
      </c>
      <c r="I241" s="33" t="s">
        <v>172</v>
      </c>
      <c r="J241" s="51">
        <v>585</v>
      </c>
      <c r="K241" s="52">
        <v>0</v>
      </c>
      <c r="L241" s="52">
        <v>0</v>
      </c>
      <c r="M241" s="52">
        <f t="shared" si="27"/>
        <v>0</v>
      </c>
      <c r="N241" s="34">
        <f t="shared" si="25"/>
        <v>0</v>
      </c>
      <c r="O241" s="53">
        <v>0</v>
      </c>
      <c r="P241" s="53">
        <v>15</v>
      </c>
      <c r="Q241" s="71">
        <v>0.4</v>
      </c>
      <c r="R241" s="71">
        <f t="shared" si="24"/>
        <v>0</v>
      </c>
      <c r="S241" s="53">
        <v>0</v>
      </c>
      <c r="T241" s="34">
        <f>(M241*S241)</f>
        <v>0</v>
      </c>
      <c r="U241" s="34">
        <f>N241+R241+T241</f>
        <v>0</v>
      </c>
      <c r="V241" s="53">
        <f>M241*200</f>
        <v>0</v>
      </c>
      <c r="W241" s="53">
        <v>0</v>
      </c>
      <c r="X241" s="53">
        <v>175</v>
      </c>
      <c r="Y241" s="52">
        <f t="shared" si="26"/>
        <v>0</v>
      </c>
      <c r="Z241" s="46">
        <v>0</v>
      </c>
      <c r="AA241" s="46"/>
      <c r="AB241" s="34">
        <f>V241+Y241+Z241</f>
        <v>0</v>
      </c>
      <c r="AC241" s="34">
        <f>AB241+U241</f>
        <v>0</v>
      </c>
      <c r="AD241" s="57" t="str">
        <f>A241</f>
        <v>644-PR</v>
      </c>
      <c r="AE241" s="74"/>
    </row>
    <row r="242" spans="1:31" s="31" customFormat="1" ht="38.25" customHeight="1" x14ac:dyDescent="0.2">
      <c r="A242" s="33" t="s">
        <v>437</v>
      </c>
      <c r="B242" s="33"/>
      <c r="C242" s="28" t="s">
        <v>77</v>
      </c>
      <c r="D242" s="28" t="s">
        <v>108</v>
      </c>
      <c r="E242" s="35" t="s">
        <v>443</v>
      </c>
      <c r="F242" s="35" t="s">
        <v>447</v>
      </c>
      <c r="G242" s="35" t="s">
        <v>448</v>
      </c>
      <c r="H242" s="220">
        <v>42</v>
      </c>
      <c r="I242" s="33" t="s">
        <v>172</v>
      </c>
      <c r="J242" s="51">
        <v>585</v>
      </c>
      <c r="K242" s="52">
        <v>14</v>
      </c>
      <c r="L242" s="52">
        <v>0</v>
      </c>
      <c r="M242" s="52">
        <f t="shared" si="27"/>
        <v>14</v>
      </c>
      <c r="N242" s="34">
        <f t="shared" si="25"/>
        <v>8190</v>
      </c>
      <c r="O242" s="34">
        <v>18</v>
      </c>
      <c r="P242" s="34">
        <v>68</v>
      </c>
      <c r="Q242" s="54">
        <v>0.4</v>
      </c>
      <c r="R242" s="54">
        <f t="shared" si="24"/>
        <v>489.6</v>
      </c>
      <c r="S242" s="34">
        <v>110</v>
      </c>
      <c r="T242" s="34">
        <f>(M242*S242)</f>
        <v>1540</v>
      </c>
      <c r="U242" s="34">
        <f>N242+R242+T242</f>
        <v>10219.6</v>
      </c>
      <c r="V242" s="34">
        <f>M242*200</f>
        <v>2800</v>
      </c>
      <c r="W242" s="34">
        <v>1</v>
      </c>
      <c r="X242" s="34">
        <v>225</v>
      </c>
      <c r="Y242" s="52">
        <f t="shared" si="26"/>
        <v>225</v>
      </c>
      <c r="Z242" s="52">
        <v>0</v>
      </c>
      <c r="AA242" s="52"/>
      <c r="AB242" s="34">
        <f>V242+Y242+Z242</f>
        <v>3025</v>
      </c>
      <c r="AC242" s="34">
        <f>AB242+U242</f>
        <v>13244.6</v>
      </c>
      <c r="AD242" s="57" t="str">
        <f>A242</f>
        <v>644-PR</v>
      </c>
      <c r="AE242" s="74"/>
    </row>
    <row r="243" spans="1:31" s="31" customFormat="1" ht="39" customHeight="1" x14ac:dyDescent="0.2">
      <c r="A243" s="33" t="s">
        <v>437</v>
      </c>
      <c r="B243" s="33"/>
      <c r="C243" s="28" t="s">
        <v>77</v>
      </c>
      <c r="D243" s="28" t="s">
        <v>108</v>
      </c>
      <c r="E243" s="35" t="s">
        <v>443</v>
      </c>
      <c r="F243" s="35" t="s">
        <v>440</v>
      </c>
      <c r="G243" s="35" t="s">
        <v>441</v>
      </c>
      <c r="H243" s="220">
        <v>56</v>
      </c>
      <c r="I243" s="33" t="s">
        <v>172</v>
      </c>
      <c r="J243" s="51">
        <v>585</v>
      </c>
      <c r="K243" s="52">
        <v>15</v>
      </c>
      <c r="L243" s="52">
        <v>0</v>
      </c>
      <c r="M243" s="52">
        <f t="shared" si="27"/>
        <v>15</v>
      </c>
      <c r="N243" s="34">
        <f t="shared" si="25"/>
        <v>8775</v>
      </c>
      <c r="O243" s="53">
        <v>24</v>
      </c>
      <c r="P243" s="53">
        <v>68</v>
      </c>
      <c r="Q243" s="71">
        <v>0.4</v>
      </c>
      <c r="R243" s="71">
        <f t="shared" si="24"/>
        <v>652.80000000000007</v>
      </c>
      <c r="S243" s="53">
        <v>150</v>
      </c>
      <c r="T243" s="34">
        <f>(M243*S243)</f>
        <v>2250</v>
      </c>
      <c r="U243" s="34">
        <f>N243+R243+T243</f>
        <v>11677.8</v>
      </c>
      <c r="V243" s="53">
        <f>M243*200</f>
        <v>3000</v>
      </c>
      <c r="W243" s="53">
        <v>1</v>
      </c>
      <c r="X243" s="53">
        <v>225</v>
      </c>
      <c r="Y243" s="52">
        <f t="shared" si="26"/>
        <v>225</v>
      </c>
      <c r="Z243" s="46">
        <v>0</v>
      </c>
      <c r="AA243" s="46"/>
      <c r="AB243" s="34">
        <f>V243+Y243+Z243</f>
        <v>3225</v>
      </c>
      <c r="AC243" s="34">
        <f>AB243+U243</f>
        <v>14902.8</v>
      </c>
      <c r="AD243" s="57" t="str">
        <f>A243</f>
        <v>644-PR</v>
      </c>
      <c r="AE243" s="74"/>
    </row>
    <row r="244" spans="1:31" s="31" customFormat="1" ht="33.75" hidden="1" customHeight="1" x14ac:dyDescent="0.2">
      <c r="A244" s="33" t="s">
        <v>437</v>
      </c>
      <c r="B244" s="33"/>
      <c r="C244" s="28" t="s">
        <v>77</v>
      </c>
      <c r="D244" s="28" t="s">
        <v>45</v>
      </c>
      <c r="E244" s="35" t="s">
        <v>228</v>
      </c>
      <c r="F244" s="132" t="s">
        <v>451</v>
      </c>
      <c r="G244" s="35" t="s">
        <v>452</v>
      </c>
      <c r="H244" s="52">
        <v>42</v>
      </c>
      <c r="I244" s="33" t="s">
        <v>37</v>
      </c>
      <c r="J244" s="51">
        <v>1200</v>
      </c>
      <c r="K244" s="52">
        <v>0</v>
      </c>
      <c r="L244" s="52">
        <v>18</v>
      </c>
      <c r="M244" s="52">
        <f t="shared" si="27"/>
        <v>18</v>
      </c>
      <c r="N244" s="34">
        <f t="shared" si="25"/>
        <v>21600</v>
      </c>
      <c r="O244" s="53">
        <v>0</v>
      </c>
      <c r="P244" s="53">
        <v>0</v>
      </c>
      <c r="Q244" s="71">
        <v>0</v>
      </c>
      <c r="R244" s="71">
        <f t="shared" si="24"/>
        <v>0</v>
      </c>
      <c r="S244" s="53">
        <v>0</v>
      </c>
      <c r="T244" s="34">
        <f>(M244*S244)</f>
        <v>0</v>
      </c>
      <c r="U244" s="34">
        <f>N244+R244+T244</f>
        <v>21600</v>
      </c>
      <c r="V244" s="53">
        <f>M244*200</f>
        <v>3600</v>
      </c>
      <c r="W244" s="53">
        <v>14</v>
      </c>
      <c r="X244" s="53">
        <v>920</v>
      </c>
      <c r="Y244" s="52">
        <f t="shared" si="26"/>
        <v>12880</v>
      </c>
      <c r="Z244" s="46">
        <v>0</v>
      </c>
      <c r="AA244" s="46"/>
      <c r="AB244" s="34">
        <f>V244+Y244+Z244</f>
        <v>16480</v>
      </c>
      <c r="AC244" s="34">
        <f>AB244+U244</f>
        <v>38080</v>
      </c>
      <c r="AD244" s="57" t="str">
        <f>A244</f>
        <v>644-PR</v>
      </c>
      <c r="AE244" s="74"/>
    </row>
    <row r="245" spans="1:31" s="31" customFormat="1" ht="35.25" hidden="1" customHeight="1" x14ac:dyDescent="0.2">
      <c r="A245" s="33" t="s">
        <v>437</v>
      </c>
      <c r="B245" s="33"/>
      <c r="C245" s="28" t="s">
        <v>77</v>
      </c>
      <c r="D245" s="28" t="s">
        <v>45</v>
      </c>
      <c r="E245" s="35" t="s">
        <v>228</v>
      </c>
      <c r="F245" s="35" t="s">
        <v>88</v>
      </c>
      <c r="G245" s="35" t="s">
        <v>89</v>
      </c>
      <c r="H245" s="52">
        <v>42</v>
      </c>
      <c r="I245" s="33" t="s">
        <v>172</v>
      </c>
      <c r="J245" s="51">
        <v>585</v>
      </c>
      <c r="K245" s="52">
        <v>0</v>
      </c>
      <c r="L245" s="52">
        <v>18</v>
      </c>
      <c r="M245" s="52">
        <f t="shared" si="27"/>
        <v>18</v>
      </c>
      <c r="N245" s="34">
        <f t="shared" si="25"/>
        <v>10530</v>
      </c>
      <c r="O245" s="53">
        <v>14</v>
      </c>
      <c r="P245" s="53">
        <v>50</v>
      </c>
      <c r="Q245" s="71">
        <v>0.4</v>
      </c>
      <c r="R245" s="71">
        <f t="shared" si="24"/>
        <v>280</v>
      </c>
      <c r="S245" s="53">
        <v>150</v>
      </c>
      <c r="T245" s="34">
        <f>(M245*S245)</f>
        <v>2700</v>
      </c>
      <c r="U245" s="34">
        <f>N245+R245+T245</f>
        <v>13510</v>
      </c>
      <c r="V245" s="53">
        <f>M245*200</f>
        <v>3600</v>
      </c>
      <c r="W245" s="53">
        <v>14</v>
      </c>
      <c r="X245" s="53">
        <v>625</v>
      </c>
      <c r="Y245" s="52">
        <f t="shared" si="26"/>
        <v>8750</v>
      </c>
      <c r="Z245" s="46">
        <v>0</v>
      </c>
      <c r="AA245" s="46"/>
      <c r="AB245" s="34">
        <f>V245+Y245+Z245</f>
        <v>12350</v>
      </c>
      <c r="AC245" s="34">
        <f>AB245+U245</f>
        <v>25860</v>
      </c>
      <c r="AD245" s="57" t="str">
        <f>A245</f>
        <v>644-PR</v>
      </c>
      <c r="AE245" s="74"/>
    </row>
    <row r="246" spans="1:31" s="31" customFormat="1" ht="39" hidden="1" customHeight="1" x14ac:dyDescent="0.2">
      <c r="A246" s="33" t="s">
        <v>437</v>
      </c>
      <c r="B246" s="33"/>
      <c r="C246" s="28" t="s">
        <v>77</v>
      </c>
      <c r="D246" s="28" t="s">
        <v>45</v>
      </c>
      <c r="E246" s="35" t="s">
        <v>228</v>
      </c>
      <c r="F246" s="35" t="s">
        <v>389</v>
      </c>
      <c r="G246" s="35" t="s">
        <v>382</v>
      </c>
      <c r="H246" s="52">
        <v>42</v>
      </c>
      <c r="I246" s="33" t="s">
        <v>37</v>
      </c>
      <c r="J246" s="51">
        <v>1200</v>
      </c>
      <c r="K246" s="52">
        <v>0</v>
      </c>
      <c r="L246" s="52">
        <v>20</v>
      </c>
      <c r="M246" s="52">
        <f t="shared" si="27"/>
        <v>20</v>
      </c>
      <c r="N246" s="34">
        <f t="shared" si="25"/>
        <v>24000</v>
      </c>
      <c r="O246" s="53">
        <v>0</v>
      </c>
      <c r="P246" s="53">
        <v>0</v>
      </c>
      <c r="Q246" s="71">
        <v>0.4</v>
      </c>
      <c r="R246" s="71">
        <f t="shared" si="24"/>
        <v>0</v>
      </c>
      <c r="S246" s="53">
        <v>0</v>
      </c>
      <c r="T246" s="34">
        <f>(M246*S246)</f>
        <v>0</v>
      </c>
      <c r="U246" s="34">
        <f>N246+R246+T246</f>
        <v>24000</v>
      </c>
      <c r="V246" s="53">
        <f>M246*200</f>
        <v>4000</v>
      </c>
      <c r="W246" s="53">
        <v>0</v>
      </c>
      <c r="X246" s="53">
        <v>0</v>
      </c>
      <c r="Y246" s="52">
        <f t="shared" si="26"/>
        <v>0</v>
      </c>
      <c r="Z246" s="46">
        <v>0</v>
      </c>
      <c r="AA246" s="46"/>
      <c r="AB246" s="34">
        <f>V246+Y246+Z246</f>
        <v>4000</v>
      </c>
      <c r="AC246" s="34">
        <f>AB246+U246</f>
        <v>28000</v>
      </c>
      <c r="AD246" s="57" t="str">
        <f>A246</f>
        <v>644-PR</v>
      </c>
      <c r="AE246" s="74"/>
    </row>
    <row r="247" spans="1:31" s="31" customFormat="1" ht="39" hidden="1" customHeight="1" x14ac:dyDescent="0.2">
      <c r="A247" s="33" t="s">
        <v>454</v>
      </c>
      <c r="B247" s="33" t="s">
        <v>32</v>
      </c>
      <c r="C247" s="28" t="s">
        <v>77</v>
      </c>
      <c r="D247" s="28" t="s">
        <v>103</v>
      </c>
      <c r="E247" s="35" t="s">
        <v>455</v>
      </c>
      <c r="F247" s="35" t="s">
        <v>456</v>
      </c>
      <c r="G247" s="35" t="s">
        <v>457</v>
      </c>
      <c r="H247" s="220">
        <v>42</v>
      </c>
      <c r="I247" s="33" t="s">
        <v>48</v>
      </c>
      <c r="J247" s="51">
        <v>585</v>
      </c>
      <c r="K247" s="52">
        <v>15</v>
      </c>
      <c r="L247" s="52">
        <v>0</v>
      </c>
      <c r="M247" s="52">
        <f t="shared" si="27"/>
        <v>15</v>
      </c>
      <c r="N247" s="34">
        <f t="shared" si="25"/>
        <v>8775</v>
      </c>
      <c r="O247" s="53">
        <v>28</v>
      </c>
      <c r="P247" s="53">
        <v>51</v>
      </c>
      <c r="Q247" s="71">
        <v>0.4</v>
      </c>
      <c r="R247" s="71">
        <f t="shared" si="24"/>
        <v>571.20000000000005</v>
      </c>
      <c r="S247" s="53">
        <v>0</v>
      </c>
      <c r="T247" s="34">
        <f>(M247*S247)</f>
        <v>0</v>
      </c>
      <c r="U247" s="34">
        <f>N247+R247+T247</f>
        <v>9346.2000000000007</v>
      </c>
      <c r="V247" s="53">
        <f>M247*200</f>
        <v>3000</v>
      </c>
      <c r="W247" s="53">
        <v>1</v>
      </c>
      <c r="X247" s="53">
        <v>187</v>
      </c>
      <c r="Y247" s="52">
        <f t="shared" si="26"/>
        <v>187</v>
      </c>
      <c r="Z247" s="46">
        <v>0</v>
      </c>
      <c r="AA247" s="46"/>
      <c r="AB247" s="34">
        <f>V247+Y247+Z247</f>
        <v>3187</v>
      </c>
      <c r="AC247" s="34">
        <f>AB247+U247</f>
        <v>12533.2</v>
      </c>
      <c r="AD247" s="57" t="str">
        <f>A247</f>
        <v>647-PR</v>
      </c>
      <c r="AE247" s="74"/>
    </row>
    <row r="248" spans="1:31" s="36" customFormat="1" ht="38.25" hidden="1" customHeight="1" x14ac:dyDescent="0.2">
      <c r="A248" s="33" t="s">
        <v>454</v>
      </c>
      <c r="B248" s="33"/>
      <c r="C248" s="28" t="s">
        <v>77</v>
      </c>
      <c r="D248" s="28" t="s">
        <v>103</v>
      </c>
      <c r="E248" s="35" t="s">
        <v>189</v>
      </c>
      <c r="F248" s="35" t="s">
        <v>459</v>
      </c>
      <c r="G248" s="35" t="s">
        <v>444</v>
      </c>
      <c r="H248" s="220">
        <v>42</v>
      </c>
      <c r="I248" s="33" t="s">
        <v>48</v>
      </c>
      <c r="J248" s="51">
        <v>585</v>
      </c>
      <c r="K248" s="52">
        <v>17</v>
      </c>
      <c r="L248" s="52">
        <v>0</v>
      </c>
      <c r="M248" s="52">
        <f t="shared" si="27"/>
        <v>17</v>
      </c>
      <c r="N248" s="34">
        <f t="shared" si="25"/>
        <v>9945</v>
      </c>
      <c r="O248" s="53">
        <v>28</v>
      </c>
      <c r="P248" s="53">
        <v>23</v>
      </c>
      <c r="Q248" s="71">
        <v>0.4</v>
      </c>
      <c r="R248" s="71">
        <f t="shared" si="24"/>
        <v>257.60000000000002</v>
      </c>
      <c r="S248" s="53">
        <v>0</v>
      </c>
      <c r="T248" s="34">
        <f>(M248*S248)</f>
        <v>0</v>
      </c>
      <c r="U248" s="34">
        <f>N248+R248+T248</f>
        <v>10202.6</v>
      </c>
      <c r="V248" s="53">
        <f>M248*200</f>
        <v>3400</v>
      </c>
      <c r="W248" s="53">
        <v>1</v>
      </c>
      <c r="X248" s="53">
        <v>170</v>
      </c>
      <c r="Y248" s="52">
        <f t="shared" si="26"/>
        <v>170</v>
      </c>
      <c r="Z248" s="46">
        <v>0</v>
      </c>
      <c r="AA248" s="46"/>
      <c r="AB248" s="34">
        <f>V248+Y248+Z248</f>
        <v>3570</v>
      </c>
      <c r="AC248" s="34">
        <f>AB248+U248</f>
        <v>13772.6</v>
      </c>
      <c r="AD248" s="57" t="str">
        <f>A248</f>
        <v>647-PR</v>
      </c>
      <c r="AE248" s="74"/>
    </row>
    <row r="249" spans="1:31" s="31" customFormat="1" ht="35.5" hidden="1" customHeight="1" x14ac:dyDescent="0.2">
      <c r="A249" s="62" t="s">
        <v>454</v>
      </c>
      <c r="B249" s="62"/>
      <c r="C249" s="63" t="s">
        <v>77</v>
      </c>
      <c r="D249" s="63" t="s">
        <v>103</v>
      </c>
      <c r="E249" s="37" t="s">
        <v>192</v>
      </c>
      <c r="F249" s="37" t="s">
        <v>461</v>
      </c>
      <c r="G249" s="37" t="s">
        <v>457</v>
      </c>
      <c r="H249" s="245">
        <v>42</v>
      </c>
      <c r="I249" s="62" t="s">
        <v>48</v>
      </c>
      <c r="J249" s="39">
        <v>585</v>
      </c>
      <c r="K249" s="40">
        <v>0</v>
      </c>
      <c r="L249" s="40">
        <v>0</v>
      </c>
      <c r="M249" s="40">
        <f t="shared" si="27"/>
        <v>0</v>
      </c>
      <c r="N249" s="41">
        <f t="shared" si="25"/>
        <v>0</v>
      </c>
      <c r="O249" s="42">
        <v>0</v>
      </c>
      <c r="P249" s="42">
        <v>20</v>
      </c>
      <c r="Q249" s="67">
        <v>0.4</v>
      </c>
      <c r="R249" s="67">
        <f t="shared" si="24"/>
        <v>0</v>
      </c>
      <c r="S249" s="42">
        <v>0</v>
      </c>
      <c r="T249" s="41">
        <f>(M249*S249)</f>
        <v>0</v>
      </c>
      <c r="U249" s="41">
        <f>N249+R249+T249</f>
        <v>0</v>
      </c>
      <c r="V249" s="42">
        <f>M249*200</f>
        <v>0</v>
      </c>
      <c r="W249" s="42">
        <v>0</v>
      </c>
      <c r="X249" s="42">
        <v>165</v>
      </c>
      <c r="Y249" s="40">
        <f t="shared" si="26"/>
        <v>0</v>
      </c>
      <c r="Z249" s="45">
        <v>0</v>
      </c>
      <c r="AA249" s="46"/>
      <c r="AB249" s="41">
        <f>V249+Y249+Z249</f>
        <v>0</v>
      </c>
      <c r="AC249" s="41">
        <f>AB249+U249</f>
        <v>0</v>
      </c>
      <c r="AD249" s="49" t="str">
        <f>A249</f>
        <v>647-PR</v>
      </c>
      <c r="AE249" s="74"/>
    </row>
    <row r="250" spans="1:31" s="31" customFormat="1" ht="35.5" customHeight="1" x14ac:dyDescent="0.2">
      <c r="A250" s="33" t="s">
        <v>454</v>
      </c>
      <c r="B250" s="33"/>
      <c r="C250" s="28" t="s">
        <v>77</v>
      </c>
      <c r="D250" s="28" t="s">
        <v>108</v>
      </c>
      <c r="E250" s="35" t="s">
        <v>368</v>
      </c>
      <c r="F250" s="35" t="s">
        <v>463</v>
      </c>
      <c r="G250" s="35" t="s">
        <v>444</v>
      </c>
      <c r="H250" s="220">
        <v>42</v>
      </c>
      <c r="I250" s="33" t="s">
        <v>48</v>
      </c>
      <c r="J250" s="51">
        <v>585</v>
      </c>
      <c r="K250" s="52">
        <v>20</v>
      </c>
      <c r="L250" s="52">
        <v>0</v>
      </c>
      <c r="M250" s="52">
        <f t="shared" si="27"/>
        <v>20</v>
      </c>
      <c r="N250" s="34">
        <f t="shared" si="25"/>
        <v>11700</v>
      </c>
      <c r="O250" s="53">
        <v>28</v>
      </c>
      <c r="P250" s="53">
        <v>68</v>
      </c>
      <c r="Q250" s="71">
        <v>0.4</v>
      </c>
      <c r="R250" s="71">
        <f t="shared" si="24"/>
        <v>761.60000000000014</v>
      </c>
      <c r="S250" s="53">
        <v>0</v>
      </c>
      <c r="T250" s="34">
        <f>(M250*S250)</f>
        <v>0</v>
      </c>
      <c r="U250" s="34">
        <f>N250+R250+T250</f>
        <v>12461.6</v>
      </c>
      <c r="V250" s="53">
        <f>M250*200</f>
        <v>4000</v>
      </c>
      <c r="W250" s="53">
        <v>1</v>
      </c>
      <c r="X250" s="53">
        <v>313</v>
      </c>
      <c r="Y250" s="52">
        <f t="shared" si="26"/>
        <v>313</v>
      </c>
      <c r="Z250" s="46">
        <v>0</v>
      </c>
      <c r="AA250" s="46"/>
      <c r="AB250" s="34">
        <f>V250+Y250+Z250</f>
        <v>4313</v>
      </c>
      <c r="AC250" s="34">
        <f>AB250+U250</f>
        <v>16774.599999999999</v>
      </c>
      <c r="AD250" s="57" t="str">
        <f>A250</f>
        <v>647-PR</v>
      </c>
      <c r="AE250" s="74"/>
    </row>
    <row r="251" spans="1:31" s="31" customFormat="1" ht="35.5" customHeight="1" x14ac:dyDescent="0.2">
      <c r="A251" s="33" t="s">
        <v>454</v>
      </c>
      <c r="B251" s="33" t="s">
        <v>652</v>
      </c>
      <c r="C251" s="28" t="s">
        <v>77</v>
      </c>
      <c r="D251" s="28" t="s">
        <v>108</v>
      </c>
      <c r="E251" s="35" t="s">
        <v>210</v>
      </c>
      <c r="F251" s="35" t="s">
        <v>651</v>
      </c>
      <c r="G251" s="35" t="s">
        <v>465</v>
      </c>
      <c r="H251" s="220">
        <v>42</v>
      </c>
      <c r="I251" s="33" t="s">
        <v>48</v>
      </c>
      <c r="J251" s="51">
        <v>585</v>
      </c>
      <c r="K251" s="52">
        <v>0</v>
      </c>
      <c r="L251" s="52">
        <v>18</v>
      </c>
      <c r="M251" s="52">
        <f t="shared" si="27"/>
        <v>18</v>
      </c>
      <c r="N251" s="34">
        <f t="shared" si="25"/>
        <v>10530</v>
      </c>
      <c r="O251" s="53">
        <v>28</v>
      </c>
      <c r="P251" s="53">
        <v>47</v>
      </c>
      <c r="Q251" s="71">
        <v>0.4</v>
      </c>
      <c r="R251" s="71">
        <f t="shared" si="24"/>
        <v>526.4</v>
      </c>
      <c r="S251" s="53">
        <v>0</v>
      </c>
      <c r="T251" s="34">
        <f>(M251*S251)</f>
        <v>0</v>
      </c>
      <c r="U251" s="34">
        <f>N251+R251+T251</f>
        <v>11056.4</v>
      </c>
      <c r="V251" s="53">
        <f>M251*200</f>
        <v>3600</v>
      </c>
      <c r="W251" s="53">
        <v>1</v>
      </c>
      <c r="X251" s="53">
        <v>175</v>
      </c>
      <c r="Y251" s="52">
        <f t="shared" si="26"/>
        <v>175</v>
      </c>
      <c r="Z251" s="46">
        <v>0</v>
      </c>
      <c r="AA251" s="46"/>
      <c r="AB251" s="34">
        <f>V251+Y251+Z251</f>
        <v>3775</v>
      </c>
      <c r="AC251" s="34">
        <f>AB251+U251</f>
        <v>14831.4</v>
      </c>
      <c r="AD251" s="57" t="str">
        <f>A251</f>
        <v>647-PR</v>
      </c>
      <c r="AE251" s="74"/>
    </row>
    <row r="252" spans="1:31" s="31" customFormat="1" ht="35.5" customHeight="1" x14ac:dyDescent="0.2">
      <c r="A252" s="33" t="s">
        <v>454</v>
      </c>
      <c r="B252" s="33" t="s">
        <v>647</v>
      </c>
      <c r="C252" s="28" t="s">
        <v>77</v>
      </c>
      <c r="D252" s="28" t="s">
        <v>108</v>
      </c>
      <c r="E252" s="35" t="s">
        <v>513</v>
      </c>
      <c r="F252" s="35" t="s">
        <v>648</v>
      </c>
      <c r="G252" s="35" t="s">
        <v>465</v>
      </c>
      <c r="H252" s="220">
        <v>42</v>
      </c>
      <c r="I252" s="33" t="s">
        <v>48</v>
      </c>
      <c r="J252" s="51">
        <v>585</v>
      </c>
      <c r="K252" s="52">
        <v>0</v>
      </c>
      <c r="L252" s="52">
        <v>14</v>
      </c>
      <c r="M252" s="52">
        <f t="shared" si="27"/>
        <v>14</v>
      </c>
      <c r="N252" s="34">
        <f t="shared" si="25"/>
        <v>8190</v>
      </c>
      <c r="O252" s="53">
        <v>28</v>
      </c>
      <c r="P252" s="53">
        <v>55</v>
      </c>
      <c r="Q252" s="71">
        <v>0.4</v>
      </c>
      <c r="R252" s="71">
        <f t="shared" si="24"/>
        <v>616</v>
      </c>
      <c r="S252" s="53">
        <v>0</v>
      </c>
      <c r="T252" s="34">
        <f>(M252*S252)</f>
        <v>0</v>
      </c>
      <c r="U252" s="34">
        <f>N252+R252+T252</f>
        <v>8806</v>
      </c>
      <c r="V252" s="53">
        <f>M252*200</f>
        <v>2800</v>
      </c>
      <c r="W252" s="53">
        <v>1</v>
      </c>
      <c r="X252" s="53">
        <v>300</v>
      </c>
      <c r="Y252" s="52">
        <f t="shared" si="26"/>
        <v>300</v>
      </c>
      <c r="Z252" s="46"/>
      <c r="AA252" s="46"/>
      <c r="AB252" s="34">
        <f>V252+Y252+Z252</f>
        <v>3100</v>
      </c>
      <c r="AC252" s="34">
        <f>AB252+U252</f>
        <v>11906</v>
      </c>
      <c r="AD252" s="57"/>
      <c r="AE252" s="74"/>
    </row>
    <row r="253" spans="1:31" s="31" customFormat="1" ht="35.5" customHeight="1" x14ac:dyDescent="0.2">
      <c r="A253" s="178" t="s">
        <v>454</v>
      </c>
      <c r="B253" s="178" t="s">
        <v>680</v>
      </c>
      <c r="C253" s="179" t="s">
        <v>77</v>
      </c>
      <c r="D253" s="179" t="s">
        <v>108</v>
      </c>
      <c r="E253" s="180" t="s">
        <v>213</v>
      </c>
      <c r="F253" s="180" t="s">
        <v>466</v>
      </c>
      <c r="G253" s="180" t="s">
        <v>457</v>
      </c>
      <c r="H253" s="220">
        <v>42</v>
      </c>
      <c r="I253" s="33" t="s">
        <v>48</v>
      </c>
      <c r="J253" s="51">
        <v>585</v>
      </c>
      <c r="K253" s="181">
        <v>0</v>
      </c>
      <c r="L253" s="181">
        <v>0</v>
      </c>
      <c r="M253" s="52">
        <f t="shared" si="27"/>
        <v>0</v>
      </c>
      <c r="N253" s="34">
        <f t="shared" si="25"/>
        <v>0</v>
      </c>
      <c r="O253" s="53">
        <v>0</v>
      </c>
      <c r="P253" s="53">
        <v>0</v>
      </c>
      <c r="Q253" s="71">
        <v>0.4</v>
      </c>
      <c r="R253" s="71">
        <f t="shared" si="24"/>
        <v>0</v>
      </c>
      <c r="S253" s="53">
        <v>0</v>
      </c>
      <c r="T253" s="34">
        <f>(M253*S253)</f>
        <v>0</v>
      </c>
      <c r="U253" s="34">
        <f>N253+R253+T253</f>
        <v>0</v>
      </c>
      <c r="V253" s="53">
        <f>M253*200</f>
        <v>0</v>
      </c>
      <c r="W253" s="53">
        <v>0</v>
      </c>
      <c r="X253" s="53">
        <v>154</v>
      </c>
      <c r="Y253" s="52">
        <f t="shared" si="26"/>
        <v>0</v>
      </c>
      <c r="Z253" s="46">
        <v>0</v>
      </c>
      <c r="AA253" s="46"/>
      <c r="AB253" s="34">
        <f>V253+Y253+Z253</f>
        <v>0</v>
      </c>
      <c r="AC253" s="34">
        <f>AB253+U253</f>
        <v>0</v>
      </c>
      <c r="AD253" s="57" t="str">
        <f>A253</f>
        <v>647-PR</v>
      </c>
      <c r="AE253" s="74"/>
    </row>
    <row r="254" spans="1:31" s="31" customFormat="1" ht="35.5" hidden="1" customHeight="1" x14ac:dyDescent="0.2">
      <c r="A254" s="33" t="s">
        <v>454</v>
      </c>
      <c r="B254" s="33" t="s">
        <v>650</v>
      </c>
      <c r="C254" s="28" t="s">
        <v>77</v>
      </c>
      <c r="D254" s="28" t="s">
        <v>45</v>
      </c>
      <c r="E254" s="35" t="s">
        <v>313</v>
      </c>
      <c r="F254" s="132" t="s">
        <v>468</v>
      </c>
      <c r="G254" s="35" t="s">
        <v>649</v>
      </c>
      <c r="H254" s="220">
        <v>42</v>
      </c>
      <c r="I254" s="33" t="s">
        <v>48</v>
      </c>
      <c r="J254" s="51">
        <v>585</v>
      </c>
      <c r="K254" s="52">
        <v>0</v>
      </c>
      <c r="L254" s="52">
        <v>20</v>
      </c>
      <c r="M254" s="52">
        <f t="shared" si="27"/>
        <v>20</v>
      </c>
      <c r="N254" s="34">
        <f t="shared" si="25"/>
        <v>11700</v>
      </c>
      <c r="O254" s="53">
        <v>28</v>
      </c>
      <c r="P254" s="53">
        <v>56</v>
      </c>
      <c r="Q254" s="71">
        <v>0.4</v>
      </c>
      <c r="R254" s="71">
        <f t="shared" si="24"/>
        <v>627.20000000000005</v>
      </c>
      <c r="S254" s="53">
        <v>0</v>
      </c>
      <c r="T254" s="34">
        <f>(M254*S254)</f>
        <v>0</v>
      </c>
      <c r="U254" s="34">
        <f>N254+R254+T254</f>
        <v>12327.2</v>
      </c>
      <c r="V254" s="53">
        <f>M254*200</f>
        <v>4000</v>
      </c>
      <c r="W254" s="53">
        <v>1</v>
      </c>
      <c r="X254" s="53">
        <v>320</v>
      </c>
      <c r="Y254" s="52">
        <f t="shared" si="26"/>
        <v>320</v>
      </c>
      <c r="Z254" s="46">
        <v>0</v>
      </c>
      <c r="AA254" s="46"/>
      <c r="AB254" s="34">
        <f>V254+Y254+Z254</f>
        <v>4320</v>
      </c>
      <c r="AC254" s="34">
        <f>AB254+U254</f>
        <v>16647.2</v>
      </c>
      <c r="AD254" s="57" t="str">
        <f>A254</f>
        <v>647-PR</v>
      </c>
      <c r="AE254" s="74"/>
    </row>
    <row r="255" spans="1:31" s="31" customFormat="1" ht="35.5" hidden="1" customHeight="1" x14ac:dyDescent="0.2">
      <c r="A255" s="33" t="s">
        <v>454</v>
      </c>
      <c r="B255" s="33"/>
      <c r="C255" s="28" t="s">
        <v>77</v>
      </c>
      <c r="D255" s="28" t="s">
        <v>50</v>
      </c>
      <c r="E255" s="35" t="s">
        <v>373</v>
      </c>
      <c r="F255" s="35" t="s">
        <v>470</v>
      </c>
      <c r="G255" s="35" t="s">
        <v>457</v>
      </c>
      <c r="H255" s="220">
        <v>42</v>
      </c>
      <c r="I255" s="33" t="s">
        <v>48</v>
      </c>
      <c r="J255" s="51">
        <v>585</v>
      </c>
      <c r="K255" s="52">
        <v>0</v>
      </c>
      <c r="L255" s="52">
        <v>25</v>
      </c>
      <c r="M255" s="52">
        <f t="shared" si="27"/>
        <v>25</v>
      </c>
      <c r="N255" s="34">
        <f t="shared" si="25"/>
        <v>14625</v>
      </c>
      <c r="O255" s="53">
        <v>14</v>
      </c>
      <c r="P255" s="53">
        <v>30</v>
      </c>
      <c r="Q255" s="71">
        <v>0.4</v>
      </c>
      <c r="R255" s="71">
        <f t="shared" si="24"/>
        <v>168</v>
      </c>
      <c r="S255" s="53">
        <v>0</v>
      </c>
      <c r="T255" s="34">
        <f>(M255*S255)</f>
        <v>0</v>
      </c>
      <c r="U255" s="34">
        <f>N255+R255+T255</f>
        <v>14793</v>
      </c>
      <c r="V255" s="53">
        <f>M255*200</f>
        <v>5000</v>
      </c>
      <c r="W255" s="53">
        <v>1</v>
      </c>
      <c r="X255" s="53">
        <v>310</v>
      </c>
      <c r="Y255" s="52">
        <f t="shared" si="26"/>
        <v>310</v>
      </c>
      <c r="Z255" s="46">
        <v>0</v>
      </c>
      <c r="AA255" s="46"/>
      <c r="AB255" s="34">
        <f>V255+Y255+Z255</f>
        <v>5310</v>
      </c>
      <c r="AC255" s="34">
        <f>AB255+U255</f>
        <v>20103</v>
      </c>
      <c r="AD255" s="57" t="str">
        <f>A255</f>
        <v>647-PR</v>
      </c>
      <c r="AE255" s="74"/>
    </row>
    <row r="256" spans="1:31" s="31" customFormat="1" ht="37.25" hidden="1" customHeight="1" x14ac:dyDescent="0.2">
      <c r="A256" s="33" t="s">
        <v>454</v>
      </c>
      <c r="B256" s="33"/>
      <c r="C256" s="28" t="s">
        <v>77</v>
      </c>
      <c r="D256" s="28" t="s">
        <v>50</v>
      </c>
      <c r="E256" s="35" t="s">
        <v>165</v>
      </c>
      <c r="F256" s="35" t="s">
        <v>470</v>
      </c>
      <c r="G256" s="35" t="s">
        <v>457</v>
      </c>
      <c r="H256" s="220">
        <v>42</v>
      </c>
      <c r="I256" s="33" t="s">
        <v>48</v>
      </c>
      <c r="J256" s="51">
        <v>585</v>
      </c>
      <c r="K256" s="52">
        <v>0</v>
      </c>
      <c r="L256" s="52">
        <v>18</v>
      </c>
      <c r="M256" s="52">
        <f t="shared" si="27"/>
        <v>18</v>
      </c>
      <c r="N256" s="34">
        <f t="shared" si="25"/>
        <v>10530</v>
      </c>
      <c r="O256" s="53">
        <v>28</v>
      </c>
      <c r="P256" s="53">
        <v>42</v>
      </c>
      <c r="Q256" s="71">
        <v>0.4</v>
      </c>
      <c r="R256" s="71">
        <f t="shared" si="24"/>
        <v>470.40000000000003</v>
      </c>
      <c r="S256" s="53">
        <v>0</v>
      </c>
      <c r="T256" s="34">
        <f>(M256*S256)</f>
        <v>0</v>
      </c>
      <c r="U256" s="34">
        <f>N256+R256+T256</f>
        <v>11000.4</v>
      </c>
      <c r="V256" s="53">
        <f>M256*200</f>
        <v>3600</v>
      </c>
      <c r="W256" s="53">
        <v>1</v>
      </c>
      <c r="X256" s="53">
        <v>385</v>
      </c>
      <c r="Y256" s="52">
        <f t="shared" si="26"/>
        <v>385</v>
      </c>
      <c r="Z256" s="46">
        <v>0</v>
      </c>
      <c r="AA256" s="46"/>
      <c r="AB256" s="34">
        <f>V256+Y256+Z256</f>
        <v>3985</v>
      </c>
      <c r="AC256" s="34">
        <f>AB256+U256</f>
        <v>14985.4</v>
      </c>
      <c r="AD256" s="57" t="str">
        <f>A256</f>
        <v>647-PR</v>
      </c>
      <c r="AE256" s="74"/>
    </row>
    <row r="257" spans="1:31" s="31" customFormat="1" ht="55" hidden="1" customHeight="1" x14ac:dyDescent="0.2">
      <c r="A257" s="33" t="s">
        <v>473</v>
      </c>
      <c r="B257" s="33" t="s">
        <v>32</v>
      </c>
      <c r="C257" s="28" t="s">
        <v>77</v>
      </c>
      <c r="D257" s="28" t="s">
        <v>103</v>
      </c>
      <c r="E257" s="35" t="s">
        <v>189</v>
      </c>
      <c r="F257" s="35" t="s">
        <v>52</v>
      </c>
      <c r="G257" s="35" t="s">
        <v>474</v>
      </c>
      <c r="H257" s="220">
        <v>42</v>
      </c>
      <c r="I257" s="33" t="s">
        <v>48</v>
      </c>
      <c r="J257" s="51">
        <v>585</v>
      </c>
      <c r="K257" s="52">
        <v>18</v>
      </c>
      <c r="L257" s="52">
        <v>0</v>
      </c>
      <c r="M257" s="52">
        <f t="shared" si="27"/>
        <v>18</v>
      </c>
      <c r="N257" s="34">
        <f t="shared" si="25"/>
        <v>10530</v>
      </c>
      <c r="O257" s="53">
        <v>28</v>
      </c>
      <c r="P257" s="53">
        <v>16</v>
      </c>
      <c r="Q257" s="71">
        <v>0.4</v>
      </c>
      <c r="R257" s="54">
        <f t="shared" si="24"/>
        <v>179.20000000000002</v>
      </c>
      <c r="S257" s="53">
        <v>284</v>
      </c>
      <c r="T257" s="34">
        <f>(M257*S257)</f>
        <v>5112</v>
      </c>
      <c r="U257" s="34">
        <f>N257+R257+T257</f>
        <v>15821.2</v>
      </c>
      <c r="V257" s="53">
        <f>M257*200</f>
        <v>3600</v>
      </c>
      <c r="W257" s="53">
        <v>1</v>
      </c>
      <c r="X257" s="53">
        <v>187</v>
      </c>
      <c r="Y257" s="52">
        <f t="shared" si="26"/>
        <v>187</v>
      </c>
      <c r="Z257" s="46">
        <v>0</v>
      </c>
      <c r="AA257" s="46"/>
      <c r="AB257" s="34">
        <f>V257+Y257+Z257</f>
        <v>3787</v>
      </c>
      <c r="AC257" s="34">
        <f>AB257+U257</f>
        <v>19608.2</v>
      </c>
      <c r="AD257" s="57" t="str">
        <f>A257</f>
        <v>648-PR</v>
      </c>
      <c r="AE257" s="74" t="s">
        <v>476</v>
      </c>
    </row>
    <row r="258" spans="1:31" s="31" customFormat="1" ht="41.25" hidden="1" customHeight="1" x14ac:dyDescent="0.2">
      <c r="A258" s="133" t="s">
        <v>473</v>
      </c>
      <c r="B258" s="133"/>
      <c r="C258" s="134" t="s">
        <v>77</v>
      </c>
      <c r="D258" s="134" t="s">
        <v>103</v>
      </c>
      <c r="E258" s="131" t="s">
        <v>362</v>
      </c>
      <c r="F258" s="131" t="s">
        <v>477</v>
      </c>
      <c r="G258" s="131" t="s">
        <v>91</v>
      </c>
      <c r="H258" s="245">
        <v>42</v>
      </c>
      <c r="I258" s="62" t="s">
        <v>48</v>
      </c>
      <c r="J258" s="39">
        <v>585</v>
      </c>
      <c r="K258" s="40">
        <v>0</v>
      </c>
      <c r="L258" s="40">
        <v>0</v>
      </c>
      <c r="M258" s="40">
        <f t="shared" si="27"/>
        <v>0</v>
      </c>
      <c r="N258" s="41">
        <f t="shared" si="25"/>
        <v>0</v>
      </c>
      <c r="O258" s="42">
        <v>0</v>
      </c>
      <c r="P258" s="42">
        <v>17</v>
      </c>
      <c r="Q258" s="67">
        <v>0.4</v>
      </c>
      <c r="R258" s="43">
        <f t="shared" si="24"/>
        <v>0</v>
      </c>
      <c r="S258" s="42">
        <v>150</v>
      </c>
      <c r="T258" s="41">
        <f>(M258*S258)</f>
        <v>0</v>
      </c>
      <c r="U258" s="41">
        <f>N258+R258+T258</f>
        <v>0</v>
      </c>
      <c r="V258" s="42">
        <f>M258*200</f>
        <v>0</v>
      </c>
      <c r="W258" s="42">
        <v>0</v>
      </c>
      <c r="X258" s="42">
        <v>170</v>
      </c>
      <c r="Y258" s="40">
        <f t="shared" si="26"/>
        <v>0</v>
      </c>
      <c r="Z258" s="45">
        <v>0</v>
      </c>
      <c r="AA258" s="46"/>
      <c r="AB258" s="41">
        <f>V258+Y258+Z258</f>
        <v>0</v>
      </c>
      <c r="AC258" s="41">
        <f>AB258+U258</f>
        <v>0</v>
      </c>
      <c r="AD258" s="49" t="str">
        <f>A258</f>
        <v>648-PR</v>
      </c>
      <c r="AE258" s="74"/>
    </row>
    <row r="259" spans="1:31" s="31" customFormat="1" ht="49" hidden="1" customHeight="1" x14ac:dyDescent="0.2">
      <c r="A259" s="178" t="s">
        <v>473</v>
      </c>
      <c r="B259" s="178" t="s">
        <v>681</v>
      </c>
      <c r="C259" s="179" t="s">
        <v>77</v>
      </c>
      <c r="D259" s="179" t="s">
        <v>103</v>
      </c>
      <c r="E259" s="180" t="s">
        <v>362</v>
      </c>
      <c r="F259" s="180" t="s">
        <v>479</v>
      </c>
      <c r="G259" s="180" t="s">
        <v>89</v>
      </c>
      <c r="H259" s="220">
        <v>42</v>
      </c>
      <c r="I259" s="33" t="s">
        <v>48</v>
      </c>
      <c r="J259" s="51">
        <v>585</v>
      </c>
      <c r="K259" s="181">
        <v>0</v>
      </c>
      <c r="L259" s="181">
        <v>18</v>
      </c>
      <c r="M259" s="52">
        <f t="shared" si="27"/>
        <v>18</v>
      </c>
      <c r="N259" s="34">
        <f t="shared" si="25"/>
        <v>10530</v>
      </c>
      <c r="O259" s="182">
        <v>28</v>
      </c>
      <c r="P259" s="53">
        <v>17</v>
      </c>
      <c r="Q259" s="71">
        <v>0.4</v>
      </c>
      <c r="R259" s="54">
        <f t="shared" si="24"/>
        <v>190.40000000000003</v>
      </c>
      <c r="S259" s="182">
        <v>150</v>
      </c>
      <c r="T259" s="34">
        <f>(M259*S259)</f>
        <v>2700</v>
      </c>
      <c r="U259" s="34">
        <f>N259+R259+T259</f>
        <v>13420.4</v>
      </c>
      <c r="V259" s="53">
        <f>M259*200</f>
        <v>3600</v>
      </c>
      <c r="W259" s="53">
        <v>1</v>
      </c>
      <c r="X259" s="53">
        <v>170</v>
      </c>
      <c r="Y259" s="52">
        <f t="shared" si="26"/>
        <v>170</v>
      </c>
      <c r="Z259" s="46">
        <v>0</v>
      </c>
      <c r="AA259" s="46"/>
      <c r="AB259" s="34">
        <f>V259+Y259+Z259</f>
        <v>3770</v>
      </c>
      <c r="AC259" s="34">
        <f>AB259+U259</f>
        <v>17190.400000000001</v>
      </c>
      <c r="AD259" s="57" t="str">
        <f>A259</f>
        <v>648-PR</v>
      </c>
      <c r="AE259" s="74"/>
    </row>
    <row r="260" spans="1:31" s="31" customFormat="1" ht="42.75" hidden="1" customHeight="1" x14ac:dyDescent="0.2">
      <c r="A260" s="33" t="s">
        <v>473</v>
      </c>
      <c r="B260" s="33"/>
      <c r="C260" s="28" t="s">
        <v>77</v>
      </c>
      <c r="D260" s="28" t="s">
        <v>103</v>
      </c>
      <c r="E260" s="35" t="s">
        <v>362</v>
      </c>
      <c r="F260" s="35" t="s">
        <v>47</v>
      </c>
      <c r="G260" s="35" t="s">
        <v>452</v>
      </c>
      <c r="H260" s="220">
        <v>42</v>
      </c>
      <c r="I260" s="33" t="s">
        <v>48</v>
      </c>
      <c r="J260" s="51">
        <v>585</v>
      </c>
      <c r="K260" s="52">
        <v>15</v>
      </c>
      <c r="L260" s="52">
        <v>0</v>
      </c>
      <c r="M260" s="52">
        <f t="shared" si="27"/>
        <v>15</v>
      </c>
      <c r="N260" s="34">
        <f t="shared" si="25"/>
        <v>8775</v>
      </c>
      <c r="O260" s="53">
        <v>28</v>
      </c>
      <c r="P260" s="53">
        <v>17</v>
      </c>
      <c r="Q260" s="71">
        <v>0.4</v>
      </c>
      <c r="R260" s="54">
        <f t="shared" si="24"/>
        <v>190.40000000000003</v>
      </c>
      <c r="S260" s="53">
        <v>300</v>
      </c>
      <c r="T260" s="34">
        <f>(M260*S260)</f>
        <v>4500</v>
      </c>
      <c r="U260" s="34">
        <f>N260+R260+T260</f>
        <v>13465.4</v>
      </c>
      <c r="V260" s="53">
        <f>M260*200</f>
        <v>3000</v>
      </c>
      <c r="W260" s="53">
        <v>1</v>
      </c>
      <c r="X260" s="53">
        <v>170</v>
      </c>
      <c r="Y260" s="52">
        <f t="shared" si="26"/>
        <v>170</v>
      </c>
      <c r="Z260" s="46">
        <v>0</v>
      </c>
      <c r="AA260" s="46"/>
      <c r="AB260" s="34">
        <f>V260+Y260+Z260</f>
        <v>3170</v>
      </c>
      <c r="AC260" s="34">
        <f>AB260+U260</f>
        <v>16635.400000000001</v>
      </c>
      <c r="AD260" s="57" t="str">
        <f>A260</f>
        <v>648-PR</v>
      </c>
      <c r="AE260" s="74"/>
    </row>
    <row r="261" spans="1:31" s="31" customFormat="1" ht="42.75" hidden="1" customHeight="1" x14ac:dyDescent="0.2">
      <c r="A261" s="33" t="s">
        <v>473</v>
      </c>
      <c r="B261" s="33" t="s">
        <v>613</v>
      </c>
      <c r="C261" s="28" t="s">
        <v>77</v>
      </c>
      <c r="D261" s="28" t="s">
        <v>103</v>
      </c>
      <c r="E261" s="35" t="s">
        <v>199</v>
      </c>
      <c r="F261" s="35" t="s">
        <v>47</v>
      </c>
      <c r="G261" s="35" t="s">
        <v>452</v>
      </c>
      <c r="H261" s="220">
        <v>42</v>
      </c>
      <c r="I261" s="33" t="s">
        <v>48</v>
      </c>
      <c r="J261" s="51">
        <v>585</v>
      </c>
      <c r="K261" s="52">
        <v>0</v>
      </c>
      <c r="L261" s="52">
        <v>18</v>
      </c>
      <c r="M261" s="52">
        <f t="shared" si="27"/>
        <v>18</v>
      </c>
      <c r="N261" s="34">
        <f t="shared" si="25"/>
        <v>10530</v>
      </c>
      <c r="O261" s="53">
        <v>28</v>
      </c>
      <c r="P261" s="53">
        <v>42</v>
      </c>
      <c r="Q261" s="71">
        <v>0.4</v>
      </c>
      <c r="R261" s="54">
        <f t="shared" si="24"/>
        <v>470.40000000000003</v>
      </c>
      <c r="S261" s="53">
        <v>300</v>
      </c>
      <c r="T261" s="34">
        <f>(M261*S261)</f>
        <v>5400</v>
      </c>
      <c r="U261" s="34">
        <f>N261+R261+T261</f>
        <v>16400.400000000001</v>
      </c>
      <c r="V261" s="53">
        <f>M261*200</f>
        <v>3600</v>
      </c>
      <c r="W261" s="53">
        <v>1</v>
      </c>
      <c r="X261" s="53">
        <v>250</v>
      </c>
      <c r="Y261" s="52">
        <f t="shared" si="26"/>
        <v>250</v>
      </c>
      <c r="Z261" s="46">
        <v>0</v>
      </c>
      <c r="AA261" s="46"/>
      <c r="AB261" s="34">
        <f>V261+Y261+Z261</f>
        <v>3850</v>
      </c>
      <c r="AC261" s="34">
        <f>AB261+U261</f>
        <v>20250.400000000001</v>
      </c>
      <c r="AD261" s="57" t="str">
        <f>A261</f>
        <v>648-PR</v>
      </c>
      <c r="AE261" s="74"/>
    </row>
    <row r="262" spans="1:31" s="31" customFormat="1" ht="34.5" hidden="1" customHeight="1" x14ac:dyDescent="0.2">
      <c r="A262" s="33" t="s">
        <v>473</v>
      </c>
      <c r="B262" s="33" t="s">
        <v>32</v>
      </c>
      <c r="C262" s="28" t="s">
        <v>77</v>
      </c>
      <c r="D262" s="28" t="s">
        <v>103</v>
      </c>
      <c r="E262" s="35" t="s">
        <v>455</v>
      </c>
      <c r="F262" s="35" t="s">
        <v>52</v>
      </c>
      <c r="G262" s="35" t="s">
        <v>89</v>
      </c>
      <c r="H262" s="220">
        <v>42</v>
      </c>
      <c r="I262" s="33" t="s">
        <v>48</v>
      </c>
      <c r="J262" s="51">
        <v>585</v>
      </c>
      <c r="K262" s="52">
        <v>0</v>
      </c>
      <c r="L262" s="52">
        <v>18</v>
      </c>
      <c r="M262" s="52">
        <f t="shared" si="27"/>
        <v>18</v>
      </c>
      <c r="N262" s="34">
        <f t="shared" si="25"/>
        <v>10530</v>
      </c>
      <c r="O262" s="53">
        <v>28</v>
      </c>
      <c r="P262" s="53">
        <v>51</v>
      </c>
      <c r="Q262" s="71">
        <v>0.4</v>
      </c>
      <c r="R262" s="54">
        <f t="shared" ref="R262:R332" si="28">SUM(P262*Q262*O262)</f>
        <v>571.20000000000005</v>
      </c>
      <c r="S262" s="53">
        <v>150</v>
      </c>
      <c r="T262" s="34">
        <f>(M262*S262)</f>
        <v>2700</v>
      </c>
      <c r="U262" s="34">
        <f>N262+R262+T262</f>
        <v>13801.2</v>
      </c>
      <c r="V262" s="53">
        <f>M262*200</f>
        <v>3600</v>
      </c>
      <c r="W262" s="53">
        <v>1</v>
      </c>
      <c r="X262" s="53">
        <v>215</v>
      </c>
      <c r="Y262" s="52">
        <f t="shared" si="26"/>
        <v>215</v>
      </c>
      <c r="Z262" s="46">
        <v>0</v>
      </c>
      <c r="AA262" s="46"/>
      <c r="AB262" s="34">
        <f>V262+Y262+Z262</f>
        <v>3815</v>
      </c>
      <c r="AC262" s="34">
        <f>AB262+U262</f>
        <v>17616.2</v>
      </c>
      <c r="AD262" s="57" t="str">
        <f>A262</f>
        <v>648-PR</v>
      </c>
      <c r="AE262" s="74" t="s">
        <v>484</v>
      </c>
    </row>
    <row r="263" spans="1:31" s="31" customFormat="1" ht="30.75" hidden="1" customHeight="1" x14ac:dyDescent="0.2">
      <c r="A263" s="33" t="s">
        <v>473</v>
      </c>
      <c r="B263" s="33"/>
      <c r="C263" s="28" t="s">
        <v>77</v>
      </c>
      <c r="D263" s="28" t="s">
        <v>103</v>
      </c>
      <c r="E263" s="35" t="s">
        <v>406</v>
      </c>
      <c r="F263" s="35" t="s">
        <v>52</v>
      </c>
      <c r="G263" s="35" t="s">
        <v>480</v>
      </c>
      <c r="H263" s="220">
        <v>42</v>
      </c>
      <c r="I263" s="33" t="s">
        <v>48</v>
      </c>
      <c r="J263" s="51">
        <v>585</v>
      </c>
      <c r="K263" s="52">
        <v>0</v>
      </c>
      <c r="L263" s="52">
        <v>17</v>
      </c>
      <c r="M263" s="52">
        <f t="shared" si="27"/>
        <v>17</v>
      </c>
      <c r="N263" s="34">
        <f t="shared" si="25"/>
        <v>9945</v>
      </c>
      <c r="O263" s="53">
        <v>28</v>
      </c>
      <c r="P263" s="53">
        <v>12</v>
      </c>
      <c r="Q263" s="71">
        <v>0.4</v>
      </c>
      <c r="R263" s="54">
        <f t="shared" si="28"/>
        <v>134.40000000000003</v>
      </c>
      <c r="S263" s="53">
        <v>300</v>
      </c>
      <c r="T263" s="34">
        <f>(M263*S263)</f>
        <v>5100</v>
      </c>
      <c r="U263" s="34">
        <f>N263+R263+T263</f>
        <v>15179.4</v>
      </c>
      <c r="V263" s="53">
        <f>M263*200</f>
        <v>3400</v>
      </c>
      <c r="W263" s="53">
        <v>1</v>
      </c>
      <c r="X263" s="53">
        <v>148</v>
      </c>
      <c r="Y263" s="52">
        <f t="shared" si="26"/>
        <v>148</v>
      </c>
      <c r="Z263" s="46">
        <v>0</v>
      </c>
      <c r="AA263" s="46"/>
      <c r="AB263" s="34">
        <f>V263+Y263+Z263</f>
        <v>3548</v>
      </c>
      <c r="AC263" s="34">
        <f>AB263+U263</f>
        <v>18727.400000000001</v>
      </c>
      <c r="AD263" s="57" t="str">
        <f>A263</f>
        <v>648-PR</v>
      </c>
      <c r="AE263" s="74"/>
    </row>
    <row r="264" spans="1:31" s="31" customFormat="1" ht="38" hidden="1" customHeight="1" x14ac:dyDescent="0.2">
      <c r="A264" s="33" t="s">
        <v>473</v>
      </c>
      <c r="B264" s="33" t="s">
        <v>654</v>
      </c>
      <c r="C264" s="28" t="s">
        <v>77</v>
      </c>
      <c r="D264" s="28" t="s">
        <v>103</v>
      </c>
      <c r="E264" s="35" t="s">
        <v>181</v>
      </c>
      <c r="F264" s="35" t="s">
        <v>52</v>
      </c>
      <c r="G264" s="35" t="s">
        <v>89</v>
      </c>
      <c r="H264" s="220">
        <v>42</v>
      </c>
      <c r="I264" s="33" t="s">
        <v>48</v>
      </c>
      <c r="J264" s="51">
        <v>585</v>
      </c>
      <c r="K264" s="52">
        <v>15</v>
      </c>
      <c r="L264" s="52">
        <v>0</v>
      </c>
      <c r="M264" s="52">
        <f t="shared" si="27"/>
        <v>15</v>
      </c>
      <c r="N264" s="34">
        <f t="shared" si="25"/>
        <v>8775</v>
      </c>
      <c r="O264" s="53">
        <v>28</v>
      </c>
      <c r="P264" s="53">
        <v>36</v>
      </c>
      <c r="Q264" s="71">
        <v>0.4</v>
      </c>
      <c r="R264" s="54">
        <f t="shared" si="28"/>
        <v>403.2</v>
      </c>
      <c r="S264" s="53">
        <v>150</v>
      </c>
      <c r="T264" s="34">
        <f>(M264*S264)</f>
        <v>2250</v>
      </c>
      <c r="U264" s="34">
        <f>N264+R264+T264</f>
        <v>11428.2</v>
      </c>
      <c r="V264" s="53">
        <f>M264*200</f>
        <v>3000</v>
      </c>
      <c r="W264" s="53">
        <v>1</v>
      </c>
      <c r="X264" s="53">
        <v>215</v>
      </c>
      <c r="Y264" s="52">
        <f t="shared" si="26"/>
        <v>215</v>
      </c>
      <c r="Z264" s="46">
        <v>0</v>
      </c>
      <c r="AA264" s="46"/>
      <c r="AB264" s="34">
        <f>V264+Y264+Z264</f>
        <v>3215</v>
      </c>
      <c r="AC264" s="34">
        <f>AB264+U264</f>
        <v>14643.2</v>
      </c>
      <c r="AD264" s="57" t="str">
        <f>A264</f>
        <v>648-PR</v>
      </c>
      <c r="AE264" s="74" t="s">
        <v>487</v>
      </c>
    </row>
    <row r="265" spans="1:31" s="31" customFormat="1" ht="37.5" hidden="1" customHeight="1" x14ac:dyDescent="0.2">
      <c r="A265" s="33" t="s">
        <v>473</v>
      </c>
      <c r="B265" s="33"/>
      <c r="C265" s="28" t="s">
        <v>77</v>
      </c>
      <c r="D265" s="28" t="s">
        <v>103</v>
      </c>
      <c r="E265" s="35" t="s">
        <v>192</v>
      </c>
      <c r="F265" s="35" t="s">
        <v>479</v>
      </c>
      <c r="G265" s="35" t="s">
        <v>89</v>
      </c>
      <c r="H265" s="220">
        <v>42</v>
      </c>
      <c r="I265" s="33" t="s">
        <v>48</v>
      </c>
      <c r="J265" s="51">
        <v>585</v>
      </c>
      <c r="K265" s="52">
        <v>15</v>
      </c>
      <c r="L265" s="52">
        <v>0</v>
      </c>
      <c r="M265" s="52">
        <f t="shared" si="27"/>
        <v>15</v>
      </c>
      <c r="N265" s="34">
        <f t="shared" si="25"/>
        <v>8775</v>
      </c>
      <c r="O265" s="53">
        <v>28</v>
      </c>
      <c r="P265" s="53">
        <v>13</v>
      </c>
      <c r="Q265" s="71">
        <v>0.4</v>
      </c>
      <c r="R265" s="54">
        <f t="shared" si="28"/>
        <v>145.6</v>
      </c>
      <c r="S265" s="53">
        <v>150</v>
      </c>
      <c r="T265" s="34">
        <f>(M265*S265)</f>
        <v>2250</v>
      </c>
      <c r="U265" s="34">
        <f>N265+R265+T265</f>
        <v>11170.6</v>
      </c>
      <c r="V265" s="53">
        <f>M265*200</f>
        <v>3000</v>
      </c>
      <c r="W265" s="53">
        <v>1</v>
      </c>
      <c r="X265" s="53">
        <v>165</v>
      </c>
      <c r="Y265" s="52">
        <f t="shared" si="26"/>
        <v>165</v>
      </c>
      <c r="Z265" s="46">
        <v>0</v>
      </c>
      <c r="AA265" s="46"/>
      <c r="AB265" s="34">
        <f>V265+Y265+Z265</f>
        <v>3165</v>
      </c>
      <c r="AC265" s="34">
        <f>AB265+U265</f>
        <v>14335.6</v>
      </c>
      <c r="AD265" s="57" t="str">
        <f>A265</f>
        <v>648-PR</v>
      </c>
      <c r="AE265" s="74"/>
    </row>
    <row r="266" spans="1:31" s="31" customFormat="1" ht="37" hidden="1" x14ac:dyDescent="0.2">
      <c r="A266" s="33" t="s">
        <v>473</v>
      </c>
      <c r="B266" s="33" t="s">
        <v>641</v>
      </c>
      <c r="C266" s="28" t="s">
        <v>77</v>
      </c>
      <c r="D266" s="28" t="s">
        <v>103</v>
      </c>
      <c r="E266" s="35" t="s">
        <v>181</v>
      </c>
      <c r="F266" s="35" t="s">
        <v>479</v>
      </c>
      <c r="G266" s="35" t="s">
        <v>474</v>
      </c>
      <c r="H266" s="220">
        <v>42</v>
      </c>
      <c r="I266" s="33" t="s">
        <v>48</v>
      </c>
      <c r="J266" s="51">
        <v>585</v>
      </c>
      <c r="K266" s="52">
        <v>17</v>
      </c>
      <c r="L266" s="52">
        <v>0</v>
      </c>
      <c r="M266" s="52">
        <f t="shared" si="27"/>
        <v>17</v>
      </c>
      <c r="N266" s="34">
        <f t="shared" si="25"/>
        <v>9945</v>
      </c>
      <c r="O266" s="53">
        <v>28</v>
      </c>
      <c r="P266" s="53">
        <v>36</v>
      </c>
      <c r="Q266" s="71">
        <v>0.4</v>
      </c>
      <c r="R266" s="54">
        <f t="shared" si="28"/>
        <v>403.2</v>
      </c>
      <c r="S266" s="53">
        <v>150</v>
      </c>
      <c r="T266" s="34">
        <f>(M266*S266)</f>
        <v>2550</v>
      </c>
      <c r="U266" s="34">
        <f>N266+R266+T266</f>
        <v>12898.2</v>
      </c>
      <c r="V266" s="53">
        <f>M266*200</f>
        <v>3400</v>
      </c>
      <c r="W266" s="53">
        <v>1</v>
      </c>
      <c r="X266" s="53">
        <v>215</v>
      </c>
      <c r="Y266" s="52">
        <f t="shared" si="26"/>
        <v>215</v>
      </c>
      <c r="Z266" s="46">
        <v>0</v>
      </c>
      <c r="AA266" s="46"/>
      <c r="AB266" s="34">
        <f>V266+Y266+Z266</f>
        <v>3615</v>
      </c>
      <c r="AC266" s="34">
        <f>AB266+U266</f>
        <v>16513.2</v>
      </c>
      <c r="AD266" s="57" t="str">
        <f>A266</f>
        <v>648-PR</v>
      </c>
      <c r="AE266" s="74"/>
    </row>
    <row r="267" spans="1:31" s="31" customFormat="1" ht="37" hidden="1" x14ac:dyDescent="0.2">
      <c r="A267" s="33" t="s">
        <v>473</v>
      </c>
      <c r="B267" s="33" t="s">
        <v>642</v>
      </c>
      <c r="C267" s="28" t="s">
        <v>77</v>
      </c>
      <c r="D267" s="28" t="s">
        <v>103</v>
      </c>
      <c r="E267" s="35" t="s">
        <v>181</v>
      </c>
      <c r="F267" s="35" t="s">
        <v>479</v>
      </c>
      <c r="G267" s="35" t="s">
        <v>474</v>
      </c>
      <c r="H267" s="220">
        <v>42</v>
      </c>
      <c r="I267" s="33" t="s">
        <v>48</v>
      </c>
      <c r="J267" s="51">
        <v>585</v>
      </c>
      <c r="K267" s="52">
        <v>0</v>
      </c>
      <c r="L267" s="52">
        <v>22</v>
      </c>
      <c r="M267" s="52">
        <f t="shared" si="27"/>
        <v>22</v>
      </c>
      <c r="N267" s="34">
        <f t="shared" ref="N267:N330" si="29">(J267*M267)</f>
        <v>12870</v>
      </c>
      <c r="O267" s="53">
        <v>28</v>
      </c>
      <c r="P267" s="53">
        <v>36</v>
      </c>
      <c r="Q267" s="71">
        <v>0.4</v>
      </c>
      <c r="R267" s="54">
        <f t="shared" si="28"/>
        <v>403.2</v>
      </c>
      <c r="S267" s="53">
        <v>150</v>
      </c>
      <c r="T267" s="34">
        <f>(M267*S267)</f>
        <v>3300</v>
      </c>
      <c r="U267" s="34">
        <f>N267+R267+T267</f>
        <v>16573.2</v>
      </c>
      <c r="V267" s="53">
        <f>M267*200</f>
        <v>4400</v>
      </c>
      <c r="W267" s="53">
        <v>1</v>
      </c>
      <c r="X267" s="53">
        <v>215</v>
      </c>
      <c r="Y267" s="52">
        <f t="shared" ref="Y267:Y330" si="30">SUM(X267*W267)</f>
        <v>215</v>
      </c>
      <c r="Z267" s="46">
        <v>0</v>
      </c>
      <c r="AA267" s="46"/>
      <c r="AB267" s="34">
        <f>V267+Y267+Z267</f>
        <v>4615</v>
      </c>
      <c r="AC267" s="34">
        <f>AB267+U267</f>
        <v>21188.2</v>
      </c>
      <c r="AD267" s="57" t="str">
        <f>A267</f>
        <v>648-PR</v>
      </c>
      <c r="AE267" s="74"/>
    </row>
    <row r="268" spans="1:31" s="31" customFormat="1" ht="40.5" customHeight="1" x14ac:dyDescent="0.2">
      <c r="A268" s="33" t="s">
        <v>473</v>
      </c>
      <c r="B268" s="33" t="s">
        <v>659</v>
      </c>
      <c r="C268" s="28" t="s">
        <v>77</v>
      </c>
      <c r="D268" s="28" t="s">
        <v>108</v>
      </c>
      <c r="E268" s="35" t="s">
        <v>204</v>
      </c>
      <c r="F268" s="35" t="s">
        <v>52</v>
      </c>
      <c r="G268" s="35" t="s">
        <v>480</v>
      </c>
      <c r="H268" s="220">
        <v>42</v>
      </c>
      <c r="I268" s="33" t="s">
        <v>48</v>
      </c>
      <c r="J268" s="51">
        <v>585</v>
      </c>
      <c r="K268" s="52">
        <v>0</v>
      </c>
      <c r="L268" s="52">
        <v>15</v>
      </c>
      <c r="M268" s="52">
        <f t="shared" si="27"/>
        <v>15</v>
      </c>
      <c r="N268" s="34">
        <f t="shared" si="29"/>
        <v>8775</v>
      </c>
      <c r="O268" s="53">
        <v>28</v>
      </c>
      <c r="P268" s="53">
        <v>26</v>
      </c>
      <c r="Q268" s="71">
        <v>0.4</v>
      </c>
      <c r="R268" s="71">
        <f t="shared" si="28"/>
        <v>291.2</v>
      </c>
      <c r="S268" s="53">
        <v>300</v>
      </c>
      <c r="T268" s="34">
        <f>(M268*S268)</f>
        <v>4500</v>
      </c>
      <c r="U268" s="34">
        <f>N268+R268+T268</f>
        <v>13566.2</v>
      </c>
      <c r="V268" s="53">
        <f>M268*200</f>
        <v>3000</v>
      </c>
      <c r="W268" s="53">
        <v>1</v>
      </c>
      <c r="X268" s="53">
        <v>170</v>
      </c>
      <c r="Y268" s="52">
        <f t="shared" si="30"/>
        <v>170</v>
      </c>
      <c r="Z268" s="46">
        <v>0</v>
      </c>
      <c r="AA268" s="46"/>
      <c r="AB268" s="34">
        <f>V268+Y268+Z268</f>
        <v>3170</v>
      </c>
      <c r="AC268" s="34">
        <f>AB268+U268</f>
        <v>16736.2</v>
      </c>
      <c r="AD268" s="57" t="str">
        <f>A268</f>
        <v>648-PR</v>
      </c>
      <c r="AE268" s="74"/>
    </row>
    <row r="269" spans="1:31" s="31" customFormat="1" ht="35.5" customHeight="1" x14ac:dyDescent="0.2">
      <c r="A269" s="33" t="s">
        <v>473</v>
      </c>
      <c r="B269" s="33"/>
      <c r="C269" s="28" t="s">
        <v>77</v>
      </c>
      <c r="D269" s="28" t="s">
        <v>108</v>
      </c>
      <c r="E269" s="35" t="s">
        <v>204</v>
      </c>
      <c r="F269" s="35" t="s">
        <v>52</v>
      </c>
      <c r="G269" s="35" t="s">
        <v>491</v>
      </c>
      <c r="H269" s="220">
        <v>56</v>
      </c>
      <c r="I269" s="33" t="s">
        <v>48</v>
      </c>
      <c r="J269" s="51">
        <v>585</v>
      </c>
      <c r="K269" s="52">
        <v>18</v>
      </c>
      <c r="L269" s="52">
        <v>0</v>
      </c>
      <c r="M269" s="52">
        <f t="shared" si="27"/>
        <v>18</v>
      </c>
      <c r="N269" s="34">
        <f t="shared" si="29"/>
        <v>10530</v>
      </c>
      <c r="O269" s="53">
        <v>28</v>
      </c>
      <c r="P269" s="53">
        <v>26</v>
      </c>
      <c r="Q269" s="71">
        <v>0.4</v>
      </c>
      <c r="R269" s="71">
        <f t="shared" si="28"/>
        <v>291.2</v>
      </c>
      <c r="S269" s="53">
        <v>300</v>
      </c>
      <c r="T269" s="34">
        <f>(M269*S269)</f>
        <v>5400</v>
      </c>
      <c r="U269" s="34">
        <f>N269+R269+T269</f>
        <v>16221.2</v>
      </c>
      <c r="V269" s="53">
        <f>M269*200</f>
        <v>3600</v>
      </c>
      <c r="W269" s="53">
        <v>1</v>
      </c>
      <c r="X269" s="53">
        <v>170</v>
      </c>
      <c r="Y269" s="52">
        <f t="shared" si="30"/>
        <v>170</v>
      </c>
      <c r="Z269" s="46">
        <v>0</v>
      </c>
      <c r="AA269" s="46"/>
      <c r="AB269" s="34">
        <f>V269+Y269+Z269</f>
        <v>3770</v>
      </c>
      <c r="AC269" s="34">
        <f>AB269+U269</f>
        <v>19991.2</v>
      </c>
      <c r="AD269" s="57" t="str">
        <f>A269</f>
        <v>648-PR</v>
      </c>
      <c r="AE269" s="74"/>
    </row>
    <row r="270" spans="1:31" s="31" customFormat="1" ht="39" customHeight="1" x14ac:dyDescent="0.2">
      <c r="A270" s="178" t="s">
        <v>473</v>
      </c>
      <c r="B270" s="178" t="s">
        <v>748</v>
      </c>
      <c r="C270" s="179" t="s">
        <v>77</v>
      </c>
      <c r="D270" s="179" t="s">
        <v>108</v>
      </c>
      <c r="E270" s="180" t="s">
        <v>493</v>
      </c>
      <c r="F270" s="180" t="s">
        <v>52</v>
      </c>
      <c r="G270" s="180" t="s">
        <v>491</v>
      </c>
      <c r="H270" s="220">
        <v>56</v>
      </c>
      <c r="I270" s="33" t="s">
        <v>48</v>
      </c>
      <c r="J270" s="51">
        <v>585</v>
      </c>
      <c r="K270" s="52">
        <v>0</v>
      </c>
      <c r="L270" s="52">
        <v>0</v>
      </c>
      <c r="M270" s="52">
        <f t="shared" si="27"/>
        <v>0</v>
      </c>
      <c r="N270" s="34">
        <f t="shared" si="29"/>
        <v>0</v>
      </c>
      <c r="O270" s="53">
        <v>0</v>
      </c>
      <c r="P270" s="53">
        <v>10</v>
      </c>
      <c r="Q270" s="71">
        <v>0.4</v>
      </c>
      <c r="R270" s="71">
        <f t="shared" si="28"/>
        <v>0</v>
      </c>
      <c r="S270" s="53">
        <v>0</v>
      </c>
      <c r="T270" s="34">
        <f>(M270*S270)</f>
        <v>0</v>
      </c>
      <c r="U270" s="34">
        <f>N270+R270+T270</f>
        <v>0</v>
      </c>
      <c r="V270" s="53">
        <f>M270*200</f>
        <v>0</v>
      </c>
      <c r="W270" s="53">
        <v>0</v>
      </c>
      <c r="X270" s="53">
        <v>175</v>
      </c>
      <c r="Y270" s="52">
        <f t="shared" si="30"/>
        <v>0</v>
      </c>
      <c r="Z270" s="46">
        <v>0</v>
      </c>
      <c r="AA270" s="46"/>
      <c r="AB270" s="34">
        <f>V270+Y270+Z270</f>
        <v>0</v>
      </c>
      <c r="AC270" s="34">
        <f>AB270+U270</f>
        <v>0</v>
      </c>
      <c r="AD270" s="57" t="str">
        <f>A270</f>
        <v>648-PR</v>
      </c>
      <c r="AE270" s="74"/>
    </row>
    <row r="271" spans="1:31" s="31" customFormat="1" ht="50" customHeight="1" x14ac:dyDescent="0.2">
      <c r="A271" s="178" t="s">
        <v>473</v>
      </c>
      <c r="B271" s="178" t="s">
        <v>679</v>
      </c>
      <c r="C271" s="179" t="s">
        <v>77</v>
      </c>
      <c r="D271" s="179" t="s">
        <v>108</v>
      </c>
      <c r="E271" s="180" t="s">
        <v>368</v>
      </c>
      <c r="F271" s="180" t="s">
        <v>479</v>
      </c>
      <c r="G271" s="180" t="s">
        <v>491</v>
      </c>
      <c r="H271" s="220">
        <v>56</v>
      </c>
      <c r="I271" s="33" t="s">
        <v>48</v>
      </c>
      <c r="J271" s="51">
        <v>585</v>
      </c>
      <c r="K271" s="181">
        <v>20</v>
      </c>
      <c r="L271" s="181">
        <v>0</v>
      </c>
      <c r="M271" s="52">
        <f t="shared" si="27"/>
        <v>20</v>
      </c>
      <c r="N271" s="34">
        <f t="shared" si="29"/>
        <v>11700</v>
      </c>
      <c r="O271" s="53">
        <v>36</v>
      </c>
      <c r="P271" s="53">
        <v>68</v>
      </c>
      <c r="Q271" s="71">
        <v>0.4</v>
      </c>
      <c r="R271" s="71">
        <f t="shared" si="28"/>
        <v>979.2</v>
      </c>
      <c r="S271" s="53">
        <v>300</v>
      </c>
      <c r="T271" s="34">
        <f>(M271*S271)</f>
        <v>6000</v>
      </c>
      <c r="U271" s="34">
        <f>N271+R271+T271</f>
        <v>18679.2</v>
      </c>
      <c r="V271" s="53">
        <f>M271*200</f>
        <v>4000</v>
      </c>
      <c r="W271" s="53">
        <v>1</v>
      </c>
      <c r="X271" s="53">
        <v>200</v>
      </c>
      <c r="Y271" s="52">
        <f t="shared" si="30"/>
        <v>200</v>
      </c>
      <c r="Z271" s="46">
        <v>0</v>
      </c>
      <c r="AA271" s="46"/>
      <c r="AB271" s="34">
        <f>V271+Y271+Z271</f>
        <v>4200</v>
      </c>
      <c r="AC271" s="34">
        <f>AB271+U271</f>
        <v>22879.200000000001</v>
      </c>
      <c r="AD271" s="57" t="str">
        <f>A271</f>
        <v>648-PR</v>
      </c>
      <c r="AE271" s="74"/>
    </row>
    <row r="272" spans="1:31" s="31" customFormat="1" ht="39" customHeight="1" x14ac:dyDescent="0.2">
      <c r="A272" s="178" t="s">
        <v>473</v>
      </c>
      <c r="B272" s="178" t="s">
        <v>656</v>
      </c>
      <c r="C272" s="28" t="s">
        <v>77</v>
      </c>
      <c r="D272" s="28" t="s">
        <v>108</v>
      </c>
      <c r="E272" s="35" t="s">
        <v>438</v>
      </c>
      <c r="F272" s="180" t="s">
        <v>264</v>
      </c>
      <c r="G272" s="35" t="s">
        <v>480</v>
      </c>
      <c r="H272" s="220">
        <v>42</v>
      </c>
      <c r="I272" s="33" t="s">
        <v>335</v>
      </c>
      <c r="J272" s="51">
        <v>585</v>
      </c>
      <c r="K272" s="52">
        <v>17</v>
      </c>
      <c r="L272" s="52">
        <v>0</v>
      </c>
      <c r="M272" s="52">
        <f t="shared" si="27"/>
        <v>17</v>
      </c>
      <c r="N272" s="34">
        <f t="shared" si="29"/>
        <v>9945</v>
      </c>
      <c r="O272" s="53">
        <v>18</v>
      </c>
      <c r="P272" s="53">
        <v>15</v>
      </c>
      <c r="Q272" s="71">
        <v>0.4</v>
      </c>
      <c r="R272" s="71">
        <f t="shared" si="28"/>
        <v>108</v>
      </c>
      <c r="S272" s="53">
        <v>300</v>
      </c>
      <c r="T272" s="34">
        <f>(M272*S272)</f>
        <v>5100</v>
      </c>
      <c r="U272" s="34">
        <f>N272+R272+T272</f>
        <v>15153</v>
      </c>
      <c r="V272" s="53">
        <f>M272*200</f>
        <v>3400</v>
      </c>
      <c r="W272" s="53">
        <v>1</v>
      </c>
      <c r="X272" s="53">
        <v>250</v>
      </c>
      <c r="Y272" s="52">
        <f t="shared" si="30"/>
        <v>250</v>
      </c>
      <c r="Z272" s="46"/>
      <c r="AA272" s="46"/>
      <c r="AB272" s="34">
        <f>V272+Y272+Z272</f>
        <v>3650</v>
      </c>
      <c r="AC272" s="34">
        <f>AB272+U272</f>
        <v>18803</v>
      </c>
      <c r="AD272" s="57" t="str">
        <f>A272</f>
        <v>648-PR</v>
      </c>
      <c r="AE272" s="74"/>
    </row>
    <row r="273" spans="1:31" s="31" customFormat="1" ht="43" customHeight="1" x14ac:dyDescent="0.2">
      <c r="A273" s="178" t="s">
        <v>473</v>
      </c>
      <c r="B273" s="178" t="s">
        <v>753</v>
      </c>
      <c r="C273" s="179" t="s">
        <v>77</v>
      </c>
      <c r="D273" s="179" t="s">
        <v>108</v>
      </c>
      <c r="E273" s="180" t="s">
        <v>111</v>
      </c>
      <c r="F273" s="180" t="s">
        <v>754</v>
      </c>
      <c r="G273" s="180" t="s">
        <v>500</v>
      </c>
      <c r="H273" s="220">
        <v>56</v>
      </c>
      <c r="I273" s="33" t="s">
        <v>48</v>
      </c>
      <c r="J273" s="51">
        <v>585</v>
      </c>
      <c r="K273" s="52">
        <v>0</v>
      </c>
      <c r="L273" s="52">
        <v>20</v>
      </c>
      <c r="M273" s="52">
        <f t="shared" si="27"/>
        <v>20</v>
      </c>
      <c r="N273" s="34">
        <f t="shared" si="29"/>
        <v>11700</v>
      </c>
      <c r="O273" s="53">
        <v>28</v>
      </c>
      <c r="P273" s="53">
        <v>24</v>
      </c>
      <c r="Q273" s="71">
        <v>0.4</v>
      </c>
      <c r="R273" s="71">
        <f t="shared" si="28"/>
        <v>268.80000000000007</v>
      </c>
      <c r="S273" s="53">
        <v>100</v>
      </c>
      <c r="T273" s="34">
        <f>(M273*S273)</f>
        <v>2000</v>
      </c>
      <c r="U273" s="34">
        <f>N273+R273+T273</f>
        <v>13968.8</v>
      </c>
      <c r="V273" s="53">
        <f>M273*200</f>
        <v>4000</v>
      </c>
      <c r="W273" s="53">
        <v>1</v>
      </c>
      <c r="X273" s="53">
        <v>225</v>
      </c>
      <c r="Y273" s="52">
        <f t="shared" si="30"/>
        <v>225</v>
      </c>
      <c r="Z273" s="46"/>
      <c r="AA273" s="46"/>
      <c r="AB273" s="34">
        <f>V273+Y273+Z273</f>
        <v>4225</v>
      </c>
      <c r="AC273" s="34">
        <f>AB273+U273</f>
        <v>18193.8</v>
      </c>
      <c r="AD273" s="57" t="str">
        <f>A273</f>
        <v>648-PR</v>
      </c>
      <c r="AE273" s="74"/>
    </row>
    <row r="274" spans="1:31" s="36" customFormat="1" ht="30" hidden="1" customHeight="1" x14ac:dyDescent="0.2">
      <c r="A274" s="178" t="s">
        <v>473</v>
      </c>
      <c r="B274" s="178" t="s">
        <v>744</v>
      </c>
      <c r="C274" s="179" t="s">
        <v>77</v>
      </c>
      <c r="D274" s="179" t="s">
        <v>45</v>
      </c>
      <c r="E274" s="180" t="s">
        <v>261</v>
      </c>
      <c r="F274" s="180" t="s">
        <v>88</v>
      </c>
      <c r="G274" s="180" t="s">
        <v>89</v>
      </c>
      <c r="H274" s="220">
        <v>42</v>
      </c>
      <c r="I274" s="33" t="s">
        <v>172</v>
      </c>
      <c r="J274" s="51">
        <v>585</v>
      </c>
      <c r="K274" s="52">
        <v>0</v>
      </c>
      <c r="L274" s="52">
        <v>0</v>
      </c>
      <c r="M274" s="52">
        <f t="shared" si="27"/>
        <v>0</v>
      </c>
      <c r="N274" s="34">
        <f t="shared" si="29"/>
        <v>0</v>
      </c>
      <c r="O274" s="53">
        <v>0</v>
      </c>
      <c r="P274" s="53">
        <v>42</v>
      </c>
      <c r="Q274" s="71">
        <v>0.4</v>
      </c>
      <c r="R274" s="71">
        <f t="shared" si="28"/>
        <v>0</v>
      </c>
      <c r="S274" s="53">
        <v>0</v>
      </c>
      <c r="T274" s="34">
        <f>(M274*S274)</f>
        <v>0</v>
      </c>
      <c r="U274" s="34">
        <f>N274+R274+T274</f>
        <v>0</v>
      </c>
      <c r="V274" s="53">
        <f>M274*200</f>
        <v>0</v>
      </c>
      <c r="W274" s="53">
        <v>0</v>
      </c>
      <c r="X274" s="53">
        <v>363</v>
      </c>
      <c r="Y274" s="52">
        <f t="shared" si="30"/>
        <v>0</v>
      </c>
      <c r="Z274" s="46">
        <v>0</v>
      </c>
      <c r="AA274" s="46"/>
      <c r="AB274" s="34">
        <f>V274+Y274+Z274</f>
        <v>0</v>
      </c>
      <c r="AC274" s="34">
        <f>AB274+U274</f>
        <v>0</v>
      </c>
      <c r="AD274" s="57" t="str">
        <f>A274</f>
        <v>648-PR</v>
      </c>
      <c r="AE274" s="74"/>
    </row>
    <row r="275" spans="1:31" s="36" customFormat="1" ht="44" hidden="1" customHeight="1" x14ac:dyDescent="0.2">
      <c r="A275" s="178" t="s">
        <v>473</v>
      </c>
      <c r="B275" s="178" t="s">
        <v>711</v>
      </c>
      <c r="C275" s="179" t="s">
        <v>77</v>
      </c>
      <c r="D275" s="179" t="s">
        <v>45</v>
      </c>
      <c r="E275" s="180" t="s">
        <v>261</v>
      </c>
      <c r="F275" s="180" t="s">
        <v>498</v>
      </c>
      <c r="G275" s="180" t="s">
        <v>93</v>
      </c>
      <c r="H275" s="220">
        <v>42</v>
      </c>
      <c r="I275" s="33" t="s">
        <v>37</v>
      </c>
      <c r="J275" s="51">
        <v>1200</v>
      </c>
      <c r="K275" s="52">
        <v>18</v>
      </c>
      <c r="L275" s="181">
        <v>20</v>
      </c>
      <c r="M275" s="52">
        <f t="shared" si="27"/>
        <v>38</v>
      </c>
      <c r="N275" s="34">
        <f t="shared" si="29"/>
        <v>45600</v>
      </c>
      <c r="O275" s="53">
        <v>0</v>
      </c>
      <c r="P275" s="53">
        <v>42</v>
      </c>
      <c r="Q275" s="71">
        <v>0.4</v>
      </c>
      <c r="R275" s="71">
        <f t="shared" si="28"/>
        <v>0</v>
      </c>
      <c r="S275" s="53">
        <v>0</v>
      </c>
      <c r="T275" s="34">
        <f>(M275*S275)</f>
        <v>0</v>
      </c>
      <c r="U275" s="34">
        <f>N275+R275+T275</f>
        <v>45600</v>
      </c>
      <c r="V275" s="53">
        <f>M275*200</f>
        <v>7600</v>
      </c>
      <c r="W275" s="182">
        <v>28</v>
      </c>
      <c r="X275" s="53">
        <v>363</v>
      </c>
      <c r="Y275" s="52">
        <f t="shared" si="30"/>
        <v>10164</v>
      </c>
      <c r="Z275" s="46">
        <v>0</v>
      </c>
      <c r="AA275" s="46"/>
      <c r="AB275" s="34">
        <f>V275+Y275+Z275</f>
        <v>17764</v>
      </c>
      <c r="AC275" s="34">
        <f>AB275+U275</f>
        <v>63364</v>
      </c>
      <c r="AD275" s="57" t="str">
        <f>A275</f>
        <v>648-PR</v>
      </c>
      <c r="AE275" s="74"/>
    </row>
    <row r="276" spans="1:31" s="36" customFormat="1" ht="36" hidden="1" customHeight="1" x14ac:dyDescent="0.2">
      <c r="A276" s="178" t="s">
        <v>473</v>
      </c>
      <c r="B276" s="178" t="s">
        <v>683</v>
      </c>
      <c r="C276" s="179" t="s">
        <v>77</v>
      </c>
      <c r="D276" s="179" t="s">
        <v>45</v>
      </c>
      <c r="E276" s="180" t="s">
        <v>310</v>
      </c>
      <c r="F276" s="180" t="s">
        <v>499</v>
      </c>
      <c r="G276" s="180" t="s">
        <v>500</v>
      </c>
      <c r="H276" s="220">
        <v>56</v>
      </c>
      <c r="I276" s="33" t="s">
        <v>48</v>
      </c>
      <c r="J276" s="51">
        <v>585</v>
      </c>
      <c r="K276" s="181">
        <v>20</v>
      </c>
      <c r="L276" s="181">
        <v>0</v>
      </c>
      <c r="M276" s="52">
        <f t="shared" si="27"/>
        <v>20</v>
      </c>
      <c r="N276" s="34">
        <f t="shared" si="29"/>
        <v>11700</v>
      </c>
      <c r="O276" s="53">
        <v>36</v>
      </c>
      <c r="P276" s="53">
        <v>28</v>
      </c>
      <c r="Q276" s="71">
        <v>0.4</v>
      </c>
      <c r="R276" s="71">
        <f t="shared" si="28"/>
        <v>403.20000000000005</v>
      </c>
      <c r="S276" s="53">
        <v>100</v>
      </c>
      <c r="T276" s="34">
        <f>(M276*S276)</f>
        <v>2000</v>
      </c>
      <c r="U276" s="34">
        <f>N276+R276+T276</f>
        <v>14103.2</v>
      </c>
      <c r="V276" s="53">
        <f>M276*200</f>
        <v>4000</v>
      </c>
      <c r="W276" s="53">
        <v>1</v>
      </c>
      <c r="X276" s="53">
        <v>310</v>
      </c>
      <c r="Y276" s="52">
        <f t="shared" si="30"/>
        <v>310</v>
      </c>
      <c r="Z276" s="46">
        <v>0</v>
      </c>
      <c r="AA276" s="46"/>
      <c r="AB276" s="34">
        <f>V276+Y276+Z276</f>
        <v>4310</v>
      </c>
      <c r="AC276" s="34">
        <f>AB276+U276</f>
        <v>18413.2</v>
      </c>
      <c r="AD276" s="57" t="str">
        <f>A276</f>
        <v>648-PR</v>
      </c>
      <c r="AE276" s="74"/>
    </row>
    <row r="277" spans="1:31" s="31" customFormat="1" ht="42" hidden="1" customHeight="1" x14ac:dyDescent="0.2">
      <c r="A277" s="33" t="s">
        <v>473</v>
      </c>
      <c r="B277" s="33"/>
      <c r="C277" s="28" t="s">
        <v>77</v>
      </c>
      <c r="D277" s="28" t="s">
        <v>50</v>
      </c>
      <c r="E277" s="35" t="s">
        <v>373</v>
      </c>
      <c r="F277" s="35" t="s">
        <v>102</v>
      </c>
      <c r="G277" s="35" t="s">
        <v>89</v>
      </c>
      <c r="H277" s="220">
        <v>42</v>
      </c>
      <c r="I277" s="33" t="s">
        <v>172</v>
      </c>
      <c r="J277" s="51">
        <v>585</v>
      </c>
      <c r="K277" s="52">
        <v>17</v>
      </c>
      <c r="L277" s="52">
        <v>0</v>
      </c>
      <c r="M277" s="52">
        <f t="shared" si="27"/>
        <v>17</v>
      </c>
      <c r="N277" s="34">
        <f t="shared" si="29"/>
        <v>9945</v>
      </c>
      <c r="O277" s="53">
        <v>14</v>
      </c>
      <c r="P277" s="53">
        <v>30</v>
      </c>
      <c r="Q277" s="71">
        <v>0.4</v>
      </c>
      <c r="R277" s="71">
        <f t="shared" si="28"/>
        <v>168</v>
      </c>
      <c r="S277" s="53">
        <v>150</v>
      </c>
      <c r="T277" s="34">
        <f>(M277*S277)</f>
        <v>2550</v>
      </c>
      <c r="U277" s="34">
        <f>N277+R277+T277</f>
        <v>12663</v>
      </c>
      <c r="V277" s="53">
        <f>M277*200</f>
        <v>3400</v>
      </c>
      <c r="W277" s="53">
        <v>1</v>
      </c>
      <c r="X277" s="53">
        <v>310</v>
      </c>
      <c r="Y277" s="52">
        <f t="shared" si="30"/>
        <v>310</v>
      </c>
      <c r="Z277" s="46">
        <v>0</v>
      </c>
      <c r="AA277" s="46"/>
      <c r="AB277" s="34">
        <f>V277+Y277+Z277</f>
        <v>3710</v>
      </c>
      <c r="AC277" s="34">
        <f>AB277+U277</f>
        <v>16373</v>
      </c>
      <c r="AD277" s="57" t="str">
        <f>A277</f>
        <v>648-PR</v>
      </c>
      <c r="AE277" s="74"/>
    </row>
    <row r="278" spans="1:31" s="31" customFormat="1" ht="33.75" hidden="1" customHeight="1" x14ac:dyDescent="0.2">
      <c r="A278" s="33" t="s">
        <v>473</v>
      </c>
      <c r="B278" s="33"/>
      <c r="C278" s="28" t="s">
        <v>77</v>
      </c>
      <c r="D278" s="28" t="s">
        <v>50</v>
      </c>
      <c r="E278" s="35" t="s">
        <v>51</v>
      </c>
      <c r="F278" s="35" t="s">
        <v>52</v>
      </c>
      <c r="G278" s="35" t="s">
        <v>89</v>
      </c>
      <c r="H278" s="220">
        <v>42</v>
      </c>
      <c r="I278" s="33" t="s">
        <v>48</v>
      </c>
      <c r="J278" s="51">
        <v>585</v>
      </c>
      <c r="K278" s="52">
        <v>15</v>
      </c>
      <c r="L278" s="52">
        <v>0</v>
      </c>
      <c r="M278" s="52">
        <f t="shared" si="27"/>
        <v>15</v>
      </c>
      <c r="N278" s="34">
        <f t="shared" si="29"/>
        <v>8775</v>
      </c>
      <c r="O278" s="53">
        <v>14</v>
      </c>
      <c r="P278" s="53">
        <v>134</v>
      </c>
      <c r="Q278" s="71">
        <v>0.4</v>
      </c>
      <c r="R278" s="71">
        <f t="shared" si="28"/>
        <v>750.4</v>
      </c>
      <c r="S278" s="53">
        <v>150</v>
      </c>
      <c r="T278" s="34">
        <f>(M278*S278)</f>
        <v>2250</v>
      </c>
      <c r="U278" s="34">
        <f>N278+R278+T278</f>
        <v>11775.4</v>
      </c>
      <c r="V278" s="53">
        <f>M278*200</f>
        <v>3000</v>
      </c>
      <c r="W278" s="53">
        <v>1</v>
      </c>
      <c r="X278" s="53">
        <v>700</v>
      </c>
      <c r="Y278" s="52">
        <f t="shared" si="30"/>
        <v>700</v>
      </c>
      <c r="Z278" s="46">
        <v>0</v>
      </c>
      <c r="AA278" s="46"/>
      <c r="AB278" s="34">
        <f>V278+Y278+Z278</f>
        <v>3700</v>
      </c>
      <c r="AC278" s="34">
        <f>AB278+U278</f>
        <v>15475.4</v>
      </c>
      <c r="AD278" s="57" t="str">
        <f>A278</f>
        <v>648-PR</v>
      </c>
      <c r="AE278" s="74"/>
    </row>
    <row r="279" spans="1:31" s="31" customFormat="1" ht="37" hidden="1" customHeight="1" x14ac:dyDescent="0.2">
      <c r="A279" s="33" t="s">
        <v>473</v>
      </c>
      <c r="B279" s="33"/>
      <c r="C279" s="28" t="s">
        <v>77</v>
      </c>
      <c r="D279" s="28" t="s">
        <v>50</v>
      </c>
      <c r="E279" s="35" t="s">
        <v>51</v>
      </c>
      <c r="F279" s="35" t="s">
        <v>504</v>
      </c>
      <c r="G279" s="35" t="s">
        <v>474</v>
      </c>
      <c r="H279" s="220">
        <v>42</v>
      </c>
      <c r="I279" s="33" t="s">
        <v>48</v>
      </c>
      <c r="J279" s="51">
        <v>585</v>
      </c>
      <c r="K279" s="52">
        <v>0</v>
      </c>
      <c r="L279" s="52">
        <v>20</v>
      </c>
      <c r="M279" s="52">
        <f t="shared" si="27"/>
        <v>20</v>
      </c>
      <c r="N279" s="34">
        <f t="shared" si="29"/>
        <v>11700</v>
      </c>
      <c r="O279" s="53">
        <v>14</v>
      </c>
      <c r="P279" s="53">
        <v>134</v>
      </c>
      <c r="Q279" s="71">
        <v>0.4</v>
      </c>
      <c r="R279" s="71">
        <f t="shared" si="28"/>
        <v>750.4</v>
      </c>
      <c r="S279" s="53">
        <v>150</v>
      </c>
      <c r="T279" s="34">
        <f>(M279*S279)</f>
        <v>3000</v>
      </c>
      <c r="U279" s="34">
        <f>N279+R279+T279</f>
        <v>15450.4</v>
      </c>
      <c r="V279" s="53">
        <f>M279*200</f>
        <v>4000</v>
      </c>
      <c r="W279" s="53">
        <v>1</v>
      </c>
      <c r="X279" s="53">
        <v>700</v>
      </c>
      <c r="Y279" s="52">
        <f t="shared" si="30"/>
        <v>700</v>
      </c>
      <c r="Z279" s="46">
        <v>0</v>
      </c>
      <c r="AA279" s="46"/>
      <c r="AB279" s="34">
        <f>V279+Y279+Z279</f>
        <v>4700</v>
      </c>
      <c r="AC279" s="34">
        <f>AB279+U279</f>
        <v>20150.400000000001</v>
      </c>
      <c r="AD279" s="57" t="str">
        <f>A279</f>
        <v>648-PR</v>
      </c>
      <c r="AE279" s="74"/>
    </row>
    <row r="280" spans="1:31" s="31" customFormat="1" ht="43" hidden="1" customHeight="1" x14ac:dyDescent="0.2">
      <c r="A280" s="178" t="s">
        <v>473</v>
      </c>
      <c r="B280" s="178" t="s">
        <v>682</v>
      </c>
      <c r="C280" s="179" t="s">
        <v>77</v>
      </c>
      <c r="D280" s="179" t="s">
        <v>50</v>
      </c>
      <c r="E280" s="180" t="s">
        <v>165</v>
      </c>
      <c r="F280" s="180" t="s">
        <v>451</v>
      </c>
      <c r="G280" s="180" t="s">
        <v>452</v>
      </c>
      <c r="H280" s="220">
        <v>42</v>
      </c>
      <c r="I280" s="33" t="s">
        <v>172</v>
      </c>
      <c r="J280" s="51">
        <v>585</v>
      </c>
      <c r="K280" s="181">
        <v>0</v>
      </c>
      <c r="L280" s="181">
        <v>17</v>
      </c>
      <c r="M280" s="52">
        <f t="shared" si="27"/>
        <v>17</v>
      </c>
      <c r="N280" s="34">
        <f t="shared" si="29"/>
        <v>9945</v>
      </c>
      <c r="O280" s="53">
        <v>14</v>
      </c>
      <c r="P280" s="53">
        <v>46</v>
      </c>
      <c r="Q280" s="71">
        <v>0.4</v>
      </c>
      <c r="R280" s="71">
        <f t="shared" si="28"/>
        <v>257.60000000000002</v>
      </c>
      <c r="S280" s="53">
        <v>300</v>
      </c>
      <c r="T280" s="34">
        <f>(M280*S280)</f>
        <v>5100</v>
      </c>
      <c r="U280" s="34">
        <f>N280+R280+T280</f>
        <v>15302.6</v>
      </c>
      <c r="V280" s="53">
        <f>M280*200</f>
        <v>3400</v>
      </c>
      <c r="W280" s="53">
        <v>1</v>
      </c>
      <c r="X280" s="53">
        <v>385</v>
      </c>
      <c r="Y280" s="52">
        <f t="shared" si="30"/>
        <v>385</v>
      </c>
      <c r="Z280" s="46">
        <v>0</v>
      </c>
      <c r="AA280" s="46"/>
      <c r="AB280" s="34">
        <f>V280+Y280+Z280</f>
        <v>3785</v>
      </c>
      <c r="AC280" s="34">
        <f>AB280+U280</f>
        <v>19087.599999999999</v>
      </c>
      <c r="AD280" s="57" t="str">
        <f>A280</f>
        <v>648-PR</v>
      </c>
      <c r="AE280" s="74"/>
    </row>
    <row r="281" spans="1:31" s="31" customFormat="1" ht="32.25" hidden="1" customHeight="1" x14ac:dyDescent="0.2">
      <c r="A281" s="178" t="s">
        <v>473</v>
      </c>
      <c r="B281" s="178" t="s">
        <v>682</v>
      </c>
      <c r="C281" s="179" t="s">
        <v>77</v>
      </c>
      <c r="D281" s="179" t="s">
        <v>50</v>
      </c>
      <c r="E281" s="180" t="s">
        <v>165</v>
      </c>
      <c r="F281" s="180" t="s">
        <v>498</v>
      </c>
      <c r="G281" s="180" t="s">
        <v>507</v>
      </c>
      <c r="H281" s="220">
        <v>42</v>
      </c>
      <c r="I281" s="33" t="s">
        <v>172</v>
      </c>
      <c r="J281" s="51">
        <v>585</v>
      </c>
      <c r="K281" s="181">
        <v>0</v>
      </c>
      <c r="L281" s="181">
        <v>18</v>
      </c>
      <c r="M281" s="52">
        <f t="shared" si="27"/>
        <v>18</v>
      </c>
      <c r="N281" s="34">
        <f t="shared" si="29"/>
        <v>10530</v>
      </c>
      <c r="O281" s="53">
        <v>14</v>
      </c>
      <c r="P281" s="53">
        <v>46</v>
      </c>
      <c r="Q281" s="71">
        <v>0.4</v>
      </c>
      <c r="R281" s="71">
        <f t="shared" si="28"/>
        <v>257.60000000000002</v>
      </c>
      <c r="S281" s="53">
        <v>150</v>
      </c>
      <c r="T281" s="34">
        <f>(M281*S281)</f>
        <v>2700</v>
      </c>
      <c r="U281" s="34">
        <f>N281+R281+T281</f>
        <v>13487.6</v>
      </c>
      <c r="V281" s="53">
        <f>M281*200</f>
        <v>3600</v>
      </c>
      <c r="W281" s="53">
        <v>1</v>
      </c>
      <c r="X281" s="53">
        <v>385</v>
      </c>
      <c r="Y281" s="52">
        <f t="shared" si="30"/>
        <v>385</v>
      </c>
      <c r="Z281" s="46">
        <v>0</v>
      </c>
      <c r="AA281" s="46"/>
      <c r="AB281" s="34">
        <f>V281+Y281+Z281</f>
        <v>3985</v>
      </c>
      <c r="AC281" s="34">
        <f>AB281+U281</f>
        <v>17472.599999999999</v>
      </c>
      <c r="AD281" s="57" t="str">
        <f>A281</f>
        <v>648-PR</v>
      </c>
      <c r="AE281" s="74"/>
    </row>
    <row r="282" spans="1:31" s="31" customFormat="1" ht="38.25" hidden="1" customHeight="1" x14ac:dyDescent="0.2">
      <c r="A282" s="33" t="s">
        <v>473</v>
      </c>
      <c r="B282" s="33" t="s">
        <v>653</v>
      </c>
      <c r="C282" s="28" t="s">
        <v>77</v>
      </c>
      <c r="D282" s="28" t="s">
        <v>50</v>
      </c>
      <c r="E282" s="89" t="s">
        <v>509</v>
      </c>
      <c r="F282" s="35" t="s">
        <v>47</v>
      </c>
      <c r="G282" s="35" t="s">
        <v>91</v>
      </c>
      <c r="H282" s="220">
        <v>42</v>
      </c>
      <c r="I282" s="33" t="s">
        <v>48</v>
      </c>
      <c r="J282" s="51">
        <v>585</v>
      </c>
      <c r="K282" s="52">
        <v>0</v>
      </c>
      <c r="L282" s="52">
        <v>22</v>
      </c>
      <c r="M282" s="52">
        <f t="shared" si="27"/>
        <v>22</v>
      </c>
      <c r="N282" s="34">
        <f t="shared" si="29"/>
        <v>12870</v>
      </c>
      <c r="O282" s="53">
        <v>28</v>
      </c>
      <c r="P282" s="53">
        <v>120</v>
      </c>
      <c r="Q282" s="71">
        <v>0.4</v>
      </c>
      <c r="R282" s="71">
        <f t="shared" si="28"/>
        <v>1344</v>
      </c>
      <c r="S282" s="53">
        <v>150</v>
      </c>
      <c r="T282" s="34">
        <f>(M282*S282)</f>
        <v>3300</v>
      </c>
      <c r="U282" s="34">
        <f>N282+R282+T282</f>
        <v>17514</v>
      </c>
      <c r="V282" s="53">
        <f>M282*200</f>
        <v>4400</v>
      </c>
      <c r="W282" s="53">
        <v>1</v>
      </c>
      <c r="X282" s="53">
        <v>750</v>
      </c>
      <c r="Y282" s="52">
        <f t="shared" si="30"/>
        <v>750</v>
      </c>
      <c r="Z282" s="46">
        <v>0</v>
      </c>
      <c r="AA282" s="46"/>
      <c r="AB282" s="34">
        <f>V282+Y282+Z282</f>
        <v>5150</v>
      </c>
      <c r="AC282" s="34">
        <f>AB282+U282</f>
        <v>22664</v>
      </c>
      <c r="AD282" s="57" t="str">
        <f>A282</f>
        <v>648-PR</v>
      </c>
      <c r="AE282" s="74"/>
    </row>
    <row r="283" spans="1:31" s="31" customFormat="1" ht="40.5" customHeight="1" x14ac:dyDescent="0.2">
      <c r="A283" s="33" t="s">
        <v>511</v>
      </c>
      <c r="B283" s="33"/>
      <c r="C283" s="28" t="s">
        <v>77</v>
      </c>
      <c r="D283" s="28" t="s">
        <v>108</v>
      </c>
      <c r="E283" s="35" t="s">
        <v>495</v>
      </c>
      <c r="F283" s="35" t="s">
        <v>47</v>
      </c>
      <c r="G283" s="35" t="s">
        <v>91</v>
      </c>
      <c r="H283" s="220">
        <v>42</v>
      </c>
      <c r="I283" s="33" t="s">
        <v>48</v>
      </c>
      <c r="J283" s="51">
        <v>585</v>
      </c>
      <c r="K283" s="52">
        <v>16</v>
      </c>
      <c r="L283" s="52">
        <v>0</v>
      </c>
      <c r="M283" s="52">
        <f t="shared" si="27"/>
        <v>16</v>
      </c>
      <c r="N283" s="34">
        <f t="shared" si="29"/>
        <v>9360</v>
      </c>
      <c r="O283" s="53">
        <v>28</v>
      </c>
      <c r="P283" s="53">
        <v>13</v>
      </c>
      <c r="Q283" s="71">
        <v>0.4</v>
      </c>
      <c r="R283" s="71">
        <f t="shared" si="28"/>
        <v>145.6</v>
      </c>
      <c r="S283" s="53">
        <v>150</v>
      </c>
      <c r="T283" s="34">
        <f>(M283*S283)</f>
        <v>2400</v>
      </c>
      <c r="U283" s="34">
        <f>N283+R283+T283</f>
        <v>11905.6</v>
      </c>
      <c r="V283" s="53">
        <f>M283*200</f>
        <v>3200</v>
      </c>
      <c r="W283" s="53">
        <v>0</v>
      </c>
      <c r="X283" s="53">
        <v>0</v>
      </c>
      <c r="Y283" s="52">
        <f t="shared" si="30"/>
        <v>0</v>
      </c>
      <c r="Z283" s="46">
        <v>0</v>
      </c>
      <c r="AA283" s="46"/>
      <c r="AB283" s="34">
        <f>V283+Y283+Z283</f>
        <v>3200</v>
      </c>
      <c r="AC283" s="34">
        <f>AB283+U283</f>
        <v>15105.6</v>
      </c>
      <c r="AD283" s="57" t="str">
        <f>A283</f>
        <v>648-SH</v>
      </c>
      <c r="AE283" s="74"/>
    </row>
    <row r="284" spans="1:31" s="31" customFormat="1" ht="39.75" customHeight="1" x14ac:dyDescent="0.2">
      <c r="A284" s="33" t="s">
        <v>511</v>
      </c>
      <c r="B284" s="33"/>
      <c r="C284" s="28" t="s">
        <v>77</v>
      </c>
      <c r="D284" s="28" t="s">
        <v>108</v>
      </c>
      <c r="E284" s="35" t="s">
        <v>513</v>
      </c>
      <c r="F284" s="35" t="s">
        <v>47</v>
      </c>
      <c r="G284" s="35" t="s">
        <v>91</v>
      </c>
      <c r="H284" s="220">
        <v>42</v>
      </c>
      <c r="I284" s="33" t="s">
        <v>48</v>
      </c>
      <c r="J284" s="51">
        <v>585</v>
      </c>
      <c r="K284" s="52">
        <v>20</v>
      </c>
      <c r="L284" s="52">
        <v>0</v>
      </c>
      <c r="M284" s="52">
        <f t="shared" si="27"/>
        <v>20</v>
      </c>
      <c r="N284" s="34">
        <f t="shared" si="29"/>
        <v>11700</v>
      </c>
      <c r="O284" s="53">
        <v>28</v>
      </c>
      <c r="P284" s="53">
        <v>32</v>
      </c>
      <c r="Q284" s="71">
        <v>0.4</v>
      </c>
      <c r="R284" s="71">
        <f t="shared" si="28"/>
        <v>358.40000000000003</v>
      </c>
      <c r="S284" s="53">
        <v>150</v>
      </c>
      <c r="T284" s="34">
        <f>(M284*S284)</f>
        <v>3000</v>
      </c>
      <c r="U284" s="34">
        <f>N284+R284+T284</f>
        <v>15058.4</v>
      </c>
      <c r="V284" s="53">
        <f>M284*200</f>
        <v>4000</v>
      </c>
      <c r="W284" s="53">
        <v>0</v>
      </c>
      <c r="X284" s="53">
        <v>0</v>
      </c>
      <c r="Y284" s="52">
        <f t="shared" si="30"/>
        <v>0</v>
      </c>
      <c r="Z284" s="46">
        <v>0</v>
      </c>
      <c r="AA284" s="46"/>
      <c r="AB284" s="34">
        <f>V284+Y284+Z284</f>
        <v>4000</v>
      </c>
      <c r="AC284" s="34">
        <f>AB284+U284</f>
        <v>19058.400000000001</v>
      </c>
      <c r="AD284" s="57" t="str">
        <f>A284</f>
        <v>648-SH</v>
      </c>
      <c r="AE284" s="74"/>
    </row>
    <row r="285" spans="1:31" s="31" customFormat="1" ht="58" hidden="1" customHeight="1" x14ac:dyDescent="0.2">
      <c r="A285" s="33" t="s">
        <v>515</v>
      </c>
      <c r="B285" s="33"/>
      <c r="C285" s="28" t="s">
        <v>77</v>
      </c>
      <c r="D285" s="28" t="s">
        <v>103</v>
      </c>
      <c r="E285" s="35" t="s">
        <v>455</v>
      </c>
      <c r="F285" s="35" t="s">
        <v>516</v>
      </c>
      <c r="G285" s="35" t="s">
        <v>86</v>
      </c>
      <c r="H285" s="220">
        <v>56</v>
      </c>
      <c r="I285" s="33" t="s">
        <v>48</v>
      </c>
      <c r="J285" s="51">
        <v>585</v>
      </c>
      <c r="K285" s="52">
        <v>0</v>
      </c>
      <c r="L285" s="52">
        <v>15</v>
      </c>
      <c r="M285" s="52">
        <f t="shared" si="27"/>
        <v>15</v>
      </c>
      <c r="N285" s="34">
        <f t="shared" si="29"/>
        <v>8775</v>
      </c>
      <c r="O285" s="53">
        <v>28</v>
      </c>
      <c r="P285" s="53">
        <v>51</v>
      </c>
      <c r="Q285" s="71">
        <v>0.4</v>
      </c>
      <c r="R285" s="71">
        <f t="shared" si="28"/>
        <v>571.20000000000005</v>
      </c>
      <c r="S285" s="53">
        <v>300</v>
      </c>
      <c r="T285" s="34">
        <f>(M285*S285)</f>
        <v>4500</v>
      </c>
      <c r="U285" s="34">
        <f>N285+R285+T285</f>
        <v>13846.2</v>
      </c>
      <c r="V285" s="53">
        <f>M285*200</f>
        <v>3000</v>
      </c>
      <c r="W285" s="53">
        <v>1</v>
      </c>
      <c r="X285" s="53">
        <v>187</v>
      </c>
      <c r="Y285" s="52">
        <f t="shared" si="30"/>
        <v>187</v>
      </c>
      <c r="Z285" s="52">
        <v>0</v>
      </c>
      <c r="AA285" s="52"/>
      <c r="AB285" s="34">
        <f>V285+Y285+Z285</f>
        <v>3187</v>
      </c>
      <c r="AC285" s="34">
        <f>AB285+U285</f>
        <v>17033.2</v>
      </c>
      <c r="AD285" s="57" t="str">
        <f>A285</f>
        <v>651-PR</v>
      </c>
      <c r="AE285" s="74"/>
    </row>
    <row r="286" spans="1:31" s="31" customFormat="1" ht="39.75" hidden="1" customHeight="1" x14ac:dyDescent="0.2">
      <c r="A286" s="33" t="s">
        <v>515</v>
      </c>
      <c r="B286" s="33"/>
      <c r="C286" s="28" t="s">
        <v>77</v>
      </c>
      <c r="D286" s="28" t="s">
        <v>103</v>
      </c>
      <c r="E286" s="35" t="s">
        <v>406</v>
      </c>
      <c r="F286" s="35" t="s">
        <v>518</v>
      </c>
      <c r="G286" s="35" t="s">
        <v>86</v>
      </c>
      <c r="H286" s="220">
        <v>56</v>
      </c>
      <c r="I286" s="33" t="s">
        <v>48</v>
      </c>
      <c r="J286" s="51">
        <v>585</v>
      </c>
      <c r="K286" s="52">
        <v>15</v>
      </c>
      <c r="L286" s="52">
        <v>0</v>
      </c>
      <c r="M286" s="52">
        <f t="shared" si="27"/>
        <v>15</v>
      </c>
      <c r="N286" s="34">
        <f t="shared" si="29"/>
        <v>8775</v>
      </c>
      <c r="O286" s="53">
        <v>28</v>
      </c>
      <c r="P286" s="53">
        <v>12</v>
      </c>
      <c r="Q286" s="71">
        <v>0.4</v>
      </c>
      <c r="R286" s="71">
        <f t="shared" si="28"/>
        <v>134.40000000000003</v>
      </c>
      <c r="S286" s="53">
        <v>300</v>
      </c>
      <c r="T286" s="34">
        <f>(M286*S286)</f>
        <v>4500</v>
      </c>
      <c r="U286" s="34">
        <f>N286+R286+T286</f>
        <v>13409.4</v>
      </c>
      <c r="V286" s="53">
        <f>M286*200</f>
        <v>3000</v>
      </c>
      <c r="W286" s="53">
        <v>1</v>
      </c>
      <c r="X286" s="53">
        <v>148</v>
      </c>
      <c r="Y286" s="52">
        <f t="shared" si="30"/>
        <v>148</v>
      </c>
      <c r="Z286" s="52">
        <v>0</v>
      </c>
      <c r="AA286" s="52"/>
      <c r="AB286" s="34">
        <f>V286+Y286+Z286</f>
        <v>3148</v>
      </c>
      <c r="AC286" s="34">
        <f>AB286+U286</f>
        <v>16557.400000000001</v>
      </c>
      <c r="AD286" s="57" t="str">
        <f>A286</f>
        <v>651-PR</v>
      </c>
      <c r="AE286" s="74"/>
    </row>
    <row r="287" spans="1:31" s="31" customFormat="1" ht="53" customHeight="1" x14ac:dyDescent="0.2">
      <c r="A287" s="178" t="s">
        <v>515</v>
      </c>
      <c r="B287" s="178" t="s">
        <v>750</v>
      </c>
      <c r="C287" s="179" t="s">
        <v>77</v>
      </c>
      <c r="D287" s="179" t="s">
        <v>108</v>
      </c>
      <c r="E287" s="180" t="s">
        <v>210</v>
      </c>
      <c r="F287" s="180" t="s">
        <v>518</v>
      </c>
      <c r="G287" s="180" t="s">
        <v>86</v>
      </c>
      <c r="H287" s="220">
        <v>56</v>
      </c>
      <c r="I287" s="33" t="s">
        <v>48</v>
      </c>
      <c r="J287" s="51">
        <v>585</v>
      </c>
      <c r="K287" s="52">
        <v>0</v>
      </c>
      <c r="L287" s="52">
        <v>19</v>
      </c>
      <c r="M287" s="52">
        <f t="shared" si="27"/>
        <v>19</v>
      </c>
      <c r="N287" s="34">
        <f t="shared" si="29"/>
        <v>11115</v>
      </c>
      <c r="O287" s="53">
        <v>28</v>
      </c>
      <c r="P287" s="53">
        <v>47</v>
      </c>
      <c r="Q287" s="71">
        <v>0.4</v>
      </c>
      <c r="R287" s="71">
        <f t="shared" si="28"/>
        <v>526.4</v>
      </c>
      <c r="S287" s="53">
        <v>300</v>
      </c>
      <c r="T287" s="34">
        <f>(M287*S287)</f>
        <v>5700</v>
      </c>
      <c r="U287" s="34">
        <f>N287+R287+T287</f>
        <v>17341.400000000001</v>
      </c>
      <c r="V287" s="53">
        <f>M287*200</f>
        <v>3800</v>
      </c>
      <c r="W287" s="53">
        <v>1</v>
      </c>
      <c r="X287" s="53">
        <v>300</v>
      </c>
      <c r="Y287" s="52">
        <f t="shared" si="30"/>
        <v>300</v>
      </c>
      <c r="Z287" s="52">
        <v>0</v>
      </c>
      <c r="AA287" s="34">
        <v>3148</v>
      </c>
      <c r="AB287" s="34">
        <f>V287+Y287+Z287</f>
        <v>4100</v>
      </c>
      <c r="AC287" s="34">
        <f>AB287+U287</f>
        <v>21441.4</v>
      </c>
      <c r="AD287" s="57" t="s">
        <v>515</v>
      </c>
      <c r="AE287" s="74"/>
    </row>
    <row r="288" spans="1:31" s="31" customFormat="1" ht="38.25" hidden="1" customHeight="1" x14ac:dyDescent="0.2">
      <c r="A288" s="33" t="s">
        <v>515</v>
      </c>
      <c r="B288" s="33"/>
      <c r="C288" s="28" t="s">
        <v>77</v>
      </c>
      <c r="D288" s="28" t="s">
        <v>103</v>
      </c>
      <c r="E288" s="35" t="s">
        <v>406</v>
      </c>
      <c r="F288" s="35" t="s">
        <v>518</v>
      </c>
      <c r="G288" s="35" t="s">
        <v>86</v>
      </c>
      <c r="H288" s="220">
        <v>56</v>
      </c>
      <c r="I288" s="33" t="s">
        <v>48</v>
      </c>
      <c r="J288" s="51">
        <v>585</v>
      </c>
      <c r="K288" s="52">
        <v>0</v>
      </c>
      <c r="L288" s="52">
        <v>15</v>
      </c>
      <c r="M288" s="52">
        <f t="shared" si="27"/>
        <v>15</v>
      </c>
      <c r="N288" s="34">
        <f t="shared" si="29"/>
        <v>8775</v>
      </c>
      <c r="O288" s="53">
        <v>28</v>
      </c>
      <c r="P288" s="53">
        <v>12</v>
      </c>
      <c r="Q288" s="71">
        <v>0.4</v>
      </c>
      <c r="R288" s="71">
        <f t="shared" si="28"/>
        <v>134.40000000000003</v>
      </c>
      <c r="S288" s="53">
        <v>300</v>
      </c>
      <c r="T288" s="34">
        <f>(M288*S288)</f>
        <v>4500</v>
      </c>
      <c r="U288" s="34">
        <f>N288+R288+T288</f>
        <v>13409.4</v>
      </c>
      <c r="V288" s="53">
        <f>M288*200</f>
        <v>3000</v>
      </c>
      <c r="W288" s="53">
        <v>1</v>
      </c>
      <c r="X288" s="53">
        <v>148</v>
      </c>
      <c r="Y288" s="52">
        <f t="shared" si="30"/>
        <v>148</v>
      </c>
      <c r="Z288" s="52">
        <v>0</v>
      </c>
      <c r="AA288" s="52"/>
      <c r="AB288" s="34">
        <f>V288+Y288+Z288</f>
        <v>3148</v>
      </c>
      <c r="AC288" s="34">
        <f>AB288+U288</f>
        <v>16557.400000000001</v>
      </c>
      <c r="AD288" s="57" t="str">
        <f>A288</f>
        <v>651-PR</v>
      </c>
      <c r="AE288" s="74"/>
    </row>
    <row r="289" spans="1:31" s="31" customFormat="1" ht="51" hidden="1" customHeight="1" x14ac:dyDescent="0.2">
      <c r="A289" s="33" t="s">
        <v>515</v>
      </c>
      <c r="B289" s="33"/>
      <c r="C289" s="28" t="s">
        <v>77</v>
      </c>
      <c r="D289" s="28" t="s">
        <v>103</v>
      </c>
      <c r="E289" s="35" t="s">
        <v>192</v>
      </c>
      <c r="F289" s="35" t="s">
        <v>463</v>
      </c>
      <c r="G289" s="35" t="s">
        <v>86</v>
      </c>
      <c r="H289" s="220">
        <v>56</v>
      </c>
      <c r="I289" s="33" t="s">
        <v>48</v>
      </c>
      <c r="J289" s="51">
        <v>585</v>
      </c>
      <c r="K289" s="52">
        <v>15</v>
      </c>
      <c r="L289" s="52">
        <v>0</v>
      </c>
      <c r="M289" s="52">
        <f t="shared" si="27"/>
        <v>15</v>
      </c>
      <c r="N289" s="34">
        <f t="shared" si="29"/>
        <v>8775</v>
      </c>
      <c r="O289" s="53">
        <v>28</v>
      </c>
      <c r="P289" s="53">
        <v>20</v>
      </c>
      <c r="Q289" s="71">
        <v>0.4</v>
      </c>
      <c r="R289" s="71">
        <f t="shared" si="28"/>
        <v>224</v>
      </c>
      <c r="S289" s="53">
        <v>300</v>
      </c>
      <c r="T289" s="34">
        <f>(M289*S289)</f>
        <v>4500</v>
      </c>
      <c r="U289" s="34">
        <f>N289+R289+T289</f>
        <v>13499</v>
      </c>
      <c r="V289" s="53">
        <f>M289*200</f>
        <v>3000</v>
      </c>
      <c r="W289" s="53">
        <v>1</v>
      </c>
      <c r="X289" s="53">
        <v>165</v>
      </c>
      <c r="Y289" s="52">
        <f t="shared" si="30"/>
        <v>165</v>
      </c>
      <c r="Z289" s="52">
        <v>0</v>
      </c>
      <c r="AA289" s="52"/>
      <c r="AB289" s="34">
        <f>V289+Y289+Z289</f>
        <v>3165</v>
      </c>
      <c r="AC289" s="34">
        <f>AB289+U289</f>
        <v>16664</v>
      </c>
      <c r="AD289" s="57" t="str">
        <f>A289</f>
        <v>651-PR</v>
      </c>
      <c r="AE289" s="74"/>
    </row>
    <row r="290" spans="1:31" s="31" customFormat="1" ht="51" customHeight="1" x14ac:dyDescent="0.2">
      <c r="A290" s="178" t="s">
        <v>515</v>
      </c>
      <c r="B290" s="178" t="s">
        <v>749</v>
      </c>
      <c r="C290" s="179" t="s">
        <v>77</v>
      </c>
      <c r="D290" s="179" t="s">
        <v>108</v>
      </c>
      <c r="E290" s="180" t="s">
        <v>493</v>
      </c>
      <c r="F290" s="180" t="s">
        <v>220</v>
      </c>
      <c r="G290" s="180" t="s">
        <v>86</v>
      </c>
      <c r="H290" s="220">
        <v>56</v>
      </c>
      <c r="I290" s="33" t="s">
        <v>48</v>
      </c>
      <c r="J290" s="51">
        <v>585</v>
      </c>
      <c r="K290" s="52">
        <v>0</v>
      </c>
      <c r="L290" s="52">
        <v>15</v>
      </c>
      <c r="M290" s="52">
        <f t="shared" si="27"/>
        <v>15</v>
      </c>
      <c r="N290" s="34">
        <f t="shared" si="29"/>
        <v>8775</v>
      </c>
      <c r="O290" s="53">
        <v>28</v>
      </c>
      <c r="P290" s="53">
        <v>10</v>
      </c>
      <c r="Q290" s="71">
        <v>0.4</v>
      </c>
      <c r="R290" s="71">
        <f t="shared" si="28"/>
        <v>112</v>
      </c>
      <c r="S290" s="53">
        <v>300</v>
      </c>
      <c r="T290" s="34">
        <f>(M290*S290)</f>
        <v>4500</v>
      </c>
      <c r="U290" s="34">
        <f>N290+R290+T290</f>
        <v>13387</v>
      </c>
      <c r="V290" s="53">
        <f>M290*200</f>
        <v>3000</v>
      </c>
      <c r="W290" s="53">
        <v>1</v>
      </c>
      <c r="X290" s="53">
        <v>200</v>
      </c>
      <c r="Y290" s="52">
        <f t="shared" si="30"/>
        <v>200</v>
      </c>
      <c r="Z290" s="52">
        <v>0</v>
      </c>
      <c r="AA290" s="52"/>
      <c r="AB290" s="34">
        <f>V290+Y290+Z290</f>
        <v>3200</v>
      </c>
      <c r="AC290" s="34">
        <f>AB290+U290</f>
        <v>16587</v>
      </c>
      <c r="AD290" s="57" t="str">
        <f>A290</f>
        <v>651-PR</v>
      </c>
      <c r="AE290" s="74"/>
    </row>
    <row r="291" spans="1:31" s="31" customFormat="1" ht="45.75" customHeight="1" x14ac:dyDescent="0.2">
      <c r="A291" s="62" t="s">
        <v>515</v>
      </c>
      <c r="B291" s="62"/>
      <c r="C291" s="63" t="s">
        <v>77</v>
      </c>
      <c r="D291" s="63" t="s">
        <v>108</v>
      </c>
      <c r="E291" s="37" t="s">
        <v>111</v>
      </c>
      <c r="F291" s="37" t="s">
        <v>220</v>
      </c>
      <c r="G291" s="37" t="s">
        <v>521</v>
      </c>
      <c r="H291" s="245">
        <v>42</v>
      </c>
      <c r="I291" s="62" t="s">
        <v>48</v>
      </c>
      <c r="J291" s="39">
        <v>585</v>
      </c>
      <c r="K291" s="40">
        <v>0</v>
      </c>
      <c r="L291" s="40">
        <v>0</v>
      </c>
      <c r="M291" s="40">
        <f t="shared" si="27"/>
        <v>0</v>
      </c>
      <c r="N291" s="41">
        <f t="shared" si="29"/>
        <v>0</v>
      </c>
      <c r="O291" s="42">
        <v>0</v>
      </c>
      <c r="P291" s="42">
        <v>24</v>
      </c>
      <c r="Q291" s="67">
        <v>0.4</v>
      </c>
      <c r="R291" s="67">
        <f t="shared" si="28"/>
        <v>0</v>
      </c>
      <c r="S291" s="42">
        <v>0</v>
      </c>
      <c r="T291" s="41">
        <f>(M291*S291)</f>
        <v>0</v>
      </c>
      <c r="U291" s="41">
        <f>N291+R291+T291</f>
        <v>0</v>
      </c>
      <c r="V291" s="42">
        <f>M291*200</f>
        <v>0</v>
      </c>
      <c r="W291" s="42">
        <v>0</v>
      </c>
      <c r="X291" s="42">
        <v>225</v>
      </c>
      <c r="Y291" s="40">
        <f t="shared" si="30"/>
        <v>0</v>
      </c>
      <c r="Z291" s="40">
        <v>0</v>
      </c>
      <c r="AA291" s="52"/>
      <c r="AB291" s="41">
        <f>V291+Y291+Z291</f>
        <v>0</v>
      </c>
      <c r="AC291" s="41">
        <f>AB291+U291</f>
        <v>0</v>
      </c>
      <c r="AD291" s="49" t="str">
        <f>A291</f>
        <v>651-PR</v>
      </c>
      <c r="AE291" s="74"/>
    </row>
    <row r="292" spans="1:31" s="31" customFormat="1" ht="36" customHeight="1" x14ac:dyDescent="0.2">
      <c r="A292" s="178" t="s">
        <v>515</v>
      </c>
      <c r="B292" s="178" t="s">
        <v>752</v>
      </c>
      <c r="C292" s="179" t="s">
        <v>77</v>
      </c>
      <c r="D292" s="179" t="s">
        <v>108</v>
      </c>
      <c r="E292" s="180" t="s">
        <v>111</v>
      </c>
      <c r="F292" s="180" t="s">
        <v>518</v>
      </c>
      <c r="G292" s="180" t="s">
        <v>86</v>
      </c>
      <c r="H292" s="220">
        <v>56</v>
      </c>
      <c r="I292" s="33" t="s">
        <v>48</v>
      </c>
      <c r="J292" s="51">
        <v>585</v>
      </c>
      <c r="K292" s="52">
        <v>0</v>
      </c>
      <c r="L292" s="52">
        <v>0</v>
      </c>
      <c r="M292" s="52">
        <f t="shared" si="27"/>
        <v>0</v>
      </c>
      <c r="N292" s="34">
        <f t="shared" si="29"/>
        <v>0</v>
      </c>
      <c r="O292" s="53">
        <v>0</v>
      </c>
      <c r="P292" s="53">
        <v>24</v>
      </c>
      <c r="Q292" s="71">
        <v>0.4</v>
      </c>
      <c r="R292" s="71">
        <f t="shared" si="28"/>
        <v>0</v>
      </c>
      <c r="S292" s="53">
        <v>0</v>
      </c>
      <c r="T292" s="34">
        <f>(M292*S292)</f>
        <v>0</v>
      </c>
      <c r="U292" s="34">
        <f>N292+R292+T292</f>
        <v>0</v>
      </c>
      <c r="V292" s="53">
        <f>M292*200</f>
        <v>0</v>
      </c>
      <c r="W292" s="53">
        <v>0</v>
      </c>
      <c r="X292" s="53">
        <v>225</v>
      </c>
      <c r="Y292" s="52">
        <f t="shared" si="30"/>
        <v>0</v>
      </c>
      <c r="Z292" s="52">
        <v>0</v>
      </c>
      <c r="AA292" s="52"/>
      <c r="AB292" s="34">
        <f>V292+Y292+Z292</f>
        <v>0</v>
      </c>
      <c r="AC292" s="34">
        <f>AB292+U292</f>
        <v>0</v>
      </c>
      <c r="AD292" s="57" t="str">
        <f>A292</f>
        <v>651-PR</v>
      </c>
      <c r="AE292" s="74"/>
    </row>
    <row r="293" spans="1:31" s="31" customFormat="1" ht="23" customHeight="1" x14ac:dyDescent="0.2">
      <c r="A293" s="33" t="s">
        <v>515</v>
      </c>
      <c r="B293" s="33"/>
      <c r="C293" s="28" t="s">
        <v>77</v>
      </c>
      <c r="D293" s="28" t="s">
        <v>108</v>
      </c>
      <c r="E293" s="35" t="s">
        <v>298</v>
      </c>
      <c r="F293" s="35" t="s">
        <v>518</v>
      </c>
      <c r="G293" s="35" t="s">
        <v>86</v>
      </c>
      <c r="H293" s="220">
        <v>56</v>
      </c>
      <c r="I293" s="33" t="s">
        <v>48</v>
      </c>
      <c r="J293" s="51">
        <v>585</v>
      </c>
      <c r="K293" s="52">
        <v>15</v>
      </c>
      <c r="L293" s="52">
        <v>0</v>
      </c>
      <c r="M293" s="52">
        <f t="shared" si="27"/>
        <v>15</v>
      </c>
      <c r="N293" s="34">
        <f t="shared" si="29"/>
        <v>8775</v>
      </c>
      <c r="O293" s="53">
        <v>36</v>
      </c>
      <c r="P293" s="53">
        <v>16</v>
      </c>
      <c r="Q293" s="71">
        <v>0.4</v>
      </c>
      <c r="R293" s="71">
        <f t="shared" si="28"/>
        <v>230.4</v>
      </c>
      <c r="S293" s="53">
        <v>300</v>
      </c>
      <c r="T293" s="34">
        <f>(M293*S293)</f>
        <v>4500</v>
      </c>
      <c r="U293" s="34">
        <f>N293+R293+T293</f>
        <v>13505.4</v>
      </c>
      <c r="V293" s="53">
        <f>M293*200</f>
        <v>3000</v>
      </c>
      <c r="W293" s="53">
        <v>1</v>
      </c>
      <c r="X293" s="53">
        <v>225</v>
      </c>
      <c r="Y293" s="52">
        <f t="shared" si="30"/>
        <v>225</v>
      </c>
      <c r="Z293" s="52">
        <v>0</v>
      </c>
      <c r="AA293" s="52"/>
      <c r="AB293" s="34">
        <f>V293+Y293+Z293</f>
        <v>3225</v>
      </c>
      <c r="AC293" s="34">
        <f>AB293+U293</f>
        <v>16730.400000000001</v>
      </c>
      <c r="AD293" s="57" t="str">
        <f>A293</f>
        <v>651-PR</v>
      </c>
      <c r="AE293" s="74"/>
    </row>
    <row r="294" spans="1:31" s="31" customFormat="1" ht="39.75" hidden="1" customHeight="1" x14ac:dyDescent="0.2">
      <c r="A294" s="178" t="s">
        <v>515</v>
      </c>
      <c r="B294" s="178" t="s">
        <v>684</v>
      </c>
      <c r="C294" s="179" t="s">
        <v>77</v>
      </c>
      <c r="D294" s="179" t="s">
        <v>45</v>
      </c>
      <c r="E294" s="180" t="s">
        <v>261</v>
      </c>
      <c r="F294" s="180" t="s">
        <v>518</v>
      </c>
      <c r="G294" s="180" t="s">
        <v>86</v>
      </c>
      <c r="H294" s="220">
        <v>56</v>
      </c>
      <c r="I294" s="33" t="s">
        <v>48</v>
      </c>
      <c r="J294" s="51">
        <v>585</v>
      </c>
      <c r="K294" s="52">
        <v>20</v>
      </c>
      <c r="L294" s="52">
        <v>0</v>
      </c>
      <c r="M294" s="52">
        <f t="shared" si="27"/>
        <v>20</v>
      </c>
      <c r="N294" s="34">
        <f t="shared" si="29"/>
        <v>11700</v>
      </c>
      <c r="O294" s="53">
        <v>36</v>
      </c>
      <c r="P294" s="53">
        <v>42</v>
      </c>
      <c r="Q294" s="71">
        <v>0.4</v>
      </c>
      <c r="R294" s="71">
        <f t="shared" si="28"/>
        <v>604.80000000000007</v>
      </c>
      <c r="S294" s="53">
        <v>300</v>
      </c>
      <c r="T294" s="34">
        <f>(M294*S294)</f>
        <v>6000</v>
      </c>
      <c r="U294" s="34">
        <f>N294+R294+T294</f>
        <v>18304.8</v>
      </c>
      <c r="V294" s="53">
        <f>M294*200</f>
        <v>4000</v>
      </c>
      <c r="W294" s="53">
        <v>1</v>
      </c>
      <c r="X294" s="53">
        <v>363</v>
      </c>
      <c r="Y294" s="52">
        <f t="shared" si="30"/>
        <v>363</v>
      </c>
      <c r="Z294" s="46">
        <v>0</v>
      </c>
      <c r="AA294" s="46"/>
      <c r="AB294" s="34">
        <f>V294+Y294+Z294</f>
        <v>4363</v>
      </c>
      <c r="AC294" s="34">
        <f>AB294+U294</f>
        <v>22667.8</v>
      </c>
      <c r="AD294" s="57" t="str">
        <f>A294</f>
        <v>651-PR</v>
      </c>
      <c r="AE294" s="74"/>
    </row>
    <row r="295" spans="1:31" s="31" customFormat="1" ht="36" hidden="1" customHeight="1" x14ac:dyDescent="0.2">
      <c r="A295" s="178" t="s">
        <v>515</v>
      </c>
      <c r="B295" s="178" t="s">
        <v>747</v>
      </c>
      <c r="C295" s="179" t="s">
        <v>77</v>
      </c>
      <c r="D295" s="179" t="s">
        <v>50</v>
      </c>
      <c r="E295" s="180" t="s">
        <v>373</v>
      </c>
      <c r="F295" s="180" t="s">
        <v>220</v>
      </c>
      <c r="G295" s="180" t="s">
        <v>441</v>
      </c>
      <c r="H295" s="220">
        <v>56</v>
      </c>
      <c r="I295" s="33" t="s">
        <v>48</v>
      </c>
      <c r="J295" s="51">
        <v>585</v>
      </c>
      <c r="K295" s="181">
        <v>0</v>
      </c>
      <c r="L295" s="181">
        <v>25</v>
      </c>
      <c r="M295" s="52">
        <f t="shared" si="27"/>
        <v>25</v>
      </c>
      <c r="N295" s="34">
        <f t="shared" si="29"/>
        <v>14625</v>
      </c>
      <c r="O295" s="53">
        <v>28</v>
      </c>
      <c r="P295" s="53">
        <v>14</v>
      </c>
      <c r="Q295" s="71">
        <v>0.4</v>
      </c>
      <c r="R295" s="71">
        <f t="shared" si="28"/>
        <v>156.80000000000001</v>
      </c>
      <c r="S295" s="53">
        <v>150</v>
      </c>
      <c r="T295" s="34">
        <f>(M295*S295)</f>
        <v>3750</v>
      </c>
      <c r="U295" s="34">
        <f>N295+R295+T295</f>
        <v>18531.8</v>
      </c>
      <c r="V295" s="53">
        <f>M295*200</f>
        <v>5000</v>
      </c>
      <c r="W295" s="53">
        <v>1</v>
      </c>
      <c r="X295" s="53">
        <v>310</v>
      </c>
      <c r="Y295" s="52">
        <f t="shared" si="30"/>
        <v>310</v>
      </c>
      <c r="Z295" s="52">
        <v>0</v>
      </c>
      <c r="AA295" s="52"/>
      <c r="AB295" s="34">
        <f>V295+Y295+Z295</f>
        <v>5310</v>
      </c>
      <c r="AC295" s="34">
        <f>AB295+U295</f>
        <v>23841.8</v>
      </c>
      <c r="AD295" s="57" t="str">
        <f>A295</f>
        <v>651-PR</v>
      </c>
      <c r="AE295" s="74"/>
    </row>
    <row r="296" spans="1:31" s="31" customFormat="1" ht="50" hidden="1" customHeight="1" x14ac:dyDescent="0.2">
      <c r="A296" s="243" t="s">
        <v>718</v>
      </c>
      <c r="B296" s="243" t="s">
        <v>720</v>
      </c>
      <c r="C296" s="179" t="s">
        <v>77</v>
      </c>
      <c r="D296" s="179" t="s">
        <v>45</v>
      </c>
      <c r="E296" s="180" t="s">
        <v>153</v>
      </c>
      <c r="F296" s="180" t="s">
        <v>149</v>
      </c>
      <c r="G296" s="180" t="s">
        <v>382</v>
      </c>
      <c r="H296" s="246">
        <v>42</v>
      </c>
      <c r="I296" s="178" t="s">
        <v>48</v>
      </c>
      <c r="J296" s="183">
        <v>585</v>
      </c>
      <c r="K296" s="181">
        <v>0</v>
      </c>
      <c r="L296" s="181">
        <v>20</v>
      </c>
      <c r="M296" s="181">
        <f t="shared" ref="M296:M348" si="31">K296+L296</f>
        <v>20</v>
      </c>
      <c r="N296" s="55">
        <f t="shared" si="29"/>
        <v>11700</v>
      </c>
      <c r="O296" s="182">
        <v>28</v>
      </c>
      <c r="P296" s="182">
        <v>10</v>
      </c>
      <c r="Q296" s="184">
        <v>0.4</v>
      </c>
      <c r="R296" s="184">
        <f t="shared" si="28"/>
        <v>112</v>
      </c>
      <c r="S296" s="55">
        <v>300</v>
      </c>
      <c r="T296" s="55">
        <f>(M296*S296)</f>
        <v>6000</v>
      </c>
      <c r="U296" s="55">
        <f>N296+R296+T296</f>
        <v>17812</v>
      </c>
      <c r="V296" s="55">
        <f>M296*200</f>
        <v>4000</v>
      </c>
      <c r="W296" s="182">
        <v>1</v>
      </c>
      <c r="X296" s="55">
        <v>750</v>
      </c>
      <c r="Y296" s="181">
        <f t="shared" si="30"/>
        <v>750</v>
      </c>
      <c r="Z296" s="181">
        <v>0</v>
      </c>
      <c r="AA296" s="181"/>
      <c r="AB296" s="55">
        <f>V296+Y296+Z296</f>
        <v>4750</v>
      </c>
      <c r="AC296" s="55">
        <f>AB296+U296</f>
        <v>22562</v>
      </c>
      <c r="AD296" s="91" t="str">
        <f>A296</f>
        <v>652-A (New: KES-TECH)</v>
      </c>
      <c r="AE296" s="74"/>
    </row>
    <row r="297" spans="1:31" s="31" customFormat="1" ht="50" customHeight="1" x14ac:dyDescent="0.2">
      <c r="A297" s="243" t="s">
        <v>718</v>
      </c>
      <c r="B297" s="243" t="s">
        <v>729</v>
      </c>
      <c r="C297" s="179" t="s">
        <v>77</v>
      </c>
      <c r="D297" s="179" t="s">
        <v>108</v>
      </c>
      <c r="E297" s="180" t="s">
        <v>111</v>
      </c>
      <c r="F297" s="180" t="s">
        <v>722</v>
      </c>
      <c r="G297" s="180" t="s">
        <v>382</v>
      </c>
      <c r="H297" s="246">
        <v>42</v>
      </c>
      <c r="I297" s="178" t="s">
        <v>48</v>
      </c>
      <c r="J297" s="183">
        <v>585</v>
      </c>
      <c r="K297" s="181">
        <v>0</v>
      </c>
      <c r="L297" s="181">
        <v>20</v>
      </c>
      <c r="M297" s="181">
        <f t="shared" si="31"/>
        <v>20</v>
      </c>
      <c r="N297" s="55">
        <f t="shared" si="29"/>
        <v>11700</v>
      </c>
      <c r="O297" s="182">
        <v>28</v>
      </c>
      <c r="P297" s="182">
        <v>27</v>
      </c>
      <c r="Q297" s="184">
        <v>0.4</v>
      </c>
      <c r="R297" s="184">
        <f t="shared" si="28"/>
        <v>302.40000000000003</v>
      </c>
      <c r="S297" s="55">
        <v>300</v>
      </c>
      <c r="T297" s="55">
        <f>(M297*S297)</f>
        <v>6000</v>
      </c>
      <c r="U297" s="55">
        <f>N297+R297+T297</f>
        <v>18002.400000000001</v>
      </c>
      <c r="V297" s="55">
        <f>M297*200</f>
        <v>4000</v>
      </c>
      <c r="W297" s="182">
        <v>1</v>
      </c>
      <c r="X297" s="55">
        <v>175</v>
      </c>
      <c r="Y297" s="181">
        <f t="shared" si="30"/>
        <v>175</v>
      </c>
      <c r="Z297" s="181">
        <v>0</v>
      </c>
      <c r="AA297" s="181"/>
      <c r="AB297" s="55">
        <f>V297+Y297+Z297</f>
        <v>4175</v>
      </c>
      <c r="AC297" s="55">
        <f>AB297+U297</f>
        <v>22177.4</v>
      </c>
      <c r="AD297" s="91"/>
      <c r="AE297" s="74"/>
    </row>
    <row r="298" spans="1:31" s="31" customFormat="1" ht="50" customHeight="1" x14ac:dyDescent="0.2">
      <c r="A298" s="243" t="s">
        <v>718</v>
      </c>
      <c r="B298" s="243" t="s">
        <v>730</v>
      </c>
      <c r="C298" s="179" t="s">
        <v>77</v>
      </c>
      <c r="D298" s="179" t="s">
        <v>108</v>
      </c>
      <c r="E298" s="180" t="s">
        <v>368</v>
      </c>
      <c r="F298" s="180" t="s">
        <v>477</v>
      </c>
      <c r="G298" s="180" t="s">
        <v>91</v>
      </c>
      <c r="H298" s="246">
        <v>42</v>
      </c>
      <c r="I298" s="178" t="s">
        <v>48</v>
      </c>
      <c r="J298" s="183">
        <v>585</v>
      </c>
      <c r="K298" s="181">
        <v>0</v>
      </c>
      <c r="L298" s="181">
        <v>20</v>
      </c>
      <c r="M298" s="181">
        <f t="shared" si="31"/>
        <v>20</v>
      </c>
      <c r="N298" s="55">
        <f t="shared" si="29"/>
        <v>11700</v>
      </c>
      <c r="O298" s="182">
        <v>28</v>
      </c>
      <c r="P298" s="182">
        <v>68</v>
      </c>
      <c r="Q298" s="184">
        <v>0.4</v>
      </c>
      <c r="R298" s="184">
        <f t="shared" si="28"/>
        <v>761.60000000000014</v>
      </c>
      <c r="S298" s="55">
        <v>150</v>
      </c>
      <c r="T298" s="55">
        <f>(M298*S298)</f>
        <v>3000</v>
      </c>
      <c r="U298" s="55">
        <f>N298+R298+T298</f>
        <v>15461.6</v>
      </c>
      <c r="V298" s="55">
        <f>M298*200</f>
        <v>4000</v>
      </c>
      <c r="W298" s="182">
        <v>1</v>
      </c>
      <c r="X298" s="55">
        <v>313</v>
      </c>
      <c r="Y298" s="181">
        <f t="shared" si="30"/>
        <v>313</v>
      </c>
      <c r="Z298" s="181">
        <v>0</v>
      </c>
      <c r="AA298" s="181"/>
      <c r="AB298" s="55">
        <f>V298+Y298+Z298</f>
        <v>4313</v>
      </c>
      <c r="AC298" s="55">
        <f>AB298+U298</f>
        <v>19774.599999999999</v>
      </c>
      <c r="AD298" s="91"/>
      <c r="AE298" s="74"/>
    </row>
    <row r="299" spans="1:31" s="31" customFormat="1" ht="50" customHeight="1" x14ac:dyDescent="0.2">
      <c r="A299" s="243" t="s">
        <v>718</v>
      </c>
      <c r="B299" s="243" t="s">
        <v>731</v>
      </c>
      <c r="C299" s="179" t="s">
        <v>77</v>
      </c>
      <c r="D299" s="179" t="s">
        <v>108</v>
      </c>
      <c r="E299" s="180" t="s">
        <v>415</v>
      </c>
      <c r="F299" s="180" t="s">
        <v>477</v>
      </c>
      <c r="G299" s="180" t="s">
        <v>91</v>
      </c>
      <c r="H299" s="246">
        <v>42</v>
      </c>
      <c r="I299" s="178" t="s">
        <v>48</v>
      </c>
      <c r="J299" s="183">
        <v>585</v>
      </c>
      <c r="K299" s="181">
        <v>0</v>
      </c>
      <c r="L299" s="181">
        <v>20</v>
      </c>
      <c r="M299" s="181">
        <f t="shared" si="31"/>
        <v>20</v>
      </c>
      <c r="N299" s="55">
        <f t="shared" si="29"/>
        <v>11700</v>
      </c>
      <c r="O299" s="182">
        <v>28</v>
      </c>
      <c r="P299" s="182">
        <v>22</v>
      </c>
      <c r="Q299" s="184">
        <v>0.4</v>
      </c>
      <c r="R299" s="184">
        <f t="shared" si="28"/>
        <v>246.40000000000003</v>
      </c>
      <c r="S299" s="55">
        <v>150</v>
      </c>
      <c r="T299" s="55">
        <f>(M299*S299)</f>
        <v>3000</v>
      </c>
      <c r="U299" s="55">
        <f>N299+R299+T299</f>
        <v>14946.4</v>
      </c>
      <c r="V299" s="55">
        <f>M299*200</f>
        <v>4000</v>
      </c>
      <c r="W299" s="182">
        <v>1</v>
      </c>
      <c r="X299" s="55">
        <v>225</v>
      </c>
      <c r="Y299" s="181">
        <f t="shared" si="30"/>
        <v>225</v>
      </c>
      <c r="Z299" s="181">
        <v>0</v>
      </c>
      <c r="AA299" s="181"/>
      <c r="AB299" s="55">
        <f>V299+Y299+Z299</f>
        <v>4225</v>
      </c>
      <c r="AC299" s="55">
        <f>AB299+U299</f>
        <v>19171.400000000001</v>
      </c>
      <c r="AD299" s="91"/>
      <c r="AE299" s="74"/>
    </row>
    <row r="300" spans="1:31" s="31" customFormat="1" ht="50" customHeight="1" x14ac:dyDescent="0.2">
      <c r="A300" s="243" t="s">
        <v>718</v>
      </c>
      <c r="B300" s="243" t="s">
        <v>733</v>
      </c>
      <c r="C300" s="179" t="s">
        <v>77</v>
      </c>
      <c r="D300" s="179" t="s">
        <v>108</v>
      </c>
      <c r="E300" s="180" t="s">
        <v>298</v>
      </c>
      <c r="F300" s="180" t="s">
        <v>477</v>
      </c>
      <c r="G300" s="180" t="s">
        <v>91</v>
      </c>
      <c r="H300" s="246">
        <v>42</v>
      </c>
      <c r="I300" s="178" t="s">
        <v>48</v>
      </c>
      <c r="J300" s="183">
        <v>585</v>
      </c>
      <c r="K300" s="181">
        <v>0</v>
      </c>
      <c r="L300" s="181">
        <v>20</v>
      </c>
      <c r="M300" s="181">
        <f t="shared" si="31"/>
        <v>20</v>
      </c>
      <c r="N300" s="55">
        <f t="shared" si="29"/>
        <v>11700</v>
      </c>
      <c r="O300" s="182">
        <v>28</v>
      </c>
      <c r="P300" s="182">
        <v>16</v>
      </c>
      <c r="Q300" s="184">
        <v>0.4</v>
      </c>
      <c r="R300" s="184">
        <f t="shared" si="28"/>
        <v>179.20000000000002</v>
      </c>
      <c r="S300" s="55">
        <v>150</v>
      </c>
      <c r="T300" s="55">
        <f>(M300*S300)</f>
        <v>3000</v>
      </c>
      <c r="U300" s="55">
        <f>N300+R300+T300</f>
        <v>14879.2</v>
      </c>
      <c r="V300" s="55">
        <f>M300*200</f>
        <v>4000</v>
      </c>
      <c r="W300" s="182">
        <v>1</v>
      </c>
      <c r="X300" s="55">
        <v>225</v>
      </c>
      <c r="Y300" s="181">
        <f t="shared" si="30"/>
        <v>225</v>
      </c>
      <c r="Z300" s="181">
        <v>0</v>
      </c>
      <c r="AA300" s="181"/>
      <c r="AB300" s="55">
        <f>V300+Y300+Z300</f>
        <v>4225</v>
      </c>
      <c r="AC300" s="55">
        <f>AB300+U300</f>
        <v>19104.2</v>
      </c>
      <c r="AD300" s="91"/>
      <c r="AE300" s="74"/>
    </row>
    <row r="301" spans="1:31" s="31" customFormat="1" ht="50" customHeight="1" x14ac:dyDescent="0.2">
      <c r="A301" s="243" t="s">
        <v>718</v>
      </c>
      <c r="B301" s="243" t="s">
        <v>732</v>
      </c>
      <c r="C301" s="179" t="s">
        <v>77</v>
      </c>
      <c r="D301" s="179" t="s">
        <v>108</v>
      </c>
      <c r="E301" s="180" t="s">
        <v>210</v>
      </c>
      <c r="F301" s="180" t="s">
        <v>479</v>
      </c>
      <c r="G301" s="180" t="s">
        <v>480</v>
      </c>
      <c r="H301" s="246">
        <v>42</v>
      </c>
      <c r="I301" s="178" t="s">
        <v>48</v>
      </c>
      <c r="J301" s="183">
        <v>585</v>
      </c>
      <c r="K301" s="181">
        <v>0</v>
      </c>
      <c r="L301" s="181">
        <v>20</v>
      </c>
      <c r="M301" s="181">
        <f t="shared" si="31"/>
        <v>20</v>
      </c>
      <c r="N301" s="55">
        <f t="shared" si="29"/>
        <v>11700</v>
      </c>
      <c r="O301" s="182">
        <v>28</v>
      </c>
      <c r="P301" s="182">
        <v>78</v>
      </c>
      <c r="Q301" s="184">
        <v>0.4</v>
      </c>
      <c r="R301" s="184">
        <f t="shared" si="28"/>
        <v>873.60000000000014</v>
      </c>
      <c r="S301" s="55">
        <v>300</v>
      </c>
      <c r="T301" s="55">
        <f>(M301*S301)</f>
        <v>6000</v>
      </c>
      <c r="U301" s="55">
        <f>N301+R301+T301</f>
        <v>18573.599999999999</v>
      </c>
      <c r="V301" s="55">
        <f>M301*200</f>
        <v>4000</v>
      </c>
      <c r="W301" s="182">
        <v>1</v>
      </c>
      <c r="X301" s="55">
        <v>385</v>
      </c>
      <c r="Y301" s="181">
        <f t="shared" si="30"/>
        <v>385</v>
      </c>
      <c r="Z301" s="181">
        <v>0</v>
      </c>
      <c r="AA301" s="181"/>
      <c r="AB301" s="55">
        <f>V301+Y301+Z301</f>
        <v>4385</v>
      </c>
      <c r="AC301" s="55">
        <f>AB301+U301</f>
        <v>22958.6</v>
      </c>
      <c r="AD301" s="91"/>
      <c r="AE301" s="74"/>
    </row>
    <row r="302" spans="1:31" s="31" customFormat="1" ht="50" hidden="1" customHeight="1" x14ac:dyDescent="0.2">
      <c r="A302" s="243" t="s">
        <v>718</v>
      </c>
      <c r="B302" s="243" t="s">
        <v>724</v>
      </c>
      <c r="C302" s="179" t="s">
        <v>33</v>
      </c>
      <c r="D302" s="179" t="s">
        <v>34</v>
      </c>
      <c r="E302" s="180" t="s">
        <v>35</v>
      </c>
      <c r="F302" s="180" t="s">
        <v>85</v>
      </c>
      <c r="G302" s="180" t="s">
        <v>132</v>
      </c>
      <c r="H302" s="246">
        <v>45</v>
      </c>
      <c r="I302" s="178" t="s">
        <v>37</v>
      </c>
      <c r="J302" s="183">
        <v>1200</v>
      </c>
      <c r="K302" s="181">
        <v>0</v>
      </c>
      <c r="L302" s="181">
        <v>17</v>
      </c>
      <c r="M302" s="181">
        <f t="shared" si="31"/>
        <v>17</v>
      </c>
      <c r="N302" s="55">
        <f t="shared" si="29"/>
        <v>20400</v>
      </c>
      <c r="O302" s="182">
        <v>0</v>
      </c>
      <c r="P302" s="182">
        <v>0</v>
      </c>
      <c r="Q302" s="184">
        <v>0.4</v>
      </c>
      <c r="R302" s="184">
        <f t="shared" si="28"/>
        <v>0</v>
      </c>
      <c r="S302" s="55">
        <v>0</v>
      </c>
      <c r="T302" s="55">
        <f>(M302*S302)</f>
        <v>0</v>
      </c>
      <c r="U302" s="55">
        <f>N302+R302+T302</f>
        <v>20400</v>
      </c>
      <c r="V302" s="55">
        <f>M302*200</f>
        <v>3400</v>
      </c>
      <c r="W302" s="182">
        <v>14</v>
      </c>
      <c r="X302" s="55">
        <v>330</v>
      </c>
      <c r="Y302" s="181">
        <f t="shared" si="30"/>
        <v>4620</v>
      </c>
      <c r="Z302" s="181">
        <v>0</v>
      </c>
      <c r="AA302" s="181"/>
      <c r="AB302" s="55">
        <f>V302+Y302+Z302</f>
        <v>8020</v>
      </c>
      <c r="AC302" s="55">
        <f>AB302+U302</f>
        <v>28420</v>
      </c>
      <c r="AD302" s="91"/>
      <c r="AE302" s="74"/>
    </row>
    <row r="303" spans="1:31" s="31" customFormat="1" ht="50" customHeight="1" x14ac:dyDescent="0.2">
      <c r="A303" s="243" t="s">
        <v>718</v>
      </c>
      <c r="B303" s="243" t="s">
        <v>728</v>
      </c>
      <c r="C303" s="179" t="s">
        <v>33</v>
      </c>
      <c r="D303" s="179" t="s">
        <v>108</v>
      </c>
      <c r="E303" s="180" t="s">
        <v>125</v>
      </c>
      <c r="F303" s="180" t="s">
        <v>266</v>
      </c>
      <c r="G303" s="180" t="s">
        <v>267</v>
      </c>
      <c r="H303" s="246">
        <v>45</v>
      </c>
      <c r="I303" s="178" t="s">
        <v>37</v>
      </c>
      <c r="J303" s="183">
        <v>1200</v>
      </c>
      <c r="K303" s="181">
        <v>0</v>
      </c>
      <c r="L303" s="181">
        <v>17</v>
      </c>
      <c r="M303" s="181">
        <f t="shared" si="31"/>
        <v>17</v>
      </c>
      <c r="N303" s="55">
        <f t="shared" si="29"/>
        <v>20400</v>
      </c>
      <c r="O303" s="182">
        <v>0</v>
      </c>
      <c r="P303" s="182">
        <v>0</v>
      </c>
      <c r="Q303" s="184">
        <v>0.4</v>
      </c>
      <c r="R303" s="184">
        <f t="shared" si="28"/>
        <v>0</v>
      </c>
      <c r="S303" s="55">
        <v>0</v>
      </c>
      <c r="T303" s="55">
        <f>(M303*S303)</f>
        <v>0</v>
      </c>
      <c r="U303" s="55">
        <f>N303+R303+T303</f>
        <v>20400</v>
      </c>
      <c r="V303" s="55">
        <f>M303*200</f>
        <v>3400</v>
      </c>
      <c r="W303" s="182">
        <v>14</v>
      </c>
      <c r="X303" s="55">
        <v>980</v>
      </c>
      <c r="Y303" s="181">
        <f t="shared" si="30"/>
        <v>13720</v>
      </c>
      <c r="Z303" s="181">
        <v>0</v>
      </c>
      <c r="AA303" s="181"/>
      <c r="AB303" s="55">
        <f>V303+Y303+Z303</f>
        <v>17120</v>
      </c>
      <c r="AC303" s="55">
        <f>AB303+U303</f>
        <v>37520</v>
      </c>
      <c r="AD303" s="91"/>
      <c r="AE303" s="74"/>
    </row>
    <row r="304" spans="1:31" s="31" customFormat="1" ht="50" hidden="1" customHeight="1" x14ac:dyDescent="0.2">
      <c r="A304" s="243" t="s">
        <v>718</v>
      </c>
      <c r="B304" s="243" t="s">
        <v>725</v>
      </c>
      <c r="C304" s="179" t="s">
        <v>33</v>
      </c>
      <c r="D304" s="179" t="s">
        <v>45</v>
      </c>
      <c r="E304" s="180" t="s">
        <v>216</v>
      </c>
      <c r="F304" s="180" t="s">
        <v>78</v>
      </c>
      <c r="G304" s="180" t="s">
        <v>726</v>
      </c>
      <c r="H304" s="246">
        <v>45</v>
      </c>
      <c r="I304" s="178" t="s">
        <v>37</v>
      </c>
      <c r="J304" s="183">
        <v>1200</v>
      </c>
      <c r="K304" s="181">
        <v>0</v>
      </c>
      <c r="L304" s="181">
        <v>17</v>
      </c>
      <c r="M304" s="181">
        <f t="shared" si="31"/>
        <v>17</v>
      </c>
      <c r="N304" s="55">
        <f t="shared" si="29"/>
        <v>20400</v>
      </c>
      <c r="O304" s="182">
        <v>0</v>
      </c>
      <c r="P304" s="182">
        <v>0</v>
      </c>
      <c r="Q304" s="184">
        <v>0.4</v>
      </c>
      <c r="R304" s="184">
        <f t="shared" si="28"/>
        <v>0</v>
      </c>
      <c r="S304" s="55">
        <v>0</v>
      </c>
      <c r="T304" s="55">
        <f>(M304*S304)</f>
        <v>0</v>
      </c>
      <c r="U304" s="55">
        <f>N304+R304+T304</f>
        <v>20400</v>
      </c>
      <c r="V304" s="55">
        <f>M304*200</f>
        <v>3400</v>
      </c>
      <c r="W304" s="182">
        <v>12</v>
      </c>
      <c r="X304" s="55">
        <v>750</v>
      </c>
      <c r="Y304" s="181">
        <f t="shared" si="30"/>
        <v>9000</v>
      </c>
      <c r="Z304" s="181">
        <v>0</v>
      </c>
      <c r="AA304" s="181"/>
      <c r="AB304" s="55">
        <f>V304+Y304+Z304</f>
        <v>12400</v>
      </c>
      <c r="AC304" s="55">
        <f>AB304+U304</f>
        <v>32800</v>
      </c>
      <c r="AD304" s="91"/>
      <c r="AE304" s="74"/>
    </row>
    <row r="305" spans="1:31" s="31" customFormat="1" ht="50" hidden="1" customHeight="1" x14ac:dyDescent="0.2">
      <c r="A305" s="243" t="s">
        <v>718</v>
      </c>
      <c r="B305" s="243" t="s">
        <v>727</v>
      </c>
      <c r="C305" s="179" t="s">
        <v>33</v>
      </c>
      <c r="D305" s="179" t="s">
        <v>45</v>
      </c>
      <c r="E305" s="180" t="s">
        <v>65</v>
      </c>
      <c r="F305" s="180" t="s">
        <v>102</v>
      </c>
      <c r="G305" s="180" t="s">
        <v>258</v>
      </c>
      <c r="H305" s="246">
        <v>45</v>
      </c>
      <c r="I305" s="178" t="s">
        <v>37</v>
      </c>
      <c r="J305" s="183">
        <v>1200</v>
      </c>
      <c r="K305" s="181">
        <v>0</v>
      </c>
      <c r="L305" s="181">
        <v>20</v>
      </c>
      <c r="M305" s="181">
        <f t="shared" si="31"/>
        <v>20</v>
      </c>
      <c r="N305" s="55">
        <f t="shared" si="29"/>
        <v>24000</v>
      </c>
      <c r="O305" s="182">
        <v>0</v>
      </c>
      <c r="P305" s="182">
        <v>0</v>
      </c>
      <c r="Q305" s="184">
        <v>0.4</v>
      </c>
      <c r="R305" s="184">
        <f t="shared" si="28"/>
        <v>0</v>
      </c>
      <c r="S305" s="55">
        <v>0</v>
      </c>
      <c r="T305" s="55">
        <f>(M305*S305)</f>
        <v>0</v>
      </c>
      <c r="U305" s="55">
        <f>N305+R305+T305</f>
        <v>24000</v>
      </c>
      <c r="V305" s="55">
        <f>M305*200</f>
        <v>4000</v>
      </c>
      <c r="W305" s="182">
        <v>14</v>
      </c>
      <c r="X305" s="55">
        <v>550</v>
      </c>
      <c r="Y305" s="181">
        <f t="shared" si="30"/>
        <v>7700</v>
      </c>
      <c r="Z305" s="181">
        <v>0</v>
      </c>
      <c r="AA305" s="181"/>
      <c r="AB305" s="55">
        <f>V305+Y305+Z305</f>
        <v>11700</v>
      </c>
      <c r="AC305" s="55">
        <f>AB305+U305</f>
        <v>35700</v>
      </c>
      <c r="AD305" s="91"/>
      <c r="AE305" s="74"/>
    </row>
    <row r="306" spans="1:31" s="31" customFormat="1" ht="50" hidden="1" customHeight="1" x14ac:dyDescent="0.2">
      <c r="A306" s="243" t="s">
        <v>718</v>
      </c>
      <c r="B306" s="243" t="s">
        <v>723</v>
      </c>
      <c r="C306" s="179" t="s">
        <v>77</v>
      </c>
      <c r="D306" s="179" t="s">
        <v>45</v>
      </c>
      <c r="E306" s="180" t="s">
        <v>261</v>
      </c>
      <c r="F306" s="180" t="s">
        <v>722</v>
      </c>
      <c r="G306" s="180" t="s">
        <v>382</v>
      </c>
      <c r="H306" s="246">
        <v>42</v>
      </c>
      <c r="I306" s="178" t="s">
        <v>48</v>
      </c>
      <c r="J306" s="183">
        <v>585</v>
      </c>
      <c r="K306" s="181">
        <v>0</v>
      </c>
      <c r="L306" s="181">
        <v>22</v>
      </c>
      <c r="M306" s="181">
        <f t="shared" si="31"/>
        <v>22</v>
      </c>
      <c r="N306" s="55">
        <f t="shared" si="29"/>
        <v>12870</v>
      </c>
      <c r="O306" s="182">
        <v>28</v>
      </c>
      <c r="P306" s="182">
        <v>42</v>
      </c>
      <c r="Q306" s="184">
        <v>0.4</v>
      </c>
      <c r="R306" s="184">
        <f t="shared" si="28"/>
        <v>470.40000000000003</v>
      </c>
      <c r="S306" s="55">
        <v>300</v>
      </c>
      <c r="T306" s="55">
        <f>(M306*S306)</f>
        <v>6600</v>
      </c>
      <c r="U306" s="55">
        <f>N306+R306+T306</f>
        <v>19940.400000000001</v>
      </c>
      <c r="V306" s="55">
        <f>M306*200</f>
        <v>4400</v>
      </c>
      <c r="W306" s="182">
        <v>1</v>
      </c>
      <c r="X306" s="55">
        <v>363</v>
      </c>
      <c r="Y306" s="181">
        <f t="shared" si="30"/>
        <v>363</v>
      </c>
      <c r="Z306" s="181">
        <v>0</v>
      </c>
      <c r="AA306" s="181"/>
      <c r="AB306" s="55">
        <f>V306+Y306+Z306</f>
        <v>4763</v>
      </c>
      <c r="AC306" s="55">
        <f>AB306+U306</f>
        <v>24703.4</v>
      </c>
      <c r="AD306" s="91"/>
      <c r="AE306" s="74"/>
    </row>
    <row r="307" spans="1:31" s="31" customFormat="1" ht="50" hidden="1" customHeight="1" x14ac:dyDescent="0.2">
      <c r="A307" s="243" t="s">
        <v>718</v>
      </c>
      <c r="B307" s="243" t="s">
        <v>721</v>
      </c>
      <c r="C307" s="179" t="s">
        <v>77</v>
      </c>
      <c r="D307" s="179" t="s">
        <v>45</v>
      </c>
      <c r="E307" s="180" t="s">
        <v>148</v>
      </c>
      <c r="F307" s="180" t="s">
        <v>149</v>
      </c>
      <c r="G307" s="180" t="s">
        <v>382</v>
      </c>
      <c r="H307" s="246">
        <v>42</v>
      </c>
      <c r="I307" s="178" t="s">
        <v>48</v>
      </c>
      <c r="J307" s="183">
        <v>585</v>
      </c>
      <c r="K307" s="181">
        <v>0</v>
      </c>
      <c r="L307" s="181">
        <v>20</v>
      </c>
      <c r="M307" s="181">
        <f t="shared" si="31"/>
        <v>20</v>
      </c>
      <c r="N307" s="55">
        <f t="shared" si="29"/>
        <v>11700</v>
      </c>
      <c r="O307" s="182">
        <v>28</v>
      </c>
      <c r="P307" s="182">
        <v>10</v>
      </c>
      <c r="Q307" s="184">
        <v>0.4</v>
      </c>
      <c r="R307" s="184">
        <f t="shared" si="28"/>
        <v>112</v>
      </c>
      <c r="S307" s="55">
        <v>300</v>
      </c>
      <c r="T307" s="55">
        <f>(M307*S307)</f>
        <v>6000</v>
      </c>
      <c r="U307" s="55">
        <f>N307+R307+T307</f>
        <v>17812</v>
      </c>
      <c r="V307" s="55">
        <f>M307*200</f>
        <v>4000</v>
      </c>
      <c r="W307" s="182">
        <v>1</v>
      </c>
      <c r="X307" s="55">
        <v>750</v>
      </c>
      <c r="Y307" s="181">
        <f t="shared" si="30"/>
        <v>750</v>
      </c>
      <c r="Z307" s="181">
        <v>0</v>
      </c>
      <c r="AA307" s="181"/>
      <c r="AB307" s="55">
        <f>V307+Y307+Z307</f>
        <v>4750</v>
      </c>
      <c r="AC307" s="55">
        <f>AB307+U307</f>
        <v>22562</v>
      </c>
      <c r="AD307" s="91"/>
      <c r="AE307" s="74"/>
    </row>
    <row r="308" spans="1:31" s="31" customFormat="1" ht="39.75" hidden="1" customHeight="1" x14ac:dyDescent="0.2">
      <c r="A308" s="243" t="s">
        <v>527</v>
      </c>
      <c r="B308" s="243" t="s">
        <v>716</v>
      </c>
      <c r="C308" s="179" t="s">
        <v>77</v>
      </c>
      <c r="D308" s="179" t="s">
        <v>45</v>
      </c>
      <c r="E308" s="180" t="s">
        <v>313</v>
      </c>
      <c r="F308" s="180" t="s">
        <v>214</v>
      </c>
      <c r="G308" s="180" t="s">
        <v>734</v>
      </c>
      <c r="H308" s="246">
        <v>42</v>
      </c>
      <c r="I308" s="178" t="s">
        <v>48</v>
      </c>
      <c r="J308" s="183">
        <v>585</v>
      </c>
      <c r="K308" s="181">
        <v>0</v>
      </c>
      <c r="L308" s="181">
        <v>28</v>
      </c>
      <c r="M308" s="181">
        <f t="shared" si="31"/>
        <v>28</v>
      </c>
      <c r="N308" s="55">
        <f t="shared" si="29"/>
        <v>16380</v>
      </c>
      <c r="O308" s="182">
        <v>28</v>
      </c>
      <c r="P308" s="182">
        <v>56</v>
      </c>
      <c r="Q308" s="184">
        <v>0.4</v>
      </c>
      <c r="R308" s="184">
        <f t="shared" si="28"/>
        <v>627.20000000000005</v>
      </c>
      <c r="S308" s="55">
        <v>0</v>
      </c>
      <c r="T308" s="55">
        <f>(M308*S308)</f>
        <v>0</v>
      </c>
      <c r="U308" s="55">
        <f>N308+R308+T308</f>
        <v>17007.2</v>
      </c>
      <c r="V308" s="55">
        <f>M308*200</f>
        <v>5600</v>
      </c>
      <c r="W308" s="55">
        <v>1</v>
      </c>
      <c r="X308" s="55">
        <v>320</v>
      </c>
      <c r="Y308" s="181">
        <f t="shared" si="30"/>
        <v>320</v>
      </c>
      <c r="Z308" s="181">
        <v>0</v>
      </c>
      <c r="AA308" s="181"/>
      <c r="AB308" s="55">
        <f>V308+Y308+Z308</f>
        <v>5920</v>
      </c>
      <c r="AC308" s="55">
        <f>AB308+U308</f>
        <v>22927.200000000001</v>
      </c>
      <c r="AD308" s="91" t="str">
        <f>A308</f>
        <v>652-B</v>
      </c>
      <c r="AE308" s="74" t="s">
        <v>528</v>
      </c>
    </row>
    <row r="309" spans="1:31" s="31" customFormat="1" ht="42.75" hidden="1" customHeight="1" x14ac:dyDescent="0.2">
      <c r="A309" s="33" t="s">
        <v>527</v>
      </c>
      <c r="B309" s="33"/>
      <c r="C309" s="28" t="s">
        <v>33</v>
      </c>
      <c r="D309" s="28" t="s">
        <v>50</v>
      </c>
      <c r="E309" s="89" t="s">
        <v>35</v>
      </c>
      <c r="F309" s="35" t="s">
        <v>266</v>
      </c>
      <c r="G309" s="35" t="s">
        <v>267</v>
      </c>
      <c r="H309" s="220">
        <v>45</v>
      </c>
      <c r="I309" s="33" t="s">
        <v>37</v>
      </c>
      <c r="J309" s="51">
        <v>1200</v>
      </c>
      <c r="K309" s="52">
        <v>0</v>
      </c>
      <c r="L309" s="52">
        <v>0</v>
      </c>
      <c r="M309" s="52">
        <f t="shared" si="31"/>
        <v>0</v>
      </c>
      <c r="N309" s="34">
        <f t="shared" si="29"/>
        <v>0</v>
      </c>
      <c r="O309" s="53">
        <v>0</v>
      </c>
      <c r="P309" s="53">
        <v>0</v>
      </c>
      <c r="Q309" s="71">
        <v>0.4</v>
      </c>
      <c r="R309" s="71">
        <f t="shared" si="28"/>
        <v>0</v>
      </c>
      <c r="S309" s="34">
        <v>0</v>
      </c>
      <c r="T309" s="34">
        <f>(M309*S309)</f>
        <v>0</v>
      </c>
      <c r="U309" s="34">
        <f>N309+R309+T309</f>
        <v>0</v>
      </c>
      <c r="V309" s="34">
        <f>M309*200</f>
        <v>0</v>
      </c>
      <c r="W309" s="34">
        <v>0</v>
      </c>
      <c r="X309" s="34">
        <v>160</v>
      </c>
      <c r="Y309" s="52">
        <f t="shared" si="30"/>
        <v>0</v>
      </c>
      <c r="Z309" s="52">
        <v>0</v>
      </c>
      <c r="AA309" s="52"/>
      <c r="AB309" s="34">
        <f>V309+Y309+Z309</f>
        <v>0</v>
      </c>
      <c r="AC309" s="34">
        <f>AB309+U309</f>
        <v>0</v>
      </c>
      <c r="AD309" s="91" t="str">
        <f>A309</f>
        <v>652-B</v>
      </c>
      <c r="AE309" s="74"/>
    </row>
    <row r="310" spans="1:31" s="31" customFormat="1" ht="34.5" customHeight="1" x14ac:dyDescent="0.2">
      <c r="A310" s="178" t="s">
        <v>529</v>
      </c>
      <c r="B310" s="178" t="s">
        <v>765</v>
      </c>
      <c r="C310" s="88" t="s">
        <v>33</v>
      </c>
      <c r="D310" s="88" t="s">
        <v>108</v>
      </c>
      <c r="E310" s="89" t="s">
        <v>438</v>
      </c>
      <c r="F310" s="89" t="s">
        <v>264</v>
      </c>
      <c r="G310" s="89" t="s">
        <v>530</v>
      </c>
      <c r="H310" s="220">
        <v>45</v>
      </c>
      <c r="I310" s="90" t="s">
        <v>172</v>
      </c>
      <c r="J310" s="51">
        <v>585</v>
      </c>
      <c r="K310" s="52">
        <v>0</v>
      </c>
      <c r="L310" s="52">
        <v>0</v>
      </c>
      <c r="M310" s="52">
        <f t="shared" si="31"/>
        <v>0</v>
      </c>
      <c r="N310" s="34">
        <f t="shared" si="29"/>
        <v>0</v>
      </c>
      <c r="O310" s="53">
        <v>0</v>
      </c>
      <c r="P310" s="53">
        <v>116</v>
      </c>
      <c r="Q310" s="71">
        <v>0.4</v>
      </c>
      <c r="R310" s="71">
        <f t="shared" si="28"/>
        <v>0</v>
      </c>
      <c r="S310" s="53">
        <v>310</v>
      </c>
      <c r="T310" s="34">
        <f>(M310*S310)</f>
        <v>0</v>
      </c>
      <c r="U310" s="34">
        <f>N310+R310+T310</f>
        <v>0</v>
      </c>
      <c r="V310" s="53">
        <f>M310*200</f>
        <v>0</v>
      </c>
      <c r="W310" s="34">
        <v>0</v>
      </c>
      <c r="X310" s="34">
        <v>625</v>
      </c>
      <c r="Y310" s="52">
        <f t="shared" si="30"/>
        <v>0</v>
      </c>
      <c r="Z310" s="46">
        <v>0</v>
      </c>
      <c r="AA310" s="46"/>
      <c r="AB310" s="34">
        <f>V310+Y310+Z310</f>
        <v>0</v>
      </c>
      <c r="AC310" s="34">
        <f>AB310+U310</f>
        <v>0</v>
      </c>
      <c r="AD310" s="91" t="str">
        <f>A310</f>
        <v>652-PR</v>
      </c>
      <c r="AE310" s="74" t="s">
        <v>532</v>
      </c>
    </row>
    <row r="311" spans="1:31" s="31" customFormat="1" ht="37" customHeight="1" x14ac:dyDescent="0.2">
      <c r="A311" s="33" t="s">
        <v>529</v>
      </c>
      <c r="B311" s="33" t="s">
        <v>655</v>
      </c>
      <c r="C311" s="88" t="s">
        <v>33</v>
      </c>
      <c r="D311" s="88" t="s">
        <v>108</v>
      </c>
      <c r="E311" s="89" t="s">
        <v>438</v>
      </c>
      <c r="F311" s="89" t="s">
        <v>264</v>
      </c>
      <c r="G311" s="89" t="s">
        <v>530</v>
      </c>
      <c r="H311" s="220">
        <v>45</v>
      </c>
      <c r="I311" s="90" t="s">
        <v>172</v>
      </c>
      <c r="J311" s="51">
        <v>585</v>
      </c>
      <c r="K311" s="52">
        <v>0</v>
      </c>
      <c r="L311" s="52">
        <v>0</v>
      </c>
      <c r="M311" s="52">
        <f t="shared" si="31"/>
        <v>0</v>
      </c>
      <c r="N311" s="34">
        <f t="shared" si="29"/>
        <v>0</v>
      </c>
      <c r="O311" s="53">
        <v>0</v>
      </c>
      <c r="P311" s="53">
        <v>116</v>
      </c>
      <c r="Q311" s="71">
        <v>0.4</v>
      </c>
      <c r="R311" s="71">
        <f t="shared" si="28"/>
        <v>0</v>
      </c>
      <c r="S311" s="53">
        <v>0</v>
      </c>
      <c r="T311" s="34">
        <f>(M311*S311)</f>
        <v>0</v>
      </c>
      <c r="U311" s="34">
        <f>N311+R311+T311</f>
        <v>0</v>
      </c>
      <c r="V311" s="53">
        <f>M311*200</f>
        <v>0</v>
      </c>
      <c r="W311" s="34">
        <v>0</v>
      </c>
      <c r="X311" s="34">
        <v>625</v>
      </c>
      <c r="Y311" s="52">
        <f t="shared" si="30"/>
        <v>0</v>
      </c>
      <c r="Z311" s="46">
        <v>0</v>
      </c>
      <c r="AA311" s="46"/>
      <c r="AB311" s="34">
        <f>V311+Y311+Z311</f>
        <v>0</v>
      </c>
      <c r="AC311" s="34">
        <f>AB311+U311</f>
        <v>0</v>
      </c>
      <c r="AD311" s="91" t="str">
        <f>A311</f>
        <v>652-PR</v>
      </c>
      <c r="AE311" s="74" t="s">
        <v>532</v>
      </c>
    </row>
    <row r="312" spans="1:31" s="31" customFormat="1" ht="39.75" customHeight="1" x14ac:dyDescent="0.2">
      <c r="A312" s="33" t="s">
        <v>529</v>
      </c>
      <c r="B312" s="33"/>
      <c r="C312" s="88" t="s">
        <v>33</v>
      </c>
      <c r="D312" s="88" t="s">
        <v>108</v>
      </c>
      <c r="E312" s="89" t="s">
        <v>302</v>
      </c>
      <c r="F312" s="89" t="s">
        <v>533</v>
      </c>
      <c r="G312" s="35" t="s">
        <v>135</v>
      </c>
      <c r="H312" s="220">
        <v>45</v>
      </c>
      <c r="I312" s="90" t="s">
        <v>48</v>
      </c>
      <c r="J312" s="51">
        <v>585</v>
      </c>
      <c r="K312" s="52">
        <v>0</v>
      </c>
      <c r="L312" s="52">
        <v>17</v>
      </c>
      <c r="M312" s="52">
        <f t="shared" si="31"/>
        <v>17</v>
      </c>
      <c r="N312" s="34">
        <f t="shared" si="29"/>
        <v>9945</v>
      </c>
      <c r="O312" s="53">
        <v>28</v>
      </c>
      <c r="P312" s="53">
        <v>116</v>
      </c>
      <c r="Q312" s="71">
        <v>0.4</v>
      </c>
      <c r="R312" s="71">
        <f t="shared" si="28"/>
        <v>1299.2000000000003</v>
      </c>
      <c r="S312" s="53">
        <v>235</v>
      </c>
      <c r="T312" s="34">
        <f>(M312*S312)</f>
        <v>3995</v>
      </c>
      <c r="U312" s="34">
        <f>N312+R312+T312</f>
        <v>15239.2</v>
      </c>
      <c r="V312" s="53">
        <f>M312*200</f>
        <v>3400</v>
      </c>
      <c r="W312" s="34">
        <v>1</v>
      </c>
      <c r="X312" s="34">
        <v>459</v>
      </c>
      <c r="Y312" s="52">
        <f t="shared" si="30"/>
        <v>459</v>
      </c>
      <c r="Z312" s="46">
        <v>0</v>
      </c>
      <c r="AA312" s="46"/>
      <c r="AB312" s="34">
        <f>V312+Y312+Z312</f>
        <v>3859</v>
      </c>
      <c r="AC312" s="34">
        <f>AB312+U312</f>
        <v>19098.2</v>
      </c>
      <c r="AD312" s="91" t="str">
        <f>A312</f>
        <v>652-PR</v>
      </c>
      <c r="AE312" s="74"/>
    </row>
    <row r="313" spans="1:31" s="31" customFormat="1" ht="33" hidden="1" customHeight="1" x14ac:dyDescent="0.2">
      <c r="A313" s="33" t="s">
        <v>529</v>
      </c>
      <c r="B313" s="33" t="s">
        <v>32</v>
      </c>
      <c r="C313" s="28" t="s">
        <v>33</v>
      </c>
      <c r="D313" s="28" t="s">
        <v>45</v>
      </c>
      <c r="E313" s="35" t="s">
        <v>310</v>
      </c>
      <c r="F313" s="35" t="s">
        <v>535</v>
      </c>
      <c r="G313" s="35" t="s">
        <v>135</v>
      </c>
      <c r="H313" s="220">
        <v>45</v>
      </c>
      <c r="I313" s="33" t="s">
        <v>48</v>
      </c>
      <c r="J313" s="51">
        <v>585</v>
      </c>
      <c r="K313" s="52">
        <v>0</v>
      </c>
      <c r="L313" s="52">
        <v>17</v>
      </c>
      <c r="M313" s="52">
        <f t="shared" si="31"/>
        <v>17</v>
      </c>
      <c r="N313" s="34">
        <f t="shared" si="29"/>
        <v>9945</v>
      </c>
      <c r="O313" s="53">
        <v>14</v>
      </c>
      <c r="P313" s="53">
        <v>128</v>
      </c>
      <c r="Q313" s="71">
        <v>0.4</v>
      </c>
      <c r="R313" s="71">
        <f t="shared" si="28"/>
        <v>716.80000000000007</v>
      </c>
      <c r="S313" s="53">
        <v>235</v>
      </c>
      <c r="T313" s="34">
        <f>(M313*S313)</f>
        <v>3995</v>
      </c>
      <c r="U313" s="34">
        <f>N313+R313+T313</f>
        <v>14656.8</v>
      </c>
      <c r="V313" s="53">
        <f>M313*200</f>
        <v>3400</v>
      </c>
      <c r="W313" s="53">
        <v>1</v>
      </c>
      <c r="X313" s="53">
        <v>685</v>
      </c>
      <c r="Y313" s="52">
        <f t="shared" si="30"/>
        <v>685</v>
      </c>
      <c r="Z313" s="46">
        <v>0</v>
      </c>
      <c r="AA313" s="46"/>
      <c r="AB313" s="34">
        <f>V313+Y313+Z313</f>
        <v>4085</v>
      </c>
      <c r="AC313" s="34">
        <f>AB313+U313</f>
        <v>18741.8</v>
      </c>
      <c r="AD313" s="91" t="str">
        <f>A313</f>
        <v>652-PR</v>
      </c>
      <c r="AE313" s="74" t="s">
        <v>537</v>
      </c>
    </row>
    <row r="314" spans="1:31" s="31" customFormat="1" ht="33.75" hidden="1" customHeight="1" x14ac:dyDescent="0.2">
      <c r="A314" s="33" t="s">
        <v>529</v>
      </c>
      <c r="B314" s="33" t="s">
        <v>32</v>
      </c>
      <c r="C314" s="28" t="s">
        <v>33</v>
      </c>
      <c r="D314" s="28" t="s">
        <v>45</v>
      </c>
      <c r="E314" s="35" t="s">
        <v>310</v>
      </c>
      <c r="F314" s="35" t="s">
        <v>535</v>
      </c>
      <c r="G314" s="35" t="s">
        <v>135</v>
      </c>
      <c r="H314" s="220">
        <v>45</v>
      </c>
      <c r="I314" s="33" t="s">
        <v>48</v>
      </c>
      <c r="J314" s="51">
        <v>585</v>
      </c>
      <c r="K314" s="52">
        <v>17</v>
      </c>
      <c r="L314" s="52">
        <v>0</v>
      </c>
      <c r="M314" s="52">
        <f t="shared" si="31"/>
        <v>17</v>
      </c>
      <c r="N314" s="34">
        <f t="shared" si="29"/>
        <v>9945</v>
      </c>
      <c r="O314" s="53">
        <v>14</v>
      </c>
      <c r="P314" s="53">
        <v>128</v>
      </c>
      <c r="Q314" s="71">
        <v>0.4</v>
      </c>
      <c r="R314" s="71">
        <f t="shared" si="28"/>
        <v>716.80000000000007</v>
      </c>
      <c r="S314" s="53">
        <v>235</v>
      </c>
      <c r="T314" s="34">
        <f>(M314*S314)</f>
        <v>3995</v>
      </c>
      <c r="U314" s="34">
        <f>N314+R314+T314</f>
        <v>14656.8</v>
      </c>
      <c r="V314" s="53">
        <f>M314*200</f>
        <v>3400</v>
      </c>
      <c r="W314" s="53">
        <v>1</v>
      </c>
      <c r="X314" s="53">
        <v>685</v>
      </c>
      <c r="Y314" s="52">
        <f t="shared" si="30"/>
        <v>685</v>
      </c>
      <c r="Z314" s="46">
        <v>0</v>
      </c>
      <c r="AA314" s="46"/>
      <c r="AB314" s="34">
        <f>V314+Y314+Z314</f>
        <v>4085</v>
      </c>
      <c r="AC314" s="34">
        <f>AB314+U314</f>
        <v>18741.8</v>
      </c>
      <c r="AD314" s="91" t="str">
        <f>A314</f>
        <v>652-PR</v>
      </c>
      <c r="AE314" s="74"/>
    </row>
    <row r="315" spans="1:31" s="31" customFormat="1" ht="38.25" hidden="1" customHeight="1" x14ac:dyDescent="0.2">
      <c r="A315" s="33" t="s">
        <v>529</v>
      </c>
      <c r="B315" s="33" t="s">
        <v>596</v>
      </c>
      <c r="C315" s="28" t="s">
        <v>33</v>
      </c>
      <c r="D315" s="28" t="s">
        <v>45</v>
      </c>
      <c r="E315" s="35" t="s">
        <v>148</v>
      </c>
      <c r="F315" s="35" t="s">
        <v>52</v>
      </c>
      <c r="G315" s="35" t="s">
        <v>258</v>
      </c>
      <c r="H315" s="220">
        <v>45</v>
      </c>
      <c r="I315" s="33" t="s">
        <v>48</v>
      </c>
      <c r="J315" s="51">
        <v>585</v>
      </c>
      <c r="K315" s="52">
        <v>18</v>
      </c>
      <c r="L315" s="52">
        <v>0</v>
      </c>
      <c r="M315" s="52">
        <f t="shared" si="31"/>
        <v>18</v>
      </c>
      <c r="N315" s="34">
        <f t="shared" si="29"/>
        <v>10530</v>
      </c>
      <c r="O315" s="53">
        <v>28</v>
      </c>
      <c r="P315" s="53">
        <v>14</v>
      </c>
      <c r="Q315" s="71">
        <v>0.4</v>
      </c>
      <c r="R315" s="54">
        <f t="shared" si="28"/>
        <v>156.80000000000001</v>
      </c>
      <c r="S315" s="53">
        <v>385</v>
      </c>
      <c r="T315" s="34">
        <f>(M315*S315)</f>
        <v>6930</v>
      </c>
      <c r="U315" s="34">
        <f>N315+R315+T315</f>
        <v>17616.8</v>
      </c>
      <c r="V315" s="34">
        <f>M315*200</f>
        <v>3600</v>
      </c>
      <c r="W315" s="34">
        <v>1</v>
      </c>
      <c r="X315" s="34">
        <v>160</v>
      </c>
      <c r="Y315" s="52">
        <f t="shared" si="30"/>
        <v>160</v>
      </c>
      <c r="Z315" s="52">
        <v>0</v>
      </c>
      <c r="AA315" s="52"/>
      <c r="AB315" s="34">
        <f>V315+Y315+Z315</f>
        <v>3760</v>
      </c>
      <c r="AC315" s="34">
        <f>AB315+U315</f>
        <v>21376.799999999999</v>
      </c>
      <c r="AD315" s="91" t="str">
        <f>A315</f>
        <v>652-PR</v>
      </c>
      <c r="AE315" s="74"/>
    </row>
    <row r="316" spans="1:31" s="31" customFormat="1" ht="38.25" hidden="1" customHeight="1" x14ac:dyDescent="0.2">
      <c r="A316" s="33" t="s">
        <v>529</v>
      </c>
      <c r="B316" s="33"/>
      <c r="C316" s="28" t="s">
        <v>33</v>
      </c>
      <c r="D316" s="28" t="s">
        <v>45</v>
      </c>
      <c r="E316" s="35" t="s">
        <v>153</v>
      </c>
      <c r="F316" s="35" t="s">
        <v>52</v>
      </c>
      <c r="G316" s="35" t="s">
        <v>258</v>
      </c>
      <c r="H316" s="220">
        <v>45</v>
      </c>
      <c r="I316" s="33" t="s">
        <v>48</v>
      </c>
      <c r="J316" s="51">
        <v>585</v>
      </c>
      <c r="K316" s="52">
        <v>17</v>
      </c>
      <c r="L316" s="52">
        <v>0</v>
      </c>
      <c r="M316" s="52">
        <f t="shared" si="31"/>
        <v>17</v>
      </c>
      <c r="N316" s="34">
        <f t="shared" si="29"/>
        <v>9945</v>
      </c>
      <c r="O316" s="53">
        <v>28</v>
      </c>
      <c r="P316" s="53">
        <v>31</v>
      </c>
      <c r="Q316" s="71">
        <v>0.4</v>
      </c>
      <c r="R316" s="54">
        <f t="shared" si="28"/>
        <v>347.2</v>
      </c>
      <c r="S316" s="53">
        <v>385</v>
      </c>
      <c r="T316" s="34">
        <f>(M316*S316)</f>
        <v>6545</v>
      </c>
      <c r="U316" s="34">
        <f>N316+R316+T316</f>
        <v>16837.2</v>
      </c>
      <c r="V316" s="34">
        <f>M316*200</f>
        <v>3400</v>
      </c>
      <c r="W316" s="34">
        <v>1</v>
      </c>
      <c r="X316" s="34">
        <v>160</v>
      </c>
      <c r="Y316" s="52">
        <f t="shared" si="30"/>
        <v>160</v>
      </c>
      <c r="Z316" s="52">
        <v>0</v>
      </c>
      <c r="AA316" s="52"/>
      <c r="AB316" s="34">
        <f>V316+Y316+Z316</f>
        <v>3560</v>
      </c>
      <c r="AC316" s="34">
        <f>AB316+U316</f>
        <v>20397.2</v>
      </c>
      <c r="AD316" s="91" t="str">
        <f>A316</f>
        <v>652-PR</v>
      </c>
      <c r="AE316" s="74" t="s">
        <v>541</v>
      </c>
    </row>
    <row r="317" spans="1:31" s="31" customFormat="1" ht="40.5" hidden="1" customHeight="1" x14ac:dyDescent="0.2">
      <c r="A317" s="33" t="s">
        <v>529</v>
      </c>
      <c r="B317" s="33"/>
      <c r="C317" s="28" t="s">
        <v>33</v>
      </c>
      <c r="D317" s="28" t="s">
        <v>45</v>
      </c>
      <c r="E317" s="35" t="s">
        <v>156</v>
      </c>
      <c r="F317" s="35" t="s">
        <v>62</v>
      </c>
      <c r="G317" s="35" t="s">
        <v>258</v>
      </c>
      <c r="H317" s="220">
        <v>45</v>
      </c>
      <c r="I317" s="33" t="s">
        <v>172</v>
      </c>
      <c r="J317" s="51">
        <v>585</v>
      </c>
      <c r="K317" s="52">
        <v>0</v>
      </c>
      <c r="L317" s="52">
        <v>17</v>
      </c>
      <c r="M317" s="52">
        <f t="shared" si="31"/>
        <v>17</v>
      </c>
      <c r="N317" s="34">
        <f t="shared" si="29"/>
        <v>9945</v>
      </c>
      <c r="O317" s="53">
        <v>28</v>
      </c>
      <c r="P317" s="53">
        <v>8</v>
      </c>
      <c r="Q317" s="71">
        <v>0.4</v>
      </c>
      <c r="R317" s="71">
        <f t="shared" si="28"/>
        <v>89.600000000000009</v>
      </c>
      <c r="S317" s="53">
        <v>385</v>
      </c>
      <c r="T317" s="34">
        <f>(M317*S317)</f>
        <v>6545</v>
      </c>
      <c r="U317" s="34">
        <f>N317+R317+T317</f>
        <v>16579.599999999999</v>
      </c>
      <c r="V317" s="34">
        <f>M317*200</f>
        <v>3400</v>
      </c>
      <c r="W317" s="34">
        <v>1</v>
      </c>
      <c r="X317" s="34">
        <v>160</v>
      </c>
      <c r="Y317" s="52">
        <f t="shared" si="30"/>
        <v>160</v>
      </c>
      <c r="Z317" s="46">
        <v>0</v>
      </c>
      <c r="AA317" s="46"/>
      <c r="AB317" s="34">
        <f>V317+Y317+Z317</f>
        <v>3560</v>
      </c>
      <c r="AC317" s="34">
        <f>AB317+U317</f>
        <v>20139.599999999999</v>
      </c>
      <c r="AD317" s="91" t="str">
        <f>A317</f>
        <v>652-PR</v>
      </c>
      <c r="AE317" s="74"/>
    </row>
    <row r="318" spans="1:31" s="31" customFormat="1" ht="39" hidden="1" customHeight="1" x14ac:dyDescent="0.2">
      <c r="A318" s="33" t="s">
        <v>529</v>
      </c>
      <c r="B318" s="33" t="s">
        <v>605</v>
      </c>
      <c r="C318" s="28" t="s">
        <v>33</v>
      </c>
      <c r="D318" s="28" t="s">
        <v>50</v>
      </c>
      <c r="E318" s="35" t="s">
        <v>161</v>
      </c>
      <c r="F318" s="35" t="s">
        <v>134</v>
      </c>
      <c r="G318" s="35" t="s">
        <v>135</v>
      </c>
      <c r="H318" s="220">
        <v>45</v>
      </c>
      <c r="I318" s="33" t="s">
        <v>37</v>
      </c>
      <c r="J318" s="51">
        <v>1200</v>
      </c>
      <c r="K318" s="52">
        <v>0</v>
      </c>
      <c r="L318" s="52">
        <v>20</v>
      </c>
      <c r="M318" s="52">
        <f t="shared" si="31"/>
        <v>20</v>
      </c>
      <c r="N318" s="34">
        <f t="shared" si="29"/>
        <v>24000</v>
      </c>
      <c r="O318" s="53">
        <v>0</v>
      </c>
      <c r="P318" s="53">
        <v>0</v>
      </c>
      <c r="Q318" s="71">
        <v>0.4</v>
      </c>
      <c r="R318" s="71">
        <f t="shared" si="28"/>
        <v>0</v>
      </c>
      <c r="S318" s="53">
        <v>0</v>
      </c>
      <c r="T318" s="34">
        <f>(M318*S318)</f>
        <v>0</v>
      </c>
      <c r="U318" s="34">
        <f>N318+R318+T318</f>
        <v>24000</v>
      </c>
      <c r="V318" s="53">
        <f>M318*200</f>
        <v>4000</v>
      </c>
      <c r="W318" s="53">
        <v>21</v>
      </c>
      <c r="X318" s="53">
        <v>160</v>
      </c>
      <c r="Y318" s="52">
        <f t="shared" si="30"/>
        <v>3360</v>
      </c>
      <c r="Z318" s="46">
        <v>0</v>
      </c>
      <c r="AA318" s="46"/>
      <c r="AB318" s="34">
        <f>V318+Y318+Z318</f>
        <v>7360</v>
      </c>
      <c r="AC318" s="34">
        <f>AB318+U318</f>
        <v>31360</v>
      </c>
      <c r="AD318" s="91" t="str">
        <f>A318</f>
        <v>652-PR</v>
      </c>
      <c r="AE318" s="74"/>
    </row>
    <row r="319" spans="1:31" s="31" customFormat="1" ht="39" hidden="1" customHeight="1" x14ac:dyDescent="0.2">
      <c r="A319" s="33" t="s">
        <v>529</v>
      </c>
      <c r="B319" s="33" t="s">
        <v>606</v>
      </c>
      <c r="C319" s="28" t="s">
        <v>33</v>
      </c>
      <c r="D319" s="28" t="s">
        <v>50</v>
      </c>
      <c r="E319" s="35" t="s">
        <v>161</v>
      </c>
      <c r="F319" s="35" t="s">
        <v>134</v>
      </c>
      <c r="G319" s="35" t="s">
        <v>135</v>
      </c>
      <c r="H319" s="220">
        <v>45</v>
      </c>
      <c r="I319" s="33" t="s">
        <v>37</v>
      </c>
      <c r="J319" s="51">
        <v>1200</v>
      </c>
      <c r="K319" s="52">
        <v>17</v>
      </c>
      <c r="L319" s="52">
        <v>0</v>
      </c>
      <c r="M319" s="52">
        <f t="shared" si="31"/>
        <v>17</v>
      </c>
      <c r="N319" s="34">
        <f t="shared" si="29"/>
        <v>20400</v>
      </c>
      <c r="O319" s="53">
        <v>0</v>
      </c>
      <c r="P319" s="53">
        <v>0</v>
      </c>
      <c r="Q319" s="71">
        <v>0.4</v>
      </c>
      <c r="R319" s="71">
        <v>0</v>
      </c>
      <c r="S319" s="53">
        <v>0</v>
      </c>
      <c r="T319" s="34">
        <v>0</v>
      </c>
      <c r="U319" s="34">
        <f>N319+R319+T319</f>
        <v>20400</v>
      </c>
      <c r="V319" s="53">
        <f>M319*200</f>
        <v>3400</v>
      </c>
      <c r="W319" s="53">
        <v>21</v>
      </c>
      <c r="X319" s="53">
        <v>160</v>
      </c>
      <c r="Y319" s="52">
        <f t="shared" si="30"/>
        <v>3360</v>
      </c>
      <c r="Z319" s="46">
        <v>0</v>
      </c>
      <c r="AA319" s="34">
        <v>7360</v>
      </c>
      <c r="AB319" s="34">
        <f>V319+Y319+Z319</f>
        <v>6760</v>
      </c>
      <c r="AC319" s="34">
        <f>AB319+U319</f>
        <v>27160</v>
      </c>
      <c r="AD319" s="91" t="str">
        <f>A319</f>
        <v>652-PR</v>
      </c>
      <c r="AE319" s="74"/>
    </row>
    <row r="320" spans="1:31" s="31" customFormat="1" ht="42" hidden="1" customHeight="1" x14ac:dyDescent="0.2">
      <c r="A320" s="33" t="s">
        <v>529</v>
      </c>
      <c r="B320" s="33" t="s">
        <v>607</v>
      </c>
      <c r="C320" s="28" t="s">
        <v>33</v>
      </c>
      <c r="D320" s="28" t="s">
        <v>50</v>
      </c>
      <c r="E320" s="35" t="s">
        <v>161</v>
      </c>
      <c r="F320" s="35" t="s">
        <v>134</v>
      </c>
      <c r="G320" s="35" t="s">
        <v>267</v>
      </c>
      <c r="H320" s="220">
        <v>45</v>
      </c>
      <c r="I320" s="33" t="s">
        <v>37</v>
      </c>
      <c r="J320" s="51">
        <v>1200</v>
      </c>
      <c r="K320" s="52">
        <v>20</v>
      </c>
      <c r="L320" s="52">
        <v>0</v>
      </c>
      <c r="M320" s="52">
        <f t="shared" si="31"/>
        <v>20</v>
      </c>
      <c r="N320" s="34">
        <f t="shared" si="29"/>
        <v>24000</v>
      </c>
      <c r="O320" s="53">
        <v>0</v>
      </c>
      <c r="P320" s="53">
        <v>0</v>
      </c>
      <c r="Q320" s="71">
        <v>0.4</v>
      </c>
      <c r="R320" s="71">
        <f t="shared" si="28"/>
        <v>0</v>
      </c>
      <c r="S320" s="53">
        <v>0</v>
      </c>
      <c r="T320" s="34">
        <f>(M320*S320)</f>
        <v>0</v>
      </c>
      <c r="U320" s="34">
        <f>N320+R320+T320</f>
        <v>24000</v>
      </c>
      <c r="V320" s="53">
        <f>M320*200</f>
        <v>4000</v>
      </c>
      <c r="W320" s="53">
        <v>14</v>
      </c>
      <c r="X320" s="53">
        <v>160</v>
      </c>
      <c r="Y320" s="52">
        <f t="shared" si="30"/>
        <v>2240</v>
      </c>
      <c r="Z320" s="46">
        <v>0</v>
      </c>
      <c r="AA320" s="46"/>
      <c r="AB320" s="34">
        <f>V320+Y320+Z320</f>
        <v>6240</v>
      </c>
      <c r="AC320" s="34">
        <f>AB320+U320</f>
        <v>30240</v>
      </c>
      <c r="AD320" s="91" t="str">
        <f>A320</f>
        <v>652-PR</v>
      </c>
      <c r="AE320" s="74"/>
    </row>
    <row r="321" spans="1:31" s="31" customFormat="1" ht="41.25" hidden="1" customHeight="1" x14ac:dyDescent="0.2">
      <c r="A321" s="33" t="s">
        <v>529</v>
      </c>
      <c r="B321" s="33"/>
      <c r="C321" s="28" t="s">
        <v>33</v>
      </c>
      <c r="D321" s="28" t="s">
        <v>50</v>
      </c>
      <c r="E321" s="35" t="s">
        <v>161</v>
      </c>
      <c r="F321" s="35" t="s">
        <v>266</v>
      </c>
      <c r="G321" s="35" t="s">
        <v>267</v>
      </c>
      <c r="H321" s="220">
        <v>45</v>
      </c>
      <c r="I321" s="33" t="s">
        <v>37</v>
      </c>
      <c r="J321" s="51">
        <v>1200</v>
      </c>
      <c r="K321" s="52">
        <v>0</v>
      </c>
      <c r="L321" s="52">
        <v>15</v>
      </c>
      <c r="M321" s="52">
        <f t="shared" si="31"/>
        <v>15</v>
      </c>
      <c r="N321" s="34">
        <f t="shared" si="29"/>
        <v>18000</v>
      </c>
      <c r="O321" s="53">
        <v>0</v>
      </c>
      <c r="P321" s="53">
        <v>0</v>
      </c>
      <c r="Q321" s="71">
        <v>0.4</v>
      </c>
      <c r="R321" s="71">
        <f t="shared" si="28"/>
        <v>0</v>
      </c>
      <c r="S321" s="53">
        <v>0</v>
      </c>
      <c r="T321" s="34">
        <f>(M321*S321)</f>
        <v>0</v>
      </c>
      <c r="U321" s="34">
        <f>N321+R321+T321</f>
        <v>18000</v>
      </c>
      <c r="V321" s="53">
        <f>M321*200</f>
        <v>3000</v>
      </c>
      <c r="W321" s="53">
        <v>14</v>
      </c>
      <c r="X321" s="53">
        <v>160</v>
      </c>
      <c r="Y321" s="52">
        <f t="shared" si="30"/>
        <v>2240</v>
      </c>
      <c r="Z321" s="46">
        <v>0</v>
      </c>
      <c r="AA321" s="46"/>
      <c r="AB321" s="34">
        <f>V321+Y321+Z321</f>
        <v>5240</v>
      </c>
      <c r="AC321" s="34">
        <f>AB321+U321</f>
        <v>23240</v>
      </c>
      <c r="AD321" s="91" t="str">
        <f>A321</f>
        <v>652-PR</v>
      </c>
      <c r="AE321" s="74"/>
    </row>
    <row r="322" spans="1:31" s="31" customFormat="1" ht="34.5" hidden="1" customHeight="1" x14ac:dyDescent="0.2">
      <c r="A322" s="33" t="s">
        <v>529</v>
      </c>
      <c r="B322" s="33"/>
      <c r="C322" s="28" t="s">
        <v>33</v>
      </c>
      <c r="D322" s="28" t="s">
        <v>50</v>
      </c>
      <c r="E322" s="35" t="s">
        <v>385</v>
      </c>
      <c r="F322" s="35" t="s">
        <v>266</v>
      </c>
      <c r="G322" s="35" t="s">
        <v>267</v>
      </c>
      <c r="H322" s="220">
        <v>45</v>
      </c>
      <c r="I322" s="33" t="s">
        <v>37</v>
      </c>
      <c r="J322" s="51">
        <v>1200</v>
      </c>
      <c r="K322" s="52">
        <v>15</v>
      </c>
      <c r="L322" s="52">
        <v>0</v>
      </c>
      <c r="M322" s="52">
        <f t="shared" si="31"/>
        <v>15</v>
      </c>
      <c r="N322" s="34">
        <f t="shared" si="29"/>
        <v>18000</v>
      </c>
      <c r="O322" s="53">
        <v>0</v>
      </c>
      <c r="P322" s="53">
        <v>0</v>
      </c>
      <c r="Q322" s="71">
        <v>0.4</v>
      </c>
      <c r="R322" s="71">
        <f t="shared" si="28"/>
        <v>0</v>
      </c>
      <c r="S322" s="34">
        <v>0</v>
      </c>
      <c r="T322" s="34">
        <f>(M322*S322)</f>
        <v>0</v>
      </c>
      <c r="U322" s="34">
        <f>N322+R322+T322</f>
        <v>18000</v>
      </c>
      <c r="V322" s="34">
        <f>M322*200</f>
        <v>3000</v>
      </c>
      <c r="W322" s="34">
        <v>14</v>
      </c>
      <c r="X322" s="34">
        <v>160</v>
      </c>
      <c r="Y322" s="52">
        <f t="shared" si="30"/>
        <v>2240</v>
      </c>
      <c r="Z322" s="46">
        <v>0</v>
      </c>
      <c r="AA322" s="46"/>
      <c r="AB322" s="34">
        <f>V322+Y322+Z322</f>
        <v>5240</v>
      </c>
      <c r="AC322" s="34">
        <f>AB322+U322</f>
        <v>23240</v>
      </c>
      <c r="AD322" s="91" t="str">
        <f>A322</f>
        <v>652-PR</v>
      </c>
      <c r="AE322" s="74"/>
    </row>
    <row r="323" spans="1:31" s="31" customFormat="1" ht="50.25" hidden="1" customHeight="1" x14ac:dyDescent="0.2">
      <c r="A323" s="33" t="s">
        <v>529</v>
      </c>
      <c r="B323" s="33"/>
      <c r="C323" s="28" t="s">
        <v>33</v>
      </c>
      <c r="D323" s="28" t="s">
        <v>50</v>
      </c>
      <c r="E323" s="35" t="s">
        <v>385</v>
      </c>
      <c r="F323" s="35" t="s">
        <v>102</v>
      </c>
      <c r="G323" s="35" t="s">
        <v>258</v>
      </c>
      <c r="H323" s="220">
        <v>45</v>
      </c>
      <c r="I323" s="33" t="s">
        <v>172</v>
      </c>
      <c r="J323" s="51">
        <v>585</v>
      </c>
      <c r="K323" s="52">
        <v>0</v>
      </c>
      <c r="L323" s="52">
        <v>20</v>
      </c>
      <c r="M323" s="52">
        <f t="shared" si="31"/>
        <v>20</v>
      </c>
      <c r="N323" s="34">
        <f t="shared" si="29"/>
        <v>11700</v>
      </c>
      <c r="O323" s="53">
        <v>17</v>
      </c>
      <c r="P323" s="53">
        <v>10</v>
      </c>
      <c r="Q323" s="71">
        <v>0.4</v>
      </c>
      <c r="R323" s="71">
        <f t="shared" si="28"/>
        <v>68</v>
      </c>
      <c r="S323" s="53">
        <v>385</v>
      </c>
      <c r="T323" s="34">
        <f>(M323*S323)</f>
        <v>7700</v>
      </c>
      <c r="U323" s="34">
        <f>N323+R323+T323</f>
        <v>19468</v>
      </c>
      <c r="V323" s="53">
        <f>M323*200</f>
        <v>4000</v>
      </c>
      <c r="W323" s="53">
        <v>1</v>
      </c>
      <c r="X323" s="53">
        <v>160</v>
      </c>
      <c r="Y323" s="52">
        <f t="shared" si="30"/>
        <v>160</v>
      </c>
      <c r="Z323" s="46">
        <v>0</v>
      </c>
      <c r="AA323" s="46"/>
      <c r="AB323" s="34">
        <f>V323+Y323+Z323</f>
        <v>4160</v>
      </c>
      <c r="AC323" s="34">
        <f>AB323+U323</f>
        <v>23628</v>
      </c>
      <c r="AD323" s="91" t="str">
        <f>A323</f>
        <v>652-PR</v>
      </c>
      <c r="AE323" s="74"/>
    </row>
    <row r="324" spans="1:31" s="31" customFormat="1" ht="48" hidden="1" customHeight="1" x14ac:dyDescent="0.2">
      <c r="A324" s="33" t="s">
        <v>529</v>
      </c>
      <c r="B324" s="33"/>
      <c r="C324" s="28" t="s">
        <v>33</v>
      </c>
      <c r="D324" s="28" t="s">
        <v>50</v>
      </c>
      <c r="E324" s="89" t="s">
        <v>121</v>
      </c>
      <c r="F324" s="35" t="s">
        <v>102</v>
      </c>
      <c r="G324" s="35" t="s">
        <v>135</v>
      </c>
      <c r="H324" s="220">
        <v>45</v>
      </c>
      <c r="I324" s="33" t="s">
        <v>172</v>
      </c>
      <c r="J324" s="51">
        <v>585</v>
      </c>
      <c r="K324" s="52">
        <v>20</v>
      </c>
      <c r="L324" s="52">
        <v>0</v>
      </c>
      <c r="M324" s="52">
        <f t="shared" si="31"/>
        <v>20</v>
      </c>
      <c r="N324" s="34">
        <f t="shared" si="29"/>
        <v>11700</v>
      </c>
      <c r="O324" s="53">
        <v>14</v>
      </c>
      <c r="P324" s="53">
        <v>88</v>
      </c>
      <c r="Q324" s="71">
        <v>0.4</v>
      </c>
      <c r="R324" s="71">
        <f t="shared" si="28"/>
        <v>492.80000000000007</v>
      </c>
      <c r="S324" s="53">
        <v>235</v>
      </c>
      <c r="T324" s="34">
        <f>(M324*S324)</f>
        <v>4700</v>
      </c>
      <c r="U324" s="34">
        <f>N324+R324+T324</f>
        <v>16892.8</v>
      </c>
      <c r="V324" s="53">
        <f>M324*200</f>
        <v>4000</v>
      </c>
      <c r="W324" s="53">
        <v>1</v>
      </c>
      <c r="X324" s="53">
        <v>410</v>
      </c>
      <c r="Y324" s="52">
        <f t="shared" si="30"/>
        <v>410</v>
      </c>
      <c r="Z324" s="46">
        <v>0</v>
      </c>
      <c r="AA324" s="46"/>
      <c r="AB324" s="34">
        <f>V324+Y324+Z324</f>
        <v>4410</v>
      </c>
      <c r="AC324" s="34">
        <f>AB324+U324</f>
        <v>21302.799999999999</v>
      </c>
      <c r="AD324" s="91" t="str">
        <f>A324</f>
        <v>652-PR</v>
      </c>
      <c r="AE324" s="74" t="s">
        <v>544</v>
      </c>
    </row>
    <row r="325" spans="1:31" s="31" customFormat="1" ht="40.5" hidden="1" customHeight="1" x14ac:dyDescent="0.2">
      <c r="A325" s="33" t="s">
        <v>529</v>
      </c>
      <c r="B325" s="33" t="s">
        <v>290</v>
      </c>
      <c r="C325" s="28" t="s">
        <v>33</v>
      </c>
      <c r="D325" s="28" t="s">
        <v>34</v>
      </c>
      <c r="E325" s="35" t="s">
        <v>170</v>
      </c>
      <c r="F325" s="35" t="s">
        <v>134</v>
      </c>
      <c r="G325" s="35" t="s">
        <v>135</v>
      </c>
      <c r="H325" s="220">
        <v>45</v>
      </c>
      <c r="I325" s="33" t="s">
        <v>37</v>
      </c>
      <c r="J325" s="51">
        <v>1200</v>
      </c>
      <c r="K325" s="52">
        <v>0</v>
      </c>
      <c r="L325" s="52">
        <v>18</v>
      </c>
      <c r="M325" s="52">
        <f t="shared" si="31"/>
        <v>18</v>
      </c>
      <c r="N325" s="34">
        <f t="shared" si="29"/>
        <v>21600</v>
      </c>
      <c r="O325" s="53">
        <v>0</v>
      </c>
      <c r="P325" s="53">
        <v>0</v>
      </c>
      <c r="Q325" s="71">
        <v>0.4</v>
      </c>
      <c r="R325" s="71">
        <f t="shared" si="28"/>
        <v>0</v>
      </c>
      <c r="S325" s="53">
        <v>0</v>
      </c>
      <c r="T325" s="34">
        <f>(M325*S325)</f>
        <v>0</v>
      </c>
      <c r="U325" s="34">
        <f>N325+R325+T325</f>
        <v>21600</v>
      </c>
      <c r="V325" s="53">
        <f>M325*200</f>
        <v>3600</v>
      </c>
      <c r="W325" s="53">
        <v>9</v>
      </c>
      <c r="X325" s="53">
        <v>215</v>
      </c>
      <c r="Y325" s="52">
        <f t="shared" si="30"/>
        <v>1935</v>
      </c>
      <c r="Z325" s="46">
        <v>0</v>
      </c>
      <c r="AA325" s="46"/>
      <c r="AB325" s="34">
        <f>V325+Y325+Z325</f>
        <v>5535</v>
      </c>
      <c r="AC325" s="34">
        <f>AB325+U325</f>
        <v>27135</v>
      </c>
      <c r="AD325" s="91" t="str">
        <f>A325</f>
        <v>652-PR</v>
      </c>
      <c r="AE325" s="74"/>
    </row>
    <row r="326" spans="1:31" s="31" customFormat="1" ht="39.75" hidden="1" customHeight="1" x14ac:dyDescent="0.2">
      <c r="A326" s="33" t="s">
        <v>529</v>
      </c>
      <c r="B326" s="33"/>
      <c r="C326" s="28" t="s">
        <v>33</v>
      </c>
      <c r="D326" s="28" t="s">
        <v>34</v>
      </c>
      <c r="E326" s="35" t="s">
        <v>545</v>
      </c>
      <c r="F326" s="89" t="s">
        <v>52</v>
      </c>
      <c r="G326" s="89" t="s">
        <v>135</v>
      </c>
      <c r="H326" s="220">
        <v>45</v>
      </c>
      <c r="I326" s="90" t="s">
        <v>48</v>
      </c>
      <c r="J326" s="51">
        <v>585</v>
      </c>
      <c r="K326" s="52">
        <v>0</v>
      </c>
      <c r="L326" s="52">
        <v>17</v>
      </c>
      <c r="M326" s="52">
        <f t="shared" si="31"/>
        <v>17</v>
      </c>
      <c r="N326" s="34">
        <f t="shared" si="29"/>
        <v>9945</v>
      </c>
      <c r="O326" s="34">
        <v>28</v>
      </c>
      <c r="P326" s="34">
        <v>133</v>
      </c>
      <c r="Q326" s="54">
        <v>0.4</v>
      </c>
      <c r="R326" s="54">
        <f t="shared" si="28"/>
        <v>1489.6000000000001</v>
      </c>
      <c r="S326" s="34">
        <v>235</v>
      </c>
      <c r="T326" s="34">
        <f>(M326*S326)</f>
        <v>3995</v>
      </c>
      <c r="U326" s="34">
        <f>N326+R326+T326</f>
        <v>15429.6</v>
      </c>
      <c r="V326" s="34">
        <f>M326*200</f>
        <v>3400</v>
      </c>
      <c r="W326" s="34">
        <v>1</v>
      </c>
      <c r="X326" s="34">
        <v>660</v>
      </c>
      <c r="Y326" s="52">
        <f t="shared" si="30"/>
        <v>660</v>
      </c>
      <c r="Z326" s="52">
        <v>0</v>
      </c>
      <c r="AA326" s="52"/>
      <c r="AB326" s="34">
        <f>V326+Y326+Z326</f>
        <v>4060</v>
      </c>
      <c r="AC326" s="34">
        <f>AB326+U326</f>
        <v>19489.599999999999</v>
      </c>
      <c r="AD326" s="91" t="str">
        <f>A326</f>
        <v>652-PR</v>
      </c>
      <c r="AE326" s="74"/>
    </row>
    <row r="327" spans="1:31" s="31" customFormat="1" ht="40" hidden="1" customHeight="1" x14ac:dyDescent="0.2">
      <c r="A327" s="33" t="s">
        <v>529</v>
      </c>
      <c r="B327" s="33"/>
      <c r="C327" s="88" t="s">
        <v>33</v>
      </c>
      <c r="D327" s="88" t="s">
        <v>34</v>
      </c>
      <c r="E327" s="89" t="s">
        <v>35</v>
      </c>
      <c r="F327" s="35" t="s">
        <v>547</v>
      </c>
      <c r="G327" s="35" t="s">
        <v>530</v>
      </c>
      <c r="H327" s="220">
        <v>45</v>
      </c>
      <c r="I327" s="90" t="s">
        <v>37</v>
      </c>
      <c r="J327" s="51">
        <v>1200</v>
      </c>
      <c r="K327" s="52">
        <v>17</v>
      </c>
      <c r="L327" s="52">
        <v>0</v>
      </c>
      <c r="M327" s="52">
        <f t="shared" si="31"/>
        <v>17</v>
      </c>
      <c r="N327" s="34">
        <f t="shared" si="29"/>
        <v>20400</v>
      </c>
      <c r="O327" s="34">
        <v>0</v>
      </c>
      <c r="P327" s="34">
        <v>0</v>
      </c>
      <c r="Q327" s="54">
        <v>0.4</v>
      </c>
      <c r="R327" s="54">
        <f t="shared" si="28"/>
        <v>0</v>
      </c>
      <c r="S327" s="34">
        <v>0</v>
      </c>
      <c r="T327" s="34">
        <f>(M327*S327)</f>
        <v>0</v>
      </c>
      <c r="U327" s="34">
        <f>N327+R327+T327</f>
        <v>20400</v>
      </c>
      <c r="V327" s="34">
        <f>M327*200</f>
        <v>3400</v>
      </c>
      <c r="W327" s="34">
        <v>14</v>
      </c>
      <c r="X327" s="34">
        <v>330</v>
      </c>
      <c r="Y327" s="52">
        <f t="shared" si="30"/>
        <v>4620</v>
      </c>
      <c r="Z327" s="52">
        <v>0</v>
      </c>
      <c r="AA327" s="52"/>
      <c r="AB327" s="34">
        <f>V327+Y327+Z327</f>
        <v>8020</v>
      </c>
      <c r="AC327" s="34">
        <f>AB327+U327</f>
        <v>28420</v>
      </c>
      <c r="AD327" s="91" t="str">
        <f>A327</f>
        <v>652-PR</v>
      </c>
      <c r="AE327" s="74"/>
    </row>
    <row r="328" spans="1:31" s="31" customFormat="1" ht="41.25" hidden="1" customHeight="1" x14ac:dyDescent="0.2">
      <c r="A328" s="33" t="s">
        <v>529</v>
      </c>
      <c r="B328" s="33"/>
      <c r="C328" s="28" t="s">
        <v>33</v>
      </c>
      <c r="D328" s="28" t="s">
        <v>34</v>
      </c>
      <c r="E328" s="35" t="s">
        <v>548</v>
      </c>
      <c r="F328" s="89" t="s">
        <v>52</v>
      </c>
      <c r="G328" s="89" t="s">
        <v>258</v>
      </c>
      <c r="H328" s="220">
        <v>45</v>
      </c>
      <c r="I328" s="90" t="s">
        <v>48</v>
      </c>
      <c r="J328" s="51">
        <v>585</v>
      </c>
      <c r="K328" s="52">
        <v>17</v>
      </c>
      <c r="L328" s="52">
        <v>0</v>
      </c>
      <c r="M328" s="52">
        <f t="shared" si="31"/>
        <v>17</v>
      </c>
      <c r="N328" s="34">
        <f t="shared" si="29"/>
        <v>9945</v>
      </c>
      <c r="O328" s="34">
        <v>28</v>
      </c>
      <c r="P328" s="34">
        <v>88</v>
      </c>
      <c r="Q328" s="54">
        <v>0.4</v>
      </c>
      <c r="R328" s="54">
        <f t="shared" si="28"/>
        <v>985.60000000000014</v>
      </c>
      <c r="S328" s="34">
        <v>385</v>
      </c>
      <c r="T328" s="34">
        <f>(M328*S328)</f>
        <v>6545</v>
      </c>
      <c r="U328" s="34">
        <f>N328+R328+T328</f>
        <v>17475.599999999999</v>
      </c>
      <c r="V328" s="34">
        <f>M328*200</f>
        <v>3400</v>
      </c>
      <c r="W328" s="34">
        <v>1</v>
      </c>
      <c r="X328" s="34">
        <v>420</v>
      </c>
      <c r="Y328" s="52">
        <f t="shared" si="30"/>
        <v>420</v>
      </c>
      <c r="Z328" s="52">
        <v>0</v>
      </c>
      <c r="AA328" s="52"/>
      <c r="AB328" s="34">
        <f>V328+Y328+Z328</f>
        <v>3820</v>
      </c>
      <c r="AC328" s="34">
        <f>AB328+U328</f>
        <v>21295.599999999999</v>
      </c>
      <c r="AD328" s="91" t="str">
        <f>A328</f>
        <v>652-PR</v>
      </c>
      <c r="AE328" s="74"/>
    </row>
    <row r="329" spans="1:31" s="31" customFormat="1" ht="48.75" hidden="1" customHeight="1" x14ac:dyDescent="0.2">
      <c r="A329" s="33" t="s">
        <v>529</v>
      </c>
      <c r="B329" s="33"/>
      <c r="C329" s="88" t="s">
        <v>33</v>
      </c>
      <c r="D329" s="88" t="s">
        <v>34</v>
      </c>
      <c r="E329" s="89" t="s">
        <v>35</v>
      </c>
      <c r="F329" s="35" t="s">
        <v>140</v>
      </c>
      <c r="G329" s="35" t="s">
        <v>141</v>
      </c>
      <c r="H329" s="220">
        <v>45</v>
      </c>
      <c r="I329" s="90" t="s">
        <v>37</v>
      </c>
      <c r="J329" s="51">
        <v>1200</v>
      </c>
      <c r="K329" s="52">
        <v>0</v>
      </c>
      <c r="L329" s="52">
        <v>17</v>
      </c>
      <c r="M329" s="52">
        <f t="shared" si="31"/>
        <v>17</v>
      </c>
      <c r="N329" s="34">
        <f t="shared" si="29"/>
        <v>20400</v>
      </c>
      <c r="O329" s="53">
        <v>0</v>
      </c>
      <c r="P329" s="53">
        <v>188</v>
      </c>
      <c r="Q329" s="71">
        <v>0.4</v>
      </c>
      <c r="R329" s="71">
        <f t="shared" si="28"/>
        <v>0</v>
      </c>
      <c r="S329" s="53">
        <v>0</v>
      </c>
      <c r="T329" s="34">
        <f>(M329*S329)</f>
        <v>0</v>
      </c>
      <c r="U329" s="34">
        <f>N329+R329+T329</f>
        <v>20400</v>
      </c>
      <c r="V329" s="53">
        <f>M329*200</f>
        <v>3400</v>
      </c>
      <c r="W329" s="34">
        <v>14</v>
      </c>
      <c r="X329" s="34">
        <v>536</v>
      </c>
      <c r="Y329" s="52">
        <f t="shared" si="30"/>
        <v>7504</v>
      </c>
      <c r="Z329" s="46">
        <v>0</v>
      </c>
      <c r="AA329" s="46"/>
      <c r="AB329" s="34">
        <f>V329+Y329+Z329</f>
        <v>10904</v>
      </c>
      <c r="AC329" s="34">
        <f>AB329+U329</f>
        <v>31304</v>
      </c>
      <c r="AD329" s="91" t="str">
        <f>A329</f>
        <v>652-PR</v>
      </c>
      <c r="AE329" s="74"/>
    </row>
    <row r="330" spans="1:31" s="31" customFormat="1" ht="42" hidden="1" customHeight="1" x14ac:dyDescent="0.2">
      <c r="A330" s="33" t="s">
        <v>529</v>
      </c>
      <c r="B330" s="33"/>
      <c r="C330" s="88" t="s">
        <v>33</v>
      </c>
      <c r="D330" s="88" t="s">
        <v>34</v>
      </c>
      <c r="E330" s="89" t="s">
        <v>35</v>
      </c>
      <c r="F330" s="35" t="s">
        <v>550</v>
      </c>
      <c r="G330" s="35" t="s">
        <v>551</v>
      </c>
      <c r="H330" s="220">
        <v>45</v>
      </c>
      <c r="I330" s="90" t="s">
        <v>37</v>
      </c>
      <c r="J330" s="51">
        <v>1200</v>
      </c>
      <c r="K330" s="52">
        <v>0</v>
      </c>
      <c r="L330" s="52">
        <v>17</v>
      </c>
      <c r="M330" s="52">
        <f t="shared" si="31"/>
        <v>17</v>
      </c>
      <c r="N330" s="34">
        <f t="shared" si="29"/>
        <v>20400</v>
      </c>
      <c r="O330" s="53">
        <v>0</v>
      </c>
      <c r="P330" s="53">
        <v>0</v>
      </c>
      <c r="Q330" s="71">
        <v>0.4</v>
      </c>
      <c r="R330" s="71">
        <f t="shared" si="28"/>
        <v>0</v>
      </c>
      <c r="S330" s="53">
        <v>0</v>
      </c>
      <c r="T330" s="34">
        <f>(M330*S330)</f>
        <v>0</v>
      </c>
      <c r="U330" s="34">
        <f>N330+R330+T330</f>
        <v>20400</v>
      </c>
      <c r="V330" s="53">
        <f>M330*200</f>
        <v>3400</v>
      </c>
      <c r="W330" s="34">
        <v>14</v>
      </c>
      <c r="X330" s="34">
        <v>536</v>
      </c>
      <c r="Y330" s="52">
        <f t="shared" si="30"/>
        <v>7504</v>
      </c>
      <c r="Z330" s="46">
        <v>0</v>
      </c>
      <c r="AA330" s="46"/>
      <c r="AB330" s="34">
        <f>V330+Y330+Z330</f>
        <v>10904</v>
      </c>
      <c r="AC330" s="34">
        <f>AB330+U330</f>
        <v>31304</v>
      </c>
      <c r="AD330" s="91" t="str">
        <f>A330</f>
        <v>652-PR</v>
      </c>
      <c r="AE330" s="74"/>
    </row>
    <row r="331" spans="1:31" s="31" customFormat="1" ht="39" hidden="1" customHeight="1" x14ac:dyDescent="0.2">
      <c r="A331" s="33" t="s">
        <v>529</v>
      </c>
      <c r="B331" s="33"/>
      <c r="C331" s="28" t="s">
        <v>33</v>
      </c>
      <c r="D331" s="28" t="s">
        <v>34</v>
      </c>
      <c r="E331" s="89" t="s">
        <v>35</v>
      </c>
      <c r="F331" s="35" t="s">
        <v>52</v>
      </c>
      <c r="G331" s="35" t="s">
        <v>258</v>
      </c>
      <c r="H331" s="220">
        <v>45</v>
      </c>
      <c r="I331" s="33" t="s">
        <v>37</v>
      </c>
      <c r="J331" s="51">
        <v>1200</v>
      </c>
      <c r="K331" s="52">
        <v>0</v>
      </c>
      <c r="L331" s="52">
        <v>17</v>
      </c>
      <c r="M331" s="52">
        <f t="shared" si="31"/>
        <v>17</v>
      </c>
      <c r="N331" s="34">
        <f t="shared" ref="N331:N339" si="32">(J331*M331)</f>
        <v>20400</v>
      </c>
      <c r="O331" s="53">
        <v>0</v>
      </c>
      <c r="P331" s="53">
        <v>0</v>
      </c>
      <c r="Q331" s="71">
        <v>0.4</v>
      </c>
      <c r="R331" s="71">
        <f t="shared" si="28"/>
        <v>0</v>
      </c>
      <c r="S331" s="53">
        <v>0</v>
      </c>
      <c r="T331" s="34">
        <f>(M331*S331)</f>
        <v>0</v>
      </c>
      <c r="U331" s="34">
        <f>N331+R331+T331</f>
        <v>20400</v>
      </c>
      <c r="V331" s="53">
        <f>M331*200</f>
        <v>3400</v>
      </c>
      <c r="W331" s="53">
        <v>14</v>
      </c>
      <c r="X331" s="53">
        <v>536</v>
      </c>
      <c r="Y331" s="52">
        <f t="shared" ref="Y331:Y339" si="33">SUM(X331*W331)</f>
        <v>7504</v>
      </c>
      <c r="Z331" s="46">
        <v>0</v>
      </c>
      <c r="AA331" s="46"/>
      <c r="AB331" s="34">
        <f>V331+Y331+Z331</f>
        <v>10904</v>
      </c>
      <c r="AC331" s="34">
        <f>AB331+U331</f>
        <v>31304</v>
      </c>
      <c r="AD331" s="91" t="str">
        <f>A331</f>
        <v>652-PR</v>
      </c>
      <c r="AE331" s="74"/>
    </row>
    <row r="332" spans="1:31" s="31" customFormat="1" ht="38.25" hidden="1" customHeight="1" x14ac:dyDescent="0.2">
      <c r="A332" s="243" t="s">
        <v>554</v>
      </c>
      <c r="B332" s="243" t="s">
        <v>717</v>
      </c>
      <c r="C332" s="179" t="s">
        <v>77</v>
      </c>
      <c r="D332" s="179" t="s">
        <v>45</v>
      </c>
      <c r="E332" s="180" t="s">
        <v>313</v>
      </c>
      <c r="F332" s="180" t="s">
        <v>303</v>
      </c>
      <c r="G332" s="180" t="s">
        <v>639</v>
      </c>
      <c r="H332" s="246">
        <v>42</v>
      </c>
      <c r="I332" s="178" t="s">
        <v>48</v>
      </c>
      <c r="J332" s="183">
        <v>585</v>
      </c>
      <c r="K332" s="181">
        <v>0</v>
      </c>
      <c r="L332" s="181">
        <v>20</v>
      </c>
      <c r="M332" s="181">
        <f t="shared" si="31"/>
        <v>20</v>
      </c>
      <c r="N332" s="55">
        <f t="shared" si="32"/>
        <v>11700</v>
      </c>
      <c r="O332" s="182">
        <v>28</v>
      </c>
      <c r="P332" s="182">
        <v>56</v>
      </c>
      <c r="Q332" s="184">
        <v>0.4</v>
      </c>
      <c r="R332" s="184">
        <f t="shared" si="28"/>
        <v>627.20000000000005</v>
      </c>
      <c r="S332" s="182">
        <v>0</v>
      </c>
      <c r="T332" s="55">
        <f>(M332*S332)</f>
        <v>0</v>
      </c>
      <c r="U332" s="55">
        <f>N332+R332+T332</f>
        <v>12327.2</v>
      </c>
      <c r="V332" s="55">
        <f>M332*200</f>
        <v>4000</v>
      </c>
      <c r="W332" s="55">
        <v>1</v>
      </c>
      <c r="X332" s="55">
        <v>320</v>
      </c>
      <c r="Y332" s="181">
        <f t="shared" si="33"/>
        <v>320</v>
      </c>
      <c r="Z332" s="189">
        <v>0</v>
      </c>
      <c r="AA332" s="189"/>
      <c r="AB332" s="55">
        <f>V332+Y332+Z332</f>
        <v>4320</v>
      </c>
      <c r="AC332" s="55">
        <f>AB332+U332</f>
        <v>16647.2</v>
      </c>
      <c r="AD332" s="91" t="str">
        <f>A332</f>
        <v>654-A</v>
      </c>
      <c r="AE332" s="74"/>
    </row>
    <row r="333" spans="1:31" s="31" customFormat="1" ht="38.25" customHeight="1" x14ac:dyDescent="0.2">
      <c r="A333" s="243"/>
      <c r="B333" s="243" t="s">
        <v>738</v>
      </c>
      <c r="C333" s="179" t="s">
        <v>77</v>
      </c>
      <c r="D333" s="179" t="s">
        <v>108</v>
      </c>
      <c r="E333" s="180" t="s">
        <v>380</v>
      </c>
      <c r="F333" s="180" t="s">
        <v>722</v>
      </c>
      <c r="G333" s="180" t="s">
        <v>382</v>
      </c>
      <c r="H333" s="246">
        <v>42</v>
      </c>
      <c r="I333" s="178" t="s">
        <v>48</v>
      </c>
      <c r="J333" s="183">
        <v>585</v>
      </c>
      <c r="K333" s="181">
        <v>0</v>
      </c>
      <c r="L333" s="181">
        <v>20</v>
      </c>
      <c r="M333" s="181">
        <f t="shared" si="31"/>
        <v>20</v>
      </c>
      <c r="N333" s="55">
        <f t="shared" si="32"/>
        <v>11700</v>
      </c>
      <c r="O333" s="182">
        <v>28</v>
      </c>
      <c r="P333" s="182">
        <v>78</v>
      </c>
      <c r="Q333" s="184">
        <v>0.4</v>
      </c>
      <c r="R333" s="184">
        <f t="shared" ref="R333:R338" si="34">SUM(P333*Q333*O333)</f>
        <v>873.60000000000014</v>
      </c>
      <c r="S333" s="182">
        <v>300</v>
      </c>
      <c r="T333" s="55">
        <f>(M333*S333)</f>
        <v>6000</v>
      </c>
      <c r="U333" s="55">
        <f>N333+R333+T333</f>
        <v>18573.599999999999</v>
      </c>
      <c r="V333" s="55">
        <f>M333*200</f>
        <v>4000</v>
      </c>
      <c r="W333" s="55">
        <v>1</v>
      </c>
      <c r="X333" s="55">
        <v>385</v>
      </c>
      <c r="Y333" s="181">
        <f t="shared" si="33"/>
        <v>385</v>
      </c>
      <c r="Z333" s="189">
        <v>0</v>
      </c>
      <c r="AA333" s="189"/>
      <c r="AB333" s="55">
        <f>V333+Y333+Z333</f>
        <v>4385</v>
      </c>
      <c r="AC333" s="55">
        <f>AB333+U333</f>
        <v>22958.6</v>
      </c>
      <c r="AD333" s="91"/>
      <c r="AE333" s="74"/>
    </row>
    <row r="334" spans="1:31" s="31" customFormat="1" ht="38.25" hidden="1" customHeight="1" x14ac:dyDescent="0.2">
      <c r="A334" s="243"/>
      <c r="B334" s="243" t="s">
        <v>735</v>
      </c>
      <c r="C334" s="179" t="s">
        <v>77</v>
      </c>
      <c r="D334" s="179" t="s">
        <v>50</v>
      </c>
      <c r="E334" s="180" t="s">
        <v>51</v>
      </c>
      <c r="F334" s="180" t="s">
        <v>386</v>
      </c>
      <c r="G334" s="180" t="s">
        <v>382</v>
      </c>
      <c r="H334" s="246">
        <v>42</v>
      </c>
      <c r="I334" s="178" t="s">
        <v>48</v>
      </c>
      <c r="J334" s="183">
        <v>585</v>
      </c>
      <c r="K334" s="181">
        <v>0</v>
      </c>
      <c r="L334" s="181">
        <v>25</v>
      </c>
      <c r="M334" s="181">
        <f t="shared" si="31"/>
        <v>25</v>
      </c>
      <c r="N334" s="55">
        <f t="shared" si="32"/>
        <v>14625</v>
      </c>
      <c r="O334" s="182">
        <v>28</v>
      </c>
      <c r="P334" s="182">
        <v>10</v>
      </c>
      <c r="Q334" s="184">
        <v>0.4</v>
      </c>
      <c r="R334" s="184">
        <f t="shared" si="34"/>
        <v>112</v>
      </c>
      <c r="S334" s="182">
        <v>300</v>
      </c>
      <c r="T334" s="55">
        <f>(M334*S334)</f>
        <v>7500</v>
      </c>
      <c r="U334" s="55">
        <f>N334+R334+T334</f>
        <v>22237</v>
      </c>
      <c r="V334" s="55">
        <f>M334*200</f>
        <v>5000</v>
      </c>
      <c r="W334" s="55">
        <v>1</v>
      </c>
      <c r="X334" s="55">
        <v>700</v>
      </c>
      <c r="Y334" s="181">
        <f t="shared" si="33"/>
        <v>700</v>
      </c>
      <c r="Z334" s="189">
        <v>0</v>
      </c>
      <c r="AA334" s="189"/>
      <c r="AB334" s="55">
        <f>V334+Y334+Z334</f>
        <v>5700</v>
      </c>
      <c r="AC334" s="55">
        <f>AB334+U334</f>
        <v>27937</v>
      </c>
      <c r="AD334" s="91"/>
      <c r="AE334" s="74"/>
    </row>
    <row r="335" spans="1:31" s="31" customFormat="1" ht="38.25" hidden="1" customHeight="1" x14ac:dyDescent="0.2">
      <c r="A335" s="243"/>
      <c r="B335" s="243" t="s">
        <v>745</v>
      </c>
      <c r="C335" s="179" t="s">
        <v>33</v>
      </c>
      <c r="D335" s="179" t="s">
        <v>50</v>
      </c>
      <c r="E335" s="180" t="s">
        <v>51</v>
      </c>
      <c r="F335" s="180" t="s">
        <v>386</v>
      </c>
      <c r="G335" s="180" t="s">
        <v>746</v>
      </c>
      <c r="H335" s="246">
        <v>42</v>
      </c>
      <c r="I335" s="178" t="s">
        <v>48</v>
      </c>
      <c r="J335" s="183">
        <v>585</v>
      </c>
      <c r="K335" s="181">
        <v>0</v>
      </c>
      <c r="L335" s="181">
        <v>0</v>
      </c>
      <c r="M335" s="181">
        <f t="shared" si="31"/>
        <v>0</v>
      </c>
      <c r="N335" s="55">
        <f t="shared" si="32"/>
        <v>0</v>
      </c>
      <c r="O335" s="182">
        <v>0</v>
      </c>
      <c r="P335" s="182">
        <v>10</v>
      </c>
      <c r="Q335" s="184">
        <v>0.4</v>
      </c>
      <c r="R335" s="184">
        <f t="shared" si="34"/>
        <v>0</v>
      </c>
      <c r="S335" s="182">
        <v>0</v>
      </c>
      <c r="T335" s="55">
        <f>(M335*S335)</f>
        <v>0</v>
      </c>
      <c r="U335" s="55">
        <f>N335+R335+T335</f>
        <v>0</v>
      </c>
      <c r="V335" s="55">
        <f>M335*200</f>
        <v>0</v>
      </c>
      <c r="W335" s="55">
        <v>72</v>
      </c>
      <c r="X335" s="55">
        <v>291.66000000000003</v>
      </c>
      <c r="Y335" s="181">
        <f t="shared" si="33"/>
        <v>20999.52</v>
      </c>
      <c r="Z335" s="189">
        <v>0</v>
      </c>
      <c r="AA335" s="189"/>
      <c r="AB335" s="55">
        <f>V335+Y335+Z335</f>
        <v>20999.52</v>
      </c>
      <c r="AC335" s="55">
        <f>AB335+U335</f>
        <v>20999.52</v>
      </c>
      <c r="AD335" s="91"/>
      <c r="AE335" s="74"/>
    </row>
    <row r="336" spans="1:31" s="31" customFormat="1" ht="38.25" customHeight="1" x14ac:dyDescent="0.2">
      <c r="A336" s="243"/>
      <c r="B336" s="243" t="s">
        <v>739</v>
      </c>
      <c r="C336" s="179" t="s">
        <v>77</v>
      </c>
      <c r="D336" s="179" t="s">
        <v>108</v>
      </c>
      <c r="E336" s="180" t="s">
        <v>513</v>
      </c>
      <c r="F336" s="180" t="s">
        <v>52</v>
      </c>
      <c r="G336" s="180" t="s">
        <v>491</v>
      </c>
      <c r="H336" s="246">
        <v>56</v>
      </c>
      <c r="I336" s="178" t="s">
        <v>48</v>
      </c>
      <c r="J336" s="183">
        <v>585</v>
      </c>
      <c r="K336" s="181">
        <v>0</v>
      </c>
      <c r="L336" s="181">
        <v>20</v>
      </c>
      <c r="M336" s="181">
        <f t="shared" si="31"/>
        <v>20</v>
      </c>
      <c r="N336" s="55">
        <f t="shared" si="32"/>
        <v>11700</v>
      </c>
      <c r="O336" s="182">
        <v>36</v>
      </c>
      <c r="P336" s="182">
        <v>32</v>
      </c>
      <c r="Q336" s="184">
        <v>0.4</v>
      </c>
      <c r="R336" s="184">
        <f t="shared" si="34"/>
        <v>460.8</v>
      </c>
      <c r="S336" s="182">
        <v>300</v>
      </c>
      <c r="T336" s="55">
        <f>(M336*S336)</f>
        <v>6000</v>
      </c>
      <c r="U336" s="55">
        <f>N336+R336+T336</f>
        <v>18160.8</v>
      </c>
      <c r="V336" s="55">
        <f>M336*200</f>
        <v>4000</v>
      </c>
      <c r="W336" s="55">
        <v>1</v>
      </c>
      <c r="X336" s="55">
        <v>300</v>
      </c>
      <c r="Y336" s="181">
        <f t="shared" si="33"/>
        <v>300</v>
      </c>
      <c r="Z336" s="189">
        <v>0</v>
      </c>
      <c r="AA336" s="189"/>
      <c r="AB336" s="55">
        <f>V336+Y336+Z336</f>
        <v>4300</v>
      </c>
      <c r="AC336" s="55">
        <f>AB336+U336</f>
        <v>22460.799999999999</v>
      </c>
      <c r="AD336" s="91"/>
      <c r="AE336" s="74"/>
    </row>
    <row r="337" spans="1:31" s="31" customFormat="1" ht="38.25" customHeight="1" x14ac:dyDescent="0.2">
      <c r="A337" s="243"/>
      <c r="B337" s="243" t="s">
        <v>737</v>
      </c>
      <c r="C337" s="179" t="s">
        <v>77</v>
      </c>
      <c r="D337" s="179" t="s">
        <v>108</v>
      </c>
      <c r="E337" s="180" t="s">
        <v>438</v>
      </c>
      <c r="F337" s="180" t="s">
        <v>736</v>
      </c>
      <c r="G337" s="180" t="s">
        <v>197</v>
      </c>
      <c r="H337" s="246">
        <v>42</v>
      </c>
      <c r="I337" s="178" t="s">
        <v>172</v>
      </c>
      <c r="J337" s="183">
        <v>585</v>
      </c>
      <c r="K337" s="181">
        <v>0</v>
      </c>
      <c r="L337" s="181">
        <v>15</v>
      </c>
      <c r="M337" s="181">
        <f t="shared" si="31"/>
        <v>15</v>
      </c>
      <c r="N337" s="55">
        <f t="shared" si="32"/>
        <v>8775</v>
      </c>
      <c r="O337" s="182">
        <v>18</v>
      </c>
      <c r="P337" s="182">
        <v>15</v>
      </c>
      <c r="Q337" s="184">
        <v>0.4</v>
      </c>
      <c r="R337" s="184">
        <f t="shared" si="34"/>
        <v>108</v>
      </c>
      <c r="S337" s="182">
        <v>0</v>
      </c>
      <c r="T337" s="55">
        <f>(M337*S337)</f>
        <v>0</v>
      </c>
      <c r="U337" s="55">
        <f>N337+R337+T337</f>
        <v>8883</v>
      </c>
      <c r="V337" s="55">
        <f>M337*200</f>
        <v>3000</v>
      </c>
      <c r="W337" s="55">
        <v>1</v>
      </c>
      <c r="X337" s="55">
        <v>250</v>
      </c>
      <c r="Y337" s="181">
        <f t="shared" si="33"/>
        <v>250</v>
      </c>
      <c r="Z337" s="189">
        <v>0</v>
      </c>
      <c r="AA337" s="189"/>
      <c r="AB337" s="55">
        <f>V337+Y337+Z337</f>
        <v>3250</v>
      </c>
      <c r="AC337" s="55">
        <f>AB337+U337</f>
        <v>12133</v>
      </c>
      <c r="AD337" s="91"/>
      <c r="AE337" s="74"/>
    </row>
    <row r="338" spans="1:31" s="31" customFormat="1" ht="38.25" hidden="1" customHeight="1" x14ac:dyDescent="0.2">
      <c r="A338" s="243"/>
      <c r="B338" s="243" t="s">
        <v>735</v>
      </c>
      <c r="C338" s="179" t="s">
        <v>77</v>
      </c>
      <c r="D338" s="179" t="s">
        <v>50</v>
      </c>
      <c r="E338" s="180" t="s">
        <v>51</v>
      </c>
      <c r="F338" s="180" t="s">
        <v>736</v>
      </c>
      <c r="G338" s="180" t="s">
        <v>639</v>
      </c>
      <c r="H338" s="246">
        <v>42</v>
      </c>
      <c r="I338" s="178" t="s">
        <v>48</v>
      </c>
      <c r="J338" s="183">
        <v>585</v>
      </c>
      <c r="K338" s="181">
        <v>0</v>
      </c>
      <c r="L338" s="181">
        <v>26</v>
      </c>
      <c r="M338" s="181">
        <f t="shared" si="31"/>
        <v>26</v>
      </c>
      <c r="N338" s="55">
        <f t="shared" si="32"/>
        <v>15210</v>
      </c>
      <c r="O338" s="182">
        <v>28</v>
      </c>
      <c r="P338" s="182">
        <v>10</v>
      </c>
      <c r="Q338" s="184">
        <v>0.4</v>
      </c>
      <c r="R338" s="184">
        <f t="shared" si="34"/>
        <v>112</v>
      </c>
      <c r="S338" s="182">
        <v>0</v>
      </c>
      <c r="T338" s="55">
        <f>(M338*S338)</f>
        <v>0</v>
      </c>
      <c r="U338" s="55">
        <f>N338+R338+T338</f>
        <v>15322</v>
      </c>
      <c r="V338" s="55">
        <f>M338*200</f>
        <v>5200</v>
      </c>
      <c r="W338" s="55">
        <v>1</v>
      </c>
      <c r="X338" s="55">
        <v>700</v>
      </c>
      <c r="Y338" s="181">
        <f t="shared" si="33"/>
        <v>700</v>
      </c>
      <c r="Z338" s="189">
        <v>0</v>
      </c>
      <c r="AA338" s="189"/>
      <c r="AB338" s="55">
        <f>V338+Y338+Z338</f>
        <v>5900</v>
      </c>
      <c r="AC338" s="55">
        <f>AB338+U338</f>
        <v>21222</v>
      </c>
      <c r="AD338" s="91"/>
      <c r="AE338" s="74"/>
    </row>
    <row r="339" spans="1:31" s="114" customFormat="1" ht="51" hidden="1" customHeight="1" x14ac:dyDescent="0.2">
      <c r="A339" s="33" t="s">
        <v>552</v>
      </c>
      <c r="B339" s="33"/>
      <c r="C339" s="88" t="s">
        <v>33</v>
      </c>
      <c r="D339" s="88" t="s">
        <v>45</v>
      </c>
      <c r="E339" s="89" t="s">
        <v>35</v>
      </c>
      <c r="F339" s="35" t="s">
        <v>102</v>
      </c>
      <c r="G339" s="35" t="s">
        <v>258</v>
      </c>
      <c r="H339" s="220">
        <v>45</v>
      </c>
      <c r="I339" s="90" t="s">
        <v>37</v>
      </c>
      <c r="J339" s="51">
        <v>1200</v>
      </c>
      <c r="K339" s="52">
        <v>0</v>
      </c>
      <c r="L339" s="52">
        <v>18</v>
      </c>
      <c r="M339" s="52">
        <f t="shared" si="31"/>
        <v>18</v>
      </c>
      <c r="N339" s="34">
        <f t="shared" si="32"/>
        <v>21600</v>
      </c>
      <c r="O339" s="53">
        <v>0</v>
      </c>
      <c r="P339" s="53">
        <v>0</v>
      </c>
      <c r="Q339" s="71">
        <v>0.4</v>
      </c>
      <c r="R339" s="71">
        <v>0</v>
      </c>
      <c r="S339" s="53">
        <v>0</v>
      </c>
      <c r="T339" s="34">
        <f>(M339*S339)</f>
        <v>0</v>
      </c>
      <c r="U339" s="34">
        <f>N339+R339+T339</f>
        <v>21600</v>
      </c>
      <c r="V339" s="34">
        <f>M339*200</f>
        <v>3600</v>
      </c>
      <c r="W339" s="34">
        <v>3</v>
      </c>
      <c r="X339" s="34">
        <v>504</v>
      </c>
      <c r="Y339" s="52">
        <f t="shared" si="33"/>
        <v>1512</v>
      </c>
      <c r="Z339" s="46">
        <v>0</v>
      </c>
      <c r="AA339" s="46"/>
      <c r="AB339" s="34">
        <f>V339+Y339+Z339</f>
        <v>5112</v>
      </c>
      <c r="AC339" s="34">
        <f>AB339+U339</f>
        <v>26712</v>
      </c>
      <c r="AD339" s="91" t="str">
        <f>A339</f>
        <v>653-D</v>
      </c>
      <c r="AE339" s="88"/>
    </row>
    <row r="340" spans="1:31" s="31" customFormat="1" ht="39" hidden="1" customHeight="1" x14ac:dyDescent="0.2">
      <c r="A340" s="33" t="s">
        <v>552</v>
      </c>
      <c r="B340" s="33"/>
      <c r="C340" s="88" t="s">
        <v>33</v>
      </c>
      <c r="D340" s="88" t="s">
        <v>112</v>
      </c>
      <c r="E340" s="35" t="s">
        <v>112</v>
      </c>
      <c r="F340" s="35" t="s">
        <v>112</v>
      </c>
      <c r="G340" s="35" t="s">
        <v>114</v>
      </c>
      <c r="H340" s="220" t="s">
        <v>112</v>
      </c>
      <c r="I340" s="90" t="s">
        <v>112</v>
      </c>
      <c r="J340" s="51">
        <v>0</v>
      </c>
      <c r="K340" s="52">
        <v>0</v>
      </c>
      <c r="L340" s="52">
        <v>0</v>
      </c>
      <c r="M340" s="52">
        <f t="shared" si="31"/>
        <v>0</v>
      </c>
      <c r="N340" s="34">
        <v>0</v>
      </c>
      <c r="O340" s="53">
        <v>0</v>
      </c>
      <c r="P340" s="53">
        <v>0</v>
      </c>
      <c r="Q340" s="71">
        <v>0</v>
      </c>
      <c r="R340" s="71">
        <v>0</v>
      </c>
      <c r="S340" s="53">
        <v>0</v>
      </c>
      <c r="T340" s="34">
        <v>0</v>
      </c>
      <c r="U340" s="34">
        <f>N340+R340+T340</f>
        <v>0</v>
      </c>
      <c r="V340" s="34">
        <f>M340*200</f>
        <v>0</v>
      </c>
      <c r="W340" s="34">
        <v>0</v>
      </c>
      <c r="X340" s="34">
        <v>0</v>
      </c>
      <c r="Y340" s="52">
        <v>0</v>
      </c>
      <c r="Z340" s="46">
        <v>0</v>
      </c>
      <c r="AA340" s="46"/>
      <c r="AB340" s="34">
        <v>0</v>
      </c>
      <c r="AC340" s="34">
        <f>AB340+U340</f>
        <v>0</v>
      </c>
      <c r="AD340" s="91" t="str">
        <f>A340</f>
        <v>653-D</v>
      </c>
      <c r="AE340" s="74"/>
    </row>
    <row r="341" spans="1:31" s="31" customFormat="1" ht="30.75" hidden="1" customHeight="1" x14ac:dyDescent="0.2">
      <c r="A341" s="33" t="s">
        <v>552</v>
      </c>
      <c r="B341" s="33"/>
      <c r="C341" s="88" t="s">
        <v>33</v>
      </c>
      <c r="D341" s="88" t="s">
        <v>112</v>
      </c>
      <c r="E341" s="35" t="s">
        <v>112</v>
      </c>
      <c r="F341" s="35" t="s">
        <v>112</v>
      </c>
      <c r="G341" s="35" t="s">
        <v>116</v>
      </c>
      <c r="H341" s="220" t="s">
        <v>112</v>
      </c>
      <c r="I341" s="90" t="s">
        <v>112</v>
      </c>
      <c r="J341" s="51">
        <v>0</v>
      </c>
      <c r="K341" s="52">
        <v>0</v>
      </c>
      <c r="L341" s="52">
        <v>0</v>
      </c>
      <c r="M341" s="52">
        <f t="shared" si="31"/>
        <v>0</v>
      </c>
      <c r="N341" s="34">
        <v>0</v>
      </c>
      <c r="O341" s="53">
        <v>0</v>
      </c>
      <c r="P341" s="53">
        <v>0</v>
      </c>
      <c r="Q341" s="71">
        <v>0</v>
      </c>
      <c r="R341" s="71">
        <v>0</v>
      </c>
      <c r="S341" s="53">
        <v>0</v>
      </c>
      <c r="T341" s="34">
        <v>0</v>
      </c>
      <c r="U341" s="34">
        <f>N341+R341+T341</f>
        <v>0</v>
      </c>
      <c r="V341" s="34">
        <f>M341*200</f>
        <v>0</v>
      </c>
      <c r="W341" s="34">
        <v>0</v>
      </c>
      <c r="X341" s="34">
        <v>0</v>
      </c>
      <c r="Y341" s="52">
        <v>0</v>
      </c>
      <c r="Z341" s="46">
        <v>0</v>
      </c>
      <c r="AA341" s="46"/>
      <c r="AB341" s="34">
        <v>0</v>
      </c>
      <c r="AC341" s="34">
        <f>AB341+U341</f>
        <v>0</v>
      </c>
      <c r="AD341" s="91" t="str">
        <f>A341</f>
        <v>653-D</v>
      </c>
      <c r="AE341" s="74"/>
    </row>
    <row r="342" spans="1:31" s="31" customFormat="1" ht="36" hidden="1" customHeight="1" x14ac:dyDescent="0.2">
      <c r="A342" s="33" t="s">
        <v>552</v>
      </c>
      <c r="B342" s="33"/>
      <c r="C342" s="88" t="s">
        <v>33</v>
      </c>
      <c r="D342" s="88" t="s">
        <v>34</v>
      </c>
      <c r="E342" s="89" t="s">
        <v>35</v>
      </c>
      <c r="F342" s="89" t="s">
        <v>553</v>
      </c>
      <c r="G342" s="35" t="s">
        <v>269</v>
      </c>
      <c r="H342" s="220">
        <v>45</v>
      </c>
      <c r="I342" s="90" t="s">
        <v>37</v>
      </c>
      <c r="J342" s="51">
        <v>1200</v>
      </c>
      <c r="K342" s="52">
        <v>18</v>
      </c>
      <c r="L342" s="52">
        <v>0</v>
      </c>
      <c r="M342" s="52">
        <f t="shared" si="31"/>
        <v>18</v>
      </c>
      <c r="N342" s="34">
        <f t="shared" ref="N342:N348" si="35">(J342*M342)</f>
        <v>21600</v>
      </c>
      <c r="O342" s="53">
        <v>0</v>
      </c>
      <c r="P342" s="53">
        <v>0</v>
      </c>
      <c r="Q342" s="71">
        <v>0</v>
      </c>
      <c r="R342" s="71">
        <v>0</v>
      </c>
      <c r="S342" s="53">
        <v>0</v>
      </c>
      <c r="T342" s="34">
        <f>(M342*S342)</f>
        <v>0</v>
      </c>
      <c r="U342" s="34">
        <f>N342+R342+T342</f>
        <v>21600</v>
      </c>
      <c r="V342" s="34">
        <f>M342*200</f>
        <v>3600</v>
      </c>
      <c r="W342" s="34">
        <v>15</v>
      </c>
      <c r="X342" s="34">
        <v>247</v>
      </c>
      <c r="Y342" s="52">
        <f t="shared" ref="Y342:Y352" si="36">SUM(X342*W342)</f>
        <v>3705</v>
      </c>
      <c r="Z342" s="46">
        <v>0</v>
      </c>
      <c r="AA342" s="46"/>
      <c r="AB342" s="34">
        <f>V342+Y342+Z342</f>
        <v>7305</v>
      </c>
      <c r="AC342" s="34">
        <f>AB342+U342</f>
        <v>28905</v>
      </c>
      <c r="AD342" s="91" t="str">
        <f>A342</f>
        <v>653-D</v>
      </c>
      <c r="AE342" s="74"/>
    </row>
    <row r="343" spans="1:31" s="31" customFormat="1" ht="45" hidden="1" customHeight="1" x14ac:dyDescent="0.2">
      <c r="A343" s="33" t="s">
        <v>554</v>
      </c>
      <c r="B343" s="33" t="s">
        <v>555</v>
      </c>
      <c r="C343" s="88" t="s">
        <v>33</v>
      </c>
      <c r="D343" s="88" t="s">
        <v>45</v>
      </c>
      <c r="E343" s="35" t="s">
        <v>153</v>
      </c>
      <c r="F343" s="35" t="s">
        <v>266</v>
      </c>
      <c r="G343" s="35" t="s">
        <v>267</v>
      </c>
      <c r="H343" s="220">
        <v>45</v>
      </c>
      <c r="I343" s="90" t="s">
        <v>37</v>
      </c>
      <c r="J343" s="51">
        <v>1200</v>
      </c>
      <c r="K343" s="52">
        <v>0</v>
      </c>
      <c r="L343" s="52">
        <v>0</v>
      </c>
      <c r="M343" s="52">
        <f t="shared" si="31"/>
        <v>0</v>
      </c>
      <c r="N343" s="34">
        <f t="shared" si="35"/>
        <v>0</v>
      </c>
      <c r="O343" s="53">
        <v>0</v>
      </c>
      <c r="P343" s="53">
        <v>0</v>
      </c>
      <c r="Q343" s="71">
        <v>0.4</v>
      </c>
      <c r="R343" s="71">
        <f>SUM(P343*Q343*O343)</f>
        <v>0</v>
      </c>
      <c r="S343" s="53">
        <v>0</v>
      </c>
      <c r="T343" s="34">
        <f>(M343*S343)</f>
        <v>0</v>
      </c>
      <c r="U343" s="34">
        <f>N343+R343+T343</f>
        <v>0</v>
      </c>
      <c r="V343" s="34">
        <f>M343*200</f>
        <v>0</v>
      </c>
      <c r="W343" s="34">
        <v>0</v>
      </c>
      <c r="X343" s="34">
        <v>1</v>
      </c>
      <c r="Y343" s="52">
        <f t="shared" si="36"/>
        <v>0</v>
      </c>
      <c r="Z343" s="46">
        <v>0</v>
      </c>
      <c r="AA343" s="46" t="s">
        <v>556</v>
      </c>
      <c r="AB343" s="34">
        <f>V343+Y343+Z343</f>
        <v>0</v>
      </c>
      <c r="AC343" s="34">
        <f>AB343+U343</f>
        <v>0</v>
      </c>
      <c r="AD343" s="91" t="str">
        <f>A343</f>
        <v>654-A</v>
      </c>
      <c r="AE343" s="74"/>
    </row>
    <row r="344" spans="1:31" s="31" customFormat="1" ht="39.75" hidden="1" customHeight="1" x14ac:dyDescent="0.2">
      <c r="A344" s="33" t="s">
        <v>554</v>
      </c>
      <c r="B344" s="33" t="s">
        <v>555</v>
      </c>
      <c r="C344" s="28" t="s">
        <v>33</v>
      </c>
      <c r="D344" s="28" t="s">
        <v>45</v>
      </c>
      <c r="E344" s="35" t="s">
        <v>153</v>
      </c>
      <c r="F344" s="35" t="s">
        <v>85</v>
      </c>
      <c r="G344" s="35" t="s">
        <v>132</v>
      </c>
      <c r="H344" s="220">
        <v>45</v>
      </c>
      <c r="I344" s="33" t="s">
        <v>37</v>
      </c>
      <c r="J344" s="51">
        <v>1200</v>
      </c>
      <c r="K344" s="52">
        <v>0</v>
      </c>
      <c r="L344" s="52">
        <v>0</v>
      </c>
      <c r="M344" s="52">
        <f t="shared" si="31"/>
        <v>0</v>
      </c>
      <c r="N344" s="34">
        <f t="shared" si="35"/>
        <v>0</v>
      </c>
      <c r="O344" s="53">
        <v>0</v>
      </c>
      <c r="P344" s="53">
        <v>0</v>
      </c>
      <c r="Q344" s="71">
        <v>0.4</v>
      </c>
      <c r="R344" s="71">
        <f>SUM(P344*Q344*O344)</f>
        <v>0</v>
      </c>
      <c r="S344" s="53">
        <v>0</v>
      </c>
      <c r="T344" s="34">
        <f>(M344*S344)</f>
        <v>0</v>
      </c>
      <c r="U344" s="34">
        <f>N344+R344+T344</f>
        <v>0</v>
      </c>
      <c r="V344" s="34">
        <f>M344*200</f>
        <v>0</v>
      </c>
      <c r="W344" s="34">
        <v>0</v>
      </c>
      <c r="X344" s="34">
        <v>149</v>
      </c>
      <c r="Y344" s="52">
        <f t="shared" si="36"/>
        <v>0</v>
      </c>
      <c r="Z344" s="46">
        <v>0</v>
      </c>
      <c r="AA344" s="46" t="s">
        <v>556</v>
      </c>
      <c r="AB344" s="34">
        <f>V344+Y344+Z344</f>
        <v>0</v>
      </c>
      <c r="AC344" s="34">
        <f>AB344+U344</f>
        <v>0</v>
      </c>
      <c r="AD344" s="91" t="str">
        <f>A344</f>
        <v>654-A</v>
      </c>
      <c r="AE344" s="74"/>
    </row>
    <row r="345" spans="1:31" s="31" customFormat="1" ht="41.25" hidden="1" customHeight="1" x14ac:dyDescent="0.2">
      <c r="A345" s="33" t="s">
        <v>554</v>
      </c>
      <c r="B345" s="33" t="s">
        <v>555</v>
      </c>
      <c r="C345" s="28" t="s">
        <v>33</v>
      </c>
      <c r="D345" s="28" t="s">
        <v>45</v>
      </c>
      <c r="E345" s="35" t="s">
        <v>313</v>
      </c>
      <c r="F345" s="35" t="s">
        <v>264</v>
      </c>
      <c r="G345" s="35" t="s">
        <v>530</v>
      </c>
      <c r="H345" s="220">
        <v>45</v>
      </c>
      <c r="I345" s="33" t="s">
        <v>37</v>
      </c>
      <c r="J345" s="51">
        <v>1200</v>
      </c>
      <c r="K345" s="52">
        <v>0</v>
      </c>
      <c r="L345" s="52">
        <v>0</v>
      </c>
      <c r="M345" s="52">
        <f t="shared" si="31"/>
        <v>0</v>
      </c>
      <c r="N345" s="34">
        <f t="shared" si="35"/>
        <v>0</v>
      </c>
      <c r="O345" s="53">
        <v>0</v>
      </c>
      <c r="P345" s="53">
        <v>114</v>
      </c>
      <c r="Q345" s="71">
        <v>0.4</v>
      </c>
      <c r="R345" s="71">
        <f>SUM(P345*Q345*O345)</f>
        <v>0</v>
      </c>
      <c r="S345" s="53">
        <v>0</v>
      </c>
      <c r="T345" s="34">
        <f>(M345*S345)</f>
        <v>0</v>
      </c>
      <c r="U345" s="34">
        <f>N345+R345+T345</f>
        <v>0</v>
      </c>
      <c r="V345" s="34">
        <f>M345*200</f>
        <v>0</v>
      </c>
      <c r="W345" s="34">
        <v>0</v>
      </c>
      <c r="X345" s="34">
        <v>501</v>
      </c>
      <c r="Y345" s="52">
        <f t="shared" si="36"/>
        <v>0</v>
      </c>
      <c r="Z345" s="46">
        <v>0</v>
      </c>
      <c r="AA345" s="46"/>
      <c r="AB345" s="34">
        <f>V345+Y345+Z345</f>
        <v>0</v>
      </c>
      <c r="AC345" s="34">
        <f>AB345+U345</f>
        <v>0</v>
      </c>
      <c r="AD345" s="91" t="str">
        <f>A345</f>
        <v>654-A</v>
      </c>
      <c r="AE345" s="74"/>
    </row>
    <row r="346" spans="1:31" s="31" customFormat="1" ht="45" hidden="1" customHeight="1" x14ac:dyDescent="0.2">
      <c r="A346" s="33" t="s">
        <v>558</v>
      </c>
      <c r="B346" s="33" t="s">
        <v>555</v>
      </c>
      <c r="C346" s="28" t="s">
        <v>44</v>
      </c>
      <c r="D346" s="28" t="s">
        <v>45</v>
      </c>
      <c r="E346" s="35" t="s">
        <v>65</v>
      </c>
      <c r="F346" s="35" t="s">
        <v>559</v>
      </c>
      <c r="G346" s="35" t="s">
        <v>60</v>
      </c>
      <c r="H346" s="220">
        <v>45</v>
      </c>
      <c r="I346" s="33" t="s">
        <v>172</v>
      </c>
      <c r="J346" s="51">
        <v>585</v>
      </c>
      <c r="K346" s="52">
        <v>0</v>
      </c>
      <c r="L346" s="52">
        <v>0</v>
      </c>
      <c r="M346" s="52">
        <f t="shared" si="31"/>
        <v>0</v>
      </c>
      <c r="N346" s="34">
        <f t="shared" si="35"/>
        <v>0</v>
      </c>
      <c r="O346" s="53">
        <v>0</v>
      </c>
      <c r="P346" s="53">
        <v>140</v>
      </c>
      <c r="Q346" s="54">
        <v>0.4</v>
      </c>
      <c r="R346" s="71">
        <f>SUM(P346*Q346*O346)</f>
        <v>0</v>
      </c>
      <c r="S346" s="34">
        <v>0</v>
      </c>
      <c r="T346" s="34">
        <f>(M346*S346)</f>
        <v>0</v>
      </c>
      <c r="U346" s="34">
        <f>N346+R346+T346</f>
        <v>0</v>
      </c>
      <c r="V346" s="34">
        <f>M346*200</f>
        <v>0</v>
      </c>
      <c r="W346" s="34">
        <v>0</v>
      </c>
      <c r="X346" s="34">
        <v>670</v>
      </c>
      <c r="Y346" s="52">
        <f t="shared" si="36"/>
        <v>0</v>
      </c>
      <c r="Z346" s="46">
        <v>0</v>
      </c>
      <c r="AA346" s="46" t="s">
        <v>556</v>
      </c>
      <c r="AB346" s="34">
        <f>V346+Y346+Z346</f>
        <v>0</v>
      </c>
      <c r="AC346" s="34">
        <f>AB346+U346</f>
        <v>0</v>
      </c>
      <c r="AD346" s="57" t="str">
        <f>A346</f>
        <v>655-A</v>
      </c>
      <c r="AE346" s="74"/>
    </row>
    <row r="347" spans="1:31" s="31" customFormat="1" ht="47.25" hidden="1" customHeight="1" x14ac:dyDescent="0.2">
      <c r="A347" s="33" t="s">
        <v>561</v>
      </c>
      <c r="B347" s="33" t="s">
        <v>555</v>
      </c>
      <c r="C347" s="88" t="s">
        <v>77</v>
      </c>
      <c r="D347" s="88" t="s">
        <v>45</v>
      </c>
      <c r="E347" s="35" t="s">
        <v>313</v>
      </c>
      <c r="F347" s="35" t="s">
        <v>389</v>
      </c>
      <c r="G347" s="35" t="s">
        <v>382</v>
      </c>
      <c r="H347" s="220">
        <v>42</v>
      </c>
      <c r="I347" s="90" t="s">
        <v>37</v>
      </c>
      <c r="J347" s="51">
        <v>1200</v>
      </c>
      <c r="K347" s="52">
        <v>0</v>
      </c>
      <c r="L347" s="52">
        <v>0</v>
      </c>
      <c r="M347" s="52">
        <f t="shared" si="31"/>
        <v>0</v>
      </c>
      <c r="N347" s="34">
        <f t="shared" si="35"/>
        <v>0</v>
      </c>
      <c r="O347" s="53">
        <v>0</v>
      </c>
      <c r="P347" s="53">
        <v>0</v>
      </c>
      <c r="Q347" s="54">
        <v>0.4</v>
      </c>
      <c r="R347" s="71">
        <f>SUM(P347*Q347*O347)</f>
        <v>0</v>
      </c>
      <c r="S347" s="53">
        <v>0</v>
      </c>
      <c r="T347" s="34">
        <f>(M347*S347)</f>
        <v>0</v>
      </c>
      <c r="U347" s="34">
        <f>N347+R347+T347</f>
        <v>0</v>
      </c>
      <c r="V347" s="34">
        <f>M347*200</f>
        <v>0</v>
      </c>
      <c r="W347" s="34">
        <v>0</v>
      </c>
      <c r="X347" s="34">
        <v>220</v>
      </c>
      <c r="Y347" s="52">
        <f t="shared" si="36"/>
        <v>0</v>
      </c>
      <c r="Z347" s="46">
        <v>0</v>
      </c>
      <c r="AA347" s="46" t="s">
        <v>562</v>
      </c>
      <c r="AB347" s="34">
        <f>V347+Y347+Z347</f>
        <v>0</v>
      </c>
      <c r="AC347" s="34">
        <f>AB347+U347</f>
        <v>0</v>
      </c>
      <c r="AD347" s="57" t="str">
        <f>A347</f>
        <v>656-A</v>
      </c>
      <c r="AE347" s="74"/>
    </row>
    <row r="348" spans="1:31" s="31" customFormat="1" ht="66" customHeight="1" x14ac:dyDescent="0.2">
      <c r="A348" s="74" t="s">
        <v>712</v>
      </c>
      <c r="B348" s="33" t="s">
        <v>713</v>
      </c>
      <c r="C348" s="28" t="s">
        <v>77</v>
      </c>
      <c r="D348" s="28" t="s">
        <v>108</v>
      </c>
      <c r="E348" s="35" t="s">
        <v>104</v>
      </c>
      <c r="F348" s="99" t="s">
        <v>714</v>
      </c>
      <c r="G348" s="35" t="s">
        <v>715</v>
      </c>
      <c r="H348" s="248">
        <v>42</v>
      </c>
      <c r="I348" s="74" t="s">
        <v>37</v>
      </c>
      <c r="J348" s="100">
        <v>753</v>
      </c>
      <c r="K348" s="100">
        <v>0</v>
      </c>
      <c r="L348" s="100">
        <v>20</v>
      </c>
      <c r="M348" s="52">
        <f t="shared" si="31"/>
        <v>20</v>
      </c>
      <c r="N348" s="34">
        <f t="shared" si="35"/>
        <v>15060</v>
      </c>
      <c r="O348" s="53">
        <v>0</v>
      </c>
      <c r="P348" s="53">
        <v>153</v>
      </c>
      <c r="Q348" s="71">
        <v>0</v>
      </c>
      <c r="R348" s="71">
        <f>SUM(O348*P348)</f>
        <v>0</v>
      </c>
      <c r="S348" s="53">
        <v>0</v>
      </c>
      <c r="T348" s="34">
        <f>(M348*S348)</f>
        <v>0</v>
      </c>
      <c r="U348" s="34">
        <f>N348+R348+T348</f>
        <v>15060</v>
      </c>
      <c r="V348" s="53">
        <f>M348*200</f>
        <v>4000</v>
      </c>
      <c r="W348" s="53">
        <v>560</v>
      </c>
      <c r="X348" s="53">
        <v>3.35</v>
      </c>
      <c r="Y348" s="52">
        <f t="shared" si="36"/>
        <v>1876</v>
      </c>
      <c r="Z348" s="46">
        <v>6160</v>
      </c>
      <c r="AA348" s="46"/>
      <c r="AB348" s="34">
        <f>V348+Y348+Z348</f>
        <v>12036</v>
      </c>
      <c r="AC348" s="34">
        <f>AB348+U348</f>
        <v>27096</v>
      </c>
      <c r="AD348" s="57" t="str">
        <f>A348</f>
        <v>657-P</v>
      </c>
      <c r="AE348" s="74"/>
    </row>
    <row r="349" spans="1:31" s="31" customFormat="1" ht="48" hidden="1" customHeight="1" x14ac:dyDescent="0.2">
      <c r="A349" s="74" t="s">
        <v>564</v>
      </c>
      <c r="B349" s="74"/>
      <c r="C349" s="28" t="s">
        <v>77</v>
      </c>
      <c r="D349" s="28" t="s">
        <v>103</v>
      </c>
      <c r="E349" s="35" t="s">
        <v>565</v>
      </c>
      <c r="F349" s="28" t="s">
        <v>80</v>
      </c>
      <c r="G349" s="99" t="s">
        <v>81</v>
      </c>
      <c r="H349" s="248">
        <v>42</v>
      </c>
      <c r="I349" s="74" t="s">
        <v>37</v>
      </c>
      <c r="J349" s="100">
        <v>753</v>
      </c>
      <c r="K349" s="100">
        <v>15</v>
      </c>
      <c r="L349" s="100">
        <v>0</v>
      </c>
      <c r="M349" s="52">
        <f>K349+L349</f>
        <v>15</v>
      </c>
      <c r="N349" s="34">
        <f>(J349*M349)</f>
        <v>11295</v>
      </c>
      <c r="O349" s="53">
        <f>SUM(36*M349)</f>
        <v>540</v>
      </c>
      <c r="P349" s="53">
        <v>3.35</v>
      </c>
      <c r="Q349" s="71">
        <v>0</v>
      </c>
      <c r="R349" s="71">
        <f>SUM(O349*P349)</f>
        <v>1809</v>
      </c>
      <c r="S349" s="53">
        <v>0</v>
      </c>
      <c r="T349" s="34">
        <f>(M349*S349)</f>
        <v>0</v>
      </c>
      <c r="U349" s="34">
        <f>N349+R349+T349</f>
        <v>13104</v>
      </c>
      <c r="V349" s="53">
        <f>M349*200</f>
        <v>3000</v>
      </c>
      <c r="W349" s="53">
        <v>0</v>
      </c>
      <c r="X349" s="53">
        <v>0</v>
      </c>
      <c r="Y349" s="52">
        <f t="shared" si="36"/>
        <v>0</v>
      </c>
      <c r="Z349" s="46">
        <v>6160</v>
      </c>
      <c r="AA349" s="46"/>
      <c r="AB349" s="34">
        <f>V349+Y349+Z349</f>
        <v>9160</v>
      </c>
      <c r="AC349" s="34">
        <f>AB349+U349</f>
        <v>22264</v>
      </c>
      <c r="AD349" s="57" t="str">
        <f>A349</f>
        <v>661-D</v>
      </c>
      <c r="AE349" s="74"/>
    </row>
    <row r="350" spans="1:31" s="31" customFormat="1" ht="40.25" hidden="1" customHeight="1" x14ac:dyDescent="0.2">
      <c r="A350" s="186" t="s">
        <v>564</v>
      </c>
      <c r="B350" s="186" t="s">
        <v>686</v>
      </c>
      <c r="C350" s="179" t="s">
        <v>77</v>
      </c>
      <c r="D350" s="179" t="s">
        <v>103</v>
      </c>
      <c r="E350" s="180" t="s">
        <v>565</v>
      </c>
      <c r="F350" s="179" t="s">
        <v>567</v>
      </c>
      <c r="G350" s="193" t="s">
        <v>568</v>
      </c>
      <c r="H350" s="248">
        <v>42</v>
      </c>
      <c r="I350" s="186" t="s">
        <v>172</v>
      </c>
      <c r="J350" s="236">
        <v>585</v>
      </c>
      <c r="K350" s="100">
        <v>0</v>
      </c>
      <c r="L350" s="236">
        <v>21</v>
      </c>
      <c r="M350" s="52">
        <f>K350+L350</f>
        <v>21</v>
      </c>
      <c r="N350" s="34">
        <f>(J350*M350)</f>
        <v>12285</v>
      </c>
      <c r="O350" s="182">
        <v>18</v>
      </c>
      <c r="P350" s="182">
        <v>53</v>
      </c>
      <c r="Q350" s="184">
        <v>0.4</v>
      </c>
      <c r="R350" s="184">
        <f>SUM(O350*P350*Q350)</f>
        <v>381.6</v>
      </c>
      <c r="S350" s="53">
        <v>0</v>
      </c>
      <c r="T350" s="34">
        <f>(M350*S350)</f>
        <v>0</v>
      </c>
      <c r="U350" s="34">
        <f>N350+R350+T350</f>
        <v>12666.6</v>
      </c>
      <c r="V350" s="53">
        <f>M350*200</f>
        <v>4200</v>
      </c>
      <c r="W350" s="182">
        <v>1</v>
      </c>
      <c r="X350" s="182">
        <v>300</v>
      </c>
      <c r="Y350" s="181">
        <f t="shared" si="36"/>
        <v>300</v>
      </c>
      <c r="Z350" s="46">
        <v>6160</v>
      </c>
      <c r="AA350" s="46"/>
      <c r="AB350" s="34">
        <f>V350+Y350+Z350</f>
        <v>10660</v>
      </c>
      <c r="AC350" s="34">
        <f>AB350+U350</f>
        <v>23326.6</v>
      </c>
      <c r="AD350" s="57" t="str">
        <f>A350</f>
        <v>661-D</v>
      </c>
      <c r="AE350" s="74"/>
    </row>
    <row r="351" spans="1:31" s="31" customFormat="1" ht="40.25" hidden="1" customHeight="1" x14ac:dyDescent="0.2">
      <c r="A351" s="186" t="s">
        <v>564</v>
      </c>
      <c r="B351" s="186" t="s">
        <v>697</v>
      </c>
      <c r="C351" s="179" t="s">
        <v>77</v>
      </c>
      <c r="D351" s="179" t="s">
        <v>103</v>
      </c>
      <c r="E351" s="180" t="s">
        <v>565</v>
      </c>
      <c r="F351" s="179" t="s">
        <v>567</v>
      </c>
      <c r="G351" s="193" t="s">
        <v>568</v>
      </c>
      <c r="H351" s="248">
        <v>42</v>
      </c>
      <c r="I351" s="186" t="s">
        <v>172</v>
      </c>
      <c r="J351" s="236">
        <v>585</v>
      </c>
      <c r="K351" s="100">
        <v>0</v>
      </c>
      <c r="L351" s="236">
        <v>24</v>
      </c>
      <c r="M351" s="52">
        <f>K351+L351</f>
        <v>24</v>
      </c>
      <c r="N351" s="34">
        <f>(J351*M351)</f>
        <v>14040</v>
      </c>
      <c r="O351" s="182">
        <v>14</v>
      </c>
      <c r="P351" s="182">
        <v>27</v>
      </c>
      <c r="Q351" s="184">
        <v>0.4</v>
      </c>
      <c r="R351" s="184">
        <f>SUM(O351*P351*Q351)</f>
        <v>151.20000000000002</v>
      </c>
      <c r="S351" s="53">
        <v>0</v>
      </c>
      <c r="T351" s="34">
        <f>(M351*S351)</f>
        <v>0</v>
      </c>
      <c r="U351" s="34">
        <f>N351+R351+T351</f>
        <v>14191.2</v>
      </c>
      <c r="V351" s="53">
        <f>M351*200</f>
        <v>4800</v>
      </c>
      <c r="W351" s="182">
        <v>1</v>
      </c>
      <c r="X351" s="182">
        <v>225</v>
      </c>
      <c r="Y351" s="181">
        <f t="shared" si="36"/>
        <v>225</v>
      </c>
      <c r="Z351" s="46">
        <v>6160</v>
      </c>
      <c r="AA351" s="46"/>
      <c r="AB351" s="34">
        <f>V351+Y351+Z351</f>
        <v>11185</v>
      </c>
      <c r="AC351" s="34">
        <f>AB351+U351</f>
        <v>25376.2</v>
      </c>
      <c r="AD351" s="57" t="str">
        <f>A351</f>
        <v>661-D</v>
      </c>
      <c r="AE351" s="74"/>
    </row>
    <row r="352" spans="1:31" s="31" customFormat="1" ht="59" customHeight="1" x14ac:dyDescent="0.2">
      <c r="A352" s="186" t="s">
        <v>564</v>
      </c>
      <c r="B352" s="186" t="s">
        <v>698</v>
      </c>
      <c r="C352" s="179" t="s">
        <v>77</v>
      </c>
      <c r="D352" s="179" t="s">
        <v>108</v>
      </c>
      <c r="E352" s="180" t="s">
        <v>211</v>
      </c>
      <c r="F352" s="179" t="s">
        <v>690</v>
      </c>
      <c r="G352" s="193" t="s">
        <v>691</v>
      </c>
      <c r="H352" s="248">
        <v>42</v>
      </c>
      <c r="I352" s="74" t="s">
        <v>37</v>
      </c>
      <c r="J352" s="236">
        <v>1200</v>
      </c>
      <c r="K352" s="236">
        <v>0</v>
      </c>
      <c r="L352" s="236">
        <v>15</v>
      </c>
      <c r="M352" s="52">
        <f>K352+L352</f>
        <v>15</v>
      </c>
      <c r="N352" s="34">
        <f>(J352*M352)</f>
        <v>18000</v>
      </c>
      <c r="O352" s="182">
        <v>432</v>
      </c>
      <c r="P352" s="182">
        <v>3.35</v>
      </c>
      <c r="Q352" s="184">
        <v>0</v>
      </c>
      <c r="R352" s="184">
        <f>SUM(O352*P352)</f>
        <v>1447.2</v>
      </c>
      <c r="S352" s="53">
        <v>0</v>
      </c>
      <c r="T352" s="34">
        <f>(M352*S352)</f>
        <v>0</v>
      </c>
      <c r="U352" s="34">
        <f>N352+R352+T352</f>
        <v>19447.2</v>
      </c>
      <c r="V352" s="53">
        <f>M352*200</f>
        <v>3000</v>
      </c>
      <c r="W352" s="53">
        <v>0</v>
      </c>
      <c r="X352" s="53">
        <v>0</v>
      </c>
      <c r="Y352" s="52">
        <f t="shared" si="36"/>
        <v>0</v>
      </c>
      <c r="Z352" s="46">
        <v>6160</v>
      </c>
      <c r="AA352" s="46"/>
      <c r="AB352" s="34">
        <f>V352+Y352+Z352</f>
        <v>9160</v>
      </c>
      <c r="AC352" s="34">
        <f>AB352+U352</f>
        <v>28607.200000000001</v>
      </c>
      <c r="AD352" s="57" t="str">
        <f>A352</f>
        <v>661-D</v>
      </c>
      <c r="AE352" s="74"/>
    </row>
    <row r="353" spans="1:31" s="31" customFormat="1" ht="34.5" hidden="1" customHeight="1" x14ac:dyDescent="0.2">
      <c r="A353" s="74" t="s">
        <v>564</v>
      </c>
      <c r="B353" s="74" t="s">
        <v>569</v>
      </c>
      <c r="C353" s="28" t="s">
        <v>77</v>
      </c>
      <c r="D353" s="28" t="s">
        <v>112</v>
      </c>
      <c r="E353" s="35" t="s">
        <v>109</v>
      </c>
      <c r="F353" s="28" t="s">
        <v>38</v>
      </c>
      <c r="G353" s="35" t="s">
        <v>114</v>
      </c>
      <c r="H353" s="248">
        <v>0</v>
      </c>
      <c r="I353" s="74">
        <v>0</v>
      </c>
      <c r="J353" s="100">
        <v>0</v>
      </c>
      <c r="K353" s="100">
        <v>0</v>
      </c>
      <c r="L353" s="100">
        <v>0</v>
      </c>
      <c r="M353" s="52">
        <v>0</v>
      </c>
      <c r="N353" s="34">
        <v>0</v>
      </c>
      <c r="O353" s="53">
        <v>0</v>
      </c>
      <c r="P353" s="53">
        <v>0</v>
      </c>
      <c r="Q353" s="71">
        <v>0</v>
      </c>
      <c r="R353" s="71">
        <f>SUM(P353*Q353*O353)</f>
        <v>0</v>
      </c>
      <c r="S353" s="53">
        <v>0</v>
      </c>
      <c r="T353" s="34">
        <v>0</v>
      </c>
      <c r="U353" s="34">
        <f>N353+R353+T353</f>
        <v>0</v>
      </c>
      <c r="V353" s="53">
        <v>0</v>
      </c>
      <c r="W353" s="53">
        <v>0</v>
      </c>
      <c r="X353" s="53">
        <v>0</v>
      </c>
      <c r="Y353" s="52">
        <v>0</v>
      </c>
      <c r="Z353" s="46">
        <v>0</v>
      </c>
      <c r="AA353" s="46"/>
      <c r="AB353" s="34">
        <v>0</v>
      </c>
      <c r="AC353" s="34">
        <f>AB353+U353</f>
        <v>0</v>
      </c>
      <c r="AD353" s="57" t="str">
        <f>A353</f>
        <v>661-D</v>
      </c>
      <c r="AE353" s="74"/>
    </row>
    <row r="354" spans="1:31" s="31" customFormat="1" ht="31.5" hidden="1" customHeight="1" x14ac:dyDescent="0.2">
      <c r="A354" s="74" t="s">
        <v>564</v>
      </c>
      <c r="B354" s="74" t="s">
        <v>569</v>
      </c>
      <c r="C354" s="28" t="s">
        <v>77</v>
      </c>
      <c r="D354" s="28" t="s">
        <v>112</v>
      </c>
      <c r="E354" s="35" t="s">
        <v>109</v>
      </c>
      <c r="F354" s="28" t="s">
        <v>38</v>
      </c>
      <c r="G354" s="35" t="s">
        <v>116</v>
      </c>
      <c r="H354" s="248">
        <v>0</v>
      </c>
      <c r="I354" s="74">
        <v>0</v>
      </c>
      <c r="J354" s="100">
        <v>0</v>
      </c>
      <c r="K354" s="100">
        <v>0</v>
      </c>
      <c r="L354" s="100">
        <v>0</v>
      </c>
      <c r="M354" s="52">
        <v>0</v>
      </c>
      <c r="N354" s="81">
        <v>0</v>
      </c>
      <c r="O354" s="82">
        <v>0</v>
      </c>
      <c r="P354" s="53">
        <v>0</v>
      </c>
      <c r="Q354" s="83">
        <v>0</v>
      </c>
      <c r="R354" s="71">
        <f>SUM(P354*Q354*O354)</f>
        <v>0</v>
      </c>
      <c r="S354" s="53">
        <v>0</v>
      </c>
      <c r="T354" s="34">
        <v>0</v>
      </c>
      <c r="U354" s="34">
        <f>N354+R354+T354</f>
        <v>0</v>
      </c>
      <c r="V354" s="53">
        <v>0</v>
      </c>
      <c r="W354" s="53">
        <v>0</v>
      </c>
      <c r="X354" s="53">
        <v>0</v>
      </c>
      <c r="Y354" s="52">
        <v>0</v>
      </c>
      <c r="Z354" s="46">
        <v>0</v>
      </c>
      <c r="AA354" s="46"/>
      <c r="AB354" s="34">
        <v>0</v>
      </c>
      <c r="AC354" s="34">
        <f>AB354+U354</f>
        <v>0</v>
      </c>
      <c r="AD354" s="57" t="str">
        <f>A354</f>
        <v>661-D</v>
      </c>
      <c r="AE354" s="74"/>
    </row>
    <row r="355" spans="1:31" s="31" customFormat="1" ht="48" hidden="1" customHeight="1" x14ac:dyDescent="0.2">
      <c r="A355" s="74" t="s">
        <v>570</v>
      </c>
      <c r="B355" s="74"/>
      <c r="C355" s="28" t="s">
        <v>77</v>
      </c>
      <c r="D355" s="28" t="s">
        <v>103</v>
      </c>
      <c r="E355" s="35" t="s">
        <v>565</v>
      </c>
      <c r="F355" s="28" t="s">
        <v>80</v>
      </c>
      <c r="G355" s="99" t="s">
        <v>81</v>
      </c>
      <c r="H355" s="248">
        <v>42</v>
      </c>
      <c r="I355" s="74" t="s">
        <v>37</v>
      </c>
      <c r="J355" s="100">
        <v>753</v>
      </c>
      <c r="K355" s="100">
        <v>3</v>
      </c>
      <c r="L355" s="100">
        <v>0</v>
      </c>
      <c r="M355" s="52">
        <f>K355+L355</f>
        <v>3</v>
      </c>
      <c r="N355" s="81">
        <f t="shared" ref="N355:N366" si="37">(J355*M355)</f>
        <v>2259</v>
      </c>
      <c r="O355" s="53">
        <f>SUM(36*M355)</f>
        <v>108</v>
      </c>
      <c r="P355" s="53">
        <v>3.35</v>
      </c>
      <c r="Q355" s="71">
        <v>0</v>
      </c>
      <c r="R355" s="71">
        <f>SUM(O355*P355)</f>
        <v>361.8</v>
      </c>
      <c r="S355" s="53">
        <v>0</v>
      </c>
      <c r="T355" s="34">
        <f>(M355*S355)</f>
        <v>0</v>
      </c>
      <c r="U355" s="34">
        <f>N355+R355+T355</f>
        <v>2620.8000000000002</v>
      </c>
      <c r="V355" s="53">
        <f>M355*200</f>
        <v>600</v>
      </c>
      <c r="W355" s="53">
        <v>0</v>
      </c>
      <c r="X355" s="53">
        <v>0</v>
      </c>
      <c r="Y355" s="52">
        <f t="shared" ref="Y355:Y366" si="38">SUM(X355*W355)</f>
        <v>0</v>
      </c>
      <c r="Z355" s="46">
        <v>0</v>
      </c>
      <c r="AA355" s="46"/>
      <c r="AB355" s="34">
        <f>V355+Y355+Z355</f>
        <v>600</v>
      </c>
      <c r="AC355" s="34">
        <f>AB355+U355</f>
        <v>3220.8</v>
      </c>
      <c r="AD355" s="57" t="s">
        <v>570</v>
      </c>
      <c r="AE355" s="74"/>
    </row>
    <row r="356" spans="1:31" s="31" customFormat="1" ht="27.75" hidden="1" customHeight="1" x14ac:dyDescent="0.2">
      <c r="A356" s="186" t="s">
        <v>570</v>
      </c>
      <c r="B356" s="186" t="s">
        <v>687</v>
      </c>
      <c r="C356" s="179" t="s">
        <v>77</v>
      </c>
      <c r="D356" s="179" t="s">
        <v>103</v>
      </c>
      <c r="E356" s="180" t="s">
        <v>565</v>
      </c>
      <c r="F356" s="179" t="s">
        <v>567</v>
      </c>
      <c r="G356" s="193" t="s">
        <v>568</v>
      </c>
      <c r="H356" s="248">
        <v>42</v>
      </c>
      <c r="I356" s="186" t="s">
        <v>37</v>
      </c>
      <c r="J356" s="236">
        <v>585</v>
      </c>
      <c r="K356" s="100">
        <v>0</v>
      </c>
      <c r="L356" s="100">
        <v>3</v>
      </c>
      <c r="M356" s="52">
        <f>K356+L356</f>
        <v>3</v>
      </c>
      <c r="N356" s="34">
        <f t="shared" si="37"/>
        <v>1755</v>
      </c>
      <c r="O356" s="53">
        <f>SUM(36*M356)</f>
        <v>108</v>
      </c>
      <c r="P356" s="53">
        <v>3.35</v>
      </c>
      <c r="Q356" s="71">
        <v>0</v>
      </c>
      <c r="R356" s="71">
        <f>SUM(O356*P356)</f>
        <v>361.8</v>
      </c>
      <c r="S356" s="53">
        <v>0</v>
      </c>
      <c r="T356" s="34">
        <f>(M356*S356)</f>
        <v>0</v>
      </c>
      <c r="U356" s="34">
        <f>N356+R356+T356</f>
        <v>2116.8000000000002</v>
      </c>
      <c r="V356" s="53">
        <f>M356*200</f>
        <v>600</v>
      </c>
      <c r="W356" s="53">
        <v>0</v>
      </c>
      <c r="X356" s="53">
        <v>0</v>
      </c>
      <c r="Y356" s="52">
        <f t="shared" si="38"/>
        <v>0</v>
      </c>
      <c r="Z356" s="46">
        <v>0</v>
      </c>
      <c r="AA356" s="46"/>
      <c r="AB356" s="34">
        <f>V356+Y356+Z356</f>
        <v>600</v>
      </c>
      <c r="AC356" s="34">
        <f>AB356+U356</f>
        <v>2716.8</v>
      </c>
      <c r="AD356" s="57"/>
      <c r="AE356" s="74"/>
    </row>
    <row r="357" spans="1:31" s="31" customFormat="1" ht="37.5" customHeight="1" x14ac:dyDescent="0.2">
      <c r="A357" s="186" t="s">
        <v>570</v>
      </c>
      <c r="B357" s="186" t="s">
        <v>689</v>
      </c>
      <c r="C357" s="179" t="s">
        <v>77</v>
      </c>
      <c r="D357" s="179" t="s">
        <v>108</v>
      </c>
      <c r="E357" s="180" t="s">
        <v>211</v>
      </c>
      <c r="F357" s="179" t="s">
        <v>690</v>
      </c>
      <c r="G357" s="193" t="s">
        <v>691</v>
      </c>
      <c r="H357" s="248">
        <v>42</v>
      </c>
      <c r="I357" s="74" t="s">
        <v>37</v>
      </c>
      <c r="J357" s="100">
        <v>1200</v>
      </c>
      <c r="K357" s="100">
        <v>0</v>
      </c>
      <c r="L357" s="100">
        <v>3</v>
      </c>
      <c r="M357" s="52">
        <f>K357+L357</f>
        <v>3</v>
      </c>
      <c r="N357" s="34">
        <f t="shared" si="37"/>
        <v>3600</v>
      </c>
      <c r="O357" s="53">
        <f>SUM(36*M357)</f>
        <v>108</v>
      </c>
      <c r="P357" s="53">
        <v>3.35</v>
      </c>
      <c r="Q357" s="71">
        <v>0</v>
      </c>
      <c r="R357" s="71">
        <f>SUM(O357*P357)</f>
        <v>361.8</v>
      </c>
      <c r="S357" s="53">
        <v>0</v>
      </c>
      <c r="T357" s="34">
        <f>(M357*S357)</f>
        <v>0</v>
      </c>
      <c r="U357" s="34">
        <f>N357+R357+T357</f>
        <v>3961.8</v>
      </c>
      <c r="V357" s="53">
        <f>M357*200</f>
        <v>600</v>
      </c>
      <c r="W357" s="53">
        <v>0</v>
      </c>
      <c r="X357" s="53">
        <v>0</v>
      </c>
      <c r="Y357" s="52">
        <f t="shared" si="38"/>
        <v>0</v>
      </c>
      <c r="Z357" s="46">
        <v>0</v>
      </c>
      <c r="AA357" s="46"/>
      <c r="AB357" s="34">
        <f>V357+Y357+Z357</f>
        <v>600</v>
      </c>
      <c r="AC357" s="34">
        <f>AB357+U357</f>
        <v>4561.8</v>
      </c>
      <c r="AD357" s="57" t="s">
        <v>570</v>
      </c>
      <c r="AE357" s="74"/>
    </row>
    <row r="358" spans="1:31" s="31" customFormat="1" ht="35.25" customHeight="1" x14ac:dyDescent="0.2">
      <c r="A358" s="186" t="s">
        <v>570</v>
      </c>
      <c r="B358" s="186" t="s">
        <v>682</v>
      </c>
      <c r="C358" s="179" t="s">
        <v>77</v>
      </c>
      <c r="D358" s="179" t="s">
        <v>108</v>
      </c>
      <c r="E358" s="180" t="s">
        <v>211</v>
      </c>
      <c r="F358" s="180" t="s">
        <v>572</v>
      </c>
      <c r="G358" s="180" t="s">
        <v>688</v>
      </c>
      <c r="H358" s="248">
        <v>42</v>
      </c>
      <c r="I358" s="74" t="s">
        <v>37</v>
      </c>
      <c r="J358" s="100">
        <v>753</v>
      </c>
      <c r="K358" s="236">
        <v>0</v>
      </c>
      <c r="L358" s="236">
        <v>2</v>
      </c>
      <c r="M358" s="52">
        <f>K358+L358</f>
        <v>2</v>
      </c>
      <c r="N358" s="34">
        <f t="shared" si="37"/>
        <v>1506</v>
      </c>
      <c r="O358" s="53">
        <f>SUM(36*M358)</f>
        <v>72</v>
      </c>
      <c r="P358" s="53">
        <v>3.35</v>
      </c>
      <c r="Q358" s="71">
        <v>0</v>
      </c>
      <c r="R358" s="71">
        <f>SUM(O358*P358)</f>
        <v>241.20000000000002</v>
      </c>
      <c r="S358" s="53">
        <v>0</v>
      </c>
      <c r="T358" s="34">
        <f>(M358*S358)</f>
        <v>0</v>
      </c>
      <c r="U358" s="34">
        <f>N358+R358+T358</f>
        <v>1747.2</v>
      </c>
      <c r="V358" s="53">
        <f>M358*200</f>
        <v>400</v>
      </c>
      <c r="W358" s="53">
        <v>0</v>
      </c>
      <c r="X358" s="53">
        <v>0</v>
      </c>
      <c r="Y358" s="52">
        <f t="shared" si="38"/>
        <v>0</v>
      </c>
      <c r="Z358" s="46">
        <v>0</v>
      </c>
      <c r="AA358" s="46"/>
      <c r="AB358" s="34">
        <f>V358+Y358+Z358</f>
        <v>400</v>
      </c>
      <c r="AC358" s="34">
        <f>AB358+U358</f>
        <v>2147.1999999999998</v>
      </c>
      <c r="AD358" s="57" t="s">
        <v>570</v>
      </c>
      <c r="AE358" s="74"/>
    </row>
    <row r="359" spans="1:31" s="31" customFormat="1" ht="30.75" hidden="1" customHeight="1" x14ac:dyDescent="0.2">
      <c r="A359" s="74" t="s">
        <v>570</v>
      </c>
      <c r="B359" s="74" t="s">
        <v>573</v>
      </c>
      <c r="C359" s="28" t="s">
        <v>77</v>
      </c>
      <c r="D359" s="28" t="s">
        <v>112</v>
      </c>
      <c r="E359" s="35" t="s">
        <v>112</v>
      </c>
      <c r="F359" s="35" t="s">
        <v>112</v>
      </c>
      <c r="G359" s="35" t="s">
        <v>114</v>
      </c>
      <c r="H359" s="248" t="s">
        <v>112</v>
      </c>
      <c r="I359" s="74" t="s">
        <v>112</v>
      </c>
      <c r="J359" s="100">
        <v>0</v>
      </c>
      <c r="K359" s="100">
        <v>0</v>
      </c>
      <c r="L359" s="100">
        <v>0</v>
      </c>
      <c r="M359" s="52">
        <v>0</v>
      </c>
      <c r="N359" s="34">
        <f t="shared" si="37"/>
        <v>0</v>
      </c>
      <c r="O359" s="53">
        <v>0</v>
      </c>
      <c r="P359" s="53">
        <v>0</v>
      </c>
      <c r="Q359" s="71">
        <v>0</v>
      </c>
      <c r="R359" s="71">
        <v>0</v>
      </c>
      <c r="S359" s="53">
        <v>0</v>
      </c>
      <c r="T359" s="34">
        <v>0</v>
      </c>
      <c r="U359" s="34">
        <f>N359+R359+T359</f>
        <v>0</v>
      </c>
      <c r="V359" s="53">
        <f>M359*200</f>
        <v>0</v>
      </c>
      <c r="W359" s="53">
        <v>0</v>
      </c>
      <c r="X359" s="53">
        <v>0</v>
      </c>
      <c r="Y359" s="52">
        <f t="shared" si="38"/>
        <v>0</v>
      </c>
      <c r="Z359" s="46">
        <v>0</v>
      </c>
      <c r="AA359" s="46"/>
      <c r="AB359" s="34">
        <v>0</v>
      </c>
      <c r="AC359" s="34">
        <f>AB359+U359</f>
        <v>0</v>
      </c>
      <c r="AD359" s="57" t="s">
        <v>570</v>
      </c>
      <c r="AE359" s="74"/>
    </row>
    <row r="360" spans="1:31" s="31" customFormat="1" ht="36" hidden="1" customHeight="1" x14ac:dyDescent="0.2">
      <c r="A360" s="74" t="s">
        <v>570</v>
      </c>
      <c r="B360" s="74" t="s">
        <v>573</v>
      </c>
      <c r="C360" s="28" t="s">
        <v>77</v>
      </c>
      <c r="D360" s="28" t="s">
        <v>112</v>
      </c>
      <c r="E360" s="35" t="s">
        <v>112</v>
      </c>
      <c r="F360" s="35" t="s">
        <v>112</v>
      </c>
      <c r="G360" s="35" t="s">
        <v>116</v>
      </c>
      <c r="H360" s="248" t="s">
        <v>112</v>
      </c>
      <c r="I360" s="74" t="s">
        <v>112</v>
      </c>
      <c r="J360" s="100">
        <v>0</v>
      </c>
      <c r="K360" s="100">
        <v>0</v>
      </c>
      <c r="L360" s="100">
        <v>0</v>
      </c>
      <c r="M360" s="52">
        <v>0</v>
      </c>
      <c r="N360" s="34">
        <f t="shared" si="37"/>
        <v>0</v>
      </c>
      <c r="O360" s="53">
        <v>0</v>
      </c>
      <c r="P360" s="53">
        <v>0</v>
      </c>
      <c r="Q360" s="71">
        <v>0</v>
      </c>
      <c r="R360" s="71">
        <v>0</v>
      </c>
      <c r="S360" s="53">
        <v>0</v>
      </c>
      <c r="T360" s="34">
        <v>0</v>
      </c>
      <c r="U360" s="34">
        <f>N360+R360+T360</f>
        <v>0</v>
      </c>
      <c r="V360" s="53">
        <f>M360*200</f>
        <v>0</v>
      </c>
      <c r="W360" s="53">
        <v>0</v>
      </c>
      <c r="X360" s="53">
        <v>0</v>
      </c>
      <c r="Y360" s="52">
        <f t="shared" si="38"/>
        <v>0</v>
      </c>
      <c r="Z360" s="46">
        <v>0</v>
      </c>
      <c r="AA360" s="46"/>
      <c r="AB360" s="34">
        <v>0</v>
      </c>
      <c r="AC360" s="34">
        <f>AB360+U360</f>
        <v>0</v>
      </c>
      <c r="AD360" s="57" t="s">
        <v>570</v>
      </c>
      <c r="AE360" s="74"/>
    </row>
    <row r="361" spans="1:31" s="31" customFormat="1" ht="45" customHeight="1" x14ac:dyDescent="0.2">
      <c r="A361" s="186" t="s">
        <v>574</v>
      </c>
      <c r="B361" s="186" t="s">
        <v>682</v>
      </c>
      <c r="C361" s="179" t="s">
        <v>77</v>
      </c>
      <c r="D361" s="179" t="s">
        <v>108</v>
      </c>
      <c r="E361" s="180" t="s">
        <v>104</v>
      </c>
      <c r="F361" s="180" t="s">
        <v>572</v>
      </c>
      <c r="G361" s="180" t="s">
        <v>688</v>
      </c>
      <c r="H361" s="248">
        <v>42</v>
      </c>
      <c r="I361" s="74" t="s">
        <v>37</v>
      </c>
      <c r="J361" s="100">
        <v>753</v>
      </c>
      <c r="K361" s="236">
        <v>0</v>
      </c>
      <c r="L361" s="236">
        <v>16</v>
      </c>
      <c r="M361" s="52">
        <f>K361+L361</f>
        <v>16</v>
      </c>
      <c r="N361" s="81">
        <f t="shared" si="37"/>
        <v>12048</v>
      </c>
      <c r="O361" s="53">
        <v>576</v>
      </c>
      <c r="P361" s="53">
        <v>3.35</v>
      </c>
      <c r="Q361" s="71">
        <v>0</v>
      </c>
      <c r="R361" s="71">
        <f>SUM(O361*P361)</f>
        <v>1929.6000000000001</v>
      </c>
      <c r="S361" s="53">
        <v>0</v>
      </c>
      <c r="T361" s="34">
        <v>0</v>
      </c>
      <c r="U361" s="34">
        <f>N361+R361+T361</f>
        <v>13977.6</v>
      </c>
      <c r="V361" s="53">
        <f>M361*200</f>
        <v>3200</v>
      </c>
      <c r="W361" s="53">
        <v>0</v>
      </c>
      <c r="X361" s="53">
        <v>0</v>
      </c>
      <c r="Y361" s="52">
        <f t="shared" si="38"/>
        <v>0</v>
      </c>
      <c r="Z361" s="46">
        <v>6160</v>
      </c>
      <c r="AA361" s="46" t="s">
        <v>576</v>
      </c>
      <c r="AB361" s="34">
        <f>V361+Y361+Z361</f>
        <v>9360</v>
      </c>
      <c r="AC361" s="34">
        <f>AB361+U361</f>
        <v>23337.599999999999</v>
      </c>
      <c r="AD361" s="57" t="s">
        <v>577</v>
      </c>
      <c r="AE361" s="74"/>
    </row>
    <row r="362" spans="1:31" s="31" customFormat="1" ht="36" customHeight="1" x14ac:dyDescent="0.2">
      <c r="A362" s="74" t="s">
        <v>574</v>
      </c>
      <c r="B362" s="74"/>
      <c r="C362" s="28" t="s">
        <v>77</v>
      </c>
      <c r="D362" s="28" t="s">
        <v>108</v>
      </c>
      <c r="E362" s="35" t="s">
        <v>104</v>
      </c>
      <c r="F362" s="35" t="s">
        <v>102</v>
      </c>
      <c r="G362" s="99" t="s">
        <v>89</v>
      </c>
      <c r="H362" s="248">
        <v>42</v>
      </c>
      <c r="I362" s="74" t="s">
        <v>37</v>
      </c>
      <c r="J362" s="100">
        <v>1200</v>
      </c>
      <c r="K362" s="100">
        <v>0</v>
      </c>
      <c r="L362" s="100">
        <v>18</v>
      </c>
      <c r="M362" s="52">
        <f>K362+L362</f>
        <v>18</v>
      </c>
      <c r="N362" s="34">
        <f t="shared" si="37"/>
        <v>21600</v>
      </c>
      <c r="O362" s="53">
        <f>SUM(36*M362)</f>
        <v>648</v>
      </c>
      <c r="P362" s="53">
        <v>3.35</v>
      </c>
      <c r="Q362" s="71">
        <v>0</v>
      </c>
      <c r="R362" s="71">
        <f>SUM(O362*P362)</f>
        <v>2170.8000000000002</v>
      </c>
      <c r="S362" s="53">
        <v>0</v>
      </c>
      <c r="T362" s="34">
        <v>0</v>
      </c>
      <c r="U362" s="34">
        <f>N362+R362+T362</f>
        <v>23770.799999999999</v>
      </c>
      <c r="V362" s="53">
        <f>M362*200</f>
        <v>3600</v>
      </c>
      <c r="W362" s="53">
        <v>0</v>
      </c>
      <c r="X362" s="53">
        <v>0</v>
      </c>
      <c r="Y362" s="52">
        <f t="shared" si="38"/>
        <v>0</v>
      </c>
      <c r="Z362" s="46">
        <v>6160</v>
      </c>
      <c r="AA362" s="46" t="s">
        <v>576</v>
      </c>
      <c r="AB362" s="34">
        <f>V362+Y362+Z362</f>
        <v>9760</v>
      </c>
      <c r="AC362" s="34">
        <f>AB362+U362</f>
        <v>33530.800000000003</v>
      </c>
      <c r="AD362" s="57" t="s">
        <v>577</v>
      </c>
      <c r="AE362" s="74"/>
    </row>
    <row r="363" spans="1:31" s="31" customFormat="1" ht="36" customHeight="1" x14ac:dyDescent="0.2">
      <c r="A363" s="74" t="s">
        <v>574</v>
      </c>
      <c r="B363" s="74"/>
      <c r="C363" s="28" t="s">
        <v>77</v>
      </c>
      <c r="D363" s="28" t="s">
        <v>108</v>
      </c>
      <c r="E363" s="35" t="s">
        <v>104</v>
      </c>
      <c r="F363" s="35" t="s">
        <v>578</v>
      </c>
      <c r="G363" s="35" t="s">
        <v>491</v>
      </c>
      <c r="H363" s="248">
        <v>56</v>
      </c>
      <c r="I363" s="74" t="s">
        <v>37</v>
      </c>
      <c r="J363" s="100">
        <v>1200</v>
      </c>
      <c r="K363" s="100">
        <v>0</v>
      </c>
      <c r="L363" s="100">
        <v>18</v>
      </c>
      <c r="M363" s="52">
        <f>K363+L363</f>
        <v>18</v>
      </c>
      <c r="N363" s="34">
        <f t="shared" si="37"/>
        <v>21600</v>
      </c>
      <c r="O363" s="53">
        <f>SUM(36*M363)</f>
        <v>648</v>
      </c>
      <c r="P363" s="53">
        <v>3.35</v>
      </c>
      <c r="Q363" s="71">
        <v>0</v>
      </c>
      <c r="R363" s="71">
        <f>SUM(O363*P363)</f>
        <v>2170.8000000000002</v>
      </c>
      <c r="S363" s="53">
        <v>0</v>
      </c>
      <c r="T363" s="34">
        <v>0</v>
      </c>
      <c r="U363" s="34">
        <f>N363+R363+T363</f>
        <v>23770.799999999999</v>
      </c>
      <c r="V363" s="53">
        <f>M363*200</f>
        <v>3600</v>
      </c>
      <c r="W363" s="53">
        <v>0</v>
      </c>
      <c r="X363" s="53">
        <v>0</v>
      </c>
      <c r="Y363" s="52">
        <f t="shared" si="38"/>
        <v>0</v>
      </c>
      <c r="Z363" s="46">
        <v>0</v>
      </c>
      <c r="AA363" s="46" t="s">
        <v>579</v>
      </c>
      <c r="AB363" s="34">
        <f>V363+Y363+Z363</f>
        <v>3600</v>
      </c>
      <c r="AC363" s="34">
        <f>AB363+U363</f>
        <v>27370.799999999999</v>
      </c>
      <c r="AD363" s="57" t="s">
        <v>577</v>
      </c>
      <c r="AE363" s="74"/>
    </row>
    <row r="364" spans="1:31" s="31" customFormat="1" ht="29.25" hidden="1" customHeight="1" x14ac:dyDescent="0.2">
      <c r="A364" s="74" t="s">
        <v>574</v>
      </c>
      <c r="B364" s="74" t="s">
        <v>569</v>
      </c>
      <c r="C364" s="28" t="s">
        <v>77</v>
      </c>
      <c r="D364" s="28" t="s">
        <v>112</v>
      </c>
      <c r="E364" s="35" t="s">
        <v>112</v>
      </c>
      <c r="F364" s="35" t="s">
        <v>112</v>
      </c>
      <c r="G364" s="35" t="s">
        <v>114</v>
      </c>
      <c r="H364" s="248" t="s">
        <v>112</v>
      </c>
      <c r="I364" s="74" t="s">
        <v>112</v>
      </c>
      <c r="J364" s="100">
        <v>0</v>
      </c>
      <c r="K364" s="100">
        <v>0</v>
      </c>
      <c r="L364" s="100">
        <v>0</v>
      </c>
      <c r="M364" s="52">
        <v>0</v>
      </c>
      <c r="N364" s="81">
        <f t="shared" si="37"/>
        <v>0</v>
      </c>
      <c r="O364" s="82">
        <v>0</v>
      </c>
      <c r="P364" s="82">
        <v>0</v>
      </c>
      <c r="Q364" s="71">
        <v>0</v>
      </c>
      <c r="R364" s="83">
        <v>0</v>
      </c>
      <c r="S364" s="53">
        <v>0</v>
      </c>
      <c r="T364" s="34">
        <v>0</v>
      </c>
      <c r="U364" s="34">
        <f>N364+R364+T364</f>
        <v>0</v>
      </c>
      <c r="V364" s="53">
        <f>M364*200</f>
        <v>0</v>
      </c>
      <c r="W364" s="53">
        <v>0</v>
      </c>
      <c r="X364" s="53">
        <v>0</v>
      </c>
      <c r="Y364" s="52">
        <f t="shared" si="38"/>
        <v>0</v>
      </c>
      <c r="Z364" s="46">
        <v>0</v>
      </c>
      <c r="AA364" s="46"/>
      <c r="AB364" s="34">
        <v>0</v>
      </c>
      <c r="AC364" s="34">
        <f>AB364+U364</f>
        <v>0</v>
      </c>
      <c r="AD364" s="57" t="s">
        <v>577</v>
      </c>
      <c r="AE364" s="74"/>
    </row>
    <row r="365" spans="1:31" s="31" customFormat="1" ht="25" hidden="1" x14ac:dyDescent="0.2">
      <c r="A365" s="74" t="s">
        <v>574</v>
      </c>
      <c r="B365" s="74" t="s">
        <v>569</v>
      </c>
      <c r="C365" s="28" t="s">
        <v>77</v>
      </c>
      <c r="D365" s="28" t="s">
        <v>112</v>
      </c>
      <c r="E365" s="35" t="s">
        <v>112</v>
      </c>
      <c r="F365" s="35" t="s">
        <v>112</v>
      </c>
      <c r="G365" s="35" t="s">
        <v>116</v>
      </c>
      <c r="H365" s="248" t="s">
        <v>112</v>
      </c>
      <c r="I365" s="74" t="s">
        <v>112</v>
      </c>
      <c r="J365" s="100">
        <v>0</v>
      </c>
      <c r="K365" s="100">
        <v>0</v>
      </c>
      <c r="L365" s="100">
        <v>0</v>
      </c>
      <c r="M365" s="52">
        <v>0</v>
      </c>
      <c r="N365" s="81">
        <f t="shared" si="37"/>
        <v>0</v>
      </c>
      <c r="O365" s="82">
        <v>0</v>
      </c>
      <c r="P365" s="82">
        <v>0</v>
      </c>
      <c r="Q365" s="71">
        <v>0</v>
      </c>
      <c r="R365" s="83">
        <v>0</v>
      </c>
      <c r="S365" s="53">
        <v>0</v>
      </c>
      <c r="T365" s="34">
        <v>0</v>
      </c>
      <c r="U365" s="34">
        <f>N365+R365+T365</f>
        <v>0</v>
      </c>
      <c r="V365" s="53">
        <f>M365*200</f>
        <v>0</v>
      </c>
      <c r="W365" s="53">
        <v>0</v>
      </c>
      <c r="X365" s="53">
        <v>0</v>
      </c>
      <c r="Y365" s="52">
        <f t="shared" si="38"/>
        <v>0</v>
      </c>
      <c r="Z365" s="46">
        <v>0</v>
      </c>
      <c r="AA365" s="46"/>
      <c r="AB365" s="34">
        <v>0</v>
      </c>
      <c r="AC365" s="34">
        <f>AB365+U365</f>
        <v>0</v>
      </c>
      <c r="AD365" s="57" t="s">
        <v>577</v>
      </c>
      <c r="AE365" s="74"/>
    </row>
    <row r="366" spans="1:31" s="31" customFormat="1" ht="43" hidden="1" customHeight="1" x14ac:dyDescent="0.2">
      <c r="A366" s="74" t="s">
        <v>580</v>
      </c>
      <c r="B366" s="74"/>
      <c r="C366" s="28" t="s">
        <v>77</v>
      </c>
      <c r="D366" s="28" t="s">
        <v>103</v>
      </c>
      <c r="E366" s="35" t="s">
        <v>565</v>
      </c>
      <c r="F366" s="35" t="s">
        <v>581</v>
      </c>
      <c r="G366" s="99" t="s">
        <v>474</v>
      </c>
      <c r="H366" s="248">
        <v>42</v>
      </c>
      <c r="I366" s="74" t="s">
        <v>37</v>
      </c>
      <c r="J366" s="100">
        <v>1200</v>
      </c>
      <c r="K366" s="100">
        <v>0</v>
      </c>
      <c r="L366" s="100">
        <v>18</v>
      </c>
      <c r="M366" s="52">
        <f>K366+L366</f>
        <v>18</v>
      </c>
      <c r="N366" s="81">
        <f t="shared" si="37"/>
        <v>21600</v>
      </c>
      <c r="O366" s="53">
        <f>SUM(36*M366)</f>
        <v>648</v>
      </c>
      <c r="P366" s="53">
        <v>3.35</v>
      </c>
      <c r="Q366" s="71">
        <v>0</v>
      </c>
      <c r="R366" s="71">
        <f>SUM(O366*P366)</f>
        <v>2170.8000000000002</v>
      </c>
      <c r="S366" s="53">
        <v>0</v>
      </c>
      <c r="T366" s="34">
        <f>(M366*S366)</f>
        <v>0</v>
      </c>
      <c r="U366" s="34">
        <f>N366+R366+T366</f>
        <v>23770.799999999999</v>
      </c>
      <c r="V366" s="53">
        <f>M366*200</f>
        <v>3600</v>
      </c>
      <c r="W366" s="53">
        <v>0</v>
      </c>
      <c r="X366" s="53">
        <v>0</v>
      </c>
      <c r="Y366" s="52">
        <f t="shared" si="38"/>
        <v>0</v>
      </c>
      <c r="Z366" s="46">
        <v>6160</v>
      </c>
      <c r="AA366" s="46"/>
      <c r="AB366" s="34">
        <f>V366+Y366+Z366</f>
        <v>9760</v>
      </c>
      <c r="AC366" s="34">
        <f>AB366+U366</f>
        <v>33530.800000000003</v>
      </c>
      <c r="AD366" s="57" t="s">
        <v>582</v>
      </c>
      <c r="AE366" s="74" t="s">
        <v>583</v>
      </c>
    </row>
    <row r="367" spans="1:31" s="31" customFormat="1" ht="35.25" hidden="1" customHeight="1" x14ac:dyDescent="0.2">
      <c r="A367" s="74" t="s">
        <v>580</v>
      </c>
      <c r="B367" s="74" t="s">
        <v>569</v>
      </c>
      <c r="C367" s="28" t="s">
        <v>77</v>
      </c>
      <c r="D367" s="28" t="s">
        <v>112</v>
      </c>
      <c r="E367" s="35" t="s">
        <v>112</v>
      </c>
      <c r="F367" s="35" t="s">
        <v>112</v>
      </c>
      <c r="G367" s="35" t="s">
        <v>114</v>
      </c>
      <c r="H367" s="248" t="s">
        <v>112</v>
      </c>
      <c r="I367" s="74" t="s">
        <v>112</v>
      </c>
      <c r="J367" s="100">
        <v>0</v>
      </c>
      <c r="K367" s="100">
        <v>0</v>
      </c>
      <c r="L367" s="100">
        <v>0</v>
      </c>
      <c r="M367" s="52">
        <v>0</v>
      </c>
      <c r="N367" s="81">
        <v>0</v>
      </c>
      <c r="O367" s="82">
        <v>0</v>
      </c>
      <c r="P367" s="53">
        <v>0</v>
      </c>
      <c r="Q367" s="71">
        <v>0</v>
      </c>
      <c r="R367" s="71">
        <v>0</v>
      </c>
      <c r="S367" s="34">
        <v>0</v>
      </c>
      <c r="T367" s="34">
        <v>0</v>
      </c>
      <c r="U367" s="34">
        <f>N367+R367+T367</f>
        <v>0</v>
      </c>
      <c r="V367" s="53">
        <v>0</v>
      </c>
      <c r="W367" s="53">
        <v>0</v>
      </c>
      <c r="X367" s="52">
        <v>0</v>
      </c>
      <c r="Y367" s="46">
        <v>0</v>
      </c>
      <c r="Z367" s="34">
        <v>0</v>
      </c>
      <c r="AA367" s="34"/>
      <c r="AB367" s="34">
        <f>V367+Y367+Z367</f>
        <v>0</v>
      </c>
      <c r="AC367" s="34">
        <f>AB367+U367</f>
        <v>0</v>
      </c>
      <c r="AD367" s="57" t="s">
        <v>582</v>
      </c>
      <c r="AE367" s="74"/>
    </row>
    <row r="368" spans="1:31" s="31" customFormat="1" ht="36" hidden="1" customHeight="1" x14ac:dyDescent="0.2">
      <c r="A368" s="74" t="s">
        <v>580</v>
      </c>
      <c r="B368" s="74" t="s">
        <v>569</v>
      </c>
      <c r="C368" s="28" t="s">
        <v>77</v>
      </c>
      <c r="D368" s="28" t="s">
        <v>112</v>
      </c>
      <c r="E368" s="35" t="s">
        <v>112</v>
      </c>
      <c r="F368" s="35" t="s">
        <v>112</v>
      </c>
      <c r="G368" s="35" t="s">
        <v>116</v>
      </c>
      <c r="H368" s="248" t="s">
        <v>112</v>
      </c>
      <c r="I368" s="74" t="s">
        <v>112</v>
      </c>
      <c r="J368" s="100">
        <v>0</v>
      </c>
      <c r="K368" s="100">
        <v>0</v>
      </c>
      <c r="L368" s="100">
        <v>0</v>
      </c>
      <c r="M368" s="52">
        <v>0</v>
      </c>
      <c r="N368" s="34">
        <v>0</v>
      </c>
      <c r="O368" s="53">
        <v>0</v>
      </c>
      <c r="P368" s="53">
        <v>0</v>
      </c>
      <c r="Q368" s="71">
        <v>0</v>
      </c>
      <c r="R368" s="71">
        <v>0</v>
      </c>
      <c r="S368" s="53">
        <v>0</v>
      </c>
      <c r="T368" s="34">
        <v>0</v>
      </c>
      <c r="U368" s="34">
        <f>N368+R368+T368</f>
        <v>0</v>
      </c>
      <c r="V368" s="53">
        <v>0</v>
      </c>
      <c r="W368" s="53">
        <v>0</v>
      </c>
      <c r="X368" s="53">
        <v>0</v>
      </c>
      <c r="Y368" s="52">
        <v>0</v>
      </c>
      <c r="Z368" s="46">
        <v>0</v>
      </c>
      <c r="AA368" s="46"/>
      <c r="AB368" s="34">
        <v>0</v>
      </c>
      <c r="AC368" s="34">
        <f>AB368+U368</f>
        <v>0</v>
      </c>
      <c r="AD368" s="57" t="s">
        <v>582</v>
      </c>
      <c r="AE368" s="74"/>
    </row>
    <row r="369" spans="1:33" s="31" customFormat="1" ht="34" hidden="1" customHeight="1" x14ac:dyDescent="0.2">
      <c r="A369" s="74" t="s">
        <v>584</v>
      </c>
      <c r="B369" s="74"/>
      <c r="C369" s="28" t="s">
        <v>77</v>
      </c>
      <c r="D369" s="28" t="s">
        <v>103</v>
      </c>
      <c r="E369" s="35" t="s">
        <v>565</v>
      </c>
      <c r="F369" s="35" t="s">
        <v>581</v>
      </c>
      <c r="G369" s="99" t="s">
        <v>474</v>
      </c>
      <c r="H369" s="248">
        <v>42</v>
      </c>
      <c r="I369" s="74" t="s">
        <v>37</v>
      </c>
      <c r="J369" s="100">
        <v>1200</v>
      </c>
      <c r="K369" s="100">
        <v>0</v>
      </c>
      <c r="L369" s="100">
        <v>4</v>
      </c>
      <c r="M369" s="52">
        <f>K369+L369</f>
        <v>4</v>
      </c>
      <c r="N369" s="81">
        <f>(J369*M369)</f>
        <v>4800</v>
      </c>
      <c r="O369" s="53">
        <f>SUM(36*M369)</f>
        <v>144</v>
      </c>
      <c r="P369" s="53">
        <v>3.35</v>
      </c>
      <c r="Q369" s="71">
        <v>0</v>
      </c>
      <c r="R369" s="71">
        <f>SUM(O369*P369)</f>
        <v>482.40000000000003</v>
      </c>
      <c r="S369" s="53">
        <v>0</v>
      </c>
      <c r="T369" s="34">
        <v>0</v>
      </c>
      <c r="U369" s="34">
        <f>N369+R369+T369</f>
        <v>5282.4</v>
      </c>
      <c r="V369" s="53">
        <f>M369*200</f>
        <v>800</v>
      </c>
      <c r="W369" s="53">
        <v>0</v>
      </c>
      <c r="X369" s="53">
        <v>0</v>
      </c>
      <c r="Y369" s="52">
        <f>SUM(X369*W369)</f>
        <v>0</v>
      </c>
      <c r="Z369" s="46">
        <v>0</v>
      </c>
      <c r="AA369" s="46"/>
      <c r="AB369" s="34">
        <f>V369+Y369+Z369</f>
        <v>800</v>
      </c>
      <c r="AC369" s="34">
        <f>AB369+U369</f>
        <v>6082.4</v>
      </c>
      <c r="AD369" s="57" t="s">
        <v>584</v>
      </c>
      <c r="AE369" s="74"/>
    </row>
    <row r="370" spans="1:33" ht="32.25" hidden="1" customHeight="1" x14ac:dyDescent="0.25">
      <c r="A370" s="136"/>
      <c r="B370" s="136"/>
      <c r="C370" s="137"/>
      <c r="D370" s="137"/>
      <c r="E370" s="138"/>
      <c r="F370" s="139"/>
      <c r="G370" s="138" t="s">
        <v>585</v>
      </c>
      <c r="H370" s="250"/>
      <c r="I370" s="137"/>
      <c r="J370" s="140"/>
      <c r="K370" s="140">
        <f t="shared" ref="K370:AC370" si="39">SUM(K2:K369)</f>
        <v>1627</v>
      </c>
      <c r="L370" s="140">
        <f t="shared" si="39"/>
        <v>2987</v>
      </c>
      <c r="M370" s="141">
        <f t="shared" si="39"/>
        <v>4614</v>
      </c>
      <c r="N370" s="140">
        <f t="shared" si="39"/>
        <v>3382884</v>
      </c>
      <c r="O370" s="140">
        <f t="shared" si="39"/>
        <v>8596</v>
      </c>
      <c r="P370" s="140">
        <f t="shared" si="39"/>
        <v>13626.850000000004</v>
      </c>
      <c r="Q370" s="140">
        <f t="shared" si="39"/>
        <v>102.80000000000038</v>
      </c>
      <c r="R370" s="140">
        <f t="shared" si="39"/>
        <v>154510.59999999995</v>
      </c>
      <c r="S370" s="140">
        <f t="shared" si="39"/>
        <v>22779</v>
      </c>
      <c r="T370" s="140">
        <f t="shared" si="39"/>
        <v>751642</v>
      </c>
      <c r="U370" s="142">
        <f t="shared" si="39"/>
        <v>4289036.6000000015</v>
      </c>
      <c r="V370" s="140">
        <f t="shared" si="39"/>
        <v>967400</v>
      </c>
      <c r="W370" s="140">
        <f t="shared" si="39"/>
        <v>1655</v>
      </c>
      <c r="X370" s="140">
        <f t="shared" si="39"/>
        <v>88110.010000000009</v>
      </c>
      <c r="Y370" s="140">
        <f t="shared" si="39"/>
        <v>757224.52</v>
      </c>
      <c r="Z370" s="140">
        <f t="shared" si="39"/>
        <v>97459</v>
      </c>
      <c r="AA370" s="140">
        <f t="shared" si="39"/>
        <v>40738</v>
      </c>
      <c r="AB370" s="142">
        <f t="shared" si="39"/>
        <v>1822083.52</v>
      </c>
      <c r="AC370" s="140">
        <f t="shared" si="39"/>
        <v>6111120.120000002</v>
      </c>
      <c r="AD370" s="144"/>
      <c r="AE370" s="74"/>
      <c r="AG370" s="145" t="s">
        <v>32</v>
      </c>
    </row>
    <row r="371" spans="1:33" s="31" customFormat="1" ht="52.5" hidden="1" customHeight="1" x14ac:dyDescent="0.2">
      <c r="A371" s="146"/>
      <c r="B371" s="146"/>
      <c r="C371" s="147"/>
      <c r="D371" s="147"/>
      <c r="E371" s="148"/>
      <c r="F371" s="149"/>
      <c r="G371" s="148"/>
      <c r="H371" s="251"/>
      <c r="I371" s="147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1"/>
      <c r="W371" s="151"/>
      <c r="X371" s="151"/>
      <c r="Y371" s="151"/>
      <c r="Z371" s="151"/>
      <c r="AA371" s="151"/>
      <c r="AB371" s="151"/>
      <c r="AC371" s="151"/>
      <c r="AD371" s="144"/>
      <c r="AE371" s="152"/>
    </row>
    <row r="372" spans="1:33" s="31" customFormat="1" ht="24" hidden="1" customHeight="1" x14ac:dyDescent="0.2">
      <c r="A372" s="146"/>
      <c r="B372" s="146"/>
      <c r="C372" s="147"/>
      <c r="D372" s="147"/>
      <c r="E372" s="148"/>
      <c r="F372" s="149"/>
      <c r="G372" s="148"/>
      <c r="H372" s="251"/>
      <c r="I372" s="147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257" t="s">
        <v>586</v>
      </c>
      <c r="W372" s="257"/>
      <c r="X372" s="257"/>
      <c r="Y372" s="257"/>
      <c r="Z372" s="257"/>
      <c r="AA372" s="257"/>
      <c r="AB372" s="257"/>
      <c r="AC372" s="258"/>
      <c r="AD372" s="144"/>
      <c r="AE372" s="152"/>
    </row>
    <row r="373" spans="1:33" ht="21" hidden="1" customHeight="1" x14ac:dyDescent="0.2">
      <c r="A373" s="152"/>
      <c r="B373" s="152"/>
      <c r="C373" s="108"/>
      <c r="D373" s="108"/>
      <c r="E373" s="108"/>
      <c r="F373" s="153"/>
      <c r="G373" s="108"/>
      <c r="H373" s="252"/>
      <c r="I373" s="108"/>
      <c r="J373" s="108"/>
      <c r="K373" s="108"/>
      <c r="L373" s="108"/>
      <c r="M373" s="98"/>
      <c r="N373" s="61"/>
      <c r="O373" s="108"/>
      <c r="P373" s="109"/>
      <c r="Q373" s="154"/>
      <c r="R373" s="155"/>
      <c r="S373" s="108"/>
      <c r="T373" s="108"/>
      <c r="U373" s="157"/>
      <c r="V373" s="255" t="s">
        <v>587</v>
      </c>
      <c r="W373" s="256"/>
      <c r="X373" s="256"/>
      <c r="Y373" s="256"/>
      <c r="Z373" s="256"/>
      <c r="AA373" s="256"/>
      <c r="AB373" s="256"/>
      <c r="AC373" s="256"/>
      <c r="AD373" s="158"/>
      <c r="AE373" s="159"/>
    </row>
    <row r="374" spans="1:33" ht="21.75" hidden="1" customHeight="1" x14ac:dyDescent="0.2">
      <c r="A374" s="152"/>
      <c r="B374" s="152"/>
      <c r="C374" s="108"/>
      <c r="D374" s="108"/>
      <c r="E374" s="108"/>
      <c r="F374" s="153"/>
      <c r="G374" s="108"/>
      <c r="H374" s="252"/>
      <c r="I374" s="108"/>
      <c r="J374" s="108"/>
      <c r="K374" s="108"/>
      <c r="L374" s="108"/>
      <c r="M374" s="98"/>
      <c r="N374" s="112"/>
      <c r="O374" s="108"/>
      <c r="P374" s="109"/>
      <c r="Q374" s="154"/>
      <c r="R374" s="58"/>
      <c r="S374" s="108"/>
      <c r="T374" s="157"/>
      <c r="U374" s="157"/>
      <c r="V374" s="255" t="s">
        <v>588</v>
      </c>
      <c r="W374" s="256"/>
      <c r="X374" s="256"/>
      <c r="Y374" s="256"/>
      <c r="Z374" s="256"/>
      <c r="AA374" s="256"/>
      <c r="AB374" s="256"/>
      <c r="AC374" s="256"/>
      <c r="AD374" s="158"/>
      <c r="AE374" s="159"/>
    </row>
    <row r="375" spans="1:33" ht="21" hidden="1" customHeight="1" x14ac:dyDescent="0.2">
      <c r="A375" s="152"/>
      <c r="B375" s="152"/>
      <c r="C375" s="108"/>
      <c r="D375" s="108"/>
      <c r="E375" s="108"/>
      <c r="F375" s="153"/>
      <c r="G375" s="108"/>
      <c r="H375" s="252"/>
      <c r="I375" s="108"/>
      <c r="J375" s="108"/>
      <c r="K375" s="108"/>
      <c r="L375" s="108"/>
      <c r="M375" s="98"/>
      <c r="N375" s="61"/>
      <c r="O375" s="108"/>
      <c r="P375" s="109"/>
      <c r="Q375" s="154"/>
      <c r="R375" s="160"/>
      <c r="S375" s="108"/>
      <c r="T375" s="157"/>
      <c r="U375" s="157"/>
      <c r="V375" s="255" t="s">
        <v>589</v>
      </c>
      <c r="W375" s="256"/>
      <c r="X375" s="256"/>
      <c r="Y375" s="256"/>
      <c r="Z375" s="256"/>
      <c r="AA375" s="256"/>
      <c r="AB375" s="256"/>
      <c r="AC375" s="256"/>
      <c r="AD375" s="158"/>
      <c r="AE375" s="159"/>
    </row>
    <row r="376" spans="1:33" ht="22.5" hidden="1" customHeight="1" x14ac:dyDescent="0.2">
      <c r="A376" s="152"/>
      <c r="B376" s="152"/>
      <c r="C376" s="108"/>
      <c r="D376" s="108"/>
      <c r="E376" s="108"/>
      <c r="F376" s="153"/>
      <c r="G376" s="108"/>
      <c r="H376" s="252"/>
      <c r="I376" s="108"/>
      <c r="J376" s="108"/>
      <c r="K376" s="108"/>
      <c r="L376" s="108"/>
      <c r="M376" s="32"/>
      <c r="N376" s="108"/>
      <c r="O376" s="108"/>
      <c r="P376" s="109"/>
      <c r="Q376" s="154"/>
      <c r="R376" s="154"/>
      <c r="S376" s="108"/>
      <c r="T376" s="157"/>
      <c r="U376" s="157"/>
      <c r="V376" s="255" t="s">
        <v>590</v>
      </c>
      <c r="W376" s="256"/>
      <c r="X376" s="256"/>
      <c r="Y376" s="256"/>
      <c r="Z376" s="256"/>
      <c r="AA376" s="256"/>
      <c r="AB376" s="256"/>
      <c r="AC376" s="256"/>
      <c r="AD376" s="158"/>
      <c r="AE376" s="161" t="s">
        <v>32</v>
      </c>
    </row>
    <row r="377" spans="1:33" ht="21.75" hidden="1" customHeight="1" x14ac:dyDescent="0.2">
      <c r="A377" s="152"/>
      <c r="B377" s="152"/>
      <c r="C377" s="108"/>
      <c r="D377" s="108"/>
      <c r="E377" s="108"/>
      <c r="F377" s="153"/>
      <c r="G377" s="108"/>
      <c r="H377" s="252"/>
      <c r="I377" s="108"/>
      <c r="J377" s="108"/>
      <c r="K377" s="108"/>
      <c r="L377" s="108"/>
      <c r="M377" s="32"/>
      <c r="N377" s="108"/>
      <c r="O377" s="108"/>
      <c r="P377" s="109"/>
      <c r="Q377" s="154"/>
      <c r="R377" s="154"/>
      <c r="S377" s="108"/>
      <c r="T377" s="157"/>
      <c r="U377" s="157"/>
      <c r="V377" s="255" t="s">
        <v>591</v>
      </c>
      <c r="W377" s="256"/>
      <c r="X377" s="256"/>
      <c r="Y377" s="256"/>
      <c r="Z377" s="256"/>
      <c r="AA377" s="256"/>
      <c r="AB377" s="256"/>
      <c r="AC377" s="256"/>
      <c r="AD377" s="162" t="s">
        <v>32</v>
      </c>
      <c r="AE377" s="159"/>
    </row>
    <row r="378" spans="1:33" ht="20.25" hidden="1" customHeight="1" x14ac:dyDescent="0.2">
      <c r="A378" s="152"/>
      <c r="B378" s="152"/>
      <c r="C378" s="108"/>
      <c r="D378" s="108"/>
      <c r="E378" s="108"/>
      <c r="F378" s="153"/>
      <c r="G378" s="108"/>
      <c r="H378" s="252"/>
      <c r="I378" s="108"/>
      <c r="J378" s="108"/>
      <c r="K378" s="108"/>
      <c r="L378" s="108"/>
      <c r="M378" s="32"/>
      <c r="N378" s="108"/>
      <c r="O378" s="108"/>
      <c r="P378" s="109"/>
      <c r="Q378" s="154"/>
      <c r="R378" s="154"/>
      <c r="S378" s="108"/>
      <c r="T378" s="157"/>
      <c r="U378" s="157"/>
      <c r="V378" s="255" t="s">
        <v>592</v>
      </c>
      <c r="W378" s="256"/>
      <c r="X378" s="256"/>
      <c r="Y378" s="256"/>
      <c r="Z378" s="256"/>
      <c r="AA378" s="256"/>
      <c r="AB378" s="256"/>
      <c r="AC378" s="256"/>
      <c r="AD378" s="158"/>
      <c r="AE378" s="159"/>
    </row>
    <row r="379" spans="1:33" ht="24.75" hidden="1" customHeight="1" x14ac:dyDescent="0.2">
      <c r="A379" s="152"/>
      <c r="B379" s="152"/>
      <c r="C379" s="108"/>
      <c r="D379" s="108"/>
      <c r="E379" s="108"/>
      <c r="F379" s="153"/>
      <c r="G379" s="108"/>
      <c r="H379" s="252"/>
      <c r="I379" s="108"/>
      <c r="J379" s="108"/>
      <c r="K379" s="108"/>
      <c r="L379" s="108"/>
      <c r="M379" s="32"/>
      <c r="N379" s="108"/>
      <c r="O379" s="108"/>
      <c r="P379" s="109"/>
      <c r="Q379" s="154"/>
      <c r="R379" s="154"/>
      <c r="S379" s="108"/>
      <c r="T379" s="157"/>
      <c r="U379" s="157"/>
      <c r="V379" s="255" t="s">
        <v>593</v>
      </c>
      <c r="W379" s="256"/>
      <c r="X379" s="256"/>
      <c r="Y379" s="256"/>
      <c r="Z379" s="256"/>
      <c r="AA379" s="256"/>
      <c r="AB379" s="256"/>
      <c r="AC379" s="256"/>
      <c r="AD379" s="158"/>
      <c r="AE379" s="159"/>
    </row>
    <row r="380" spans="1:33" ht="17" hidden="1" customHeight="1" x14ac:dyDescent="0.2">
      <c r="A380" s="152"/>
      <c r="B380" s="152"/>
      <c r="C380" s="108"/>
      <c r="D380" s="108"/>
      <c r="E380" s="108"/>
      <c r="F380" s="153"/>
      <c r="G380" s="108"/>
      <c r="H380" s="252"/>
      <c r="I380" s="108"/>
      <c r="J380" s="108"/>
      <c r="K380" s="108"/>
      <c r="L380" s="108"/>
      <c r="M380" s="32"/>
      <c r="N380" s="108"/>
      <c r="O380" s="108"/>
      <c r="P380" s="109"/>
      <c r="Q380" s="154"/>
      <c r="R380" s="154"/>
      <c r="S380" s="108"/>
      <c r="T380" s="157"/>
      <c r="U380" s="157"/>
      <c r="V380" s="255" t="s">
        <v>594</v>
      </c>
      <c r="W380" s="256"/>
      <c r="X380" s="256"/>
      <c r="Y380" s="256"/>
      <c r="Z380" s="256"/>
      <c r="AA380" s="256"/>
      <c r="AB380" s="256"/>
      <c r="AC380" s="256"/>
      <c r="AD380" s="158"/>
      <c r="AE380" s="159"/>
    </row>
    <row r="381" spans="1:33" ht="17" x14ac:dyDescent="0.2">
      <c r="A381" s="264" t="s">
        <v>768</v>
      </c>
      <c r="B381" s="264"/>
      <c r="C381" s="265"/>
      <c r="D381" s="265"/>
      <c r="E381" s="265"/>
      <c r="F381" s="266"/>
      <c r="G381" s="265"/>
      <c r="H381" s="267"/>
      <c r="I381" s="265"/>
      <c r="J381" s="265"/>
      <c r="K381" s="265"/>
      <c r="L381" s="265"/>
      <c r="M381" s="265"/>
      <c r="N381" s="265"/>
      <c r="O381" s="265"/>
      <c r="P381" s="268"/>
      <c r="Q381" s="269"/>
      <c r="R381" s="269"/>
      <c r="S381" s="265"/>
      <c r="T381" s="265"/>
      <c r="U381" s="265"/>
      <c r="V381" s="272"/>
      <c r="W381" s="272"/>
      <c r="X381" s="272"/>
      <c r="Y381" s="272"/>
      <c r="Z381" s="272"/>
      <c r="AB381" s="273">
        <v>390506</v>
      </c>
      <c r="AC381" s="108"/>
      <c r="AD381" s="158"/>
      <c r="AE381" s="159"/>
      <c r="AF381" s="108"/>
      <c r="AG381" s="108"/>
    </row>
    <row r="382" spans="1:33" x14ac:dyDescent="0.2">
      <c r="A382" s="152"/>
      <c r="B382" s="152"/>
      <c r="C382" s="108"/>
      <c r="D382" s="108"/>
      <c r="E382" s="108"/>
      <c r="F382" s="153"/>
      <c r="G382" s="108"/>
      <c r="H382" s="252"/>
      <c r="I382" s="108"/>
      <c r="J382" s="108"/>
      <c r="K382" s="108"/>
      <c r="L382" s="108"/>
      <c r="M382" s="32"/>
      <c r="N382" s="108"/>
      <c r="O382" s="108"/>
      <c r="P382" s="109"/>
      <c r="Q382" s="154"/>
      <c r="R382" s="154"/>
      <c r="S382" s="108"/>
      <c r="T382" s="108"/>
      <c r="U382" s="108"/>
      <c r="V382" s="108"/>
      <c r="W382" s="108"/>
      <c r="X382" s="32"/>
      <c r="Y382" s="108"/>
      <c r="Z382" s="108"/>
      <c r="AB382" s="108"/>
      <c r="AC382" s="108"/>
      <c r="AD382" s="158"/>
      <c r="AE382" s="159"/>
      <c r="AF382" s="108"/>
      <c r="AG382" s="108"/>
    </row>
    <row r="383" spans="1:33" x14ac:dyDescent="0.2">
      <c r="A383" s="152"/>
      <c r="B383" s="152"/>
      <c r="C383" s="108"/>
      <c r="D383" s="108"/>
      <c r="E383" s="108"/>
      <c r="F383" s="153"/>
      <c r="G383" s="108"/>
      <c r="H383" s="252"/>
      <c r="I383" s="108"/>
      <c r="J383" s="108"/>
      <c r="K383" s="108"/>
      <c r="L383" s="108"/>
      <c r="M383" s="32"/>
      <c r="N383" s="108"/>
      <c r="O383" s="108"/>
      <c r="P383" s="109"/>
      <c r="Q383" s="154"/>
      <c r="R383" s="154"/>
      <c r="S383" s="108"/>
      <c r="T383" s="108"/>
      <c r="U383" s="108"/>
      <c r="V383" s="108"/>
      <c r="W383" s="108"/>
      <c r="X383" s="32"/>
      <c r="Y383" s="108"/>
      <c r="Z383" s="108"/>
      <c r="AB383" s="108"/>
      <c r="AC383" s="108"/>
      <c r="AD383" s="158"/>
      <c r="AE383" s="159"/>
      <c r="AF383" s="108"/>
      <c r="AG383" s="108"/>
    </row>
    <row r="384" spans="1:33" x14ac:dyDescent="0.2">
      <c r="A384" s="152"/>
      <c r="B384" s="152"/>
      <c r="C384" s="108"/>
      <c r="D384" s="108"/>
      <c r="E384" s="108"/>
      <c r="F384" s="153"/>
      <c r="G384" s="108"/>
      <c r="H384" s="252"/>
      <c r="I384" s="108"/>
      <c r="J384" s="108"/>
      <c r="K384" s="108"/>
      <c r="L384" s="108"/>
      <c r="M384" s="32"/>
      <c r="N384" s="108"/>
      <c r="O384" s="108"/>
      <c r="P384" s="109"/>
      <c r="Q384" s="154"/>
      <c r="R384" s="154"/>
      <c r="S384" s="108"/>
      <c r="T384" s="108"/>
      <c r="U384" s="108"/>
      <c r="V384" s="108"/>
      <c r="W384" s="108"/>
      <c r="X384" s="32"/>
      <c r="Y384" s="108"/>
      <c r="Z384" s="108"/>
      <c r="AB384" s="108"/>
      <c r="AC384" s="108"/>
      <c r="AD384" s="158"/>
      <c r="AE384" s="159"/>
      <c r="AF384" s="108"/>
      <c r="AG384" s="108"/>
    </row>
    <row r="385" spans="1:33" x14ac:dyDescent="0.2">
      <c r="A385" s="152"/>
      <c r="B385" s="152"/>
      <c r="C385" s="108"/>
      <c r="D385" s="108"/>
      <c r="E385" s="108"/>
      <c r="F385" s="153"/>
      <c r="G385" s="108"/>
      <c r="H385" s="252"/>
      <c r="I385" s="108"/>
      <c r="J385" s="108"/>
      <c r="K385" s="108"/>
      <c r="L385" s="108"/>
      <c r="M385" s="32"/>
      <c r="N385" s="108"/>
      <c r="O385" s="108"/>
      <c r="P385" s="109"/>
      <c r="Q385" s="154"/>
      <c r="R385" s="154"/>
      <c r="S385" s="108"/>
      <c r="T385" s="108"/>
      <c r="U385" s="108"/>
      <c r="V385" s="108"/>
      <c r="W385" s="108"/>
      <c r="X385" s="32"/>
      <c r="Y385" s="108"/>
      <c r="Z385" s="108"/>
      <c r="AB385" s="108"/>
      <c r="AC385" s="108"/>
      <c r="AD385" s="158"/>
      <c r="AE385" s="159"/>
      <c r="AF385" s="108"/>
      <c r="AG385" s="108"/>
    </row>
    <row r="386" spans="1:33" x14ac:dyDescent="0.2">
      <c r="A386" s="152"/>
      <c r="B386" s="152"/>
      <c r="C386" s="108"/>
      <c r="D386" s="108"/>
      <c r="E386" s="108"/>
      <c r="F386" s="153"/>
      <c r="G386" s="108"/>
      <c r="H386" s="252"/>
      <c r="I386" s="108"/>
      <c r="J386" s="108"/>
      <c r="K386" s="108"/>
      <c r="L386" s="108"/>
      <c r="M386" s="32"/>
      <c r="N386" s="108"/>
      <c r="O386" s="108"/>
      <c r="P386" s="109"/>
      <c r="Q386" s="154"/>
      <c r="R386" s="154"/>
      <c r="S386" s="108"/>
      <c r="T386" s="108"/>
      <c r="U386" s="108"/>
      <c r="V386" s="108"/>
      <c r="W386" s="108"/>
      <c r="X386" s="32"/>
      <c r="Y386" s="108"/>
      <c r="Z386" s="108"/>
      <c r="AB386" s="108"/>
      <c r="AC386" s="108"/>
      <c r="AD386" s="158"/>
      <c r="AE386" s="159"/>
      <c r="AF386" s="108"/>
      <c r="AG386" s="108"/>
    </row>
    <row r="387" spans="1:33" x14ac:dyDescent="0.2">
      <c r="A387" s="152"/>
      <c r="B387" s="152"/>
      <c r="C387" s="108"/>
      <c r="D387" s="108"/>
      <c r="E387" s="108"/>
      <c r="F387" s="153"/>
      <c r="G387" s="108"/>
      <c r="H387" s="252"/>
      <c r="I387" s="108"/>
      <c r="J387" s="108"/>
      <c r="K387" s="108"/>
      <c r="L387" s="108"/>
      <c r="M387" s="32"/>
      <c r="N387" s="108"/>
      <c r="O387" s="108"/>
      <c r="P387" s="109"/>
      <c r="Q387" s="154"/>
      <c r="R387" s="154"/>
      <c r="S387" s="108"/>
      <c r="T387" s="108"/>
      <c r="U387" s="108"/>
      <c r="V387" s="108"/>
      <c r="W387" s="108"/>
      <c r="X387" s="32"/>
      <c r="Y387" s="108"/>
      <c r="Z387" s="108"/>
      <c r="AB387" s="108"/>
      <c r="AC387" s="108"/>
      <c r="AD387" s="158"/>
      <c r="AE387" s="159"/>
      <c r="AF387" s="108"/>
      <c r="AG387" s="108"/>
    </row>
    <row r="388" spans="1:33" x14ac:dyDescent="0.2">
      <c r="A388" s="152"/>
      <c r="B388" s="152"/>
      <c r="C388" s="108"/>
      <c r="D388" s="108"/>
      <c r="E388" s="108"/>
      <c r="F388" s="153"/>
      <c r="G388" s="108"/>
      <c r="H388" s="252"/>
      <c r="I388" s="108"/>
      <c r="J388" s="108"/>
      <c r="K388" s="108"/>
      <c r="L388" s="108"/>
      <c r="M388" s="32"/>
      <c r="N388" s="108"/>
      <c r="O388" s="108"/>
      <c r="P388" s="109"/>
      <c r="Q388" s="154"/>
      <c r="R388" s="154"/>
      <c r="S388" s="108"/>
      <c r="T388" s="108"/>
      <c r="U388" s="108"/>
      <c r="V388" s="108"/>
      <c r="W388" s="108"/>
      <c r="X388" s="32"/>
      <c r="Y388" s="108"/>
      <c r="Z388" s="108"/>
      <c r="AB388" s="108"/>
      <c r="AC388" s="108"/>
      <c r="AD388" s="158"/>
      <c r="AE388" s="159"/>
      <c r="AF388" s="108"/>
      <c r="AG388" s="108"/>
    </row>
    <row r="389" spans="1:33" x14ac:dyDescent="0.2">
      <c r="A389" s="152"/>
      <c r="B389" s="152"/>
      <c r="C389" s="108"/>
      <c r="D389" s="108"/>
      <c r="E389" s="108"/>
      <c r="F389" s="153"/>
      <c r="G389" s="108"/>
      <c r="H389" s="252"/>
      <c r="I389" s="108"/>
      <c r="J389" s="108"/>
      <c r="K389" s="108"/>
      <c r="L389" s="108"/>
      <c r="M389" s="32"/>
      <c r="N389" s="108"/>
      <c r="O389" s="108"/>
      <c r="P389" s="109"/>
      <c r="Q389" s="154"/>
      <c r="R389" s="154"/>
      <c r="S389" s="108"/>
      <c r="T389" s="108"/>
      <c r="U389" s="108"/>
      <c r="V389" s="108"/>
      <c r="W389" s="108"/>
      <c r="X389" s="32"/>
      <c r="Y389" s="108"/>
      <c r="Z389" s="108"/>
      <c r="AB389" s="108"/>
      <c r="AC389" s="108"/>
      <c r="AD389" s="158"/>
      <c r="AE389" s="159"/>
      <c r="AF389" s="108"/>
      <c r="AG389" s="108"/>
    </row>
    <row r="390" spans="1:33" x14ac:dyDescent="0.2">
      <c r="A390" s="152"/>
      <c r="B390" s="152"/>
      <c r="C390" s="108"/>
      <c r="D390" s="108"/>
      <c r="E390" s="108"/>
      <c r="F390" s="153"/>
      <c r="G390" s="108"/>
      <c r="H390" s="252"/>
      <c r="I390" s="108"/>
      <c r="J390" s="108"/>
      <c r="K390" s="108"/>
      <c r="L390" s="108"/>
      <c r="M390" s="32"/>
      <c r="N390" s="108"/>
      <c r="O390" s="108"/>
      <c r="P390" s="109"/>
      <c r="Q390" s="154"/>
      <c r="R390" s="154"/>
      <c r="S390" s="108"/>
      <c r="T390" s="108"/>
      <c r="U390" s="108"/>
      <c r="V390" s="108"/>
      <c r="W390" s="108"/>
      <c r="X390" s="32"/>
      <c r="Y390" s="108"/>
      <c r="Z390" s="108"/>
      <c r="AB390" s="108"/>
      <c r="AC390" s="108"/>
      <c r="AD390" s="158"/>
      <c r="AE390" s="159"/>
      <c r="AF390" s="108"/>
      <c r="AG390" s="108"/>
    </row>
    <row r="391" spans="1:33" x14ac:dyDescent="0.2">
      <c r="A391" s="152"/>
      <c r="B391" s="152"/>
      <c r="C391" s="108"/>
      <c r="D391" s="108"/>
      <c r="E391" s="108"/>
      <c r="F391" s="153"/>
      <c r="G391" s="108"/>
      <c r="H391" s="252"/>
      <c r="I391" s="108"/>
      <c r="J391" s="108"/>
      <c r="K391" s="108"/>
      <c r="L391" s="108"/>
      <c r="M391" s="32"/>
      <c r="N391" s="108"/>
      <c r="O391" s="108"/>
      <c r="P391" s="109"/>
      <c r="Q391" s="154"/>
      <c r="R391" s="154"/>
      <c r="S391" s="108"/>
      <c r="T391" s="108"/>
      <c r="U391" s="108"/>
      <c r="V391" s="108"/>
      <c r="W391" s="108"/>
      <c r="X391" s="32"/>
      <c r="Y391" s="108"/>
      <c r="Z391" s="108"/>
      <c r="AB391" s="108"/>
      <c r="AC391" s="108"/>
      <c r="AD391" s="158"/>
      <c r="AE391" s="159"/>
      <c r="AF391" s="108"/>
      <c r="AG391" s="108"/>
    </row>
    <row r="392" spans="1:33" x14ac:dyDescent="0.2">
      <c r="A392" s="152"/>
      <c r="B392" s="152"/>
      <c r="C392" s="108"/>
      <c r="D392" s="108"/>
      <c r="E392" s="108"/>
      <c r="F392" s="153"/>
      <c r="G392" s="108"/>
      <c r="H392" s="252"/>
      <c r="I392" s="108"/>
      <c r="J392" s="108"/>
      <c r="K392" s="108"/>
      <c r="L392" s="108"/>
      <c r="M392" s="32"/>
      <c r="N392" s="108"/>
      <c r="O392" s="108"/>
      <c r="P392" s="109"/>
      <c r="Q392" s="154"/>
      <c r="R392" s="154"/>
      <c r="S392" s="108"/>
      <c r="T392" s="108"/>
      <c r="U392" s="108"/>
      <c r="V392" s="108"/>
      <c r="W392" s="108"/>
      <c r="X392" s="32"/>
      <c r="Y392" s="108"/>
      <c r="Z392" s="108"/>
      <c r="AB392" s="108"/>
      <c r="AC392" s="108"/>
      <c r="AD392" s="158"/>
      <c r="AE392" s="159"/>
      <c r="AF392" s="108"/>
      <c r="AG392" s="108"/>
    </row>
    <row r="393" spans="1:33" x14ac:dyDescent="0.2">
      <c r="A393" s="152"/>
      <c r="B393" s="152"/>
      <c r="C393" s="108"/>
      <c r="D393" s="108"/>
      <c r="E393" s="108"/>
      <c r="F393" s="153"/>
      <c r="G393" s="108"/>
      <c r="H393" s="252"/>
      <c r="I393" s="108"/>
      <c r="J393" s="108"/>
      <c r="K393" s="108"/>
      <c r="L393" s="108"/>
      <c r="M393" s="32"/>
      <c r="N393" s="108"/>
      <c r="O393" s="108"/>
      <c r="P393" s="109"/>
      <c r="Q393" s="154"/>
      <c r="R393" s="154"/>
      <c r="S393" s="108"/>
      <c r="T393" s="108"/>
      <c r="U393" s="108"/>
      <c r="V393" s="108"/>
      <c r="W393" s="108"/>
      <c r="X393" s="32"/>
      <c r="Y393" s="108"/>
      <c r="Z393" s="108"/>
      <c r="AB393" s="108"/>
      <c r="AC393" s="108"/>
      <c r="AD393" s="158"/>
      <c r="AE393" s="159"/>
      <c r="AF393" s="108"/>
      <c r="AG393" s="108"/>
    </row>
    <row r="394" spans="1:33" x14ac:dyDescent="0.2">
      <c r="A394" s="152"/>
      <c r="B394" s="152"/>
      <c r="C394" s="108"/>
      <c r="D394" s="108"/>
      <c r="E394" s="108"/>
      <c r="F394" s="153"/>
      <c r="G394" s="108"/>
      <c r="H394" s="252"/>
      <c r="I394" s="108"/>
      <c r="J394" s="108"/>
      <c r="K394" s="108"/>
      <c r="L394" s="108"/>
      <c r="M394" s="32"/>
      <c r="N394" s="108"/>
      <c r="O394" s="108"/>
      <c r="P394" s="109"/>
      <c r="Q394" s="154"/>
      <c r="R394" s="154"/>
      <c r="S394" s="108"/>
      <c r="T394" s="108"/>
      <c r="U394" s="108"/>
      <c r="V394" s="108"/>
      <c r="W394" s="108"/>
      <c r="X394" s="32"/>
      <c r="Y394" s="108"/>
      <c r="Z394" s="108"/>
      <c r="AB394" s="108"/>
      <c r="AC394" s="108"/>
      <c r="AD394" s="158"/>
      <c r="AE394" s="159"/>
      <c r="AF394" s="108"/>
      <c r="AG394" s="108"/>
    </row>
    <row r="395" spans="1:33" x14ac:dyDescent="0.2">
      <c r="A395" s="152"/>
      <c r="B395" s="152"/>
      <c r="C395" s="108"/>
      <c r="D395" s="108"/>
      <c r="E395" s="108"/>
      <c r="F395" s="153"/>
      <c r="G395" s="108"/>
      <c r="H395" s="252"/>
      <c r="I395" s="108"/>
      <c r="J395" s="108"/>
      <c r="K395" s="108"/>
      <c r="L395" s="108"/>
      <c r="M395" s="32"/>
      <c r="N395" s="108"/>
      <c r="O395" s="108"/>
      <c r="P395" s="109"/>
      <c r="Q395" s="154"/>
      <c r="R395" s="154"/>
      <c r="S395" s="108"/>
      <c r="T395" s="108"/>
      <c r="U395" s="108"/>
      <c r="V395" s="108"/>
      <c r="W395" s="108"/>
      <c r="X395" s="32"/>
      <c r="Y395" s="108"/>
      <c r="Z395" s="108"/>
      <c r="AB395" s="108"/>
      <c r="AC395" s="108"/>
      <c r="AD395" s="158"/>
      <c r="AE395" s="159"/>
      <c r="AF395" s="108"/>
      <c r="AG395" s="108"/>
    </row>
    <row r="396" spans="1:33" x14ac:dyDescent="0.2">
      <c r="A396" s="152"/>
      <c r="B396" s="152"/>
      <c r="C396" s="108"/>
      <c r="D396" s="108"/>
      <c r="E396" s="108"/>
      <c r="F396" s="153"/>
      <c r="G396" s="108"/>
      <c r="H396" s="252"/>
      <c r="I396" s="108"/>
      <c r="J396" s="108"/>
      <c r="K396" s="108"/>
      <c r="L396" s="108"/>
      <c r="M396" s="32"/>
      <c r="N396" s="108"/>
      <c r="O396" s="108"/>
      <c r="P396" s="109"/>
      <c r="Q396" s="154"/>
      <c r="R396" s="154"/>
      <c r="S396" s="108"/>
      <c r="T396" s="108"/>
      <c r="U396" s="108"/>
      <c r="V396" s="108"/>
      <c r="W396" s="108"/>
      <c r="X396" s="32"/>
      <c r="Y396" s="108"/>
      <c r="Z396" s="108"/>
      <c r="AB396" s="108"/>
      <c r="AC396" s="108"/>
      <c r="AD396" s="158"/>
      <c r="AE396" s="159"/>
      <c r="AF396" s="108"/>
      <c r="AG396" s="108"/>
    </row>
    <row r="397" spans="1:33" x14ac:dyDescent="0.2">
      <c r="A397" s="152"/>
      <c r="B397" s="152"/>
      <c r="C397" s="108"/>
      <c r="D397" s="108"/>
      <c r="E397" s="108"/>
      <c r="F397" s="153"/>
      <c r="G397" s="108"/>
      <c r="H397" s="252"/>
      <c r="I397" s="108"/>
      <c r="J397" s="108"/>
      <c r="K397" s="108"/>
      <c r="L397" s="108"/>
      <c r="M397" s="32"/>
      <c r="N397" s="108"/>
      <c r="O397" s="108"/>
      <c r="P397" s="109"/>
      <c r="Q397" s="154"/>
      <c r="R397" s="154"/>
      <c r="S397" s="108"/>
      <c r="T397" s="108"/>
      <c r="U397" s="108"/>
      <c r="V397" s="108"/>
      <c r="W397" s="108"/>
      <c r="X397" s="32"/>
      <c r="Y397" s="108"/>
      <c r="Z397" s="108"/>
      <c r="AB397" s="108"/>
      <c r="AC397" s="108"/>
      <c r="AD397" s="158"/>
      <c r="AE397" s="159"/>
      <c r="AF397" s="108"/>
      <c r="AG397" s="108"/>
    </row>
    <row r="398" spans="1:33" x14ac:dyDescent="0.2">
      <c r="A398" s="152"/>
      <c r="B398" s="152"/>
      <c r="C398" s="108"/>
      <c r="D398" s="108"/>
      <c r="E398" s="108"/>
      <c r="F398" s="153"/>
      <c r="G398" s="108"/>
      <c r="H398" s="252"/>
      <c r="I398" s="108"/>
      <c r="J398" s="108"/>
      <c r="K398" s="108"/>
      <c r="L398" s="108"/>
      <c r="M398" s="32"/>
      <c r="N398" s="108"/>
      <c r="O398" s="108"/>
      <c r="P398" s="109"/>
      <c r="Q398" s="154"/>
      <c r="R398" s="154"/>
      <c r="S398" s="108"/>
      <c r="T398" s="108"/>
      <c r="U398" s="108"/>
      <c r="V398" s="108"/>
      <c r="W398" s="108"/>
      <c r="X398" s="32"/>
      <c r="Y398" s="108"/>
      <c r="Z398" s="108"/>
      <c r="AB398" s="108"/>
      <c r="AC398" s="108"/>
      <c r="AD398" s="158"/>
      <c r="AE398" s="159"/>
      <c r="AF398" s="108"/>
      <c r="AG398" s="108"/>
    </row>
    <row r="399" spans="1:33" x14ac:dyDescent="0.2">
      <c r="A399" s="152"/>
      <c r="B399" s="152"/>
      <c r="C399" s="108"/>
      <c r="D399" s="108"/>
      <c r="E399" s="108"/>
      <c r="F399" s="153"/>
      <c r="G399" s="108"/>
      <c r="H399" s="252"/>
      <c r="I399" s="108"/>
      <c r="J399" s="108"/>
      <c r="K399" s="108"/>
      <c r="L399" s="108"/>
      <c r="M399" s="32"/>
      <c r="N399" s="108"/>
      <c r="O399" s="108"/>
      <c r="P399" s="109"/>
      <c r="Q399" s="154"/>
      <c r="R399" s="154"/>
      <c r="S399" s="108"/>
      <c r="T399" s="108"/>
      <c r="U399" s="108"/>
      <c r="V399" s="108"/>
      <c r="W399" s="108"/>
      <c r="X399" s="32"/>
      <c r="Y399" s="108"/>
      <c r="Z399" s="108"/>
      <c r="AB399" s="108"/>
      <c r="AC399" s="108"/>
      <c r="AD399" s="158"/>
      <c r="AE399" s="159"/>
      <c r="AF399" s="108"/>
      <c r="AG399" s="108"/>
    </row>
    <row r="400" spans="1:33" x14ac:dyDescent="0.2">
      <c r="A400" s="152"/>
      <c r="B400" s="152"/>
      <c r="C400" s="108"/>
      <c r="D400" s="108"/>
      <c r="E400" s="108"/>
      <c r="F400" s="153"/>
      <c r="G400" s="108"/>
      <c r="H400" s="252"/>
      <c r="I400" s="108"/>
      <c r="J400" s="108"/>
      <c r="K400" s="108"/>
      <c r="L400" s="108"/>
      <c r="M400" s="32"/>
      <c r="N400" s="108"/>
      <c r="O400" s="108"/>
      <c r="P400" s="109"/>
      <c r="Q400" s="154"/>
      <c r="R400" s="154"/>
      <c r="S400" s="108"/>
      <c r="T400" s="108"/>
      <c r="U400" s="108"/>
      <c r="V400" s="108"/>
      <c r="W400" s="108"/>
      <c r="X400" s="32"/>
      <c r="Y400" s="108"/>
      <c r="Z400" s="108"/>
      <c r="AB400" s="108"/>
      <c r="AC400" s="108"/>
      <c r="AD400" s="158"/>
      <c r="AE400" s="159"/>
      <c r="AF400" s="108"/>
      <c r="AG400" s="108"/>
    </row>
    <row r="401" spans="1:33" x14ac:dyDescent="0.2">
      <c r="A401" s="152"/>
      <c r="B401" s="152"/>
      <c r="C401" s="108"/>
      <c r="D401" s="108"/>
      <c r="E401" s="108"/>
      <c r="F401" s="153"/>
      <c r="G401" s="108"/>
      <c r="H401" s="252"/>
      <c r="I401" s="108"/>
      <c r="J401" s="108"/>
      <c r="K401" s="108"/>
      <c r="L401" s="108"/>
      <c r="M401" s="32"/>
      <c r="N401" s="108"/>
      <c r="O401" s="108"/>
      <c r="P401" s="109"/>
      <c r="Q401" s="154"/>
      <c r="R401" s="154"/>
      <c r="S401" s="108"/>
      <c r="T401" s="108"/>
      <c r="U401" s="108"/>
      <c r="V401" s="108"/>
      <c r="W401" s="108"/>
      <c r="X401" s="32"/>
      <c r="Y401" s="108"/>
      <c r="Z401" s="108"/>
      <c r="AB401" s="108"/>
      <c r="AC401" s="108"/>
      <c r="AD401" s="158"/>
      <c r="AE401" s="159"/>
      <c r="AF401" s="108"/>
      <c r="AG401" s="108"/>
    </row>
    <row r="402" spans="1:33" x14ac:dyDescent="0.2">
      <c r="A402" s="152"/>
      <c r="B402" s="152"/>
      <c r="C402" s="108"/>
      <c r="D402" s="108"/>
      <c r="E402" s="108"/>
      <c r="F402" s="153"/>
      <c r="G402" s="108"/>
      <c r="H402" s="252"/>
      <c r="I402" s="108"/>
      <c r="J402" s="108"/>
      <c r="K402" s="108"/>
      <c r="L402" s="108"/>
      <c r="M402" s="32"/>
      <c r="N402" s="108"/>
      <c r="O402" s="108"/>
      <c r="P402" s="109"/>
      <c r="Q402" s="154"/>
      <c r="R402" s="154"/>
      <c r="S402" s="108"/>
      <c r="T402" s="108"/>
      <c r="U402" s="108"/>
      <c r="V402" s="108"/>
      <c r="W402" s="108"/>
      <c r="X402" s="32"/>
      <c r="Y402" s="108"/>
      <c r="Z402" s="108"/>
      <c r="AB402" s="108"/>
      <c r="AC402" s="108"/>
      <c r="AD402" s="158"/>
      <c r="AE402" s="159"/>
      <c r="AF402" s="108"/>
      <c r="AG402" s="108"/>
    </row>
    <row r="403" spans="1:33" x14ac:dyDescent="0.2">
      <c r="A403" s="152"/>
      <c r="B403" s="152"/>
      <c r="C403" s="108"/>
      <c r="D403" s="108"/>
      <c r="E403" s="108"/>
      <c r="F403" s="153"/>
      <c r="G403" s="108"/>
      <c r="H403" s="252"/>
      <c r="I403" s="108"/>
      <c r="J403" s="108"/>
      <c r="K403" s="108"/>
      <c r="L403" s="108"/>
      <c r="M403" s="32"/>
      <c r="N403" s="108"/>
      <c r="O403" s="108"/>
      <c r="P403" s="109"/>
      <c r="Q403" s="154"/>
      <c r="R403" s="154"/>
      <c r="S403" s="108"/>
      <c r="T403" s="108"/>
      <c r="U403" s="108"/>
      <c r="V403" s="108"/>
      <c r="W403" s="108"/>
      <c r="X403" s="32"/>
      <c r="Y403" s="108"/>
      <c r="Z403" s="108"/>
      <c r="AB403" s="108"/>
      <c r="AC403" s="108"/>
      <c r="AD403" s="158"/>
      <c r="AE403" s="159"/>
      <c r="AF403" s="108"/>
      <c r="AG403" s="108"/>
    </row>
    <row r="404" spans="1:33" x14ac:dyDescent="0.2">
      <c r="A404" s="152"/>
      <c r="B404" s="152"/>
      <c r="C404" s="108"/>
      <c r="D404" s="108"/>
      <c r="E404" s="108"/>
      <c r="F404" s="153"/>
      <c r="G404" s="108"/>
      <c r="H404" s="252"/>
      <c r="I404" s="108"/>
      <c r="J404" s="108"/>
      <c r="K404" s="108"/>
      <c r="L404" s="108"/>
      <c r="M404" s="32"/>
      <c r="N404" s="108"/>
      <c r="O404" s="108"/>
      <c r="P404" s="109"/>
      <c r="Q404" s="154"/>
      <c r="R404" s="154"/>
      <c r="S404" s="108"/>
      <c r="T404" s="108"/>
      <c r="U404" s="108"/>
      <c r="V404" s="108"/>
      <c r="W404" s="108"/>
      <c r="X404" s="32"/>
      <c r="Y404" s="108"/>
      <c r="Z404" s="108"/>
      <c r="AB404" s="108"/>
      <c r="AC404" s="108"/>
      <c r="AD404" s="158"/>
      <c r="AE404" s="159"/>
      <c r="AF404" s="108"/>
      <c r="AG404" s="108"/>
    </row>
    <row r="405" spans="1:33" x14ac:dyDescent="0.2">
      <c r="A405" s="152"/>
      <c r="B405" s="152"/>
      <c r="C405" s="108"/>
      <c r="D405" s="108"/>
      <c r="E405" s="108"/>
      <c r="F405" s="153"/>
      <c r="G405" s="108"/>
      <c r="H405" s="252"/>
      <c r="I405" s="108"/>
      <c r="J405" s="108"/>
      <c r="K405" s="108"/>
      <c r="L405" s="108"/>
      <c r="M405" s="32"/>
      <c r="N405" s="108"/>
      <c r="O405" s="108"/>
      <c r="P405" s="109"/>
      <c r="Q405" s="154"/>
      <c r="R405" s="154"/>
      <c r="S405" s="108"/>
      <c r="T405" s="108"/>
      <c r="U405" s="108"/>
      <c r="V405" s="108"/>
      <c r="W405" s="108"/>
      <c r="X405" s="32"/>
      <c r="Y405" s="108"/>
      <c r="Z405" s="108"/>
      <c r="AB405" s="108"/>
      <c r="AC405" s="108"/>
      <c r="AD405" s="158"/>
      <c r="AE405" s="159"/>
      <c r="AF405" s="108"/>
      <c r="AG405" s="108"/>
    </row>
    <row r="406" spans="1:33" x14ac:dyDescent="0.2">
      <c r="A406" s="152"/>
      <c r="B406" s="152"/>
      <c r="C406" s="108"/>
      <c r="D406" s="108"/>
      <c r="E406" s="108"/>
      <c r="F406" s="153"/>
      <c r="G406" s="108"/>
      <c r="H406" s="252"/>
      <c r="I406" s="108"/>
      <c r="J406" s="108"/>
      <c r="K406" s="108"/>
      <c r="L406" s="108"/>
      <c r="M406" s="32"/>
      <c r="N406" s="108"/>
      <c r="O406" s="108"/>
      <c r="P406" s="109"/>
      <c r="Q406" s="154"/>
      <c r="R406" s="154"/>
      <c r="S406" s="108"/>
      <c r="T406" s="108"/>
      <c r="U406" s="108"/>
      <c r="V406" s="108"/>
      <c r="W406" s="108"/>
      <c r="X406" s="32"/>
      <c r="Y406" s="108"/>
      <c r="Z406" s="108"/>
      <c r="AB406" s="108"/>
      <c r="AC406" s="108"/>
      <c r="AD406" s="158"/>
      <c r="AE406" s="159"/>
      <c r="AF406" s="108"/>
      <c r="AG406" s="108"/>
    </row>
    <row r="407" spans="1:33" x14ac:dyDescent="0.2">
      <c r="A407" s="152"/>
      <c r="B407" s="152"/>
      <c r="C407" s="108"/>
      <c r="D407" s="108"/>
      <c r="E407" s="108"/>
      <c r="F407" s="153"/>
      <c r="G407" s="108"/>
      <c r="H407" s="252"/>
      <c r="I407" s="108"/>
      <c r="J407" s="108"/>
      <c r="K407" s="108"/>
      <c r="L407" s="108"/>
      <c r="M407" s="32"/>
      <c r="N407" s="108"/>
      <c r="O407" s="108"/>
      <c r="P407" s="109"/>
      <c r="Q407" s="154"/>
      <c r="R407" s="154"/>
      <c r="S407" s="108"/>
      <c r="T407" s="108"/>
      <c r="U407" s="108"/>
      <c r="V407" s="108"/>
      <c r="W407" s="108"/>
      <c r="X407" s="32"/>
      <c r="Y407" s="108"/>
      <c r="Z407" s="108"/>
      <c r="AB407" s="108"/>
      <c r="AC407" s="108"/>
      <c r="AD407" s="158"/>
      <c r="AE407" s="159"/>
      <c r="AF407" s="108"/>
      <c r="AG407" s="108"/>
    </row>
    <row r="408" spans="1:33" x14ac:dyDescent="0.2">
      <c r="A408" s="152"/>
      <c r="B408" s="152"/>
      <c r="C408" s="108"/>
      <c r="D408" s="108"/>
      <c r="E408" s="108"/>
      <c r="F408" s="153"/>
      <c r="G408" s="108"/>
      <c r="H408" s="252"/>
      <c r="I408" s="108"/>
      <c r="J408" s="108"/>
      <c r="K408" s="108"/>
      <c r="L408" s="108"/>
      <c r="M408" s="32"/>
      <c r="N408" s="108"/>
      <c r="O408" s="108"/>
      <c r="P408" s="109"/>
      <c r="Q408" s="154"/>
      <c r="R408" s="154"/>
      <c r="S408" s="108"/>
      <c r="T408" s="108"/>
      <c r="U408" s="108"/>
      <c r="V408" s="108"/>
      <c r="W408" s="108"/>
      <c r="X408" s="32"/>
      <c r="Y408" s="108"/>
      <c r="Z408" s="108"/>
      <c r="AB408" s="108"/>
      <c r="AC408" s="108"/>
      <c r="AD408" s="158"/>
      <c r="AE408" s="159"/>
      <c r="AF408" s="108"/>
      <c r="AG408" s="108"/>
    </row>
    <row r="409" spans="1:33" x14ac:dyDescent="0.2">
      <c r="A409" s="152"/>
      <c r="B409" s="152"/>
      <c r="C409" s="108"/>
      <c r="D409" s="108"/>
      <c r="E409" s="108"/>
      <c r="F409" s="153"/>
      <c r="G409" s="108"/>
      <c r="H409" s="252"/>
      <c r="I409" s="108"/>
      <c r="J409" s="108"/>
      <c r="K409" s="108"/>
      <c r="L409" s="108"/>
      <c r="M409" s="32"/>
      <c r="N409" s="108"/>
      <c r="O409" s="108"/>
      <c r="P409" s="109"/>
      <c r="Q409" s="154"/>
      <c r="R409" s="154"/>
      <c r="S409" s="108"/>
      <c r="T409" s="108"/>
      <c r="U409" s="108"/>
      <c r="V409" s="108"/>
      <c r="W409" s="108"/>
      <c r="X409" s="32"/>
      <c r="Y409" s="108"/>
      <c r="Z409" s="108"/>
      <c r="AB409" s="108"/>
      <c r="AC409" s="108"/>
      <c r="AD409" s="158"/>
      <c r="AE409" s="159"/>
      <c r="AF409" s="108"/>
      <c r="AG409" s="108"/>
    </row>
    <row r="410" spans="1:33" x14ac:dyDescent="0.2">
      <c r="A410" s="152"/>
      <c r="B410" s="152"/>
      <c r="C410" s="108"/>
      <c r="D410" s="108"/>
      <c r="E410" s="108"/>
      <c r="F410" s="153"/>
      <c r="G410" s="108"/>
      <c r="H410" s="252"/>
      <c r="I410" s="108"/>
      <c r="J410" s="108"/>
      <c r="K410" s="108"/>
      <c r="L410" s="108"/>
      <c r="M410" s="32"/>
      <c r="N410" s="108"/>
      <c r="O410" s="108"/>
      <c r="P410" s="109"/>
      <c r="Q410" s="154"/>
      <c r="R410" s="154"/>
      <c r="S410" s="108"/>
      <c r="T410" s="108"/>
      <c r="U410" s="108"/>
      <c r="V410" s="108"/>
      <c r="W410" s="108"/>
      <c r="X410" s="32"/>
      <c r="Y410" s="108"/>
      <c r="Z410" s="108"/>
      <c r="AB410" s="108"/>
      <c r="AC410" s="108"/>
      <c r="AD410" s="158"/>
      <c r="AE410" s="159"/>
      <c r="AF410" s="108"/>
      <c r="AG410" s="108"/>
    </row>
    <row r="411" spans="1:33" x14ac:dyDescent="0.2">
      <c r="A411" s="152"/>
      <c r="B411" s="152"/>
      <c r="C411" s="108"/>
      <c r="D411" s="108"/>
      <c r="E411" s="108"/>
      <c r="F411" s="153"/>
      <c r="G411" s="108"/>
      <c r="H411" s="252"/>
      <c r="I411" s="108"/>
      <c r="J411" s="108"/>
      <c r="K411" s="108"/>
      <c r="L411" s="108"/>
      <c r="M411" s="32"/>
      <c r="N411" s="108"/>
      <c r="O411" s="108"/>
      <c r="P411" s="109"/>
      <c r="Q411" s="154"/>
      <c r="R411" s="154"/>
      <c r="S411" s="108"/>
      <c r="T411" s="108"/>
      <c r="U411" s="108"/>
      <c r="V411" s="108"/>
      <c r="W411" s="108"/>
      <c r="X411" s="32"/>
      <c r="Y411" s="108"/>
      <c r="Z411" s="108"/>
      <c r="AB411" s="108"/>
      <c r="AC411" s="108"/>
      <c r="AD411" s="158"/>
      <c r="AE411" s="159"/>
      <c r="AF411" s="108"/>
      <c r="AG411" s="108"/>
    </row>
    <row r="412" spans="1:33" x14ac:dyDescent="0.2">
      <c r="A412" s="152"/>
      <c r="B412" s="152"/>
      <c r="C412" s="108"/>
      <c r="D412" s="108"/>
      <c r="E412" s="108"/>
      <c r="F412" s="153"/>
      <c r="G412" s="108"/>
      <c r="H412" s="252"/>
      <c r="I412" s="108"/>
      <c r="J412" s="108"/>
      <c r="K412" s="108"/>
      <c r="L412" s="108"/>
      <c r="M412" s="32"/>
      <c r="N412" s="108"/>
      <c r="O412" s="108"/>
      <c r="P412" s="109"/>
      <c r="Q412" s="154"/>
      <c r="R412" s="154"/>
      <c r="S412" s="108"/>
      <c r="T412" s="108"/>
      <c r="U412" s="108"/>
      <c r="V412" s="108"/>
      <c r="W412" s="108"/>
      <c r="X412" s="32"/>
      <c r="Y412" s="108"/>
      <c r="Z412" s="108"/>
      <c r="AB412" s="108"/>
      <c r="AC412" s="108"/>
      <c r="AD412" s="158"/>
      <c r="AE412" s="159"/>
      <c r="AF412" s="108"/>
      <c r="AG412" s="108"/>
    </row>
    <row r="413" spans="1:33" x14ac:dyDescent="0.2">
      <c r="A413" s="152"/>
      <c r="B413" s="152"/>
      <c r="C413" s="108"/>
      <c r="D413" s="108"/>
      <c r="E413" s="108"/>
      <c r="F413" s="153"/>
      <c r="G413" s="108"/>
      <c r="H413" s="252"/>
      <c r="I413" s="108"/>
      <c r="J413" s="108"/>
      <c r="K413" s="108"/>
      <c r="L413" s="108"/>
      <c r="M413" s="32"/>
      <c r="N413" s="108"/>
      <c r="O413" s="108"/>
      <c r="P413" s="109"/>
      <c r="Q413" s="154"/>
      <c r="R413" s="154"/>
      <c r="S413" s="108"/>
      <c r="T413" s="108"/>
      <c r="U413" s="108"/>
      <c r="V413" s="108"/>
      <c r="W413" s="108"/>
      <c r="X413" s="32"/>
      <c r="Y413" s="108"/>
      <c r="Z413" s="108"/>
      <c r="AB413" s="108"/>
      <c r="AC413" s="108"/>
      <c r="AD413" s="158"/>
      <c r="AE413" s="159"/>
      <c r="AF413" s="108"/>
      <c r="AG413" s="108"/>
    </row>
    <row r="414" spans="1:33" x14ac:dyDescent="0.2">
      <c r="A414" s="152"/>
      <c r="B414" s="152"/>
      <c r="C414" s="108"/>
      <c r="D414" s="108"/>
      <c r="E414" s="108"/>
      <c r="F414" s="153"/>
      <c r="G414" s="108"/>
      <c r="H414" s="252"/>
      <c r="I414" s="108"/>
      <c r="J414" s="108"/>
      <c r="K414" s="108"/>
      <c r="L414" s="108"/>
      <c r="M414" s="32"/>
      <c r="N414" s="108"/>
      <c r="O414" s="108"/>
      <c r="P414" s="109"/>
      <c r="Q414" s="154"/>
      <c r="R414" s="154"/>
      <c r="S414" s="108"/>
      <c r="T414" s="108"/>
      <c r="U414" s="108"/>
      <c r="V414" s="108"/>
      <c r="W414" s="108"/>
      <c r="X414" s="32"/>
      <c r="Y414" s="108"/>
      <c r="Z414" s="108"/>
      <c r="AB414" s="108"/>
      <c r="AC414" s="108"/>
      <c r="AD414" s="158"/>
      <c r="AE414" s="159"/>
      <c r="AF414" s="108"/>
      <c r="AG414" s="108"/>
    </row>
    <row r="415" spans="1:33" x14ac:dyDescent="0.2">
      <c r="A415" s="152"/>
      <c r="B415" s="152"/>
      <c r="C415" s="108"/>
      <c r="D415" s="108"/>
      <c r="E415" s="108"/>
      <c r="F415" s="153"/>
      <c r="G415" s="108"/>
      <c r="H415" s="252"/>
      <c r="I415" s="108"/>
      <c r="J415" s="108"/>
      <c r="K415" s="108"/>
      <c r="L415" s="108"/>
      <c r="M415" s="32"/>
      <c r="N415" s="108"/>
      <c r="O415" s="108"/>
      <c r="P415" s="109"/>
      <c r="Q415" s="154"/>
      <c r="R415" s="154"/>
      <c r="S415" s="108"/>
      <c r="T415" s="108"/>
      <c r="U415" s="108"/>
      <c r="V415" s="108"/>
      <c r="W415" s="108"/>
      <c r="X415" s="32"/>
      <c r="Y415" s="108"/>
      <c r="Z415" s="108"/>
      <c r="AB415" s="108"/>
      <c r="AC415" s="108"/>
      <c r="AD415" s="158"/>
      <c r="AE415" s="159"/>
      <c r="AF415" s="108"/>
      <c r="AG415" s="108"/>
    </row>
    <row r="416" spans="1:33" x14ac:dyDescent="0.2">
      <c r="A416" s="152"/>
      <c r="B416" s="152"/>
      <c r="C416" s="108"/>
      <c r="D416" s="108"/>
      <c r="E416" s="108"/>
      <c r="F416" s="153"/>
      <c r="G416" s="108"/>
      <c r="H416" s="252"/>
      <c r="I416" s="108"/>
      <c r="J416" s="108"/>
      <c r="K416" s="108"/>
      <c r="L416" s="108"/>
      <c r="M416" s="32"/>
      <c r="N416" s="108"/>
      <c r="O416" s="108"/>
      <c r="P416" s="109"/>
      <c r="Q416" s="154"/>
      <c r="R416" s="154"/>
      <c r="S416" s="108"/>
      <c r="T416" s="108"/>
      <c r="U416" s="108"/>
      <c r="V416" s="108"/>
      <c r="W416" s="108"/>
      <c r="X416" s="32"/>
      <c r="Y416" s="108"/>
      <c r="Z416" s="108"/>
      <c r="AB416" s="108"/>
      <c r="AC416" s="108"/>
      <c r="AD416" s="158"/>
      <c r="AE416" s="159"/>
      <c r="AF416" s="108"/>
      <c r="AG416" s="108"/>
    </row>
    <row r="417" spans="1:33" x14ac:dyDescent="0.2">
      <c r="A417" s="152"/>
      <c r="B417" s="152"/>
      <c r="C417" s="108"/>
      <c r="D417" s="108"/>
      <c r="E417" s="108"/>
      <c r="F417" s="153"/>
      <c r="G417" s="108"/>
      <c r="H417" s="252"/>
      <c r="I417" s="108"/>
      <c r="J417" s="108"/>
      <c r="K417" s="108"/>
      <c r="L417" s="108"/>
      <c r="M417" s="32"/>
      <c r="N417" s="108"/>
      <c r="O417" s="108"/>
      <c r="P417" s="109"/>
      <c r="Q417" s="154"/>
      <c r="R417" s="154"/>
      <c r="S417" s="108"/>
      <c r="T417" s="108"/>
      <c r="U417" s="108"/>
      <c r="V417" s="108"/>
      <c r="W417" s="108"/>
      <c r="X417" s="32"/>
      <c r="Y417" s="108"/>
      <c r="Z417" s="108"/>
      <c r="AB417" s="108"/>
      <c r="AC417" s="108"/>
      <c r="AD417" s="158"/>
      <c r="AE417" s="159"/>
      <c r="AF417" s="108"/>
      <c r="AG417" s="108"/>
    </row>
    <row r="418" spans="1:33" x14ac:dyDescent="0.2">
      <c r="A418" s="152"/>
      <c r="B418" s="152"/>
      <c r="C418" s="108"/>
      <c r="D418" s="108"/>
      <c r="E418" s="108"/>
      <c r="F418" s="153"/>
      <c r="G418" s="108"/>
      <c r="H418" s="252"/>
      <c r="I418" s="108"/>
      <c r="J418" s="108"/>
      <c r="K418" s="108"/>
      <c r="L418" s="108"/>
      <c r="M418" s="32"/>
      <c r="N418" s="108"/>
      <c r="O418" s="108"/>
      <c r="P418" s="109"/>
      <c r="Q418" s="154"/>
      <c r="R418" s="154"/>
      <c r="S418" s="108"/>
      <c r="T418" s="108"/>
      <c r="U418" s="108"/>
      <c r="V418" s="108"/>
      <c r="W418" s="108"/>
      <c r="X418" s="32"/>
      <c r="Y418" s="108"/>
      <c r="Z418" s="108"/>
      <c r="AB418" s="108"/>
      <c r="AC418" s="108"/>
      <c r="AD418" s="158"/>
      <c r="AE418" s="159"/>
      <c r="AF418" s="108"/>
      <c r="AG418" s="108"/>
    </row>
    <row r="419" spans="1:33" x14ac:dyDescent="0.2">
      <c r="A419" s="152"/>
      <c r="B419" s="152"/>
      <c r="C419" s="108"/>
      <c r="D419" s="108"/>
      <c r="E419" s="108"/>
      <c r="F419" s="153"/>
      <c r="G419" s="108"/>
      <c r="H419" s="252"/>
      <c r="I419" s="108"/>
      <c r="J419" s="108"/>
      <c r="K419" s="108"/>
      <c r="L419" s="108"/>
      <c r="M419" s="32"/>
      <c r="N419" s="108"/>
      <c r="O419" s="108"/>
      <c r="P419" s="109"/>
      <c r="Q419" s="154"/>
      <c r="R419" s="154"/>
      <c r="S419" s="108"/>
      <c r="T419" s="108"/>
      <c r="U419" s="108"/>
      <c r="V419" s="108"/>
      <c r="W419" s="108"/>
      <c r="X419" s="32"/>
      <c r="Y419" s="108"/>
      <c r="Z419" s="108"/>
      <c r="AB419" s="108"/>
      <c r="AC419" s="108"/>
      <c r="AD419" s="158"/>
      <c r="AE419" s="159"/>
      <c r="AF419" s="108"/>
      <c r="AG419" s="108"/>
    </row>
    <row r="420" spans="1:33" x14ac:dyDescent="0.2">
      <c r="A420" s="152"/>
      <c r="B420" s="152"/>
      <c r="C420" s="108"/>
      <c r="D420" s="108"/>
      <c r="E420" s="108"/>
      <c r="F420" s="153"/>
      <c r="G420" s="108"/>
      <c r="H420" s="252"/>
      <c r="I420" s="108"/>
      <c r="J420" s="108"/>
      <c r="K420" s="108"/>
      <c r="L420" s="108"/>
      <c r="M420" s="32"/>
      <c r="N420" s="108"/>
      <c r="O420" s="108"/>
      <c r="P420" s="109"/>
      <c r="Q420" s="154"/>
      <c r="R420" s="154"/>
      <c r="S420" s="108"/>
      <c r="T420" s="108"/>
      <c r="U420" s="108"/>
      <c r="V420" s="108"/>
      <c r="W420" s="108"/>
      <c r="X420" s="32"/>
      <c r="Y420" s="108"/>
      <c r="Z420" s="108"/>
      <c r="AB420" s="108"/>
      <c r="AC420" s="108"/>
      <c r="AD420" s="158"/>
      <c r="AE420" s="159"/>
      <c r="AF420" s="108"/>
      <c r="AG420" s="108"/>
    </row>
    <row r="421" spans="1:33" x14ac:dyDescent="0.2">
      <c r="A421" s="152"/>
      <c r="B421" s="152"/>
      <c r="C421" s="108"/>
      <c r="D421" s="108"/>
      <c r="E421" s="108"/>
      <c r="F421" s="153"/>
      <c r="G421" s="108"/>
      <c r="H421" s="252"/>
      <c r="I421" s="108"/>
      <c r="J421" s="108"/>
      <c r="K421" s="108"/>
      <c r="L421" s="108"/>
      <c r="M421" s="32"/>
      <c r="N421" s="108"/>
      <c r="O421" s="108"/>
      <c r="P421" s="109"/>
      <c r="Q421" s="154"/>
      <c r="R421" s="154"/>
      <c r="S421" s="108"/>
      <c r="T421" s="108"/>
      <c r="U421" s="108"/>
      <c r="V421" s="108"/>
      <c r="W421" s="108"/>
      <c r="X421" s="32"/>
      <c r="Y421" s="108"/>
      <c r="Z421" s="108"/>
      <c r="AB421" s="108"/>
      <c r="AC421" s="108"/>
      <c r="AD421" s="158"/>
      <c r="AE421" s="159"/>
      <c r="AF421" s="108"/>
      <c r="AG421" s="108"/>
    </row>
    <row r="422" spans="1:33" x14ac:dyDescent="0.2">
      <c r="A422" s="152"/>
      <c r="B422" s="152"/>
      <c r="C422" s="108"/>
      <c r="D422" s="108"/>
      <c r="E422" s="108"/>
      <c r="F422" s="153"/>
      <c r="G422" s="108"/>
      <c r="H422" s="252"/>
      <c r="I422" s="108"/>
      <c r="J422" s="108"/>
      <c r="K422" s="108"/>
      <c r="L422" s="108"/>
      <c r="M422" s="32"/>
      <c r="N422" s="108"/>
      <c r="O422" s="108"/>
      <c r="P422" s="109"/>
      <c r="Q422" s="154"/>
      <c r="R422" s="154"/>
      <c r="S422" s="108"/>
      <c r="T422" s="108"/>
      <c r="U422" s="108"/>
      <c r="V422" s="108"/>
      <c r="W422" s="108"/>
      <c r="X422" s="32"/>
      <c r="Y422" s="108"/>
      <c r="Z422" s="108"/>
      <c r="AB422" s="108"/>
      <c r="AC422" s="108"/>
      <c r="AD422" s="158"/>
      <c r="AE422" s="159"/>
      <c r="AF422" s="108"/>
      <c r="AG422" s="108"/>
    </row>
    <row r="423" spans="1:33" x14ac:dyDescent="0.2">
      <c r="A423" s="152"/>
      <c r="B423" s="152"/>
      <c r="C423" s="108"/>
      <c r="D423" s="108"/>
      <c r="E423" s="108"/>
      <c r="F423" s="153"/>
      <c r="G423" s="108"/>
      <c r="H423" s="252"/>
      <c r="I423" s="108"/>
      <c r="J423" s="108"/>
      <c r="K423" s="108"/>
      <c r="L423" s="108"/>
      <c r="M423" s="32"/>
      <c r="N423" s="108"/>
      <c r="O423" s="108"/>
      <c r="P423" s="109"/>
      <c r="Q423" s="154"/>
      <c r="R423" s="154"/>
      <c r="S423" s="108"/>
      <c r="T423" s="108"/>
      <c r="U423" s="108"/>
      <c r="V423" s="108"/>
      <c r="W423" s="108"/>
      <c r="X423" s="32"/>
      <c r="Y423" s="108"/>
      <c r="Z423" s="108"/>
      <c r="AB423" s="108"/>
      <c r="AC423" s="108"/>
      <c r="AD423" s="158"/>
      <c r="AE423" s="159"/>
      <c r="AF423" s="108"/>
      <c r="AG423" s="108"/>
    </row>
    <row r="424" spans="1:33" x14ac:dyDescent="0.2">
      <c r="A424" s="152"/>
      <c r="B424" s="152"/>
      <c r="C424" s="108"/>
      <c r="D424" s="108"/>
      <c r="E424" s="108"/>
      <c r="F424" s="153"/>
      <c r="G424" s="108"/>
      <c r="H424" s="252"/>
      <c r="I424" s="108"/>
      <c r="J424" s="108"/>
      <c r="K424" s="108"/>
      <c r="L424" s="108"/>
      <c r="M424" s="32"/>
      <c r="N424" s="108"/>
      <c r="O424" s="108"/>
      <c r="P424" s="109"/>
      <c r="Q424" s="154"/>
      <c r="R424" s="154"/>
      <c r="S424" s="108"/>
      <c r="T424" s="108"/>
      <c r="U424" s="108"/>
      <c r="V424" s="108"/>
      <c r="W424" s="108"/>
      <c r="X424" s="32"/>
      <c r="Y424" s="108"/>
      <c r="Z424" s="108"/>
      <c r="AB424" s="108"/>
      <c r="AC424" s="108"/>
      <c r="AD424" s="158"/>
      <c r="AE424" s="159"/>
      <c r="AF424" s="108"/>
      <c r="AG424" s="108"/>
    </row>
    <row r="425" spans="1:33" x14ac:dyDescent="0.2">
      <c r="A425" s="152"/>
      <c r="B425" s="152"/>
      <c r="C425" s="108"/>
      <c r="D425" s="108"/>
      <c r="E425" s="108"/>
      <c r="F425" s="153"/>
      <c r="G425" s="108"/>
      <c r="H425" s="252"/>
      <c r="I425" s="108"/>
      <c r="J425" s="108"/>
      <c r="K425" s="108"/>
      <c r="L425" s="108"/>
      <c r="M425" s="32"/>
      <c r="N425" s="108"/>
      <c r="O425" s="108"/>
      <c r="P425" s="109"/>
      <c r="Q425" s="154"/>
      <c r="R425" s="154"/>
      <c r="S425" s="108"/>
      <c r="T425" s="108"/>
      <c r="U425" s="108"/>
      <c r="V425" s="108"/>
      <c r="W425" s="108"/>
      <c r="X425" s="32"/>
      <c r="Y425" s="108"/>
      <c r="Z425" s="108"/>
      <c r="AB425" s="108"/>
      <c r="AC425" s="108"/>
      <c r="AD425" s="158"/>
      <c r="AE425" s="159"/>
      <c r="AF425" s="108"/>
      <c r="AG425" s="108"/>
    </row>
    <row r="426" spans="1:33" x14ac:dyDescent="0.2">
      <c r="A426" s="152"/>
      <c r="B426" s="152"/>
      <c r="C426" s="108"/>
      <c r="D426" s="108"/>
      <c r="E426" s="108"/>
      <c r="F426" s="153"/>
      <c r="G426" s="108"/>
      <c r="H426" s="252"/>
      <c r="I426" s="108"/>
      <c r="J426" s="108"/>
      <c r="K426" s="108"/>
      <c r="L426" s="108"/>
      <c r="M426" s="32"/>
      <c r="N426" s="108"/>
      <c r="O426" s="108"/>
      <c r="P426" s="109"/>
      <c r="Q426" s="154"/>
      <c r="R426" s="154"/>
      <c r="S426" s="108"/>
      <c r="T426" s="108"/>
      <c r="U426" s="108"/>
      <c r="V426" s="108"/>
      <c r="W426" s="108"/>
      <c r="X426" s="32"/>
      <c r="Y426" s="108"/>
      <c r="Z426" s="108"/>
      <c r="AB426" s="108"/>
      <c r="AC426" s="108"/>
      <c r="AD426" s="158"/>
      <c r="AE426" s="159"/>
      <c r="AF426" s="108"/>
      <c r="AG426" s="108"/>
    </row>
    <row r="427" spans="1:33" x14ac:dyDescent="0.2">
      <c r="A427" s="152"/>
      <c r="B427" s="152"/>
      <c r="C427" s="108"/>
      <c r="D427" s="108"/>
      <c r="E427" s="108"/>
      <c r="F427" s="153"/>
      <c r="G427" s="108"/>
      <c r="H427" s="252"/>
      <c r="I427" s="108"/>
      <c r="J427" s="108"/>
      <c r="K427" s="108"/>
      <c r="L427" s="108"/>
      <c r="M427" s="32"/>
      <c r="N427" s="108"/>
      <c r="O427" s="108"/>
      <c r="P427" s="109"/>
      <c r="Q427" s="154"/>
      <c r="R427" s="154"/>
      <c r="S427" s="108"/>
      <c r="T427" s="108"/>
      <c r="U427" s="108"/>
      <c r="V427" s="108"/>
      <c r="W427" s="108"/>
      <c r="X427" s="32"/>
      <c r="Y427" s="108"/>
      <c r="Z427" s="108"/>
      <c r="AB427" s="108"/>
      <c r="AC427" s="108"/>
      <c r="AD427" s="158"/>
      <c r="AE427" s="159"/>
      <c r="AF427" s="108"/>
      <c r="AG427" s="108"/>
    </row>
    <row r="428" spans="1:33" x14ac:dyDescent="0.2">
      <c r="A428" s="152"/>
      <c r="B428" s="152"/>
      <c r="C428" s="108"/>
      <c r="D428" s="108"/>
      <c r="E428" s="108"/>
      <c r="F428" s="153"/>
      <c r="G428" s="108"/>
      <c r="H428" s="252"/>
      <c r="I428" s="108"/>
      <c r="J428" s="108"/>
      <c r="K428" s="108"/>
      <c r="L428" s="108"/>
      <c r="M428" s="32"/>
      <c r="N428" s="108"/>
      <c r="O428" s="108"/>
      <c r="P428" s="109"/>
      <c r="Q428" s="154"/>
      <c r="R428" s="154"/>
      <c r="S428" s="108"/>
      <c r="T428" s="108"/>
      <c r="U428" s="108"/>
      <c r="V428" s="108"/>
      <c r="W428" s="108"/>
      <c r="X428" s="32"/>
      <c r="Y428" s="108"/>
      <c r="Z428" s="108"/>
      <c r="AB428" s="108"/>
      <c r="AC428" s="108"/>
      <c r="AD428" s="158"/>
      <c r="AE428" s="159"/>
      <c r="AF428" s="108"/>
      <c r="AG428" s="108"/>
    </row>
    <row r="429" spans="1:33" x14ac:dyDescent="0.2">
      <c r="A429" s="152"/>
      <c r="B429" s="152"/>
      <c r="C429" s="108"/>
      <c r="D429" s="108"/>
      <c r="E429" s="108"/>
      <c r="F429" s="153"/>
      <c r="G429" s="108"/>
      <c r="H429" s="252"/>
      <c r="I429" s="108"/>
      <c r="J429" s="108"/>
      <c r="K429" s="108"/>
      <c r="L429" s="108"/>
      <c r="M429" s="32"/>
      <c r="N429" s="108"/>
      <c r="O429" s="108"/>
      <c r="P429" s="109"/>
      <c r="Q429" s="154"/>
      <c r="R429" s="154"/>
      <c r="S429" s="108"/>
      <c r="T429" s="108"/>
      <c r="U429" s="108"/>
      <c r="V429" s="108"/>
      <c r="W429" s="108"/>
      <c r="X429" s="32"/>
      <c r="Y429" s="108"/>
      <c r="Z429" s="108"/>
      <c r="AB429" s="108"/>
      <c r="AC429" s="108"/>
      <c r="AD429" s="158"/>
      <c r="AE429" s="159"/>
      <c r="AF429" s="108"/>
      <c r="AG429" s="108"/>
    </row>
    <row r="430" spans="1:33" x14ac:dyDescent="0.2">
      <c r="A430" s="152"/>
      <c r="B430" s="152"/>
      <c r="C430" s="108"/>
      <c r="D430" s="108"/>
      <c r="E430" s="108"/>
      <c r="F430" s="153"/>
      <c r="G430" s="108"/>
      <c r="H430" s="252"/>
      <c r="I430" s="108"/>
      <c r="J430" s="108"/>
      <c r="K430" s="108"/>
      <c r="L430" s="108"/>
      <c r="M430" s="32"/>
      <c r="N430" s="108"/>
      <c r="O430" s="108"/>
      <c r="P430" s="109"/>
      <c r="Q430" s="154"/>
      <c r="R430" s="154"/>
      <c r="S430" s="108"/>
      <c r="T430" s="108"/>
      <c r="U430" s="108"/>
      <c r="V430" s="108"/>
      <c r="W430" s="108"/>
      <c r="X430" s="32"/>
      <c r="Y430" s="108"/>
      <c r="Z430" s="108"/>
      <c r="AB430" s="108"/>
      <c r="AC430" s="108"/>
      <c r="AD430" s="158"/>
      <c r="AG430" s="108"/>
    </row>
    <row r="431" spans="1:33" x14ac:dyDescent="0.2">
      <c r="A431" s="152"/>
      <c r="B431" s="152"/>
      <c r="C431" s="108"/>
      <c r="D431" s="108"/>
      <c r="E431" s="108"/>
      <c r="F431" s="153"/>
      <c r="G431" s="108"/>
      <c r="H431" s="252"/>
      <c r="I431" s="108"/>
      <c r="J431" s="108"/>
      <c r="K431" s="108"/>
      <c r="L431" s="108"/>
      <c r="M431" s="32"/>
      <c r="N431" s="108"/>
      <c r="O431" s="108"/>
      <c r="P431" s="109"/>
      <c r="Q431" s="154"/>
      <c r="R431" s="154"/>
      <c r="S431" s="108"/>
      <c r="T431" s="108"/>
      <c r="U431" s="108"/>
      <c r="V431" s="108"/>
      <c r="W431" s="108"/>
      <c r="X431" s="32"/>
      <c r="Y431" s="108"/>
      <c r="Z431" s="108"/>
      <c r="AB431" s="108"/>
      <c r="AC431" s="108"/>
      <c r="AD431" s="158"/>
      <c r="AG431" s="108"/>
    </row>
    <row r="432" spans="1:33" x14ac:dyDescent="0.2">
      <c r="A432" s="152"/>
      <c r="B432" s="152"/>
      <c r="C432" s="108"/>
      <c r="D432" s="108"/>
      <c r="E432" s="108"/>
      <c r="F432" s="153"/>
      <c r="G432" s="108"/>
      <c r="H432" s="252"/>
      <c r="I432" s="108"/>
      <c r="J432" s="108"/>
      <c r="K432" s="108"/>
      <c r="L432" s="108"/>
      <c r="M432" s="32"/>
      <c r="N432" s="108"/>
      <c r="O432" s="108"/>
      <c r="P432" s="109"/>
      <c r="Q432" s="154"/>
      <c r="R432" s="154"/>
      <c r="S432" s="108"/>
      <c r="T432" s="108"/>
      <c r="U432" s="108"/>
      <c r="V432" s="108"/>
      <c r="W432" s="108"/>
      <c r="X432" s="32"/>
      <c r="Y432" s="108"/>
      <c r="Z432" s="108"/>
      <c r="AB432" s="108"/>
      <c r="AC432" s="108"/>
      <c r="AD432" s="158"/>
      <c r="AG432" s="108"/>
    </row>
    <row r="433" spans="1:33" x14ac:dyDescent="0.2">
      <c r="A433" s="152"/>
      <c r="B433" s="152"/>
      <c r="C433" s="108"/>
      <c r="D433" s="108"/>
      <c r="E433" s="108"/>
      <c r="F433" s="153"/>
      <c r="G433" s="108"/>
      <c r="H433" s="252"/>
      <c r="I433" s="108"/>
      <c r="J433" s="108"/>
      <c r="K433" s="108"/>
      <c r="L433" s="108"/>
      <c r="M433" s="32"/>
      <c r="N433" s="108"/>
      <c r="O433" s="108"/>
      <c r="P433" s="109"/>
      <c r="Q433" s="154"/>
      <c r="R433" s="154"/>
      <c r="S433" s="108"/>
      <c r="T433" s="108"/>
      <c r="U433" s="108"/>
      <c r="V433" s="108"/>
      <c r="W433" s="108"/>
      <c r="X433" s="32"/>
      <c r="Y433" s="108"/>
      <c r="Z433" s="108"/>
      <c r="AB433" s="108"/>
      <c r="AC433" s="108"/>
      <c r="AD433" s="158"/>
      <c r="AG433" s="108"/>
    </row>
    <row r="434" spans="1:33" x14ac:dyDescent="0.2">
      <c r="A434" s="152"/>
      <c r="B434" s="152"/>
      <c r="C434" s="108"/>
      <c r="D434" s="108"/>
      <c r="E434" s="108"/>
      <c r="F434" s="153"/>
      <c r="G434" s="108"/>
      <c r="H434" s="252"/>
      <c r="I434" s="108"/>
      <c r="J434" s="108"/>
      <c r="K434" s="108"/>
      <c r="L434" s="108"/>
      <c r="M434" s="32"/>
      <c r="N434" s="108"/>
      <c r="O434" s="108"/>
      <c r="P434" s="109"/>
      <c r="Q434" s="154"/>
      <c r="R434" s="154"/>
      <c r="S434" s="108"/>
      <c r="T434" s="108"/>
      <c r="U434" s="108"/>
      <c r="V434" s="108"/>
      <c r="W434" s="108"/>
      <c r="X434" s="32"/>
      <c r="Y434" s="108"/>
      <c r="Z434" s="108"/>
      <c r="AB434" s="108"/>
      <c r="AC434" s="108"/>
      <c r="AD434" s="158"/>
      <c r="AG434" s="108"/>
    </row>
    <row r="435" spans="1:33" x14ac:dyDescent="0.2">
      <c r="A435" s="152"/>
      <c r="B435" s="152"/>
      <c r="C435" s="108"/>
      <c r="D435" s="108"/>
      <c r="E435" s="108"/>
      <c r="F435" s="153"/>
      <c r="G435" s="108"/>
      <c r="H435" s="252"/>
      <c r="I435" s="108"/>
      <c r="J435" s="108"/>
      <c r="K435" s="108"/>
      <c r="L435" s="108"/>
      <c r="M435" s="32"/>
      <c r="N435" s="108"/>
      <c r="O435" s="108"/>
      <c r="P435" s="109"/>
      <c r="Q435" s="154"/>
      <c r="R435" s="154"/>
      <c r="S435" s="108"/>
      <c r="T435" s="108"/>
      <c r="U435" s="108"/>
      <c r="V435" s="108"/>
      <c r="W435" s="108"/>
      <c r="X435" s="32"/>
      <c r="Y435" s="108"/>
      <c r="Z435" s="108"/>
      <c r="AB435" s="108"/>
      <c r="AC435" s="108"/>
      <c r="AD435" s="158"/>
      <c r="AG435" s="108"/>
    </row>
    <row r="436" spans="1:33" x14ac:dyDescent="0.2">
      <c r="A436" s="152"/>
      <c r="B436" s="152"/>
      <c r="C436" s="108"/>
      <c r="D436" s="108"/>
      <c r="E436" s="108"/>
      <c r="F436" s="153"/>
      <c r="G436" s="108"/>
      <c r="H436" s="252"/>
      <c r="I436" s="108"/>
      <c r="J436" s="108"/>
      <c r="K436" s="108"/>
      <c r="L436" s="108"/>
      <c r="M436" s="32"/>
      <c r="N436" s="108"/>
      <c r="O436" s="108"/>
      <c r="P436" s="109"/>
      <c r="Q436" s="154"/>
      <c r="R436" s="154"/>
      <c r="S436" s="108"/>
      <c r="T436" s="108"/>
      <c r="U436" s="108"/>
      <c r="V436" s="108"/>
      <c r="W436" s="108"/>
      <c r="X436" s="32"/>
      <c r="Y436" s="108"/>
      <c r="Z436" s="108"/>
      <c r="AB436" s="108"/>
      <c r="AC436" s="108"/>
      <c r="AD436" s="158"/>
      <c r="AG436" s="108"/>
    </row>
    <row r="437" spans="1:33" x14ac:dyDescent="0.2">
      <c r="A437" s="152"/>
      <c r="B437" s="152"/>
      <c r="C437" s="108"/>
      <c r="D437" s="108"/>
      <c r="E437" s="108"/>
      <c r="F437" s="153"/>
      <c r="G437" s="108"/>
      <c r="H437" s="252"/>
      <c r="I437" s="108"/>
      <c r="J437" s="108"/>
      <c r="K437" s="108"/>
      <c r="L437" s="108"/>
      <c r="M437" s="32"/>
      <c r="N437" s="108"/>
      <c r="O437" s="108"/>
      <c r="P437" s="109"/>
      <c r="Q437" s="154"/>
      <c r="R437" s="154"/>
      <c r="S437" s="108"/>
      <c r="T437" s="108"/>
      <c r="U437" s="108"/>
      <c r="V437" s="108"/>
      <c r="W437" s="108"/>
      <c r="X437" s="32"/>
      <c r="Y437" s="108"/>
      <c r="Z437" s="108"/>
      <c r="AB437" s="108"/>
      <c r="AC437" s="108"/>
      <c r="AD437" s="158"/>
      <c r="AG437" s="108"/>
    </row>
    <row r="438" spans="1:33" x14ac:dyDescent="0.2">
      <c r="A438" s="152"/>
      <c r="B438" s="152"/>
      <c r="C438" s="108"/>
      <c r="D438" s="108"/>
      <c r="E438" s="108"/>
      <c r="F438" s="153"/>
      <c r="G438" s="108"/>
      <c r="H438" s="252"/>
      <c r="I438" s="108"/>
      <c r="J438" s="108"/>
      <c r="K438" s="108"/>
      <c r="L438" s="108"/>
      <c r="M438" s="32"/>
      <c r="N438" s="108"/>
      <c r="O438" s="108"/>
      <c r="P438" s="109"/>
      <c r="Q438" s="154"/>
      <c r="R438" s="154"/>
      <c r="S438" s="108"/>
      <c r="T438" s="108"/>
      <c r="U438" s="108"/>
      <c r="V438" s="108"/>
      <c r="W438" s="108"/>
      <c r="X438" s="32"/>
      <c r="Y438" s="108"/>
      <c r="Z438" s="108"/>
      <c r="AB438" s="108"/>
      <c r="AC438" s="108"/>
      <c r="AD438" s="158"/>
      <c r="AG438" s="108"/>
    </row>
    <row r="439" spans="1:33" x14ac:dyDescent="0.2">
      <c r="A439" s="163"/>
      <c r="B439" s="163"/>
      <c r="AG439" s="108"/>
    </row>
  </sheetData>
  <autoFilter ref="A1:AG380" xr:uid="{424857E9-74D1-8442-98FC-47422B5DCD2D}">
    <filterColumn colId="3">
      <filters>
        <filter val="DDS"/>
      </filters>
    </filterColumn>
  </autoFilter>
  <mergeCells count="9">
    <mergeCell ref="V378:AC378"/>
    <mergeCell ref="V379:AC379"/>
    <mergeCell ref="V380:AC380"/>
    <mergeCell ref="V372:AC372"/>
    <mergeCell ref="V373:AC373"/>
    <mergeCell ref="V374:AC374"/>
    <mergeCell ref="V375:AC375"/>
    <mergeCell ref="V376:AC376"/>
    <mergeCell ref="V377:AC377"/>
  </mergeCells>
  <conditionalFormatting sqref="A7 A56 A149 A174 A178 A191 A320:B372 C372:V372 A57:AD148 AD372 A1:AD6 C7:AD7 A8:AD55 C56:AD56 C149:AD149 A150:AD173 C174:AD174 A175:AD177 C178:AD178 A179:AD190 C191:AD191 A192:AD319 C320:AD371 A373:AD1048576">
    <cfRule type="cellIs" dxfId="54" priority="3" operator="equal">
      <formula>3495</formula>
    </cfRule>
  </conditionalFormatting>
  <conditionalFormatting sqref="F1 F15 F48:F49">
    <cfRule type="containsText" dxfId="53" priority="11" operator="containsText" text="3">
      <formula>NOT(ISERROR(SEARCH("3",#REF!)))</formula>
    </cfRule>
  </conditionalFormatting>
  <conditionalFormatting sqref="F1:F12 F14:F182 F184:F1048576">
    <cfRule type="cellIs" dxfId="52" priority="9" operator="equal">
      <formula>3</formula>
    </cfRule>
  </conditionalFormatting>
  <conditionalFormatting sqref="F1:F12 F184:F361">
    <cfRule type="containsText" dxfId="51" priority="10" operator="containsText" text="3&#10;COURSE&#10;CODE">
      <formula>NOT(ISERROR(SEARCH("3
COURSE
CODE",#REF!)))</formula>
    </cfRule>
  </conditionalFormatting>
  <conditionalFormatting sqref="F14:F72">
    <cfRule type="containsText" dxfId="50" priority="8" operator="containsText" text="3&#10;COURSE&#10;CODE">
      <formula>NOT(ISERROR(SEARCH("3
COURSE
CODE",#REF!)))</formula>
    </cfRule>
  </conditionalFormatting>
  <conditionalFormatting sqref="F74:F182">
    <cfRule type="containsText" dxfId="49" priority="7" operator="containsText" text="3&#10;COURSE&#10;CODE">
      <formula>NOT(ISERROR(SEARCH("3
COURSE
CODE",#REF!)))</formula>
    </cfRule>
  </conditionalFormatting>
  <conditionalFormatting sqref="F363:F1048576">
    <cfRule type="containsText" dxfId="48" priority="2" operator="containsText" text="3&#10;COURSE&#10;CODE">
      <formula>NOT(ISERROR(SEARCH("3
COURSE
CODE",#REF!)))</formula>
    </cfRule>
  </conditionalFormatting>
  <conditionalFormatting sqref="G178:G182 F183:G183 G185">
    <cfRule type="cellIs" dxfId="47" priority="5" operator="equal">
      <formula>3</formula>
    </cfRule>
  </conditionalFormatting>
  <conditionalFormatting sqref="G178:G182 F183:G183">
    <cfRule type="containsText" dxfId="46" priority="4" operator="containsText" text="3&#10;COURSE&#10;CODE">
      <formula>NOT(ISERROR(SEARCH("3
COURSE
CODE",#REF!)))</formula>
    </cfRule>
  </conditionalFormatting>
  <conditionalFormatting sqref="G185">
    <cfRule type="containsText" dxfId="45" priority="6" operator="containsText" text="3&#10;COURSE&#10;CODE">
      <formula>NOT(ISERROR(SEARCH("3
COURSE
CODE",#REF!)))</formula>
    </cfRule>
  </conditionalFormatting>
  <conditionalFormatting sqref="AG370">
    <cfRule type="cellIs" dxfId="44" priority="1" operator="equal">
      <formula>3495</formula>
    </cfRule>
  </conditionalFormatting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28E9-1B02-174E-BC5F-DB75CAC0926A}">
  <sheetPr filterMode="1"/>
  <dimension ref="A1:AG439"/>
  <sheetViews>
    <sheetView zoomScale="140" zoomScaleNormal="140" workbookViewId="0">
      <pane ySplit="1" topLeftCell="A323" activePane="bottomLeft" state="frozen"/>
      <selection pane="bottomLeft" activeCell="A382" sqref="A382"/>
    </sheetView>
  </sheetViews>
  <sheetFormatPr baseColWidth="10" defaultColWidth="9.1640625" defaultRowHeight="16" x14ac:dyDescent="0.2"/>
  <cols>
    <col min="1" max="1" width="7.1640625" style="177" customWidth="1"/>
    <col min="2" max="2" width="25" style="177" customWidth="1"/>
    <col min="3" max="3" width="3.5" customWidth="1"/>
    <col min="4" max="4" width="5" customWidth="1"/>
    <col min="5" max="5" width="6.6640625" customWidth="1"/>
    <col min="6" max="6" width="6.1640625" style="171" customWidth="1"/>
    <col min="7" max="7" width="12.33203125" customWidth="1"/>
    <col min="8" max="8" width="5.33203125" style="254" customWidth="1"/>
    <col min="9" max="9" width="4.83203125" customWidth="1"/>
    <col min="10" max="10" width="5.33203125" customWidth="1"/>
    <col min="11" max="11" width="5.83203125" customWidth="1"/>
    <col min="12" max="12" width="4.6640625" customWidth="1"/>
    <col min="13" max="13" width="7.1640625" style="31" customWidth="1"/>
    <col min="14" max="14" width="4.83203125" customWidth="1"/>
    <col min="15" max="15" width="6.1640625" style="172" customWidth="1"/>
    <col min="16" max="16" width="5.83203125" style="173" customWidth="1"/>
    <col min="17" max="17" width="8.1640625" style="173" customWidth="1"/>
    <col min="18" max="18" width="8.83203125" style="169" customWidth="1"/>
    <col min="19" max="19" width="5.5" customWidth="1"/>
    <col min="20" max="20" width="7.33203125" customWidth="1"/>
    <col min="21" max="21" width="8.6640625" customWidth="1"/>
    <col min="22" max="22" width="6.83203125" customWidth="1"/>
    <col min="23" max="23" width="4.6640625" customWidth="1"/>
    <col min="24" max="24" width="9.33203125" style="31" customWidth="1"/>
    <col min="25" max="25" width="8.5" customWidth="1"/>
    <col min="26" max="26" width="6.83203125" customWidth="1"/>
    <col min="27" max="27" width="14" style="31" hidden="1" customWidth="1"/>
    <col min="28" max="28" width="13.33203125" customWidth="1"/>
    <col min="29" max="29" width="8.5" customWidth="1"/>
    <col min="30" max="30" width="7.6640625" style="176" customWidth="1"/>
    <col min="31" max="31" width="29" style="170" customWidth="1"/>
    <col min="32" max="32" width="9" customWidth="1"/>
    <col min="33" max="33" width="19.1640625" customWidth="1"/>
  </cols>
  <sheetData>
    <row r="1" spans="1:33" ht="72.75" customHeight="1" thickBot="1" x14ac:dyDescent="0.25">
      <c r="A1" s="1" t="s">
        <v>766</v>
      </c>
      <c r="B1" s="2" t="s">
        <v>661</v>
      </c>
      <c r="C1" s="3" t="s">
        <v>0</v>
      </c>
      <c r="D1" s="3" t="s">
        <v>1</v>
      </c>
      <c r="E1" s="4" t="s">
        <v>2</v>
      </c>
      <c r="F1" s="4" t="s">
        <v>3</v>
      </c>
      <c r="G1" s="4" t="s">
        <v>4</v>
      </c>
      <c r="H1" s="259" t="s">
        <v>767</v>
      </c>
      <c r="I1" s="5" t="s">
        <v>5</v>
      </c>
      <c r="J1" s="6" t="s">
        <v>6</v>
      </c>
      <c r="K1" s="7" t="s">
        <v>7</v>
      </c>
      <c r="L1" s="7" t="s">
        <v>8</v>
      </c>
      <c r="M1" s="8" t="s">
        <v>9</v>
      </c>
      <c r="N1" s="10" t="s">
        <v>11</v>
      </c>
      <c r="O1" s="11" t="s">
        <v>12</v>
      </c>
      <c r="P1" s="12" t="s">
        <v>13</v>
      </c>
      <c r="Q1" s="13" t="s">
        <v>14</v>
      </c>
      <c r="R1" s="12" t="s">
        <v>15</v>
      </c>
      <c r="S1" s="14" t="s">
        <v>16</v>
      </c>
      <c r="T1" s="15" t="s">
        <v>17</v>
      </c>
      <c r="U1" s="16" t="s">
        <v>18</v>
      </c>
      <c r="V1" s="17" t="s">
        <v>19</v>
      </c>
      <c r="W1" s="10" t="s">
        <v>20</v>
      </c>
      <c r="X1" s="10" t="s">
        <v>21</v>
      </c>
      <c r="Y1" s="18" t="s">
        <v>22</v>
      </c>
      <c r="Z1" s="19" t="s">
        <v>23</v>
      </c>
      <c r="AA1" s="20" t="s">
        <v>24</v>
      </c>
      <c r="AB1" s="21" t="s">
        <v>25</v>
      </c>
      <c r="AC1" s="22" t="s">
        <v>26</v>
      </c>
      <c r="AD1" s="24" t="s">
        <v>29</v>
      </c>
      <c r="AE1" s="25" t="s">
        <v>30</v>
      </c>
      <c r="AF1" s="26"/>
      <c r="AG1" s="27"/>
    </row>
    <row r="2" spans="1:33" s="31" customFormat="1" ht="81" hidden="1" customHeight="1" x14ac:dyDescent="0.2">
      <c r="A2" s="179" t="s">
        <v>31</v>
      </c>
      <c r="B2" s="179" t="s">
        <v>709</v>
      </c>
      <c r="C2" s="179" t="s">
        <v>33</v>
      </c>
      <c r="D2" s="179" t="s">
        <v>34</v>
      </c>
      <c r="E2" s="179" t="s">
        <v>35</v>
      </c>
      <c r="F2" s="179" t="s">
        <v>692</v>
      </c>
      <c r="G2" s="179" t="s">
        <v>36</v>
      </c>
      <c r="H2" s="220">
        <v>45</v>
      </c>
      <c r="I2" s="28" t="s">
        <v>37</v>
      </c>
      <c r="J2" s="30">
        <v>753</v>
      </c>
      <c r="K2" s="29">
        <v>18</v>
      </c>
      <c r="L2" s="29">
        <v>0</v>
      </c>
      <c r="M2" s="29">
        <f>K2+L2</f>
        <v>18</v>
      </c>
      <c r="N2" s="30">
        <v>0</v>
      </c>
      <c r="O2" s="30">
        <v>0</v>
      </c>
      <c r="P2" s="28">
        <v>0.4</v>
      </c>
      <c r="Q2" s="28">
        <f>SUM(O2*P2*N2)</f>
        <v>0</v>
      </c>
      <c r="R2" s="110" t="s">
        <v>38</v>
      </c>
      <c r="S2" s="30">
        <v>0</v>
      </c>
      <c r="T2" s="30">
        <f>(M2*S2)</f>
        <v>0</v>
      </c>
      <c r="U2" s="30" t="e">
        <f>#REF!+Q2+T2</f>
        <v>#REF!</v>
      </c>
      <c r="V2" s="30">
        <f>M2*200</f>
        <v>3600</v>
      </c>
      <c r="W2" s="30">
        <v>1</v>
      </c>
      <c r="X2" s="30">
        <v>4980</v>
      </c>
      <c r="Y2" s="29">
        <f>SUM(X2*W2)</f>
        <v>4980</v>
      </c>
      <c r="Z2" s="29">
        <v>0</v>
      </c>
      <c r="AA2" s="195"/>
      <c r="AB2" s="30">
        <f>V2+Y2+Z2</f>
        <v>8580</v>
      </c>
      <c r="AC2" s="56" t="e">
        <f>AB2+U2</f>
        <v>#REF!</v>
      </c>
      <c r="AD2" s="197" t="str">
        <f>A2</f>
        <v>601-P</v>
      </c>
      <c r="AE2" s="74" t="s">
        <v>39</v>
      </c>
    </row>
    <row r="3" spans="1:33" s="31" customFormat="1" ht="83" hidden="1" customHeight="1" x14ac:dyDescent="0.2">
      <c r="A3" s="28" t="s">
        <v>31</v>
      </c>
      <c r="B3" s="28" t="s">
        <v>40</v>
      </c>
      <c r="C3" s="28" t="s">
        <v>33</v>
      </c>
      <c r="D3" s="28" t="s">
        <v>34</v>
      </c>
      <c r="E3" s="28" t="s">
        <v>35</v>
      </c>
      <c r="F3" s="28" t="s">
        <v>38</v>
      </c>
      <c r="G3" s="28" t="s">
        <v>41</v>
      </c>
      <c r="H3" s="220">
        <v>0</v>
      </c>
      <c r="I3" s="28" t="s">
        <v>38</v>
      </c>
      <c r="J3" s="30">
        <v>0</v>
      </c>
      <c r="K3" s="29">
        <v>0</v>
      </c>
      <c r="L3" s="29">
        <v>0</v>
      </c>
      <c r="M3" s="29">
        <v>0</v>
      </c>
      <c r="N3" s="30">
        <v>0</v>
      </c>
      <c r="O3" s="30">
        <v>0</v>
      </c>
      <c r="P3" s="28">
        <v>0</v>
      </c>
      <c r="Q3" s="28">
        <v>0</v>
      </c>
      <c r="R3" s="110" t="s">
        <v>38</v>
      </c>
      <c r="S3" s="30"/>
      <c r="T3" s="30">
        <v>4095</v>
      </c>
      <c r="U3" s="30" t="e">
        <f>#REF!+Q3+T3</f>
        <v>#REF!</v>
      </c>
      <c r="V3" s="30"/>
      <c r="W3" s="30"/>
      <c r="X3" s="30"/>
      <c r="Y3" s="29"/>
      <c r="Z3" s="29"/>
      <c r="AA3" s="195"/>
      <c r="AB3" s="30">
        <f>V3+Y3+Z3</f>
        <v>0</v>
      </c>
      <c r="AC3" s="56" t="e">
        <f>AB3+U3</f>
        <v>#REF!</v>
      </c>
      <c r="AD3" s="197" t="str">
        <f>A3</f>
        <v>601-P</v>
      </c>
      <c r="AE3" s="74"/>
    </row>
    <row r="4" spans="1:33" s="31" customFormat="1" ht="70" hidden="1" customHeight="1" x14ac:dyDescent="0.2">
      <c r="A4" s="33" t="s">
        <v>42</v>
      </c>
      <c r="B4" s="33" t="s">
        <v>632</v>
      </c>
      <c r="C4" s="28" t="s">
        <v>44</v>
      </c>
      <c r="D4" s="28" t="s">
        <v>45</v>
      </c>
      <c r="E4" s="35" t="s">
        <v>46</v>
      </c>
      <c r="F4" s="35" t="s">
        <v>47</v>
      </c>
      <c r="G4" s="35" t="s">
        <v>631</v>
      </c>
      <c r="H4" s="220">
        <v>42</v>
      </c>
      <c r="I4" s="33" t="s">
        <v>48</v>
      </c>
      <c r="J4" s="51">
        <v>585</v>
      </c>
      <c r="K4" s="52">
        <v>16</v>
      </c>
      <c r="L4" s="52">
        <v>0</v>
      </c>
      <c r="M4" s="52">
        <f t="shared" ref="M4:M15" si="0">K4+L4</f>
        <v>16</v>
      </c>
      <c r="N4" s="53">
        <v>28</v>
      </c>
      <c r="O4" s="53">
        <v>98</v>
      </c>
      <c r="P4" s="54">
        <v>0.4</v>
      </c>
      <c r="Q4" s="71">
        <f t="shared" ref="Q4:Q15" si="1">SUM(O4*P4*N4)</f>
        <v>1097.6000000000001</v>
      </c>
      <c r="R4" s="44" t="s">
        <v>49</v>
      </c>
      <c r="S4" s="53">
        <v>200</v>
      </c>
      <c r="T4" s="34">
        <f>(M4*S4)</f>
        <v>3200</v>
      </c>
      <c r="U4" s="34" t="e">
        <f>#REF!+Q4+T4</f>
        <v>#REF!</v>
      </c>
      <c r="V4" s="34">
        <f>M4*200</f>
        <v>3200</v>
      </c>
      <c r="W4" s="34">
        <v>1</v>
      </c>
      <c r="X4" s="34">
        <v>450</v>
      </c>
      <c r="Y4" s="52">
        <f t="shared" ref="Y4:Y15" si="2">SUM(X4*W4)</f>
        <v>450</v>
      </c>
      <c r="Z4" s="46">
        <v>0</v>
      </c>
      <c r="AA4" s="46"/>
      <c r="AB4" s="34">
        <f>V4+Y4+Z4</f>
        <v>3650</v>
      </c>
      <c r="AC4" s="56" t="e">
        <f>AB4+U4</f>
        <v>#REF!</v>
      </c>
      <c r="AD4" s="57" t="str">
        <f>A4</f>
        <v>603-A</v>
      </c>
      <c r="AE4" s="74"/>
    </row>
    <row r="5" spans="1:33" s="36" customFormat="1" ht="79" customHeight="1" x14ac:dyDescent="0.2">
      <c r="A5" s="178" t="s">
        <v>42</v>
      </c>
      <c r="B5" s="178" t="s">
        <v>708</v>
      </c>
      <c r="C5" s="179" t="s">
        <v>44</v>
      </c>
      <c r="D5" s="179" t="s">
        <v>50</v>
      </c>
      <c r="E5" s="180" t="s">
        <v>51</v>
      </c>
      <c r="F5" s="180" t="s">
        <v>52</v>
      </c>
      <c r="G5" s="180" t="s">
        <v>628</v>
      </c>
      <c r="H5" s="220">
        <v>42</v>
      </c>
      <c r="I5" s="33" t="s">
        <v>48</v>
      </c>
      <c r="J5" s="51">
        <v>585</v>
      </c>
      <c r="K5" s="52">
        <v>0</v>
      </c>
      <c r="L5" s="52">
        <v>20</v>
      </c>
      <c r="M5" s="52">
        <f t="shared" si="0"/>
        <v>20</v>
      </c>
      <c r="N5" s="182">
        <v>33</v>
      </c>
      <c r="O5" s="53">
        <v>138</v>
      </c>
      <c r="P5" s="54">
        <v>0.4</v>
      </c>
      <c r="Q5" s="71">
        <f t="shared" si="1"/>
        <v>1821.6000000000001</v>
      </c>
      <c r="R5" s="44" t="s">
        <v>53</v>
      </c>
      <c r="S5" s="53">
        <v>200</v>
      </c>
      <c r="T5" s="34">
        <f>(M5*S5)</f>
        <v>4000</v>
      </c>
      <c r="U5" s="34" t="e">
        <f>#REF!+Q5+T5</f>
        <v>#REF!</v>
      </c>
      <c r="V5" s="34">
        <f>M5*200</f>
        <v>4000</v>
      </c>
      <c r="W5" s="34">
        <v>1</v>
      </c>
      <c r="X5" s="34">
        <v>500</v>
      </c>
      <c r="Y5" s="52">
        <f t="shared" si="2"/>
        <v>500</v>
      </c>
      <c r="Z5" s="46">
        <v>0</v>
      </c>
      <c r="AA5" s="46"/>
      <c r="AB5" s="34">
        <f>V5+Y5+Z5</f>
        <v>4500</v>
      </c>
      <c r="AC5" s="56" t="e">
        <f>AB5+U5</f>
        <v>#REF!</v>
      </c>
      <c r="AD5" s="57" t="str">
        <f>A5</f>
        <v>603-A</v>
      </c>
      <c r="AE5" s="74"/>
    </row>
    <row r="6" spans="1:33" s="36" customFormat="1" ht="58" hidden="1" customHeight="1" x14ac:dyDescent="0.2">
      <c r="A6" s="62" t="s">
        <v>54</v>
      </c>
      <c r="B6" s="33" t="s">
        <v>32</v>
      </c>
      <c r="C6" s="37" t="s">
        <v>44</v>
      </c>
      <c r="D6" s="37" t="s">
        <v>45</v>
      </c>
      <c r="E6" s="37" t="s">
        <v>46</v>
      </c>
      <c r="F6" s="37" t="s">
        <v>55</v>
      </c>
      <c r="G6" s="37" t="s">
        <v>56</v>
      </c>
      <c r="H6" s="245">
        <v>45</v>
      </c>
      <c r="I6" s="38" t="s">
        <v>48</v>
      </c>
      <c r="J6" s="39">
        <v>585</v>
      </c>
      <c r="K6" s="40">
        <v>0</v>
      </c>
      <c r="L6" s="40">
        <v>0</v>
      </c>
      <c r="M6" s="40">
        <f t="shared" si="0"/>
        <v>0</v>
      </c>
      <c r="N6" s="42">
        <v>0</v>
      </c>
      <c r="O6" s="42">
        <v>98</v>
      </c>
      <c r="P6" s="43">
        <v>0.4</v>
      </c>
      <c r="Q6" s="43">
        <f t="shared" si="1"/>
        <v>0</v>
      </c>
      <c r="R6" s="44" t="s">
        <v>57</v>
      </c>
      <c r="S6" s="41">
        <v>200</v>
      </c>
      <c r="T6" s="41">
        <f>(M6*S6)</f>
        <v>0</v>
      </c>
      <c r="U6" s="41" t="e">
        <f>#REF!+Q6+T6</f>
        <v>#REF!</v>
      </c>
      <c r="V6" s="41">
        <f>M6*200</f>
        <v>0</v>
      </c>
      <c r="W6" s="41">
        <v>0</v>
      </c>
      <c r="X6" s="41">
        <v>550</v>
      </c>
      <c r="Y6" s="40">
        <f t="shared" si="2"/>
        <v>0</v>
      </c>
      <c r="Z6" s="45">
        <v>0</v>
      </c>
      <c r="AA6" s="46"/>
      <c r="AB6" s="41">
        <f>V6+Y6+Z6</f>
        <v>0</v>
      </c>
      <c r="AC6" s="47" t="e">
        <f>AB6+U6</f>
        <v>#REF!</v>
      </c>
      <c r="AD6" s="49" t="str">
        <f>A6</f>
        <v>603-PR</v>
      </c>
      <c r="AE6" s="74" t="s">
        <v>58</v>
      </c>
    </row>
    <row r="7" spans="1:33" s="36" customFormat="1" ht="103" hidden="1" customHeight="1" x14ac:dyDescent="0.2">
      <c r="A7" s="33" t="s">
        <v>54</v>
      </c>
      <c r="B7" s="74" t="s">
        <v>625</v>
      </c>
      <c r="C7" s="37" t="s">
        <v>44</v>
      </c>
      <c r="D7" s="37" t="s">
        <v>45</v>
      </c>
      <c r="E7" s="37" t="s">
        <v>46</v>
      </c>
      <c r="F7" s="37" t="s">
        <v>55</v>
      </c>
      <c r="G7" s="37" t="s">
        <v>60</v>
      </c>
      <c r="H7" s="245">
        <v>45</v>
      </c>
      <c r="I7" s="38" t="s">
        <v>48</v>
      </c>
      <c r="J7" s="39">
        <v>585</v>
      </c>
      <c r="K7" s="40">
        <v>0</v>
      </c>
      <c r="L7" s="40">
        <v>0</v>
      </c>
      <c r="M7" s="40">
        <f t="shared" si="0"/>
        <v>0</v>
      </c>
      <c r="N7" s="42">
        <v>0</v>
      </c>
      <c r="O7" s="42">
        <v>98</v>
      </c>
      <c r="P7" s="43">
        <v>0.4</v>
      </c>
      <c r="Q7" s="43">
        <f t="shared" si="1"/>
        <v>0</v>
      </c>
      <c r="R7" s="68"/>
      <c r="S7" s="41">
        <v>0</v>
      </c>
      <c r="T7" s="41">
        <f>(M7*S7)</f>
        <v>0</v>
      </c>
      <c r="U7" s="41" t="e">
        <f>#REF!+Q7+T7</f>
        <v>#REF!</v>
      </c>
      <c r="V7" s="41">
        <f>M7*200</f>
        <v>0</v>
      </c>
      <c r="W7" s="41">
        <v>0</v>
      </c>
      <c r="X7" s="41">
        <v>450</v>
      </c>
      <c r="Y7" s="40">
        <f>SUM(X8*W7)</f>
        <v>0</v>
      </c>
      <c r="Z7" s="45">
        <v>0</v>
      </c>
      <c r="AA7" s="46"/>
      <c r="AB7" s="41">
        <f>V7+Y7+Z7</f>
        <v>0</v>
      </c>
      <c r="AC7" s="47" t="e">
        <f>AB7+U7</f>
        <v>#REF!</v>
      </c>
      <c r="AD7" s="49" t="str">
        <f>A7</f>
        <v>603-PR</v>
      </c>
      <c r="AE7" s="74" t="s">
        <v>59</v>
      </c>
    </row>
    <row r="8" spans="1:33" s="31" customFormat="1" ht="54" hidden="1" customHeight="1" x14ac:dyDescent="0.2">
      <c r="A8" s="178" t="s">
        <v>54</v>
      </c>
      <c r="B8" s="178" t="s">
        <v>702</v>
      </c>
      <c r="C8" s="180" t="s">
        <v>44</v>
      </c>
      <c r="D8" s="180" t="s">
        <v>45</v>
      </c>
      <c r="E8" s="180" t="s">
        <v>46</v>
      </c>
      <c r="F8" s="180" t="s">
        <v>61</v>
      </c>
      <c r="G8" s="180" t="s">
        <v>624</v>
      </c>
      <c r="H8" s="220">
        <v>45</v>
      </c>
      <c r="I8" s="200" t="s">
        <v>48</v>
      </c>
      <c r="J8" s="51">
        <v>585</v>
      </c>
      <c r="K8" s="181">
        <v>17</v>
      </c>
      <c r="L8" s="52">
        <v>0</v>
      </c>
      <c r="M8" s="52">
        <f t="shared" si="0"/>
        <v>17</v>
      </c>
      <c r="N8" s="182">
        <v>33</v>
      </c>
      <c r="O8" s="182">
        <v>78</v>
      </c>
      <c r="P8" s="54">
        <v>0.4</v>
      </c>
      <c r="Q8" s="54">
        <f t="shared" si="1"/>
        <v>1029.6000000000001</v>
      </c>
      <c r="R8" s="107" t="s">
        <v>630</v>
      </c>
      <c r="S8" s="34">
        <v>200</v>
      </c>
      <c r="T8" s="34">
        <f>(M8*S8)</f>
        <v>3400</v>
      </c>
      <c r="U8" s="34" t="e">
        <f>#REF!+Q8+T8</f>
        <v>#REF!</v>
      </c>
      <c r="V8" s="34">
        <f>M8*200</f>
        <v>3400</v>
      </c>
      <c r="W8" s="34">
        <v>1</v>
      </c>
      <c r="X8" s="34">
        <v>450</v>
      </c>
      <c r="Y8" s="52">
        <f>SUM(X9*W8)</f>
        <v>450</v>
      </c>
      <c r="Z8" s="46">
        <v>0</v>
      </c>
      <c r="AA8" s="46"/>
      <c r="AB8" s="34">
        <f>V8+Y8+Z8</f>
        <v>3850</v>
      </c>
      <c r="AC8" s="56" t="e">
        <f>AB8+U8</f>
        <v>#REF!</v>
      </c>
      <c r="AD8" s="57" t="str">
        <f>A8</f>
        <v>603-PR</v>
      </c>
      <c r="AE8" s="74"/>
    </row>
    <row r="9" spans="1:33" s="31" customFormat="1" ht="44.25" hidden="1" customHeight="1" x14ac:dyDescent="0.2">
      <c r="A9" s="178" t="s">
        <v>54</v>
      </c>
      <c r="B9" s="178" t="s">
        <v>629</v>
      </c>
      <c r="C9" s="180" t="s">
        <v>44</v>
      </c>
      <c r="D9" s="180" t="s">
        <v>45</v>
      </c>
      <c r="E9" s="180" t="s">
        <v>46</v>
      </c>
      <c r="F9" s="180" t="s">
        <v>62</v>
      </c>
      <c r="G9" s="180" t="s">
        <v>628</v>
      </c>
      <c r="H9" s="220">
        <v>45</v>
      </c>
      <c r="I9" s="200" t="s">
        <v>48</v>
      </c>
      <c r="J9" s="51">
        <v>585</v>
      </c>
      <c r="K9" s="52">
        <v>0</v>
      </c>
      <c r="L9" s="52">
        <v>21</v>
      </c>
      <c r="M9" s="52">
        <f t="shared" si="0"/>
        <v>21</v>
      </c>
      <c r="N9" s="182">
        <v>33</v>
      </c>
      <c r="O9" s="182">
        <v>138</v>
      </c>
      <c r="P9" s="54">
        <v>0.4</v>
      </c>
      <c r="Q9" s="54">
        <f t="shared" si="1"/>
        <v>1821.6000000000001</v>
      </c>
      <c r="R9" s="35" t="s">
        <v>63</v>
      </c>
      <c r="S9" s="34">
        <v>100</v>
      </c>
      <c r="T9" s="34">
        <f>(M9*S9)</f>
        <v>2100</v>
      </c>
      <c r="U9" s="34" t="e">
        <f>#REF!+Q9+T9</f>
        <v>#REF!</v>
      </c>
      <c r="V9" s="34">
        <f>M9*200</f>
        <v>4200</v>
      </c>
      <c r="W9" s="34">
        <v>1</v>
      </c>
      <c r="X9" s="34">
        <v>450</v>
      </c>
      <c r="Y9" s="52">
        <f t="shared" si="2"/>
        <v>450</v>
      </c>
      <c r="Z9" s="46">
        <v>0</v>
      </c>
      <c r="AA9" s="46"/>
      <c r="AB9" s="34">
        <f>V9+Y9+Z9</f>
        <v>4650</v>
      </c>
      <c r="AC9" s="56" t="e">
        <f>AB9+U9</f>
        <v>#REF!</v>
      </c>
      <c r="AD9" s="57" t="str">
        <f>A9</f>
        <v>603-PR</v>
      </c>
      <c r="AE9" s="74" t="s">
        <v>64</v>
      </c>
    </row>
    <row r="10" spans="1:33" s="31" customFormat="1" ht="75" hidden="1" customHeight="1" x14ac:dyDescent="0.2">
      <c r="A10" s="178" t="s">
        <v>54</v>
      </c>
      <c r="B10" s="178" t="s">
        <v>706</v>
      </c>
      <c r="C10" s="179" t="s">
        <v>44</v>
      </c>
      <c r="D10" s="179" t="s">
        <v>45</v>
      </c>
      <c r="E10" s="180" t="s">
        <v>65</v>
      </c>
      <c r="F10" s="180" t="s">
        <v>61</v>
      </c>
      <c r="G10" s="180" t="s">
        <v>624</v>
      </c>
      <c r="H10" s="220">
        <v>42</v>
      </c>
      <c r="I10" s="33" t="s">
        <v>48</v>
      </c>
      <c r="J10" s="51">
        <v>585</v>
      </c>
      <c r="K10" s="52">
        <v>22</v>
      </c>
      <c r="L10" s="52">
        <v>0</v>
      </c>
      <c r="M10" s="52">
        <f t="shared" si="0"/>
        <v>22</v>
      </c>
      <c r="N10" s="53">
        <v>38</v>
      </c>
      <c r="O10" s="53">
        <v>140</v>
      </c>
      <c r="P10" s="54">
        <v>0.4</v>
      </c>
      <c r="Q10" s="71">
        <f t="shared" si="1"/>
        <v>2128</v>
      </c>
      <c r="R10" s="107" t="s">
        <v>66</v>
      </c>
      <c r="S10" s="182">
        <v>200</v>
      </c>
      <c r="T10" s="55">
        <f>(M10*S10)</f>
        <v>4400</v>
      </c>
      <c r="U10" s="34" t="e">
        <f>#REF!+Q10+T10</f>
        <v>#REF!</v>
      </c>
      <c r="V10" s="34">
        <f>M10*200</f>
        <v>4400</v>
      </c>
      <c r="W10" s="34">
        <v>1</v>
      </c>
      <c r="X10" s="34">
        <v>600</v>
      </c>
      <c r="Y10" s="52">
        <f t="shared" si="2"/>
        <v>600</v>
      </c>
      <c r="Z10" s="46">
        <v>0</v>
      </c>
      <c r="AA10" s="46"/>
      <c r="AB10" s="34">
        <f>V10+Y10+Z10</f>
        <v>5000</v>
      </c>
      <c r="AC10" s="56" t="e">
        <f>AB10+U10</f>
        <v>#REF!</v>
      </c>
      <c r="AD10" s="57" t="str">
        <f>A10</f>
        <v>603-PR</v>
      </c>
      <c r="AE10" s="74"/>
    </row>
    <row r="11" spans="1:33" s="31" customFormat="1" ht="75" hidden="1" customHeight="1" x14ac:dyDescent="0.2">
      <c r="A11" s="178" t="s">
        <v>54</v>
      </c>
      <c r="B11" s="178" t="s">
        <v>701</v>
      </c>
      <c r="C11" s="179" t="s">
        <v>44</v>
      </c>
      <c r="D11" s="179" t="s">
        <v>45</v>
      </c>
      <c r="E11" s="180" t="s">
        <v>65</v>
      </c>
      <c r="F11" s="180" t="s">
        <v>202</v>
      </c>
      <c r="G11" s="180" t="s">
        <v>626</v>
      </c>
      <c r="H11" s="220">
        <v>42</v>
      </c>
      <c r="I11" s="33" t="s">
        <v>48</v>
      </c>
      <c r="J11" s="51">
        <v>585</v>
      </c>
      <c r="K11" s="181">
        <v>25</v>
      </c>
      <c r="L11" s="52">
        <v>0</v>
      </c>
      <c r="M11" s="52">
        <f t="shared" si="0"/>
        <v>25</v>
      </c>
      <c r="N11" s="53">
        <v>38</v>
      </c>
      <c r="O11" s="53">
        <v>140</v>
      </c>
      <c r="P11" s="54">
        <v>0.4</v>
      </c>
      <c r="Q11" s="71">
        <f t="shared" si="1"/>
        <v>2128</v>
      </c>
      <c r="R11" s="107" t="s">
        <v>627</v>
      </c>
      <c r="S11" s="53">
        <v>0</v>
      </c>
      <c r="T11" s="34">
        <f>(M11*S11)</f>
        <v>0</v>
      </c>
      <c r="U11" s="34" t="e">
        <f>#REF!+Q11+T11</f>
        <v>#REF!</v>
      </c>
      <c r="V11" s="34">
        <f>M11*200</f>
        <v>5000</v>
      </c>
      <c r="W11" s="34">
        <v>1</v>
      </c>
      <c r="X11" s="34">
        <v>600</v>
      </c>
      <c r="Y11" s="52">
        <f t="shared" si="2"/>
        <v>600</v>
      </c>
      <c r="Z11" s="46">
        <v>0</v>
      </c>
      <c r="AA11" s="46"/>
      <c r="AB11" s="34">
        <f>V11+Y11+Z11</f>
        <v>5600</v>
      </c>
      <c r="AC11" s="56" t="e">
        <f>AB11+U11</f>
        <v>#REF!</v>
      </c>
      <c r="AD11" s="57" t="str">
        <f>A11</f>
        <v>603-PR</v>
      </c>
      <c r="AE11" s="74"/>
    </row>
    <row r="12" spans="1:33" s="31" customFormat="1" ht="121" hidden="1" customHeight="1" x14ac:dyDescent="0.2">
      <c r="A12" s="178" t="s">
        <v>54</v>
      </c>
      <c r="B12" s="178" t="s">
        <v>705</v>
      </c>
      <c r="C12" s="179" t="s">
        <v>44</v>
      </c>
      <c r="D12" s="179" t="s">
        <v>45</v>
      </c>
      <c r="E12" s="180" t="s">
        <v>65</v>
      </c>
      <c r="F12" s="180" t="s">
        <v>67</v>
      </c>
      <c r="G12" s="180" t="s">
        <v>624</v>
      </c>
      <c r="H12" s="220">
        <v>42</v>
      </c>
      <c r="I12" s="33" t="s">
        <v>48</v>
      </c>
      <c r="J12" s="51">
        <v>585</v>
      </c>
      <c r="K12" s="52">
        <v>0</v>
      </c>
      <c r="L12" s="52">
        <v>20</v>
      </c>
      <c r="M12" s="52">
        <f t="shared" si="0"/>
        <v>20</v>
      </c>
      <c r="N12" s="53">
        <v>46</v>
      </c>
      <c r="O12" s="53">
        <v>140</v>
      </c>
      <c r="P12" s="54">
        <v>0.4</v>
      </c>
      <c r="Q12" s="71">
        <f t="shared" si="1"/>
        <v>2576</v>
      </c>
      <c r="R12" s="107" t="s">
        <v>68</v>
      </c>
      <c r="S12" s="182">
        <v>200</v>
      </c>
      <c r="T12" s="55">
        <f>(M12*S12)</f>
        <v>4000</v>
      </c>
      <c r="U12" s="34" t="e">
        <f>#REF!+Q12+T12</f>
        <v>#REF!</v>
      </c>
      <c r="V12" s="34">
        <f>M12*200</f>
        <v>4000</v>
      </c>
      <c r="W12" s="34">
        <v>1</v>
      </c>
      <c r="X12" s="34">
        <v>600</v>
      </c>
      <c r="Y12" s="52">
        <f t="shared" si="2"/>
        <v>600</v>
      </c>
      <c r="Z12" s="46">
        <v>0</v>
      </c>
      <c r="AA12" s="46"/>
      <c r="AB12" s="34">
        <f>V12+Y12+Z12</f>
        <v>4600</v>
      </c>
      <c r="AC12" s="56" t="e">
        <f>AB12+U12</f>
        <v>#REF!</v>
      </c>
      <c r="AD12" s="57" t="str">
        <f>A12</f>
        <v>603-PR</v>
      </c>
      <c r="AE12" s="74"/>
    </row>
    <row r="13" spans="1:33" s="31" customFormat="1" ht="63" hidden="1" customHeight="1" x14ac:dyDescent="0.2">
      <c r="A13" s="178" t="s">
        <v>54</v>
      </c>
      <c r="B13" s="178" t="s">
        <v>707</v>
      </c>
      <c r="C13" s="179" t="s">
        <v>44</v>
      </c>
      <c r="D13" s="179" t="s">
        <v>45</v>
      </c>
      <c r="E13" s="180" t="s">
        <v>703</v>
      </c>
      <c r="F13" s="194" t="s">
        <v>214</v>
      </c>
      <c r="G13" s="180" t="s">
        <v>626</v>
      </c>
      <c r="H13" s="246">
        <v>42</v>
      </c>
      <c r="I13" s="178" t="s">
        <v>48</v>
      </c>
      <c r="J13" s="183">
        <v>585</v>
      </c>
      <c r="K13" s="181">
        <v>0</v>
      </c>
      <c r="L13" s="181">
        <v>28</v>
      </c>
      <c r="M13" s="181">
        <f t="shared" si="0"/>
        <v>28</v>
      </c>
      <c r="N13" s="182">
        <v>33</v>
      </c>
      <c r="O13" s="182">
        <v>76</v>
      </c>
      <c r="P13" s="184">
        <v>0.4</v>
      </c>
      <c r="Q13" s="185">
        <f t="shared" si="1"/>
        <v>1003.2</v>
      </c>
      <c r="R13" s="191" t="s">
        <v>70</v>
      </c>
      <c r="S13" s="182">
        <v>50</v>
      </c>
      <c r="T13" s="55">
        <f>(M13*S13)</f>
        <v>1400</v>
      </c>
      <c r="U13" s="55" t="e">
        <f>#REF!+Q13+T13</f>
        <v>#REF!</v>
      </c>
      <c r="V13" s="55">
        <f>M13*200</f>
        <v>5600</v>
      </c>
      <c r="W13" s="55">
        <v>1</v>
      </c>
      <c r="X13" s="55">
        <v>550</v>
      </c>
      <c r="Y13" s="181">
        <f t="shared" si="2"/>
        <v>550</v>
      </c>
      <c r="Z13" s="189">
        <v>0</v>
      </c>
      <c r="AA13" s="189"/>
      <c r="AB13" s="55">
        <f>V13+Y13+Z13</f>
        <v>6150</v>
      </c>
      <c r="AC13" s="192" t="e">
        <f>AB13+U13</f>
        <v>#REF!</v>
      </c>
      <c r="AD13" s="57" t="str">
        <f>A13</f>
        <v>603-PR</v>
      </c>
      <c r="AE13" s="74"/>
    </row>
    <row r="14" spans="1:33" s="31" customFormat="1" ht="116" customHeight="1" x14ac:dyDescent="0.2">
      <c r="A14" s="178" t="s">
        <v>54</v>
      </c>
      <c r="B14" s="178" t="s">
        <v>710</v>
      </c>
      <c r="C14" s="179" t="s">
        <v>44</v>
      </c>
      <c r="D14" s="179" t="s">
        <v>50</v>
      </c>
      <c r="E14" s="180" t="s">
        <v>51</v>
      </c>
      <c r="F14" s="180" t="s">
        <v>71</v>
      </c>
      <c r="G14" s="180" t="s">
        <v>633</v>
      </c>
      <c r="H14" s="220">
        <v>45</v>
      </c>
      <c r="I14" s="33" t="s">
        <v>48</v>
      </c>
      <c r="J14" s="51">
        <v>585</v>
      </c>
      <c r="K14" s="181">
        <v>0</v>
      </c>
      <c r="L14" s="181">
        <v>0</v>
      </c>
      <c r="M14" s="52">
        <f t="shared" si="0"/>
        <v>0</v>
      </c>
      <c r="N14" s="53">
        <v>0</v>
      </c>
      <c r="O14" s="53">
        <v>138</v>
      </c>
      <c r="P14" s="54">
        <v>0.4</v>
      </c>
      <c r="Q14" s="71">
        <f t="shared" si="1"/>
        <v>0</v>
      </c>
      <c r="R14" s="107" t="s">
        <v>72</v>
      </c>
      <c r="S14" s="53">
        <v>75</v>
      </c>
      <c r="T14" s="34">
        <f>(M14*S14)</f>
        <v>0</v>
      </c>
      <c r="U14" s="34" t="e">
        <f>#REF!+Q14+T14</f>
        <v>#REF!</v>
      </c>
      <c r="V14" s="34">
        <f>M14*200</f>
        <v>0</v>
      </c>
      <c r="W14" s="34">
        <v>0</v>
      </c>
      <c r="X14" s="34">
        <v>500</v>
      </c>
      <c r="Y14" s="52">
        <f t="shared" si="2"/>
        <v>0</v>
      </c>
      <c r="Z14" s="46">
        <v>0</v>
      </c>
      <c r="AA14" s="46"/>
      <c r="AB14" s="34">
        <f>V14+Y14+Z14</f>
        <v>0</v>
      </c>
      <c r="AC14" s="56" t="e">
        <f>AB14+U14</f>
        <v>#REF!</v>
      </c>
      <c r="AD14" s="57" t="str">
        <f>A14</f>
        <v>603-PR</v>
      </c>
      <c r="AE14" s="74"/>
    </row>
    <row r="15" spans="1:33" s="31" customFormat="1" ht="76" customHeight="1" x14ac:dyDescent="0.2">
      <c r="A15" s="178" t="s">
        <v>73</v>
      </c>
      <c r="B15" s="178" t="s">
        <v>704</v>
      </c>
      <c r="C15" s="179" t="s">
        <v>44</v>
      </c>
      <c r="D15" s="179" t="s">
        <v>50</v>
      </c>
      <c r="E15" s="180" t="s">
        <v>51</v>
      </c>
      <c r="F15" s="241" t="s">
        <v>52</v>
      </c>
      <c r="G15" s="180" t="s">
        <v>628</v>
      </c>
      <c r="H15" s="246">
        <v>42</v>
      </c>
      <c r="I15" s="178" t="s">
        <v>48</v>
      </c>
      <c r="J15" s="183">
        <v>585</v>
      </c>
      <c r="K15" s="181">
        <v>25</v>
      </c>
      <c r="L15" s="181">
        <v>0</v>
      </c>
      <c r="M15" s="181">
        <f t="shared" si="0"/>
        <v>25</v>
      </c>
      <c r="N15" s="182">
        <v>33</v>
      </c>
      <c r="O15" s="182">
        <v>138</v>
      </c>
      <c r="P15" s="185">
        <v>0.4</v>
      </c>
      <c r="Q15" s="184">
        <f t="shared" si="1"/>
        <v>1821.6000000000001</v>
      </c>
      <c r="R15" s="191" t="s">
        <v>74</v>
      </c>
      <c r="S15" s="182">
        <v>200</v>
      </c>
      <c r="T15" s="55">
        <f>(M15*S15)</f>
        <v>5000</v>
      </c>
      <c r="U15" s="55" t="e">
        <f>#REF!+Q15+T15</f>
        <v>#REF!</v>
      </c>
      <c r="V15" s="55">
        <f>M15*200</f>
        <v>5000</v>
      </c>
      <c r="W15" s="55">
        <v>1</v>
      </c>
      <c r="X15" s="55">
        <v>500</v>
      </c>
      <c r="Y15" s="181">
        <f t="shared" si="2"/>
        <v>500</v>
      </c>
      <c r="Z15" s="189">
        <v>0</v>
      </c>
      <c r="AA15" s="189"/>
      <c r="AB15" s="55">
        <f>V15+Y15+Z15</f>
        <v>5500</v>
      </c>
      <c r="AC15" s="192" t="e">
        <f>AB15+U15</f>
        <v>#REF!</v>
      </c>
      <c r="AD15" s="57" t="str">
        <f>A15</f>
        <v>604-PR</v>
      </c>
      <c r="AE15" s="74" t="s">
        <v>75</v>
      </c>
    </row>
    <row r="16" spans="1:33" s="31" customFormat="1" ht="68" hidden="1" customHeight="1" x14ac:dyDescent="0.2">
      <c r="A16" s="178" t="s">
        <v>76</v>
      </c>
      <c r="B16" s="178" t="s">
        <v>665</v>
      </c>
      <c r="C16" s="233" t="s">
        <v>77</v>
      </c>
      <c r="D16" s="234">
        <v>0</v>
      </c>
      <c r="E16" s="234">
        <v>0</v>
      </c>
      <c r="F16" s="235" t="s">
        <v>78</v>
      </c>
      <c r="G16" s="235" t="s">
        <v>79</v>
      </c>
      <c r="H16" s="220">
        <v>42</v>
      </c>
      <c r="I16" s="33" t="s">
        <v>37</v>
      </c>
      <c r="J16" s="70">
        <v>753</v>
      </c>
      <c r="K16" s="52">
        <v>0</v>
      </c>
      <c r="L16" s="52">
        <v>0</v>
      </c>
      <c r="M16" s="52">
        <v>0</v>
      </c>
      <c r="N16" s="53">
        <v>0</v>
      </c>
      <c r="O16" s="53">
        <v>0</v>
      </c>
      <c r="P16" s="71">
        <v>0</v>
      </c>
      <c r="Q16" s="71">
        <f>SUM(M16*135)</f>
        <v>0</v>
      </c>
      <c r="R16" s="44"/>
      <c r="S16" s="53">
        <v>0</v>
      </c>
      <c r="T16" s="34">
        <f>(M16*S16)</f>
        <v>0</v>
      </c>
      <c r="U16" s="34" t="e">
        <f>#REF!+Q16+T16</f>
        <v>#REF!</v>
      </c>
      <c r="V16" s="34">
        <v>0</v>
      </c>
      <c r="W16" s="34">
        <v>0</v>
      </c>
      <c r="X16" s="34">
        <v>0</v>
      </c>
      <c r="Y16" s="52">
        <v>0</v>
      </c>
      <c r="Z16" s="46">
        <v>0</v>
      </c>
      <c r="AA16" s="46"/>
      <c r="AB16" s="34">
        <v>0</v>
      </c>
      <c r="AC16" s="56" t="e">
        <f>AB16+U16</f>
        <v>#REF!</v>
      </c>
      <c r="AD16" s="57" t="str">
        <f>A16</f>
        <v>605-PR</v>
      </c>
      <c r="AE16" s="74"/>
    </row>
    <row r="17" spans="1:31" s="31" customFormat="1" ht="68" hidden="1" customHeight="1" x14ac:dyDescent="0.2">
      <c r="A17" s="178" t="s">
        <v>76</v>
      </c>
      <c r="B17" s="178" t="s">
        <v>666</v>
      </c>
      <c r="C17" s="179" t="s">
        <v>77</v>
      </c>
      <c r="D17" s="232">
        <v>0</v>
      </c>
      <c r="E17" s="232">
        <v>15</v>
      </c>
      <c r="F17" s="180" t="s">
        <v>667</v>
      </c>
      <c r="G17" s="180" t="s">
        <v>668</v>
      </c>
      <c r="H17" s="220">
        <v>42</v>
      </c>
      <c r="I17" s="33" t="s">
        <v>37</v>
      </c>
      <c r="J17" s="70">
        <v>753</v>
      </c>
      <c r="K17" s="52">
        <v>0</v>
      </c>
      <c r="L17" s="52">
        <v>0</v>
      </c>
      <c r="M17" s="52">
        <v>0</v>
      </c>
      <c r="N17" s="53">
        <v>0</v>
      </c>
      <c r="O17" s="53">
        <v>0</v>
      </c>
      <c r="P17" s="71">
        <v>0</v>
      </c>
      <c r="Q17" s="71">
        <f>SUM(M17*135)</f>
        <v>0</v>
      </c>
      <c r="R17" s="44"/>
      <c r="S17" s="53">
        <v>0</v>
      </c>
      <c r="T17" s="34">
        <f>(M17*S17)</f>
        <v>0</v>
      </c>
      <c r="U17" s="34" t="e">
        <f>#REF!+Q17+T17</f>
        <v>#REF!</v>
      </c>
      <c r="V17" s="34">
        <v>0</v>
      </c>
      <c r="W17" s="34">
        <v>0</v>
      </c>
      <c r="X17" s="34">
        <v>0</v>
      </c>
      <c r="Y17" s="52">
        <v>0</v>
      </c>
      <c r="Z17" s="46">
        <v>0</v>
      </c>
      <c r="AA17" s="46"/>
      <c r="AB17" s="34">
        <v>0</v>
      </c>
      <c r="AC17" s="56" t="e">
        <f>AB17+U17</f>
        <v>#REF!</v>
      </c>
      <c r="AD17" s="57" t="str">
        <f>A17</f>
        <v>605-PR</v>
      </c>
      <c r="AE17" s="74"/>
    </row>
    <row r="18" spans="1:31" s="31" customFormat="1" ht="44" hidden="1" customHeight="1" x14ac:dyDescent="0.2">
      <c r="A18" s="33" t="s">
        <v>76</v>
      </c>
      <c r="B18" s="33"/>
      <c r="C18" s="28" t="s">
        <v>77</v>
      </c>
      <c r="D18" s="60">
        <v>15</v>
      </c>
      <c r="E18" s="60">
        <v>14</v>
      </c>
      <c r="F18" s="35" t="s">
        <v>80</v>
      </c>
      <c r="G18" s="35" t="s">
        <v>81</v>
      </c>
      <c r="H18" s="220">
        <v>43</v>
      </c>
      <c r="I18" s="33" t="s">
        <v>37</v>
      </c>
      <c r="J18" s="70">
        <v>753</v>
      </c>
      <c r="K18" s="52">
        <v>0</v>
      </c>
      <c r="L18" s="52">
        <v>0</v>
      </c>
      <c r="M18" s="52">
        <v>0</v>
      </c>
      <c r="N18" s="53">
        <v>0</v>
      </c>
      <c r="O18" s="53">
        <v>0</v>
      </c>
      <c r="P18" s="71">
        <v>0</v>
      </c>
      <c r="Q18" s="71">
        <f>SUM(M18*135)</f>
        <v>0</v>
      </c>
      <c r="R18" s="44"/>
      <c r="S18" s="53">
        <v>0</v>
      </c>
      <c r="T18" s="34">
        <f>(M18*S18)</f>
        <v>0</v>
      </c>
      <c r="U18" s="34" t="e">
        <f>#REF!+Q18+T18</f>
        <v>#REF!</v>
      </c>
      <c r="V18" s="34">
        <v>0</v>
      </c>
      <c r="W18" s="34">
        <v>0</v>
      </c>
      <c r="X18" s="34">
        <v>0</v>
      </c>
      <c r="Y18" s="52">
        <v>0</v>
      </c>
      <c r="Z18" s="46">
        <v>0</v>
      </c>
      <c r="AA18" s="46"/>
      <c r="AB18" s="34">
        <v>0</v>
      </c>
      <c r="AC18" s="56" t="e">
        <f>AB18+U18</f>
        <v>#REF!</v>
      </c>
      <c r="AD18" s="57" t="str">
        <f>A18</f>
        <v>605-PR</v>
      </c>
      <c r="AE18" s="74"/>
    </row>
    <row r="19" spans="1:31" s="31" customFormat="1" ht="58" hidden="1" customHeight="1" x14ac:dyDescent="0.2">
      <c r="A19" s="178" t="s">
        <v>76</v>
      </c>
      <c r="B19" s="178" t="s">
        <v>664</v>
      </c>
      <c r="C19" s="179" t="s">
        <v>77</v>
      </c>
      <c r="D19" s="232">
        <v>15</v>
      </c>
      <c r="E19" s="232">
        <v>15</v>
      </c>
      <c r="F19" s="180" t="s">
        <v>657</v>
      </c>
      <c r="G19" s="180" t="s">
        <v>658</v>
      </c>
      <c r="H19" s="220">
        <v>42</v>
      </c>
      <c r="I19" s="33" t="s">
        <v>37</v>
      </c>
      <c r="J19" s="70">
        <v>1200</v>
      </c>
      <c r="K19" s="52">
        <v>0</v>
      </c>
      <c r="L19" s="52">
        <v>0</v>
      </c>
      <c r="M19" s="52">
        <v>0</v>
      </c>
      <c r="N19" s="53">
        <v>0</v>
      </c>
      <c r="O19" s="53">
        <v>0</v>
      </c>
      <c r="P19" s="71">
        <v>0</v>
      </c>
      <c r="Q19" s="71">
        <f>SUM(M19*135)</f>
        <v>0</v>
      </c>
      <c r="R19" s="44"/>
      <c r="S19" s="53">
        <v>0</v>
      </c>
      <c r="T19" s="34">
        <f>(M19*S19)</f>
        <v>0</v>
      </c>
      <c r="U19" s="34" t="e">
        <f>#REF!+Q19+T19</f>
        <v>#REF!</v>
      </c>
      <c r="V19" s="34">
        <v>0</v>
      </c>
      <c r="W19" s="34">
        <v>0</v>
      </c>
      <c r="X19" s="34">
        <v>0</v>
      </c>
      <c r="Y19" s="52">
        <v>0</v>
      </c>
      <c r="Z19" s="46">
        <v>0</v>
      </c>
      <c r="AA19" s="46"/>
      <c r="AB19" s="34">
        <v>0</v>
      </c>
      <c r="AC19" s="56" t="e">
        <f>AB19+U19</f>
        <v>#REF!</v>
      </c>
      <c r="AD19" s="57" t="str">
        <f>A19</f>
        <v>605-PR</v>
      </c>
      <c r="AE19" s="74"/>
    </row>
    <row r="20" spans="1:31" s="31" customFormat="1" ht="48" hidden="1" customHeight="1" x14ac:dyDescent="0.2">
      <c r="A20" s="33" t="s">
        <v>76</v>
      </c>
      <c r="B20" s="33"/>
      <c r="C20" s="28" t="s">
        <v>77</v>
      </c>
      <c r="D20" s="60">
        <v>0</v>
      </c>
      <c r="E20" s="60">
        <v>10</v>
      </c>
      <c r="F20" s="35" t="s">
        <v>83</v>
      </c>
      <c r="G20" s="35" t="s">
        <v>84</v>
      </c>
      <c r="H20" s="220">
        <v>42</v>
      </c>
      <c r="I20" s="33" t="s">
        <v>37</v>
      </c>
      <c r="J20" s="70">
        <v>753</v>
      </c>
      <c r="K20" s="52">
        <v>0</v>
      </c>
      <c r="L20" s="52">
        <v>0</v>
      </c>
      <c r="M20" s="52">
        <v>0</v>
      </c>
      <c r="N20" s="53">
        <v>0</v>
      </c>
      <c r="O20" s="53">
        <v>0</v>
      </c>
      <c r="P20" s="71">
        <v>0</v>
      </c>
      <c r="Q20" s="71">
        <f>SUM(M20*135)</f>
        <v>0</v>
      </c>
      <c r="R20" s="44"/>
      <c r="S20" s="53">
        <v>0</v>
      </c>
      <c r="T20" s="34">
        <f>(M20*S20)</f>
        <v>0</v>
      </c>
      <c r="U20" s="34" t="e">
        <f>#REF!+Q20+T20</f>
        <v>#REF!</v>
      </c>
      <c r="V20" s="34">
        <v>0</v>
      </c>
      <c r="W20" s="34">
        <v>0</v>
      </c>
      <c r="X20" s="34">
        <v>0</v>
      </c>
      <c r="Y20" s="52">
        <v>0</v>
      </c>
      <c r="Z20" s="46">
        <v>0</v>
      </c>
      <c r="AA20" s="46"/>
      <c r="AB20" s="34">
        <v>0</v>
      </c>
      <c r="AC20" s="56" t="e">
        <f>AB20+U20</f>
        <v>#REF!</v>
      </c>
      <c r="AD20" s="57" t="str">
        <f>A20</f>
        <v>605-PR</v>
      </c>
      <c r="AE20" s="74"/>
    </row>
    <row r="21" spans="1:31" s="31" customFormat="1" ht="58" hidden="1" customHeight="1" x14ac:dyDescent="0.2">
      <c r="A21" s="62" t="s">
        <v>76</v>
      </c>
      <c r="B21" s="62"/>
      <c r="C21" s="63" t="s">
        <v>77</v>
      </c>
      <c r="D21" s="64">
        <v>0</v>
      </c>
      <c r="E21" s="64">
        <v>0</v>
      </c>
      <c r="F21" s="37" t="s">
        <v>85</v>
      </c>
      <c r="G21" s="37" t="s">
        <v>86</v>
      </c>
      <c r="H21" s="245">
        <v>42</v>
      </c>
      <c r="I21" s="62" t="s">
        <v>37</v>
      </c>
      <c r="J21" s="65">
        <v>1200</v>
      </c>
      <c r="K21" s="40">
        <v>0</v>
      </c>
      <c r="L21" s="40">
        <v>0</v>
      </c>
      <c r="M21" s="40">
        <v>0</v>
      </c>
      <c r="N21" s="42">
        <v>0</v>
      </c>
      <c r="O21" s="42">
        <v>0</v>
      </c>
      <c r="P21" s="67">
        <v>0</v>
      </c>
      <c r="Q21" s="67">
        <f>SUM(M21*135)</f>
        <v>0</v>
      </c>
      <c r="R21" s="68"/>
      <c r="S21" s="42">
        <v>0</v>
      </c>
      <c r="T21" s="41">
        <f>(M21*S21)</f>
        <v>0</v>
      </c>
      <c r="U21" s="41" t="e">
        <f>#REF!+Q21+T21</f>
        <v>#REF!</v>
      </c>
      <c r="V21" s="41">
        <v>0</v>
      </c>
      <c r="W21" s="41">
        <v>0</v>
      </c>
      <c r="X21" s="41">
        <v>0</v>
      </c>
      <c r="Y21" s="40">
        <v>0</v>
      </c>
      <c r="Z21" s="45">
        <v>0</v>
      </c>
      <c r="AA21" s="45"/>
      <c r="AB21" s="41">
        <v>0</v>
      </c>
      <c r="AC21" s="47" t="e">
        <f>AB21+U21</f>
        <v>#REF!</v>
      </c>
      <c r="AD21" s="49" t="str">
        <f>A21</f>
        <v>605-PR</v>
      </c>
      <c r="AE21" s="74"/>
    </row>
    <row r="22" spans="1:31" s="31" customFormat="1" ht="61" hidden="1" customHeight="1" x14ac:dyDescent="0.2">
      <c r="A22" s="178" t="s">
        <v>76</v>
      </c>
      <c r="B22" s="178" t="s">
        <v>663</v>
      </c>
      <c r="C22" s="233" t="s">
        <v>77</v>
      </c>
      <c r="D22" s="234">
        <v>0</v>
      </c>
      <c r="E22" s="234">
        <v>0</v>
      </c>
      <c r="F22" s="235" t="s">
        <v>78</v>
      </c>
      <c r="G22" s="235" t="s">
        <v>87</v>
      </c>
      <c r="H22" s="220">
        <v>42</v>
      </c>
      <c r="I22" s="33" t="s">
        <v>37</v>
      </c>
      <c r="J22" s="70">
        <v>1200</v>
      </c>
      <c r="K22" s="52">
        <v>0</v>
      </c>
      <c r="L22" s="52">
        <v>0</v>
      </c>
      <c r="M22" s="52">
        <v>0</v>
      </c>
      <c r="N22" s="53">
        <v>0</v>
      </c>
      <c r="O22" s="53">
        <v>0</v>
      </c>
      <c r="P22" s="71">
        <v>0</v>
      </c>
      <c r="Q22" s="71">
        <f>SUM(M22*135)</f>
        <v>0</v>
      </c>
      <c r="R22" s="44"/>
      <c r="S22" s="53">
        <v>0</v>
      </c>
      <c r="T22" s="34">
        <f>(M22*S22)</f>
        <v>0</v>
      </c>
      <c r="U22" s="34" t="e">
        <f>#REF!+Q22+T22</f>
        <v>#REF!</v>
      </c>
      <c r="V22" s="34">
        <v>0</v>
      </c>
      <c r="W22" s="34">
        <v>0</v>
      </c>
      <c r="X22" s="34">
        <v>0</v>
      </c>
      <c r="Y22" s="52">
        <v>0</v>
      </c>
      <c r="Z22" s="46">
        <v>0</v>
      </c>
      <c r="AA22" s="46"/>
      <c r="AB22" s="34">
        <v>0</v>
      </c>
      <c r="AC22" s="56" t="e">
        <f>AB22+U22</f>
        <v>#REF!</v>
      </c>
      <c r="AD22" s="57"/>
      <c r="AE22" s="74"/>
    </row>
    <row r="23" spans="1:31" s="31" customFormat="1" ht="39.75" hidden="1" customHeight="1" x14ac:dyDescent="0.2">
      <c r="A23" s="33" t="s">
        <v>76</v>
      </c>
      <c r="B23" s="33"/>
      <c r="C23" s="28" t="s">
        <v>77</v>
      </c>
      <c r="D23" s="60">
        <v>0</v>
      </c>
      <c r="E23" s="60">
        <v>20</v>
      </c>
      <c r="F23" s="35" t="s">
        <v>88</v>
      </c>
      <c r="G23" s="35" t="s">
        <v>89</v>
      </c>
      <c r="H23" s="220">
        <v>42</v>
      </c>
      <c r="I23" s="33" t="s">
        <v>37</v>
      </c>
      <c r="J23" s="70">
        <v>1200</v>
      </c>
      <c r="K23" s="52">
        <v>0</v>
      </c>
      <c r="L23" s="52">
        <v>0</v>
      </c>
      <c r="M23" s="52">
        <v>0</v>
      </c>
      <c r="N23" s="53">
        <v>0</v>
      </c>
      <c r="O23" s="53">
        <v>0</v>
      </c>
      <c r="P23" s="71">
        <v>0</v>
      </c>
      <c r="Q23" s="71">
        <f>SUM(M23*135)</f>
        <v>0</v>
      </c>
      <c r="R23" s="44"/>
      <c r="S23" s="53">
        <v>0</v>
      </c>
      <c r="T23" s="34">
        <f>(M23*S23)</f>
        <v>0</v>
      </c>
      <c r="U23" s="34" t="e">
        <f>#REF!+Q23+T23</f>
        <v>#REF!</v>
      </c>
      <c r="V23" s="34">
        <v>0</v>
      </c>
      <c r="W23" s="34">
        <v>0</v>
      </c>
      <c r="X23" s="34">
        <v>0</v>
      </c>
      <c r="Y23" s="52">
        <v>0</v>
      </c>
      <c r="Z23" s="46">
        <v>0</v>
      </c>
      <c r="AA23" s="46"/>
      <c r="AB23" s="34">
        <v>0</v>
      </c>
      <c r="AC23" s="56" t="e">
        <f>AB23+U23</f>
        <v>#REF!</v>
      </c>
      <c r="AD23" s="57" t="str">
        <f>A23</f>
        <v>605-PR</v>
      </c>
      <c r="AE23" s="74"/>
    </row>
    <row r="24" spans="1:31" s="31" customFormat="1" ht="39.75" hidden="1" customHeight="1" x14ac:dyDescent="0.2">
      <c r="A24" s="33" t="s">
        <v>76</v>
      </c>
      <c r="B24" s="33"/>
      <c r="C24" s="28" t="s">
        <v>77</v>
      </c>
      <c r="D24" s="60">
        <v>0</v>
      </c>
      <c r="E24" s="60">
        <v>20</v>
      </c>
      <c r="F24" s="35" t="s">
        <v>90</v>
      </c>
      <c r="G24" s="35" t="s">
        <v>91</v>
      </c>
      <c r="H24" s="220">
        <v>42</v>
      </c>
      <c r="I24" s="33" t="s">
        <v>37</v>
      </c>
      <c r="J24" s="70">
        <v>1200</v>
      </c>
      <c r="K24" s="52">
        <v>0</v>
      </c>
      <c r="L24" s="52">
        <v>0</v>
      </c>
      <c r="M24" s="52">
        <v>0</v>
      </c>
      <c r="N24" s="53">
        <v>0</v>
      </c>
      <c r="O24" s="53">
        <v>0</v>
      </c>
      <c r="P24" s="71">
        <v>0</v>
      </c>
      <c r="Q24" s="71">
        <f>SUM(M24*135)</f>
        <v>0</v>
      </c>
      <c r="R24" s="44"/>
      <c r="S24" s="53">
        <v>0</v>
      </c>
      <c r="T24" s="34">
        <f>(M24*S24)</f>
        <v>0</v>
      </c>
      <c r="U24" s="34" t="e">
        <f>#REF!+Q24+T24</f>
        <v>#REF!</v>
      </c>
      <c r="V24" s="34">
        <v>0</v>
      </c>
      <c r="W24" s="34">
        <v>0</v>
      </c>
      <c r="X24" s="34">
        <v>0</v>
      </c>
      <c r="Y24" s="52">
        <v>0</v>
      </c>
      <c r="Z24" s="46">
        <v>0</v>
      </c>
      <c r="AA24" s="46"/>
      <c r="AB24" s="34">
        <v>0</v>
      </c>
      <c r="AC24" s="56" t="e">
        <f>AB24+U24</f>
        <v>#REF!</v>
      </c>
      <c r="AD24" s="57" t="str">
        <f>A24</f>
        <v>605-PR</v>
      </c>
      <c r="AE24" s="74"/>
    </row>
    <row r="25" spans="1:31" s="31" customFormat="1" ht="39.75" hidden="1" customHeight="1" x14ac:dyDescent="0.2">
      <c r="A25" s="33" t="s">
        <v>76</v>
      </c>
      <c r="B25" s="33"/>
      <c r="C25" s="28" t="s">
        <v>77</v>
      </c>
      <c r="D25" s="60">
        <v>0</v>
      </c>
      <c r="E25" s="60">
        <v>34</v>
      </c>
      <c r="F25" s="35" t="s">
        <v>92</v>
      </c>
      <c r="G25" s="35" t="s">
        <v>93</v>
      </c>
      <c r="H25" s="220">
        <v>42</v>
      </c>
      <c r="I25" s="33" t="s">
        <v>37</v>
      </c>
      <c r="J25" s="70">
        <v>1200</v>
      </c>
      <c r="K25" s="52">
        <v>0</v>
      </c>
      <c r="L25" s="52">
        <v>0</v>
      </c>
      <c r="M25" s="52">
        <v>0</v>
      </c>
      <c r="N25" s="53">
        <v>0</v>
      </c>
      <c r="O25" s="53">
        <v>0</v>
      </c>
      <c r="P25" s="71">
        <v>0</v>
      </c>
      <c r="Q25" s="71">
        <f>SUM(M25*135)</f>
        <v>0</v>
      </c>
      <c r="R25" s="44"/>
      <c r="S25" s="53">
        <v>0</v>
      </c>
      <c r="T25" s="34">
        <f>(M25*S25)</f>
        <v>0</v>
      </c>
      <c r="U25" s="34" t="e">
        <f>#REF!+Q25+T25</f>
        <v>#REF!</v>
      </c>
      <c r="V25" s="34">
        <v>0</v>
      </c>
      <c r="W25" s="34">
        <v>0</v>
      </c>
      <c r="X25" s="34">
        <v>0</v>
      </c>
      <c r="Y25" s="52">
        <v>0</v>
      </c>
      <c r="Z25" s="46">
        <v>0</v>
      </c>
      <c r="AA25" s="46"/>
      <c r="AB25" s="34">
        <v>0</v>
      </c>
      <c r="AC25" s="56" t="e">
        <f>AB25+U25</f>
        <v>#REF!</v>
      </c>
      <c r="AD25" s="57" t="str">
        <f>A25</f>
        <v>605-PR</v>
      </c>
      <c r="AE25" s="74"/>
    </row>
    <row r="26" spans="1:31" s="31" customFormat="1" ht="64" hidden="1" customHeight="1" x14ac:dyDescent="0.2">
      <c r="A26" s="33" t="s">
        <v>76</v>
      </c>
      <c r="B26" s="33"/>
      <c r="C26" s="28" t="s">
        <v>77</v>
      </c>
      <c r="D26" s="60">
        <v>0</v>
      </c>
      <c r="E26" s="60">
        <v>40</v>
      </c>
      <c r="F26" s="35" t="s">
        <v>94</v>
      </c>
      <c r="G26" s="35" t="s">
        <v>95</v>
      </c>
      <c r="H26" s="220">
        <v>42</v>
      </c>
      <c r="I26" s="33" t="s">
        <v>37</v>
      </c>
      <c r="J26" s="70">
        <v>753</v>
      </c>
      <c r="K26" s="52">
        <v>0</v>
      </c>
      <c r="L26" s="52">
        <v>0</v>
      </c>
      <c r="M26" s="52">
        <v>0</v>
      </c>
      <c r="N26" s="53">
        <v>0</v>
      </c>
      <c r="O26" s="53">
        <v>0</v>
      </c>
      <c r="P26" s="71">
        <v>0</v>
      </c>
      <c r="Q26" s="71">
        <f>SUM(M26*135)</f>
        <v>0</v>
      </c>
      <c r="R26" s="44"/>
      <c r="S26" s="53">
        <v>0</v>
      </c>
      <c r="T26" s="34">
        <f>(M26*S26)</f>
        <v>0</v>
      </c>
      <c r="U26" s="34" t="e">
        <f>#REF!+Q26+T26</f>
        <v>#REF!</v>
      </c>
      <c r="V26" s="34">
        <v>0</v>
      </c>
      <c r="W26" s="34">
        <v>0</v>
      </c>
      <c r="X26" s="34">
        <v>0</v>
      </c>
      <c r="Y26" s="52">
        <v>0</v>
      </c>
      <c r="Z26" s="46">
        <v>0</v>
      </c>
      <c r="AA26" s="46"/>
      <c r="AB26" s="34">
        <v>0</v>
      </c>
      <c r="AC26" s="56" t="e">
        <f>AB26+U26</f>
        <v>#REF!</v>
      </c>
      <c r="AD26" s="57" t="str">
        <f>A26</f>
        <v>605-PR</v>
      </c>
      <c r="AE26" s="74"/>
    </row>
    <row r="27" spans="1:31" s="31" customFormat="1" ht="39.75" hidden="1" customHeight="1" x14ac:dyDescent="0.2">
      <c r="A27" s="33" t="s">
        <v>76</v>
      </c>
      <c r="B27" s="33"/>
      <c r="C27" s="28" t="s">
        <v>77</v>
      </c>
      <c r="D27" s="60">
        <v>0</v>
      </c>
      <c r="E27" s="60">
        <v>0</v>
      </c>
      <c r="F27" s="202" t="s">
        <v>96</v>
      </c>
      <c r="G27" s="35" t="s">
        <v>97</v>
      </c>
      <c r="H27" s="220">
        <v>42</v>
      </c>
      <c r="I27" s="33" t="s">
        <v>37</v>
      </c>
      <c r="J27" s="70">
        <v>753</v>
      </c>
      <c r="K27" s="52">
        <v>0</v>
      </c>
      <c r="L27" s="52">
        <v>0</v>
      </c>
      <c r="M27" s="52">
        <v>0</v>
      </c>
      <c r="N27" s="53">
        <v>0</v>
      </c>
      <c r="O27" s="53">
        <v>0</v>
      </c>
      <c r="P27" s="71">
        <v>0</v>
      </c>
      <c r="Q27" s="71">
        <f>SUM(M27*135)</f>
        <v>0</v>
      </c>
      <c r="R27" s="44"/>
      <c r="S27" s="53">
        <v>0</v>
      </c>
      <c r="T27" s="34">
        <f>(M27*S27)</f>
        <v>0</v>
      </c>
      <c r="U27" s="34" t="e">
        <f>#REF!+Q27+T27</f>
        <v>#REF!</v>
      </c>
      <c r="V27" s="34">
        <v>0</v>
      </c>
      <c r="W27" s="34">
        <v>0</v>
      </c>
      <c r="X27" s="34">
        <v>0</v>
      </c>
      <c r="Y27" s="52">
        <v>0</v>
      </c>
      <c r="Z27" s="46">
        <v>0</v>
      </c>
      <c r="AA27" s="46"/>
      <c r="AB27" s="34">
        <v>0</v>
      </c>
      <c r="AC27" s="56" t="e">
        <f>AB27+U27</f>
        <v>#REF!</v>
      </c>
      <c r="AD27" s="57" t="str">
        <f>A27</f>
        <v>605-PR</v>
      </c>
      <c r="AE27" s="74"/>
    </row>
    <row r="28" spans="1:31" s="31" customFormat="1" ht="42" hidden="1" customHeight="1" x14ac:dyDescent="0.2">
      <c r="A28" s="33" t="s">
        <v>76</v>
      </c>
      <c r="B28" s="33"/>
      <c r="C28" s="28" t="s">
        <v>77</v>
      </c>
      <c r="D28" s="60">
        <v>0</v>
      </c>
      <c r="E28" s="60">
        <v>0</v>
      </c>
      <c r="F28" s="28" t="s">
        <v>98</v>
      </c>
      <c r="G28" s="35" t="s">
        <v>99</v>
      </c>
      <c r="H28" s="220">
        <v>42</v>
      </c>
      <c r="I28" s="33" t="s">
        <v>37</v>
      </c>
      <c r="J28" s="70">
        <v>753</v>
      </c>
      <c r="K28" s="52">
        <v>0</v>
      </c>
      <c r="L28" s="52">
        <v>0</v>
      </c>
      <c r="M28" s="52">
        <v>0</v>
      </c>
      <c r="N28" s="53">
        <v>0</v>
      </c>
      <c r="O28" s="53">
        <v>0</v>
      </c>
      <c r="P28" s="71">
        <v>0</v>
      </c>
      <c r="Q28" s="71">
        <f>SUM(M28*135)</f>
        <v>0</v>
      </c>
      <c r="R28" s="44"/>
      <c r="S28" s="53">
        <v>0</v>
      </c>
      <c r="T28" s="34">
        <f>(M28*S28)</f>
        <v>0</v>
      </c>
      <c r="U28" s="34" t="e">
        <f>#REF!+Q28+T28</f>
        <v>#REF!</v>
      </c>
      <c r="V28" s="34">
        <v>0</v>
      </c>
      <c r="W28" s="34">
        <v>0</v>
      </c>
      <c r="X28" s="34">
        <v>0</v>
      </c>
      <c r="Y28" s="52">
        <v>0</v>
      </c>
      <c r="Z28" s="46">
        <v>0</v>
      </c>
      <c r="AA28" s="46"/>
      <c r="AB28" s="34">
        <v>0</v>
      </c>
      <c r="AC28" s="56" t="e">
        <f>AB28+U28</f>
        <v>#REF!</v>
      </c>
      <c r="AD28" s="57" t="str">
        <f>A28</f>
        <v>605-PR</v>
      </c>
      <c r="AE28" s="74"/>
    </row>
    <row r="29" spans="1:31" s="31" customFormat="1" ht="47" hidden="1" customHeight="1" x14ac:dyDescent="0.2">
      <c r="A29" s="33" t="s">
        <v>76</v>
      </c>
      <c r="B29" s="33"/>
      <c r="C29" s="28" t="s">
        <v>77</v>
      </c>
      <c r="D29" s="60">
        <v>0</v>
      </c>
      <c r="E29" s="60">
        <v>0</v>
      </c>
      <c r="F29" s="35" t="s">
        <v>85</v>
      </c>
      <c r="G29" s="35" t="s">
        <v>86</v>
      </c>
      <c r="H29" s="220">
        <v>42</v>
      </c>
      <c r="I29" s="33" t="s">
        <v>37</v>
      </c>
      <c r="J29" s="70">
        <v>1200</v>
      </c>
      <c r="K29" s="52">
        <v>0</v>
      </c>
      <c r="L29" s="52">
        <v>0</v>
      </c>
      <c r="M29" s="52">
        <v>0</v>
      </c>
      <c r="N29" s="53">
        <v>0</v>
      </c>
      <c r="O29" s="53">
        <v>0</v>
      </c>
      <c r="P29" s="71">
        <v>0</v>
      </c>
      <c r="Q29" s="71">
        <f>SUM(M29*135)</f>
        <v>0</v>
      </c>
      <c r="R29" s="44"/>
      <c r="S29" s="53">
        <v>0</v>
      </c>
      <c r="T29" s="34">
        <f>(M29*S29)</f>
        <v>0</v>
      </c>
      <c r="U29" s="34" t="e">
        <f>#REF!+Q29+T29</f>
        <v>#REF!</v>
      </c>
      <c r="V29" s="34">
        <v>0</v>
      </c>
      <c r="W29" s="34">
        <v>0</v>
      </c>
      <c r="X29" s="34">
        <v>0</v>
      </c>
      <c r="Y29" s="52">
        <v>0</v>
      </c>
      <c r="Z29" s="46">
        <v>0</v>
      </c>
      <c r="AA29" s="46"/>
      <c r="AB29" s="34">
        <v>0</v>
      </c>
      <c r="AC29" s="56" t="e">
        <f>AB29+U29</f>
        <v>#REF!</v>
      </c>
      <c r="AD29" s="57" t="str">
        <f>A29</f>
        <v>605-PR</v>
      </c>
      <c r="AE29" s="74"/>
    </row>
    <row r="30" spans="1:31" s="31" customFormat="1" ht="47" hidden="1" customHeight="1" x14ac:dyDescent="0.2">
      <c r="A30" s="33" t="s">
        <v>76</v>
      </c>
      <c r="B30" s="33"/>
      <c r="C30" s="28" t="s">
        <v>77</v>
      </c>
      <c r="D30" s="60">
        <v>15</v>
      </c>
      <c r="E30" s="60">
        <v>0</v>
      </c>
      <c r="F30" s="35" t="s">
        <v>100</v>
      </c>
      <c r="G30" s="35" t="s">
        <v>101</v>
      </c>
      <c r="H30" s="220">
        <v>42</v>
      </c>
      <c r="I30" s="33" t="s">
        <v>37</v>
      </c>
      <c r="J30" s="70">
        <v>753</v>
      </c>
      <c r="K30" s="52">
        <v>0</v>
      </c>
      <c r="L30" s="52">
        <v>0</v>
      </c>
      <c r="M30" s="52">
        <v>0</v>
      </c>
      <c r="N30" s="53">
        <v>0</v>
      </c>
      <c r="O30" s="53">
        <v>0</v>
      </c>
      <c r="P30" s="71">
        <v>0</v>
      </c>
      <c r="Q30" s="71">
        <f>SUM(M30*135)</f>
        <v>0</v>
      </c>
      <c r="R30" s="44"/>
      <c r="S30" s="53">
        <v>0</v>
      </c>
      <c r="T30" s="34">
        <f>(M30*S30)</f>
        <v>0</v>
      </c>
      <c r="U30" s="34" t="e">
        <f>#REF!+Q30+T30</f>
        <v>#REF!</v>
      </c>
      <c r="V30" s="34">
        <v>0</v>
      </c>
      <c r="W30" s="34">
        <v>0</v>
      </c>
      <c r="X30" s="34">
        <v>0</v>
      </c>
      <c r="Y30" s="52">
        <v>0</v>
      </c>
      <c r="Z30" s="46">
        <v>0</v>
      </c>
      <c r="AA30" s="46"/>
      <c r="AB30" s="34">
        <v>0</v>
      </c>
      <c r="AC30" s="56" t="e">
        <f>AB30+U30</f>
        <v>#REF!</v>
      </c>
      <c r="AD30" s="57" t="str">
        <f>A30</f>
        <v>605-PR</v>
      </c>
      <c r="AE30" s="74"/>
    </row>
    <row r="31" spans="1:31" s="31" customFormat="1" ht="75" hidden="1" customHeight="1" x14ac:dyDescent="0.2">
      <c r="A31" s="33" t="s">
        <v>76</v>
      </c>
      <c r="B31" s="33" t="s">
        <v>32</v>
      </c>
      <c r="C31" s="28" t="s">
        <v>77</v>
      </c>
      <c r="D31" s="60">
        <v>40</v>
      </c>
      <c r="E31" s="60">
        <v>0</v>
      </c>
      <c r="F31" s="35" t="s">
        <v>94</v>
      </c>
      <c r="G31" s="35" t="s">
        <v>95</v>
      </c>
      <c r="H31" s="220">
        <v>42</v>
      </c>
      <c r="I31" s="33" t="s">
        <v>37</v>
      </c>
      <c r="J31" s="70">
        <v>753</v>
      </c>
      <c r="K31" s="52">
        <v>0</v>
      </c>
      <c r="L31" s="52">
        <v>0</v>
      </c>
      <c r="M31" s="52">
        <v>0</v>
      </c>
      <c r="N31" s="53">
        <v>0</v>
      </c>
      <c r="O31" s="53">
        <v>0</v>
      </c>
      <c r="P31" s="71">
        <v>0</v>
      </c>
      <c r="Q31" s="71">
        <f>SUM(M31*135)</f>
        <v>0</v>
      </c>
      <c r="R31" s="44"/>
      <c r="S31" s="53">
        <v>0</v>
      </c>
      <c r="T31" s="34">
        <f>(M31*S31)</f>
        <v>0</v>
      </c>
      <c r="U31" s="34" t="e">
        <f>#REF!+Q31+T31</f>
        <v>#REF!</v>
      </c>
      <c r="V31" s="34">
        <v>0</v>
      </c>
      <c r="W31" s="34">
        <v>0</v>
      </c>
      <c r="X31" s="34">
        <v>0</v>
      </c>
      <c r="Y31" s="52">
        <v>0</v>
      </c>
      <c r="Z31" s="46">
        <v>0</v>
      </c>
      <c r="AA31" s="46"/>
      <c r="AB31" s="34">
        <v>0</v>
      </c>
      <c r="AC31" s="56" t="e">
        <f>AB31+U31</f>
        <v>#REF!</v>
      </c>
      <c r="AD31" s="57" t="str">
        <f>A31</f>
        <v>605-PR</v>
      </c>
      <c r="AE31" s="74"/>
    </row>
    <row r="32" spans="1:31" s="31" customFormat="1" ht="40" hidden="1" customHeight="1" x14ac:dyDescent="0.2">
      <c r="A32" s="33" t="s">
        <v>76</v>
      </c>
      <c r="B32" s="33"/>
      <c r="C32" s="28" t="s">
        <v>77</v>
      </c>
      <c r="D32" s="60">
        <v>20</v>
      </c>
      <c r="E32" s="60">
        <v>0</v>
      </c>
      <c r="F32" s="35" t="s">
        <v>90</v>
      </c>
      <c r="G32" s="35" t="s">
        <v>91</v>
      </c>
      <c r="H32" s="220">
        <v>42</v>
      </c>
      <c r="I32" s="33" t="s">
        <v>37</v>
      </c>
      <c r="J32" s="70">
        <v>1200</v>
      </c>
      <c r="K32" s="52">
        <v>0</v>
      </c>
      <c r="L32" s="52">
        <v>0</v>
      </c>
      <c r="M32" s="52">
        <v>0</v>
      </c>
      <c r="N32" s="53">
        <v>0</v>
      </c>
      <c r="O32" s="53">
        <v>0</v>
      </c>
      <c r="P32" s="71">
        <v>0</v>
      </c>
      <c r="Q32" s="71">
        <f>SUM(M32*135)</f>
        <v>0</v>
      </c>
      <c r="R32" s="44"/>
      <c r="S32" s="53">
        <v>0</v>
      </c>
      <c r="T32" s="34">
        <f>(M32*S32)</f>
        <v>0</v>
      </c>
      <c r="U32" s="34" t="e">
        <f>#REF!+Q32+T32</f>
        <v>#REF!</v>
      </c>
      <c r="V32" s="34">
        <v>0</v>
      </c>
      <c r="W32" s="34">
        <v>0</v>
      </c>
      <c r="X32" s="34">
        <v>0</v>
      </c>
      <c r="Y32" s="52">
        <v>0</v>
      </c>
      <c r="Z32" s="46">
        <v>0</v>
      </c>
      <c r="AA32" s="46"/>
      <c r="AB32" s="34">
        <v>0</v>
      </c>
      <c r="AC32" s="56" t="e">
        <f>AB32+U32</f>
        <v>#REF!</v>
      </c>
      <c r="AD32" s="57" t="str">
        <f>A32</f>
        <v>605-PR</v>
      </c>
      <c r="AE32" s="74"/>
    </row>
    <row r="33" spans="1:31" s="31" customFormat="1" ht="43" hidden="1" customHeight="1" x14ac:dyDescent="0.2">
      <c r="A33" s="33" t="s">
        <v>76</v>
      </c>
      <c r="B33" s="33"/>
      <c r="C33" s="28" t="s">
        <v>77</v>
      </c>
      <c r="D33" s="60">
        <v>20</v>
      </c>
      <c r="E33" s="60">
        <v>0</v>
      </c>
      <c r="F33" s="35" t="s">
        <v>102</v>
      </c>
      <c r="G33" s="35" t="s">
        <v>89</v>
      </c>
      <c r="H33" s="220">
        <v>42</v>
      </c>
      <c r="I33" s="33" t="s">
        <v>37</v>
      </c>
      <c r="J33" s="70">
        <v>1200</v>
      </c>
      <c r="K33" s="52">
        <v>0</v>
      </c>
      <c r="L33" s="52">
        <v>0</v>
      </c>
      <c r="M33" s="52">
        <v>0</v>
      </c>
      <c r="N33" s="53">
        <v>0</v>
      </c>
      <c r="O33" s="53">
        <v>0</v>
      </c>
      <c r="P33" s="71">
        <v>0</v>
      </c>
      <c r="Q33" s="71">
        <f>SUM(M33*135)</f>
        <v>0</v>
      </c>
      <c r="R33" s="44"/>
      <c r="S33" s="53">
        <v>0</v>
      </c>
      <c r="T33" s="34">
        <f>(M33*S33)</f>
        <v>0</v>
      </c>
      <c r="U33" s="34" t="e">
        <f>#REF!+Q33+T33</f>
        <v>#REF!</v>
      </c>
      <c r="V33" s="34">
        <v>0</v>
      </c>
      <c r="W33" s="34">
        <v>0</v>
      </c>
      <c r="X33" s="34">
        <v>0</v>
      </c>
      <c r="Y33" s="52">
        <v>0</v>
      </c>
      <c r="Z33" s="46">
        <v>0</v>
      </c>
      <c r="AA33" s="46"/>
      <c r="AB33" s="34">
        <v>0</v>
      </c>
      <c r="AC33" s="56" t="e">
        <f>AB33+U33</f>
        <v>#REF!</v>
      </c>
      <c r="AD33" s="57" t="str">
        <f>A33</f>
        <v>605-PR</v>
      </c>
      <c r="AE33" s="74"/>
    </row>
    <row r="34" spans="1:31" s="31" customFormat="1" ht="50" hidden="1" customHeight="1" x14ac:dyDescent="0.2">
      <c r="A34" s="33" t="s">
        <v>76</v>
      </c>
      <c r="B34" s="33"/>
      <c r="C34" s="28" t="s">
        <v>77</v>
      </c>
      <c r="D34" s="60">
        <v>20</v>
      </c>
      <c r="E34" s="60">
        <v>0</v>
      </c>
      <c r="F34" s="35" t="s">
        <v>92</v>
      </c>
      <c r="G34" s="35" t="s">
        <v>93</v>
      </c>
      <c r="H34" s="220">
        <v>42</v>
      </c>
      <c r="I34" s="33" t="s">
        <v>37</v>
      </c>
      <c r="J34" s="70">
        <v>1200</v>
      </c>
      <c r="K34" s="52">
        <v>0</v>
      </c>
      <c r="L34" s="52">
        <v>0</v>
      </c>
      <c r="M34" s="52">
        <v>0</v>
      </c>
      <c r="N34" s="53">
        <v>0</v>
      </c>
      <c r="O34" s="53">
        <v>0</v>
      </c>
      <c r="P34" s="71">
        <v>0</v>
      </c>
      <c r="Q34" s="71">
        <f>SUM(M34*135)</f>
        <v>0</v>
      </c>
      <c r="R34" s="44"/>
      <c r="S34" s="53">
        <v>0</v>
      </c>
      <c r="T34" s="34">
        <f>(M34*S34)</f>
        <v>0</v>
      </c>
      <c r="U34" s="34" t="e">
        <f>#REF!+Q34+T34</f>
        <v>#REF!</v>
      </c>
      <c r="V34" s="34">
        <v>0</v>
      </c>
      <c r="W34" s="34">
        <v>0</v>
      </c>
      <c r="X34" s="34">
        <v>0</v>
      </c>
      <c r="Y34" s="52">
        <v>0</v>
      </c>
      <c r="Z34" s="46">
        <v>0</v>
      </c>
      <c r="AA34" s="46"/>
      <c r="AB34" s="34">
        <v>0</v>
      </c>
      <c r="AC34" s="56" t="e">
        <f>AB34+U34</f>
        <v>#REF!</v>
      </c>
      <c r="AD34" s="57" t="str">
        <f>A34</f>
        <v>605-PR</v>
      </c>
      <c r="AE34" s="74"/>
    </row>
    <row r="35" spans="1:31" s="31" customFormat="1" ht="30.75" hidden="1" customHeight="1" x14ac:dyDescent="0.2">
      <c r="A35" s="33" t="s">
        <v>76</v>
      </c>
      <c r="B35" s="33"/>
      <c r="C35" s="28" t="s">
        <v>77</v>
      </c>
      <c r="D35" s="28" t="s">
        <v>103</v>
      </c>
      <c r="E35" s="35" t="s">
        <v>104</v>
      </c>
      <c r="F35" s="35" t="s">
        <v>105</v>
      </c>
      <c r="G35" s="35" t="s">
        <v>105</v>
      </c>
      <c r="H35" s="220"/>
      <c r="I35" s="33" t="s">
        <v>37</v>
      </c>
      <c r="J35" s="70">
        <v>0</v>
      </c>
      <c r="K35" s="52">
        <v>18</v>
      </c>
      <c r="L35" s="75">
        <v>0</v>
      </c>
      <c r="M35" s="52">
        <f t="shared" ref="M35:M41" si="3">K35+L35</f>
        <v>18</v>
      </c>
      <c r="N35" s="53">
        <f>SUM(M35)</f>
        <v>18</v>
      </c>
      <c r="O35" s="53">
        <v>161</v>
      </c>
      <c r="P35" s="71">
        <v>0</v>
      </c>
      <c r="Q35" s="71">
        <f t="shared" ref="Q35:Q41" si="4">SUM(N35*O35)</f>
        <v>2898</v>
      </c>
      <c r="R35" s="44" t="s">
        <v>106</v>
      </c>
      <c r="S35" s="53">
        <v>0</v>
      </c>
      <c r="T35" s="34">
        <v>0</v>
      </c>
      <c r="U35" s="34" t="e">
        <f>#REF!+Q35+T35</f>
        <v>#REF!</v>
      </c>
      <c r="V35" s="34">
        <f>SUM(M35*200)</f>
        <v>3600</v>
      </c>
      <c r="W35" s="34">
        <v>0</v>
      </c>
      <c r="X35" s="34">
        <v>0</v>
      </c>
      <c r="Y35" s="52">
        <v>0</v>
      </c>
      <c r="Z35" s="46">
        <v>0</v>
      </c>
      <c r="AA35" s="46"/>
      <c r="AB35" s="34">
        <f>V35+Y35+Z35</f>
        <v>3600</v>
      </c>
      <c r="AC35" s="56" t="e">
        <f>AB35+U35</f>
        <v>#REF!</v>
      </c>
      <c r="AD35" s="57" t="str">
        <f>A35</f>
        <v>605-PR</v>
      </c>
      <c r="AE35" s="74" t="s">
        <v>107</v>
      </c>
    </row>
    <row r="36" spans="1:31" s="31" customFormat="1" ht="27.75" hidden="1" customHeight="1" x14ac:dyDescent="0.2">
      <c r="A36" s="33" t="s">
        <v>76</v>
      </c>
      <c r="B36" s="33"/>
      <c r="C36" s="28" t="s">
        <v>77</v>
      </c>
      <c r="D36" s="28" t="s">
        <v>103</v>
      </c>
      <c r="E36" s="35" t="s">
        <v>104</v>
      </c>
      <c r="F36" s="35" t="s">
        <v>105</v>
      </c>
      <c r="G36" s="35" t="s">
        <v>105</v>
      </c>
      <c r="H36" s="220"/>
      <c r="I36" s="33" t="s">
        <v>37</v>
      </c>
      <c r="J36" s="70">
        <v>0</v>
      </c>
      <c r="K36" s="52">
        <v>0</v>
      </c>
      <c r="L36" s="75">
        <v>30</v>
      </c>
      <c r="M36" s="52">
        <f t="shared" si="3"/>
        <v>30</v>
      </c>
      <c r="N36" s="53">
        <f>SUM(M36)</f>
        <v>30</v>
      </c>
      <c r="O36" s="53">
        <v>161</v>
      </c>
      <c r="P36" s="71">
        <v>0</v>
      </c>
      <c r="Q36" s="71">
        <f t="shared" si="4"/>
        <v>4830</v>
      </c>
      <c r="R36" s="44" t="s">
        <v>106</v>
      </c>
      <c r="S36" s="53">
        <v>0</v>
      </c>
      <c r="T36" s="34">
        <v>0</v>
      </c>
      <c r="U36" s="34" t="e">
        <f>#REF!+Q36+T36</f>
        <v>#REF!</v>
      </c>
      <c r="V36" s="34">
        <f>SUM(M36*200)</f>
        <v>6000</v>
      </c>
      <c r="W36" s="34">
        <v>0</v>
      </c>
      <c r="X36" s="34">
        <v>0</v>
      </c>
      <c r="Y36" s="52">
        <v>0</v>
      </c>
      <c r="Z36" s="46">
        <v>0</v>
      </c>
      <c r="AA36" s="46"/>
      <c r="AB36" s="34">
        <f>V36+Y36+Z36</f>
        <v>6000</v>
      </c>
      <c r="AC36" s="56" t="e">
        <f>AB36+U36</f>
        <v>#REF!</v>
      </c>
      <c r="AD36" s="57" t="str">
        <f>A36</f>
        <v>605-PR</v>
      </c>
      <c r="AE36" s="74"/>
    </row>
    <row r="37" spans="1:31" s="31" customFormat="1" ht="29.25" hidden="1" customHeight="1" x14ac:dyDescent="0.2">
      <c r="A37" s="33" t="s">
        <v>76</v>
      </c>
      <c r="B37" s="33"/>
      <c r="C37" s="28" t="s">
        <v>77</v>
      </c>
      <c r="D37" s="28" t="s">
        <v>108</v>
      </c>
      <c r="E37" s="35" t="s">
        <v>109</v>
      </c>
      <c r="F37" s="35" t="s">
        <v>105</v>
      </c>
      <c r="G37" s="35" t="s">
        <v>105</v>
      </c>
      <c r="H37" s="220"/>
      <c r="I37" s="33" t="s">
        <v>37</v>
      </c>
      <c r="J37" s="70">
        <v>0</v>
      </c>
      <c r="K37" s="52">
        <v>83</v>
      </c>
      <c r="L37" s="75">
        <v>0</v>
      </c>
      <c r="M37" s="52">
        <f t="shared" si="3"/>
        <v>83</v>
      </c>
      <c r="N37" s="53">
        <v>83</v>
      </c>
      <c r="O37" s="53">
        <v>161</v>
      </c>
      <c r="P37" s="71">
        <v>0</v>
      </c>
      <c r="Q37" s="71">
        <f t="shared" si="4"/>
        <v>13363</v>
      </c>
      <c r="R37" s="44" t="s">
        <v>106</v>
      </c>
      <c r="S37" s="53">
        <v>0</v>
      </c>
      <c r="T37" s="34">
        <v>0</v>
      </c>
      <c r="U37" s="34" t="e">
        <f>#REF!+Q37+T37</f>
        <v>#REF!</v>
      </c>
      <c r="V37" s="34">
        <f>SUM(M37*200)</f>
        <v>16600</v>
      </c>
      <c r="W37" s="34">
        <v>0</v>
      </c>
      <c r="X37" s="34">
        <v>0</v>
      </c>
      <c r="Y37" s="52">
        <v>0</v>
      </c>
      <c r="Z37" s="46">
        <v>0</v>
      </c>
      <c r="AA37" s="46"/>
      <c r="AB37" s="34">
        <f>V37+Y37+Z37</f>
        <v>16600</v>
      </c>
      <c r="AC37" s="56" t="e">
        <f>AB37+U37</f>
        <v>#REF!</v>
      </c>
      <c r="AD37" s="57" t="str">
        <f>A37</f>
        <v>605-PR</v>
      </c>
      <c r="AE37" s="74"/>
    </row>
    <row r="38" spans="1:31" s="31" customFormat="1" ht="27" hidden="1" customHeight="1" x14ac:dyDescent="0.2">
      <c r="A38" s="33" t="s">
        <v>76</v>
      </c>
      <c r="B38" s="33"/>
      <c r="C38" s="28" t="s">
        <v>77</v>
      </c>
      <c r="D38" s="28" t="s">
        <v>108</v>
      </c>
      <c r="E38" s="35" t="s">
        <v>109</v>
      </c>
      <c r="F38" s="35" t="s">
        <v>105</v>
      </c>
      <c r="G38" s="35" t="s">
        <v>105</v>
      </c>
      <c r="H38" s="220"/>
      <c r="I38" s="33" t="s">
        <v>37</v>
      </c>
      <c r="J38" s="70">
        <v>0</v>
      </c>
      <c r="K38" s="52">
        <v>14</v>
      </c>
      <c r="L38" s="75">
        <v>0</v>
      </c>
      <c r="M38" s="52">
        <f t="shared" si="3"/>
        <v>14</v>
      </c>
      <c r="N38" s="53">
        <v>14</v>
      </c>
      <c r="O38" s="53">
        <v>161</v>
      </c>
      <c r="P38" s="71">
        <v>0</v>
      </c>
      <c r="Q38" s="71">
        <f t="shared" si="4"/>
        <v>2254</v>
      </c>
      <c r="R38" s="44" t="s">
        <v>106</v>
      </c>
      <c r="S38" s="53">
        <v>0</v>
      </c>
      <c r="T38" s="34">
        <v>0</v>
      </c>
      <c r="U38" s="34" t="e">
        <f>#REF!+Q38+T38</f>
        <v>#REF!</v>
      </c>
      <c r="V38" s="34">
        <f>SUM(M38*200)</f>
        <v>2800</v>
      </c>
      <c r="W38" s="34">
        <v>0</v>
      </c>
      <c r="X38" s="34">
        <v>0</v>
      </c>
      <c r="Y38" s="52">
        <v>0</v>
      </c>
      <c r="Z38" s="46">
        <v>0</v>
      </c>
      <c r="AA38" s="46"/>
      <c r="AB38" s="34">
        <f>V38+Y38+Z38</f>
        <v>2800</v>
      </c>
      <c r="AC38" s="56" t="e">
        <f>AB38+U38</f>
        <v>#REF!</v>
      </c>
      <c r="AD38" s="57" t="str">
        <f>A38</f>
        <v>605-PR</v>
      </c>
      <c r="AE38" s="74"/>
    </row>
    <row r="39" spans="1:31" s="31" customFormat="1" ht="28" hidden="1" customHeight="1" x14ac:dyDescent="0.2">
      <c r="A39" s="33" t="s">
        <v>76</v>
      </c>
      <c r="B39" s="33"/>
      <c r="C39" s="28" t="s">
        <v>77</v>
      </c>
      <c r="D39" s="28" t="s">
        <v>108</v>
      </c>
      <c r="E39" s="35" t="s">
        <v>109</v>
      </c>
      <c r="F39" s="35" t="s">
        <v>105</v>
      </c>
      <c r="G39" s="35" t="s">
        <v>105</v>
      </c>
      <c r="H39" s="220"/>
      <c r="I39" s="33" t="s">
        <v>37</v>
      </c>
      <c r="J39" s="70">
        <v>0</v>
      </c>
      <c r="K39" s="52">
        <v>0</v>
      </c>
      <c r="L39" s="75">
        <v>84</v>
      </c>
      <c r="M39" s="52">
        <f t="shared" si="3"/>
        <v>84</v>
      </c>
      <c r="N39" s="53">
        <v>84</v>
      </c>
      <c r="O39" s="53">
        <v>161</v>
      </c>
      <c r="P39" s="71">
        <v>0</v>
      </c>
      <c r="Q39" s="71">
        <f t="shared" si="4"/>
        <v>13524</v>
      </c>
      <c r="R39" s="44" t="s">
        <v>106</v>
      </c>
      <c r="S39" s="53">
        <v>0</v>
      </c>
      <c r="T39" s="34">
        <v>0</v>
      </c>
      <c r="U39" s="34" t="e">
        <f>#REF!+Q39+T39</f>
        <v>#REF!</v>
      </c>
      <c r="V39" s="34">
        <f>SUM(M39*200)</f>
        <v>16800</v>
      </c>
      <c r="W39" s="34">
        <v>0</v>
      </c>
      <c r="X39" s="34">
        <v>0</v>
      </c>
      <c r="Y39" s="52">
        <v>0</v>
      </c>
      <c r="Z39" s="46">
        <v>0</v>
      </c>
      <c r="AA39" s="46"/>
      <c r="AB39" s="34">
        <f>V39+Y39+Z39</f>
        <v>16800</v>
      </c>
      <c r="AC39" s="56" t="e">
        <f>AB39+U39</f>
        <v>#REF!</v>
      </c>
      <c r="AD39" s="57" t="str">
        <f>A39</f>
        <v>605-PR</v>
      </c>
      <c r="AE39" s="74"/>
    </row>
    <row r="40" spans="1:31" s="31" customFormat="1" ht="27" hidden="1" customHeight="1" x14ac:dyDescent="0.2">
      <c r="A40" s="33" t="s">
        <v>76</v>
      </c>
      <c r="B40" s="33"/>
      <c r="C40" s="28" t="s">
        <v>77</v>
      </c>
      <c r="D40" s="28" t="s">
        <v>108</v>
      </c>
      <c r="E40" s="35" t="s">
        <v>110</v>
      </c>
      <c r="F40" s="35" t="s">
        <v>105</v>
      </c>
      <c r="G40" s="35" t="s">
        <v>105</v>
      </c>
      <c r="H40" s="220"/>
      <c r="I40" s="33" t="s">
        <v>37</v>
      </c>
      <c r="J40" s="70">
        <v>0</v>
      </c>
      <c r="K40" s="52">
        <v>0</v>
      </c>
      <c r="L40" s="75">
        <v>14</v>
      </c>
      <c r="M40" s="52">
        <f t="shared" si="3"/>
        <v>14</v>
      </c>
      <c r="N40" s="53">
        <v>14</v>
      </c>
      <c r="O40" s="53">
        <v>161</v>
      </c>
      <c r="P40" s="71">
        <v>0</v>
      </c>
      <c r="Q40" s="71">
        <f t="shared" si="4"/>
        <v>2254</v>
      </c>
      <c r="R40" s="44" t="s">
        <v>106</v>
      </c>
      <c r="S40" s="53">
        <v>0</v>
      </c>
      <c r="T40" s="34">
        <v>0</v>
      </c>
      <c r="U40" s="34" t="e">
        <f>#REF!+Q40+T40</f>
        <v>#REF!</v>
      </c>
      <c r="V40" s="34">
        <f>SUM(M40*200)</f>
        <v>2800</v>
      </c>
      <c r="W40" s="34">
        <v>0</v>
      </c>
      <c r="X40" s="34">
        <v>0</v>
      </c>
      <c r="Y40" s="52">
        <v>0</v>
      </c>
      <c r="Z40" s="46">
        <v>0</v>
      </c>
      <c r="AA40" s="46"/>
      <c r="AB40" s="34">
        <f>V40+Y40+Z40</f>
        <v>2800</v>
      </c>
      <c r="AC40" s="56" t="e">
        <f>AB40+U40</f>
        <v>#REF!</v>
      </c>
      <c r="AD40" s="57" t="str">
        <f>A40</f>
        <v>605-PR</v>
      </c>
      <c r="AE40" s="74"/>
    </row>
    <row r="41" spans="1:31" s="31" customFormat="1" ht="31.5" hidden="1" customHeight="1" x14ac:dyDescent="0.2">
      <c r="A41" s="33" t="s">
        <v>76</v>
      </c>
      <c r="B41" s="33"/>
      <c r="C41" s="28" t="s">
        <v>77</v>
      </c>
      <c r="D41" s="28" t="s">
        <v>108</v>
      </c>
      <c r="E41" s="35" t="s">
        <v>111</v>
      </c>
      <c r="F41" s="35" t="s">
        <v>105</v>
      </c>
      <c r="G41" s="35" t="s">
        <v>105</v>
      </c>
      <c r="H41" s="220"/>
      <c r="I41" s="33" t="s">
        <v>37</v>
      </c>
      <c r="J41" s="70">
        <v>0</v>
      </c>
      <c r="K41" s="52">
        <v>0</v>
      </c>
      <c r="L41" s="75">
        <v>15</v>
      </c>
      <c r="M41" s="52">
        <f t="shared" si="3"/>
        <v>15</v>
      </c>
      <c r="N41" s="53">
        <f>SUM(M41)</f>
        <v>15</v>
      </c>
      <c r="O41" s="53">
        <v>161</v>
      </c>
      <c r="P41" s="71">
        <v>0</v>
      </c>
      <c r="Q41" s="71">
        <f t="shared" si="4"/>
        <v>2415</v>
      </c>
      <c r="R41" s="44" t="s">
        <v>106</v>
      </c>
      <c r="S41" s="53">
        <v>0</v>
      </c>
      <c r="T41" s="34">
        <v>0</v>
      </c>
      <c r="U41" s="34" t="e">
        <f>#REF!+Q41+T41</f>
        <v>#REF!</v>
      </c>
      <c r="V41" s="34">
        <f>SUM(M41*200)</f>
        <v>3000</v>
      </c>
      <c r="W41" s="34">
        <v>0</v>
      </c>
      <c r="X41" s="34">
        <v>0</v>
      </c>
      <c r="Y41" s="52">
        <v>0</v>
      </c>
      <c r="Z41" s="46">
        <v>0</v>
      </c>
      <c r="AA41" s="46"/>
      <c r="AB41" s="34">
        <f>V41+Y41+Z41</f>
        <v>3000</v>
      </c>
      <c r="AC41" s="56" t="e">
        <f>AB41+U41</f>
        <v>#REF!</v>
      </c>
      <c r="AD41" s="57" t="str">
        <f>A41</f>
        <v>605-PR</v>
      </c>
      <c r="AE41" s="74"/>
    </row>
    <row r="42" spans="1:31" s="31" customFormat="1" ht="29.25" hidden="1" customHeight="1" x14ac:dyDescent="0.2">
      <c r="A42" s="33" t="s">
        <v>76</v>
      </c>
      <c r="B42" s="33"/>
      <c r="C42" s="198" t="s">
        <v>77</v>
      </c>
      <c r="D42" s="198" t="s">
        <v>112</v>
      </c>
      <c r="E42" s="110" t="s">
        <v>112</v>
      </c>
      <c r="F42" s="110" t="s">
        <v>112</v>
      </c>
      <c r="G42" s="35" t="s">
        <v>113</v>
      </c>
      <c r="H42" s="52" t="s">
        <v>112</v>
      </c>
      <c r="I42" s="203" t="s">
        <v>112</v>
      </c>
      <c r="J42" s="204" t="s">
        <v>112</v>
      </c>
      <c r="K42" s="52">
        <v>0</v>
      </c>
      <c r="L42" s="52">
        <v>0</v>
      </c>
      <c r="M42" s="52">
        <v>0</v>
      </c>
      <c r="N42" s="53">
        <v>0</v>
      </c>
      <c r="O42" s="53">
        <v>0</v>
      </c>
      <c r="P42" s="71"/>
      <c r="Q42" s="71">
        <v>0</v>
      </c>
      <c r="R42" s="44"/>
      <c r="S42" s="53">
        <v>0</v>
      </c>
      <c r="T42" s="34">
        <v>84000</v>
      </c>
      <c r="U42" s="34" t="e">
        <f>#REF!+Q42+T42</f>
        <v>#REF!</v>
      </c>
      <c r="V42" s="34">
        <v>0</v>
      </c>
      <c r="W42" s="34">
        <v>0</v>
      </c>
      <c r="X42" s="34">
        <v>0</v>
      </c>
      <c r="Y42" s="52">
        <v>0</v>
      </c>
      <c r="Z42" s="46">
        <v>0</v>
      </c>
      <c r="AA42" s="46"/>
      <c r="AB42" s="34">
        <v>0</v>
      </c>
      <c r="AC42" s="56" t="e">
        <f>AB42+U42</f>
        <v>#REF!</v>
      </c>
      <c r="AD42" s="206" t="str">
        <f>A42</f>
        <v>605-PR</v>
      </c>
      <c r="AE42" s="74"/>
    </row>
    <row r="43" spans="1:31" s="31" customFormat="1" ht="31.5" hidden="1" customHeight="1" x14ac:dyDescent="0.2">
      <c r="A43" s="33" t="s">
        <v>76</v>
      </c>
      <c r="B43" s="33"/>
      <c r="C43" s="28" t="s">
        <v>77</v>
      </c>
      <c r="D43" s="28" t="s">
        <v>112</v>
      </c>
      <c r="E43" s="35" t="s">
        <v>112</v>
      </c>
      <c r="F43" s="35" t="s">
        <v>112</v>
      </c>
      <c r="G43" s="35" t="s">
        <v>114</v>
      </c>
      <c r="H43" s="220" t="s">
        <v>112</v>
      </c>
      <c r="I43" s="33" t="s">
        <v>112</v>
      </c>
      <c r="J43" s="70" t="s">
        <v>112</v>
      </c>
      <c r="K43" s="52">
        <v>0</v>
      </c>
      <c r="L43" s="52">
        <v>0</v>
      </c>
      <c r="M43" s="52">
        <v>0</v>
      </c>
      <c r="N43" s="53">
        <v>0</v>
      </c>
      <c r="O43" s="53">
        <v>0</v>
      </c>
      <c r="P43" s="71"/>
      <c r="Q43" s="71">
        <v>0</v>
      </c>
      <c r="R43" s="44"/>
      <c r="S43" s="53">
        <v>0</v>
      </c>
      <c r="T43" s="34">
        <v>31960</v>
      </c>
      <c r="U43" s="34" t="e">
        <f>#REF!+Q43+T43</f>
        <v>#REF!</v>
      </c>
      <c r="V43" s="34">
        <v>0</v>
      </c>
      <c r="W43" s="34">
        <v>0</v>
      </c>
      <c r="X43" s="34">
        <v>0</v>
      </c>
      <c r="Y43" s="52">
        <v>0</v>
      </c>
      <c r="Z43" s="46">
        <v>0</v>
      </c>
      <c r="AA43" s="46"/>
      <c r="AB43" s="34">
        <v>0</v>
      </c>
      <c r="AC43" s="56" t="e">
        <f>AB43+U43</f>
        <v>#REF!</v>
      </c>
      <c r="AD43" s="57" t="str">
        <f>A43</f>
        <v>605-PR</v>
      </c>
      <c r="AE43" s="74"/>
    </row>
    <row r="44" spans="1:31" s="31" customFormat="1" ht="48" hidden="1" customHeight="1" x14ac:dyDescent="0.2">
      <c r="A44" s="33" t="s">
        <v>76</v>
      </c>
      <c r="B44" s="33"/>
      <c r="C44" s="28" t="s">
        <v>77</v>
      </c>
      <c r="D44" s="28" t="s">
        <v>112</v>
      </c>
      <c r="E44" s="35" t="s">
        <v>112</v>
      </c>
      <c r="F44" s="35" t="s">
        <v>112</v>
      </c>
      <c r="G44" s="35" t="s">
        <v>115</v>
      </c>
      <c r="H44" s="220" t="s">
        <v>112</v>
      </c>
      <c r="I44" s="33" t="s">
        <v>112</v>
      </c>
      <c r="J44" s="70" t="s">
        <v>112</v>
      </c>
      <c r="K44" s="52">
        <v>0</v>
      </c>
      <c r="L44" s="52">
        <v>0</v>
      </c>
      <c r="M44" s="52">
        <v>0</v>
      </c>
      <c r="N44" s="53">
        <v>0</v>
      </c>
      <c r="O44" s="53">
        <v>0</v>
      </c>
      <c r="P44" s="71"/>
      <c r="Q44" s="71">
        <v>0</v>
      </c>
      <c r="R44" s="44"/>
      <c r="S44" s="53">
        <v>0</v>
      </c>
      <c r="T44" s="34">
        <v>94500</v>
      </c>
      <c r="U44" s="34" t="e">
        <f>#REF!+Q44+T44</f>
        <v>#REF!</v>
      </c>
      <c r="V44" s="34">
        <v>0</v>
      </c>
      <c r="W44" s="34">
        <v>0</v>
      </c>
      <c r="X44" s="34">
        <v>0</v>
      </c>
      <c r="Y44" s="52">
        <v>0</v>
      </c>
      <c r="Z44" s="46">
        <v>0</v>
      </c>
      <c r="AA44" s="46"/>
      <c r="AB44" s="34">
        <v>0</v>
      </c>
      <c r="AC44" s="56" t="e">
        <f>AB44+U44</f>
        <v>#REF!</v>
      </c>
      <c r="AD44" s="57" t="str">
        <f>A44</f>
        <v>605-PR</v>
      </c>
      <c r="AE44" s="74"/>
    </row>
    <row r="45" spans="1:31" s="31" customFormat="1" ht="24.75" hidden="1" customHeight="1" x14ac:dyDescent="0.2">
      <c r="A45" s="33" t="s">
        <v>76</v>
      </c>
      <c r="B45" s="33"/>
      <c r="C45" s="28" t="s">
        <v>77</v>
      </c>
      <c r="D45" s="28" t="s">
        <v>112</v>
      </c>
      <c r="E45" s="35" t="s">
        <v>112</v>
      </c>
      <c r="F45" s="35" t="s">
        <v>112</v>
      </c>
      <c r="G45" s="35" t="s">
        <v>116</v>
      </c>
      <c r="H45" s="220" t="s">
        <v>112</v>
      </c>
      <c r="I45" s="33" t="s">
        <v>112</v>
      </c>
      <c r="J45" s="70" t="s">
        <v>112</v>
      </c>
      <c r="K45" s="52">
        <v>0</v>
      </c>
      <c r="L45" s="52">
        <v>0</v>
      </c>
      <c r="M45" s="52">
        <v>0</v>
      </c>
      <c r="N45" s="53">
        <v>0</v>
      </c>
      <c r="O45" s="53">
        <v>0</v>
      </c>
      <c r="P45" s="71"/>
      <c r="Q45" s="71">
        <v>0</v>
      </c>
      <c r="R45" s="44"/>
      <c r="S45" s="53">
        <v>0</v>
      </c>
      <c r="T45" s="34">
        <v>39055</v>
      </c>
      <c r="U45" s="34" t="e">
        <f>#REF!+Q45+T45</f>
        <v>#REF!</v>
      </c>
      <c r="V45" s="34">
        <v>0</v>
      </c>
      <c r="W45" s="34">
        <v>0</v>
      </c>
      <c r="X45" s="34">
        <v>0</v>
      </c>
      <c r="Y45" s="52">
        <v>0</v>
      </c>
      <c r="Z45" s="46">
        <v>0</v>
      </c>
      <c r="AA45" s="46"/>
      <c r="AB45" s="34">
        <v>0</v>
      </c>
      <c r="AC45" s="56" t="e">
        <f>AB45+U45</f>
        <v>#REF!</v>
      </c>
      <c r="AD45" s="57" t="str">
        <f>A45</f>
        <v>605-PR</v>
      </c>
      <c r="AE45" s="74"/>
    </row>
    <row r="46" spans="1:31" s="31" customFormat="1" ht="34.5" customHeight="1" x14ac:dyDescent="0.2">
      <c r="A46" s="33" t="s">
        <v>76</v>
      </c>
      <c r="B46" s="33"/>
      <c r="C46" s="28" t="s">
        <v>77</v>
      </c>
      <c r="D46" s="28" t="s">
        <v>50</v>
      </c>
      <c r="E46" s="35" t="s">
        <v>104</v>
      </c>
      <c r="F46" s="35" t="s">
        <v>105</v>
      </c>
      <c r="G46" s="35" t="s">
        <v>105</v>
      </c>
      <c r="H46" s="220"/>
      <c r="I46" s="33" t="s">
        <v>37</v>
      </c>
      <c r="J46" s="70">
        <v>0</v>
      </c>
      <c r="K46" s="52">
        <v>0</v>
      </c>
      <c r="L46" s="75">
        <v>25</v>
      </c>
      <c r="M46" s="52">
        <f>K46+L46</f>
        <v>25</v>
      </c>
      <c r="N46" s="53">
        <v>25</v>
      </c>
      <c r="O46" s="53">
        <v>161</v>
      </c>
      <c r="P46" s="71">
        <v>0</v>
      </c>
      <c r="Q46" s="71">
        <f>SUM(N46*O46)</f>
        <v>4025</v>
      </c>
      <c r="R46" s="44" t="s">
        <v>106</v>
      </c>
      <c r="S46" s="53">
        <v>0</v>
      </c>
      <c r="T46" s="34">
        <v>0</v>
      </c>
      <c r="U46" s="34" t="e">
        <f>#REF!+Q46+T46</f>
        <v>#REF!</v>
      </c>
      <c r="V46" s="34">
        <f>SUM(M46*200)</f>
        <v>5000</v>
      </c>
      <c r="W46" s="34">
        <v>0</v>
      </c>
      <c r="X46" s="34">
        <v>0</v>
      </c>
      <c r="Y46" s="52">
        <v>0</v>
      </c>
      <c r="Z46" s="46">
        <v>0</v>
      </c>
      <c r="AA46" s="46"/>
      <c r="AB46" s="34">
        <f>V46+Y46+Z46</f>
        <v>5000</v>
      </c>
      <c r="AC46" s="56" t="e">
        <f>AB46+U46</f>
        <v>#REF!</v>
      </c>
      <c r="AD46" s="57" t="str">
        <f>A46</f>
        <v>605-PR</v>
      </c>
      <c r="AE46" s="74" t="s">
        <v>117</v>
      </c>
    </row>
    <row r="47" spans="1:31" s="31" customFormat="1" ht="38.25" customHeight="1" x14ac:dyDescent="0.2">
      <c r="A47" s="33" t="s">
        <v>76</v>
      </c>
      <c r="B47" s="33"/>
      <c r="C47" s="28" t="s">
        <v>77</v>
      </c>
      <c r="D47" s="28" t="s">
        <v>50</v>
      </c>
      <c r="E47" s="35" t="s">
        <v>104</v>
      </c>
      <c r="F47" s="35" t="s">
        <v>105</v>
      </c>
      <c r="G47" s="35" t="s">
        <v>105</v>
      </c>
      <c r="H47" s="220"/>
      <c r="I47" s="33" t="s">
        <v>37</v>
      </c>
      <c r="J47" s="70">
        <v>0</v>
      </c>
      <c r="K47" s="52">
        <v>30</v>
      </c>
      <c r="L47" s="75">
        <v>0</v>
      </c>
      <c r="M47" s="52">
        <f>K47+L47</f>
        <v>30</v>
      </c>
      <c r="N47" s="53">
        <v>30</v>
      </c>
      <c r="O47" s="53">
        <v>161</v>
      </c>
      <c r="P47" s="71">
        <v>0</v>
      </c>
      <c r="Q47" s="71">
        <f>SUM(N47*O47)</f>
        <v>4830</v>
      </c>
      <c r="R47" s="44" t="s">
        <v>106</v>
      </c>
      <c r="S47" s="53">
        <v>0</v>
      </c>
      <c r="T47" s="34">
        <v>0</v>
      </c>
      <c r="U47" s="34" t="e">
        <f>#REF!+Q47+T47</f>
        <v>#REF!</v>
      </c>
      <c r="V47" s="34">
        <f>SUM(M47*200)</f>
        <v>6000</v>
      </c>
      <c r="W47" s="34">
        <v>0</v>
      </c>
      <c r="X47" s="34">
        <v>0</v>
      </c>
      <c r="Y47" s="52">
        <v>0</v>
      </c>
      <c r="Z47" s="46">
        <v>0</v>
      </c>
      <c r="AA47" s="46"/>
      <c r="AB47" s="34">
        <f>V47+Y47+Z47</f>
        <v>6000</v>
      </c>
      <c r="AC47" s="56" t="e">
        <f>AB47+U47</f>
        <v>#REF!</v>
      </c>
      <c r="AD47" s="57" t="str">
        <f>A47</f>
        <v>605-PR</v>
      </c>
      <c r="AE47" s="74" t="s">
        <v>117</v>
      </c>
    </row>
    <row r="48" spans="1:31" s="87" customFormat="1" ht="37.5" hidden="1" customHeight="1" x14ac:dyDescent="0.15">
      <c r="A48" s="207" t="s">
        <v>118</v>
      </c>
      <c r="B48" s="207" t="s">
        <v>119</v>
      </c>
      <c r="C48" s="76" t="s">
        <v>33</v>
      </c>
      <c r="D48" s="76" t="s">
        <v>112</v>
      </c>
      <c r="E48" s="77" t="s">
        <v>112</v>
      </c>
      <c r="F48" s="77" t="s">
        <v>112</v>
      </c>
      <c r="G48" s="77" t="s">
        <v>113</v>
      </c>
      <c r="H48" s="247">
        <v>0</v>
      </c>
      <c r="I48" s="78" t="s">
        <v>37</v>
      </c>
      <c r="J48" s="79">
        <v>0</v>
      </c>
      <c r="K48" s="80">
        <v>0</v>
      </c>
      <c r="L48" s="80">
        <v>0</v>
      </c>
      <c r="M48" s="80">
        <f>K48+L48</f>
        <v>0</v>
      </c>
      <c r="N48" s="82">
        <v>0</v>
      </c>
      <c r="O48" s="82">
        <v>0</v>
      </c>
      <c r="P48" s="83">
        <v>0</v>
      </c>
      <c r="Q48" s="83">
        <v>0</v>
      </c>
      <c r="R48" s="84" t="s">
        <v>38</v>
      </c>
      <c r="S48" s="82">
        <v>0</v>
      </c>
      <c r="T48" s="81">
        <v>0</v>
      </c>
      <c r="U48" s="81" t="e">
        <f>#REF!+Q48+T48</f>
        <v>#REF!</v>
      </c>
      <c r="V48" s="81">
        <v>0</v>
      </c>
      <c r="W48" s="81">
        <v>0</v>
      </c>
      <c r="X48" s="81">
        <v>0</v>
      </c>
      <c r="Y48" s="80">
        <f>SUM(X48*W48)</f>
        <v>0</v>
      </c>
      <c r="Z48" s="85">
        <v>0</v>
      </c>
      <c r="AA48" s="85"/>
      <c r="AB48" s="81">
        <f>V48+Y48+Z48</f>
        <v>0</v>
      </c>
      <c r="AC48" s="56" t="e">
        <f>AB48+U48</f>
        <v>#REF!</v>
      </c>
      <c r="AD48" s="86" t="s">
        <v>120</v>
      </c>
      <c r="AE48" s="88"/>
    </row>
    <row r="49" spans="1:31" s="87" customFormat="1" ht="35.25" hidden="1" customHeight="1" x14ac:dyDescent="0.15">
      <c r="A49" s="207" t="s">
        <v>118</v>
      </c>
      <c r="B49" s="207" t="s">
        <v>119</v>
      </c>
      <c r="C49" s="76" t="s">
        <v>33</v>
      </c>
      <c r="D49" s="76" t="s">
        <v>112</v>
      </c>
      <c r="E49" s="77" t="s">
        <v>112</v>
      </c>
      <c r="F49" s="77" t="s">
        <v>112</v>
      </c>
      <c r="G49" s="59" t="s">
        <v>114</v>
      </c>
      <c r="H49" s="247">
        <v>0</v>
      </c>
      <c r="I49" s="78" t="s">
        <v>37</v>
      </c>
      <c r="J49" s="79">
        <v>0</v>
      </c>
      <c r="K49" s="80">
        <v>0</v>
      </c>
      <c r="L49" s="80">
        <v>0</v>
      </c>
      <c r="M49" s="80">
        <v>0</v>
      </c>
      <c r="N49" s="82">
        <v>0</v>
      </c>
      <c r="O49" s="82">
        <v>0</v>
      </c>
      <c r="P49" s="83">
        <v>0</v>
      </c>
      <c r="Q49" s="83">
        <v>0</v>
      </c>
      <c r="R49" s="84" t="s">
        <v>38</v>
      </c>
      <c r="S49" s="82">
        <v>0</v>
      </c>
      <c r="T49" s="81">
        <v>0</v>
      </c>
      <c r="U49" s="81" t="e">
        <f>#REF!+Q49+T49</f>
        <v>#REF!</v>
      </c>
      <c r="V49" s="81">
        <v>0</v>
      </c>
      <c r="W49" s="81">
        <v>0</v>
      </c>
      <c r="X49" s="81">
        <v>0</v>
      </c>
      <c r="Y49" s="80">
        <v>0</v>
      </c>
      <c r="Z49" s="85">
        <v>0</v>
      </c>
      <c r="AA49" s="85"/>
      <c r="AB49" s="81">
        <v>0</v>
      </c>
      <c r="AC49" s="56" t="e">
        <f>AB49+U49</f>
        <v>#REF!</v>
      </c>
      <c r="AD49" s="86" t="s">
        <v>120</v>
      </c>
      <c r="AE49" s="88"/>
    </row>
    <row r="50" spans="1:31" s="31" customFormat="1" ht="81" customHeight="1" x14ac:dyDescent="0.2">
      <c r="A50" s="92" t="s">
        <v>118</v>
      </c>
      <c r="B50" s="207" t="s">
        <v>119</v>
      </c>
      <c r="C50" s="88" t="s">
        <v>33</v>
      </c>
      <c r="D50" s="88" t="s">
        <v>50</v>
      </c>
      <c r="E50" s="89" t="s">
        <v>121</v>
      </c>
      <c r="F50" s="89" t="s">
        <v>122</v>
      </c>
      <c r="G50" s="89" t="s">
        <v>123</v>
      </c>
      <c r="H50" s="220">
        <v>45</v>
      </c>
      <c r="I50" s="90" t="s">
        <v>37</v>
      </c>
      <c r="J50" s="51">
        <v>1200</v>
      </c>
      <c r="K50" s="52">
        <v>0</v>
      </c>
      <c r="L50" s="52">
        <v>0</v>
      </c>
      <c r="M50" s="52">
        <f>K50+L50</f>
        <v>0</v>
      </c>
      <c r="N50" s="53">
        <v>0</v>
      </c>
      <c r="O50" s="53">
        <v>0</v>
      </c>
      <c r="P50" s="71">
        <v>0.4</v>
      </c>
      <c r="Q50" s="71">
        <f>SUM(O50*P50*N50)</f>
        <v>0</v>
      </c>
      <c r="R50" s="44">
        <v>0</v>
      </c>
      <c r="S50" s="53">
        <v>0</v>
      </c>
      <c r="T50" s="34">
        <v>0</v>
      </c>
      <c r="U50" s="34" t="e">
        <f>#REF!+Q50+T50</f>
        <v>#REF!</v>
      </c>
      <c r="V50" s="34">
        <f>M50*200</f>
        <v>0</v>
      </c>
      <c r="W50" s="34">
        <v>0</v>
      </c>
      <c r="X50" s="34">
        <v>410</v>
      </c>
      <c r="Y50" s="52">
        <f t="shared" ref="Y50:Y68" si="5">SUM(X50*W50)</f>
        <v>0</v>
      </c>
      <c r="Z50" s="46">
        <v>0</v>
      </c>
      <c r="AA50" s="46"/>
      <c r="AB50" s="34">
        <f>V50+Y50+Z50</f>
        <v>0</v>
      </c>
      <c r="AC50" s="56" t="e">
        <f>AB50+U50</f>
        <v>#REF!</v>
      </c>
      <c r="AD50" s="91" t="s">
        <v>120</v>
      </c>
      <c r="AE50" s="74"/>
    </row>
    <row r="51" spans="1:31" s="31" customFormat="1" ht="54" hidden="1" customHeight="1" x14ac:dyDescent="0.2">
      <c r="A51" s="92" t="s">
        <v>124</v>
      </c>
      <c r="B51" s="92" t="s">
        <v>32</v>
      </c>
      <c r="C51" s="28" t="s">
        <v>33</v>
      </c>
      <c r="D51" s="28" t="s">
        <v>108</v>
      </c>
      <c r="E51" s="35" t="s">
        <v>125</v>
      </c>
      <c r="F51" s="35" t="s">
        <v>126</v>
      </c>
      <c r="G51" s="35" t="s">
        <v>127</v>
      </c>
      <c r="H51" s="220">
        <v>45</v>
      </c>
      <c r="I51" s="33" t="s">
        <v>37</v>
      </c>
      <c r="J51" s="51">
        <v>1200</v>
      </c>
      <c r="K51" s="52">
        <v>0</v>
      </c>
      <c r="L51" s="52">
        <v>15</v>
      </c>
      <c r="M51" s="52">
        <f>K51+L51</f>
        <v>15</v>
      </c>
      <c r="N51" s="53">
        <v>0</v>
      </c>
      <c r="O51" s="53">
        <v>0</v>
      </c>
      <c r="P51" s="71">
        <v>0</v>
      </c>
      <c r="Q51" s="71">
        <v>0</v>
      </c>
      <c r="R51" s="44" t="s">
        <v>38</v>
      </c>
      <c r="S51" s="53">
        <v>0</v>
      </c>
      <c r="T51" s="34">
        <f>(M51*S51)</f>
        <v>0</v>
      </c>
      <c r="U51" s="34" t="e">
        <f>#REF!+Q51+T51</f>
        <v>#REF!</v>
      </c>
      <c r="V51" s="34">
        <f>M51*200</f>
        <v>3000</v>
      </c>
      <c r="W51" s="34">
        <v>72</v>
      </c>
      <c r="X51" s="34">
        <v>460</v>
      </c>
      <c r="Y51" s="52">
        <f t="shared" si="5"/>
        <v>33120</v>
      </c>
      <c r="Z51" s="46">
        <v>0</v>
      </c>
      <c r="AA51" s="46"/>
      <c r="AB51" s="34">
        <f>V51+Y51+Z51</f>
        <v>36120</v>
      </c>
      <c r="AC51" s="56" t="e">
        <f>AB51+U51</f>
        <v>#REF!</v>
      </c>
      <c r="AD51" s="91" t="str">
        <f>A51</f>
        <v>606-PR</v>
      </c>
      <c r="AE51" s="74"/>
    </row>
    <row r="52" spans="1:31" s="31" customFormat="1" ht="27.75" hidden="1" customHeight="1" x14ac:dyDescent="0.2">
      <c r="A52" s="92" t="s">
        <v>124</v>
      </c>
      <c r="B52" s="92"/>
      <c r="C52" s="88" t="s">
        <v>33</v>
      </c>
      <c r="D52" s="88" t="s">
        <v>108</v>
      </c>
      <c r="E52" s="107" t="s">
        <v>125</v>
      </c>
      <c r="F52" s="99" t="s">
        <v>122</v>
      </c>
      <c r="G52" s="99" t="s">
        <v>123</v>
      </c>
      <c r="H52" s="220">
        <v>45</v>
      </c>
      <c r="I52" s="90" t="s">
        <v>37</v>
      </c>
      <c r="J52" s="51">
        <v>1200</v>
      </c>
      <c r="K52" s="52">
        <v>0</v>
      </c>
      <c r="L52" s="52">
        <v>15</v>
      </c>
      <c r="M52" s="52">
        <f>K52+L52</f>
        <v>15</v>
      </c>
      <c r="N52" s="53">
        <v>0</v>
      </c>
      <c r="O52" s="53">
        <v>0</v>
      </c>
      <c r="P52" s="71">
        <v>0</v>
      </c>
      <c r="Q52" s="71">
        <v>0</v>
      </c>
      <c r="R52" s="44" t="s">
        <v>38</v>
      </c>
      <c r="S52" s="53">
        <v>0</v>
      </c>
      <c r="T52" s="34">
        <f>(M52*S52)</f>
        <v>0</v>
      </c>
      <c r="U52" s="34" t="e">
        <f>#REF!+Q52+T52</f>
        <v>#REF!</v>
      </c>
      <c r="V52" s="34">
        <f>M52*200</f>
        <v>3000</v>
      </c>
      <c r="W52" s="34">
        <v>0</v>
      </c>
      <c r="X52" s="34">
        <v>0</v>
      </c>
      <c r="Y52" s="52">
        <f t="shared" si="5"/>
        <v>0</v>
      </c>
      <c r="Z52" s="46">
        <v>0</v>
      </c>
      <c r="AA52" s="46"/>
      <c r="AB52" s="34">
        <f>V52+Y52+Z52</f>
        <v>3000</v>
      </c>
      <c r="AC52" s="56" t="e">
        <f>AB52+U52</f>
        <v>#REF!</v>
      </c>
      <c r="AD52" s="91" t="str">
        <f>A52</f>
        <v>606-PR</v>
      </c>
      <c r="AE52" s="74"/>
    </row>
    <row r="53" spans="1:31" s="31" customFormat="1" ht="45" hidden="1" customHeight="1" x14ac:dyDescent="0.2">
      <c r="A53" s="92" t="s">
        <v>124</v>
      </c>
      <c r="B53" s="92"/>
      <c r="C53" s="88" t="s">
        <v>33</v>
      </c>
      <c r="D53" s="88" t="s">
        <v>112</v>
      </c>
      <c r="E53" s="89" t="s">
        <v>112</v>
      </c>
      <c r="F53" s="89" t="s">
        <v>112</v>
      </c>
      <c r="G53" s="89" t="s">
        <v>113</v>
      </c>
      <c r="H53" s="220">
        <v>0</v>
      </c>
      <c r="I53" s="90" t="s">
        <v>37</v>
      </c>
      <c r="J53" s="51">
        <v>0</v>
      </c>
      <c r="K53" s="52">
        <v>0</v>
      </c>
      <c r="L53" s="52">
        <v>0</v>
      </c>
      <c r="M53" s="52">
        <f>K53+L53</f>
        <v>0</v>
      </c>
      <c r="N53" s="53">
        <v>0</v>
      </c>
      <c r="O53" s="53">
        <v>0</v>
      </c>
      <c r="P53" s="71">
        <v>0</v>
      </c>
      <c r="Q53" s="71">
        <v>0</v>
      </c>
      <c r="R53" s="44" t="s">
        <v>38</v>
      </c>
      <c r="S53" s="53">
        <v>0</v>
      </c>
      <c r="T53" s="34">
        <v>10500</v>
      </c>
      <c r="U53" s="34" t="e">
        <f>#REF!+Q53+T53</f>
        <v>#REF!</v>
      </c>
      <c r="V53" s="34">
        <v>0</v>
      </c>
      <c r="W53" s="34">
        <v>0</v>
      </c>
      <c r="X53" s="34">
        <v>0</v>
      </c>
      <c r="Y53" s="52">
        <f t="shared" si="5"/>
        <v>0</v>
      </c>
      <c r="Z53" s="46">
        <v>0</v>
      </c>
      <c r="AA53" s="46"/>
      <c r="AB53" s="34">
        <f>V53+Y53+Z53</f>
        <v>0</v>
      </c>
      <c r="AC53" s="56" t="e">
        <f>AB53+U53</f>
        <v>#REF!</v>
      </c>
      <c r="AD53" s="91" t="str">
        <f>A53</f>
        <v>606-PR</v>
      </c>
      <c r="AE53" s="74"/>
    </row>
    <row r="54" spans="1:31" s="31" customFormat="1" ht="24" hidden="1" customHeight="1" x14ac:dyDescent="0.2">
      <c r="A54" s="92" t="s">
        <v>124</v>
      </c>
      <c r="B54" s="92"/>
      <c r="C54" s="88" t="s">
        <v>33</v>
      </c>
      <c r="D54" s="88" t="s">
        <v>112</v>
      </c>
      <c r="E54" s="89" t="s">
        <v>112</v>
      </c>
      <c r="F54" s="89" t="s">
        <v>112</v>
      </c>
      <c r="G54" s="35" t="s">
        <v>114</v>
      </c>
      <c r="H54" s="220">
        <v>0</v>
      </c>
      <c r="I54" s="90" t="s">
        <v>37</v>
      </c>
      <c r="J54" s="51">
        <v>0</v>
      </c>
      <c r="K54" s="52">
        <v>0</v>
      </c>
      <c r="L54" s="52">
        <v>0</v>
      </c>
      <c r="M54" s="52">
        <v>0</v>
      </c>
      <c r="N54" s="53">
        <v>0</v>
      </c>
      <c r="O54" s="53">
        <v>0</v>
      </c>
      <c r="P54" s="71">
        <v>0</v>
      </c>
      <c r="Q54" s="71">
        <v>0</v>
      </c>
      <c r="R54" s="44" t="s">
        <v>38</v>
      </c>
      <c r="S54" s="53">
        <v>0</v>
      </c>
      <c r="T54" s="34">
        <v>0</v>
      </c>
      <c r="U54" s="34" t="e">
        <f>#REF!+Q54+T54</f>
        <v>#REF!</v>
      </c>
      <c r="V54" s="34">
        <v>0</v>
      </c>
      <c r="W54" s="34">
        <v>0</v>
      </c>
      <c r="X54" s="34">
        <v>0</v>
      </c>
      <c r="Y54" s="52">
        <f t="shared" si="5"/>
        <v>0</v>
      </c>
      <c r="Z54" s="46">
        <v>0</v>
      </c>
      <c r="AA54" s="46"/>
      <c r="AB54" s="34">
        <v>0</v>
      </c>
      <c r="AC54" s="56" t="e">
        <f>AB54+U54</f>
        <v>#REF!</v>
      </c>
      <c r="AD54" s="91" t="str">
        <f>A54</f>
        <v>606-PR</v>
      </c>
      <c r="AE54" s="74"/>
    </row>
    <row r="55" spans="1:31" s="31" customFormat="1" ht="27.75" hidden="1" customHeight="1" x14ac:dyDescent="0.2">
      <c r="A55" s="92" t="s">
        <v>124</v>
      </c>
      <c r="B55" s="92"/>
      <c r="C55" s="88" t="s">
        <v>33</v>
      </c>
      <c r="D55" s="88" t="s">
        <v>112</v>
      </c>
      <c r="E55" s="89" t="s">
        <v>112</v>
      </c>
      <c r="F55" s="89" t="s">
        <v>112</v>
      </c>
      <c r="G55" s="89" t="s">
        <v>115</v>
      </c>
      <c r="H55" s="220">
        <v>0</v>
      </c>
      <c r="I55" s="90" t="s">
        <v>37</v>
      </c>
      <c r="J55" s="51">
        <v>0</v>
      </c>
      <c r="K55" s="52">
        <v>0</v>
      </c>
      <c r="L55" s="52">
        <v>0</v>
      </c>
      <c r="M55" s="52">
        <v>0</v>
      </c>
      <c r="N55" s="53">
        <v>0</v>
      </c>
      <c r="O55" s="53">
        <v>0</v>
      </c>
      <c r="P55" s="71">
        <v>0</v>
      </c>
      <c r="Q55" s="71">
        <v>0</v>
      </c>
      <c r="R55" s="44" t="s">
        <v>38</v>
      </c>
      <c r="S55" s="53">
        <v>0</v>
      </c>
      <c r="T55" s="34">
        <v>10500</v>
      </c>
      <c r="U55" s="34" t="e">
        <f>#REF!+Q55+T55</f>
        <v>#REF!</v>
      </c>
      <c r="V55" s="34">
        <v>0</v>
      </c>
      <c r="W55" s="34">
        <v>0</v>
      </c>
      <c r="X55" s="34">
        <v>0</v>
      </c>
      <c r="Y55" s="52">
        <f t="shared" si="5"/>
        <v>0</v>
      </c>
      <c r="Z55" s="46">
        <v>0</v>
      </c>
      <c r="AA55" s="46"/>
      <c r="AB55" s="34">
        <v>0</v>
      </c>
      <c r="AC55" s="56" t="e">
        <f>AB55+U55</f>
        <v>#REF!</v>
      </c>
      <c r="AD55" s="91" t="str">
        <f>A55</f>
        <v>606-PR</v>
      </c>
      <c r="AE55" s="74"/>
    </row>
    <row r="56" spans="1:31" s="31" customFormat="1" ht="44" hidden="1" customHeight="1" x14ac:dyDescent="0.2">
      <c r="A56" s="92" t="s">
        <v>124</v>
      </c>
      <c r="B56"/>
      <c r="C56" s="88" t="s">
        <v>33</v>
      </c>
      <c r="D56" s="88" t="s">
        <v>112</v>
      </c>
      <c r="E56" s="89" t="s">
        <v>112</v>
      </c>
      <c r="F56" s="89" t="s">
        <v>112</v>
      </c>
      <c r="G56" s="35" t="s">
        <v>128</v>
      </c>
      <c r="H56" s="220">
        <v>0</v>
      </c>
      <c r="I56" s="90" t="s">
        <v>37</v>
      </c>
      <c r="J56" s="51">
        <v>0</v>
      </c>
      <c r="K56" s="52">
        <v>0</v>
      </c>
      <c r="L56" s="52">
        <v>0</v>
      </c>
      <c r="M56" s="52">
        <v>0</v>
      </c>
      <c r="N56" s="53">
        <v>0</v>
      </c>
      <c r="O56" s="53">
        <v>0</v>
      </c>
      <c r="P56" s="71">
        <v>0</v>
      </c>
      <c r="Q56" s="71">
        <v>0</v>
      </c>
      <c r="R56" s="44" t="s">
        <v>38</v>
      </c>
      <c r="S56" s="53">
        <v>0</v>
      </c>
      <c r="T56" s="34">
        <v>7390</v>
      </c>
      <c r="U56" s="34" t="e">
        <f>#REF!+Q56+T56</f>
        <v>#REF!</v>
      </c>
      <c r="V56" s="34">
        <v>0</v>
      </c>
      <c r="W56" s="34">
        <v>0</v>
      </c>
      <c r="X56" s="34">
        <v>0</v>
      </c>
      <c r="Y56" s="52">
        <f t="shared" si="5"/>
        <v>0</v>
      </c>
      <c r="Z56" s="46">
        <v>0</v>
      </c>
      <c r="AA56" s="46"/>
      <c r="AB56" s="34">
        <v>0</v>
      </c>
      <c r="AC56" s="56" t="e">
        <f>AB56+U56</f>
        <v>#REF!</v>
      </c>
      <c r="AD56" s="91" t="str">
        <f>A56</f>
        <v>606-PR</v>
      </c>
      <c r="AE56" s="74"/>
    </row>
    <row r="57" spans="1:31" s="31" customFormat="1" ht="56" customHeight="1" x14ac:dyDescent="0.2">
      <c r="A57" s="92" t="s">
        <v>124</v>
      </c>
      <c r="B57" s="92"/>
      <c r="C57" s="88" t="s">
        <v>33</v>
      </c>
      <c r="D57" s="88" t="s">
        <v>50</v>
      </c>
      <c r="E57" s="89" t="s">
        <v>129</v>
      </c>
      <c r="F57" s="89" t="s">
        <v>122</v>
      </c>
      <c r="G57" s="89" t="s">
        <v>123</v>
      </c>
      <c r="H57" s="220">
        <v>45</v>
      </c>
      <c r="I57" s="90" t="s">
        <v>37</v>
      </c>
      <c r="J57" s="51">
        <v>1200</v>
      </c>
      <c r="K57" s="52">
        <v>17</v>
      </c>
      <c r="L57" s="52">
        <v>0</v>
      </c>
      <c r="M57" s="52">
        <f>K57+L57</f>
        <v>17</v>
      </c>
      <c r="N57" s="53">
        <v>0</v>
      </c>
      <c r="O57" s="53">
        <v>0</v>
      </c>
      <c r="P57" s="71">
        <v>0</v>
      </c>
      <c r="Q57" s="71">
        <v>0</v>
      </c>
      <c r="R57" s="44" t="s">
        <v>38</v>
      </c>
      <c r="S57" s="53">
        <v>0</v>
      </c>
      <c r="T57" s="34">
        <f>(M57*S57)</f>
        <v>0</v>
      </c>
      <c r="U57" s="34" t="e">
        <f>#REF!+Q57+T57</f>
        <v>#REF!</v>
      </c>
      <c r="V57" s="34">
        <f>M57*200</f>
        <v>3400</v>
      </c>
      <c r="W57" s="34">
        <v>14</v>
      </c>
      <c r="X57" s="34">
        <v>410</v>
      </c>
      <c r="Y57" s="52">
        <f t="shared" si="5"/>
        <v>5740</v>
      </c>
      <c r="Z57" s="46">
        <v>0</v>
      </c>
      <c r="AA57" s="46"/>
      <c r="AB57" s="34">
        <f>V57+Y57+Z57</f>
        <v>9140</v>
      </c>
      <c r="AC57" s="56" t="e">
        <f>AB57+U57</f>
        <v>#REF!</v>
      </c>
      <c r="AD57" s="91" t="str">
        <f>A57</f>
        <v>606-PR</v>
      </c>
      <c r="AE57" s="74"/>
    </row>
    <row r="58" spans="1:31" s="31" customFormat="1" ht="50" hidden="1" customHeight="1" x14ac:dyDescent="0.2">
      <c r="A58" s="93" t="s">
        <v>124</v>
      </c>
      <c r="B58" s="93"/>
      <c r="C58" s="94" t="s">
        <v>33</v>
      </c>
      <c r="D58" s="94" t="s">
        <v>34</v>
      </c>
      <c r="E58" s="95" t="s">
        <v>35</v>
      </c>
      <c r="F58" s="95" t="s">
        <v>122</v>
      </c>
      <c r="G58" s="95" t="s">
        <v>123</v>
      </c>
      <c r="H58" s="245">
        <v>45</v>
      </c>
      <c r="I58" s="96" t="s">
        <v>37</v>
      </c>
      <c r="J58" s="39">
        <v>1200</v>
      </c>
      <c r="K58" s="40">
        <v>0</v>
      </c>
      <c r="L58" s="40">
        <v>0</v>
      </c>
      <c r="M58" s="40">
        <f>K58+L58</f>
        <v>0</v>
      </c>
      <c r="N58" s="42">
        <v>0</v>
      </c>
      <c r="O58" s="42">
        <v>0</v>
      </c>
      <c r="P58" s="67">
        <v>0</v>
      </c>
      <c r="Q58" s="67">
        <v>0</v>
      </c>
      <c r="R58" s="68" t="s">
        <v>38</v>
      </c>
      <c r="S58" s="42">
        <v>0</v>
      </c>
      <c r="T58" s="41">
        <f>(M58*S58)</f>
        <v>0</v>
      </c>
      <c r="U58" s="41" t="e">
        <f>#REF!+Q58+T58</f>
        <v>#REF!</v>
      </c>
      <c r="V58" s="41">
        <f>M58*200</f>
        <v>0</v>
      </c>
      <c r="W58" s="41">
        <v>0</v>
      </c>
      <c r="X58" s="41">
        <v>0</v>
      </c>
      <c r="Y58" s="40">
        <f t="shared" si="5"/>
        <v>0</v>
      </c>
      <c r="Z58" s="45">
        <v>0</v>
      </c>
      <c r="AA58" s="45"/>
      <c r="AB58" s="41">
        <f>V58+Y58+Z58</f>
        <v>0</v>
      </c>
      <c r="AC58" s="47" t="e">
        <f>AB58+U58</f>
        <v>#REF!</v>
      </c>
      <c r="AD58" s="97" t="str">
        <f>A58</f>
        <v>606-PR</v>
      </c>
      <c r="AE58" s="74"/>
    </row>
    <row r="59" spans="1:31" s="31" customFormat="1" ht="38.25" hidden="1" customHeight="1" x14ac:dyDescent="0.2">
      <c r="A59" s="92" t="s">
        <v>130</v>
      </c>
      <c r="B59" s="207" t="s">
        <v>131</v>
      </c>
      <c r="C59" s="88" t="s">
        <v>33</v>
      </c>
      <c r="D59" s="88" t="s">
        <v>112</v>
      </c>
      <c r="E59" s="89" t="s">
        <v>112</v>
      </c>
      <c r="F59" s="89" t="s">
        <v>112</v>
      </c>
      <c r="G59" s="89" t="s">
        <v>113</v>
      </c>
      <c r="H59" s="220">
        <v>0</v>
      </c>
      <c r="I59" s="90" t="s">
        <v>37</v>
      </c>
      <c r="J59" s="51">
        <v>0</v>
      </c>
      <c r="K59" s="52">
        <v>0</v>
      </c>
      <c r="L59" s="52">
        <v>0</v>
      </c>
      <c r="M59" s="52">
        <f>K59+L59</f>
        <v>0</v>
      </c>
      <c r="N59" s="53">
        <v>0</v>
      </c>
      <c r="O59" s="53">
        <v>0</v>
      </c>
      <c r="P59" s="71">
        <v>0</v>
      </c>
      <c r="Q59" s="71">
        <v>0</v>
      </c>
      <c r="R59" s="44" t="s">
        <v>38</v>
      </c>
      <c r="S59" s="53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52">
        <f t="shared" si="5"/>
        <v>0</v>
      </c>
      <c r="Z59" s="46">
        <v>0</v>
      </c>
      <c r="AA59" s="46"/>
      <c r="AB59" s="34">
        <f>V59+Y59+Z59</f>
        <v>0</v>
      </c>
      <c r="AC59" s="56">
        <f>AB59+U59</f>
        <v>0</v>
      </c>
      <c r="AD59" s="91" t="str">
        <f>A59</f>
        <v>607-B</v>
      </c>
      <c r="AE59" s="74"/>
    </row>
    <row r="60" spans="1:31" s="31" customFormat="1" ht="36" hidden="1" customHeight="1" x14ac:dyDescent="0.2">
      <c r="A60" s="92" t="s">
        <v>130</v>
      </c>
      <c r="B60" s="207" t="s">
        <v>131</v>
      </c>
      <c r="C60" s="88" t="s">
        <v>33</v>
      </c>
      <c r="D60" s="88" t="s">
        <v>112</v>
      </c>
      <c r="E60" s="89" t="s">
        <v>112</v>
      </c>
      <c r="F60" s="89" t="s">
        <v>112</v>
      </c>
      <c r="G60" s="35" t="s">
        <v>114</v>
      </c>
      <c r="H60" s="220">
        <v>0</v>
      </c>
      <c r="I60" s="90" t="s">
        <v>37</v>
      </c>
      <c r="J60" s="51">
        <v>0</v>
      </c>
      <c r="K60" s="52">
        <v>0</v>
      </c>
      <c r="L60" s="52">
        <v>0</v>
      </c>
      <c r="M60" s="52">
        <v>0</v>
      </c>
      <c r="N60" s="53">
        <v>0</v>
      </c>
      <c r="O60" s="53">
        <v>0</v>
      </c>
      <c r="P60" s="71">
        <v>0</v>
      </c>
      <c r="Q60" s="71">
        <v>0</v>
      </c>
      <c r="R60" s="44" t="s">
        <v>38</v>
      </c>
      <c r="S60" s="53">
        <v>0</v>
      </c>
      <c r="T60" s="34">
        <v>0</v>
      </c>
      <c r="U60" s="34" t="e">
        <f>#REF!+Q60+T60</f>
        <v>#REF!</v>
      </c>
      <c r="V60" s="34">
        <v>0</v>
      </c>
      <c r="W60" s="34">
        <v>0</v>
      </c>
      <c r="X60" s="34">
        <v>0</v>
      </c>
      <c r="Y60" s="52">
        <f t="shared" si="5"/>
        <v>0</v>
      </c>
      <c r="Z60" s="46">
        <v>0</v>
      </c>
      <c r="AA60" s="46"/>
      <c r="AB60" s="34">
        <v>0</v>
      </c>
      <c r="AC60" s="56" t="e">
        <f>AB60+U60</f>
        <v>#REF!</v>
      </c>
      <c r="AD60" s="91" t="str">
        <f>A60</f>
        <v>607-B</v>
      </c>
      <c r="AE60" s="74"/>
    </row>
    <row r="61" spans="1:31" s="31" customFormat="1" ht="36" hidden="1" customHeight="1" x14ac:dyDescent="0.2">
      <c r="A61" s="92" t="s">
        <v>130</v>
      </c>
      <c r="B61" s="207" t="s">
        <v>131</v>
      </c>
      <c r="C61" s="88" t="s">
        <v>33</v>
      </c>
      <c r="D61" s="88" t="s">
        <v>112</v>
      </c>
      <c r="E61" s="89" t="s">
        <v>112</v>
      </c>
      <c r="F61" s="89" t="s">
        <v>112</v>
      </c>
      <c r="G61" s="89" t="s">
        <v>115</v>
      </c>
      <c r="H61" s="220">
        <v>0</v>
      </c>
      <c r="I61" s="90" t="s">
        <v>37</v>
      </c>
      <c r="J61" s="51">
        <v>0</v>
      </c>
      <c r="K61" s="52">
        <v>0</v>
      </c>
      <c r="L61" s="52">
        <v>0</v>
      </c>
      <c r="M61" s="52">
        <v>0</v>
      </c>
      <c r="N61" s="53">
        <v>0</v>
      </c>
      <c r="O61" s="53">
        <v>0</v>
      </c>
      <c r="P61" s="71">
        <v>0</v>
      </c>
      <c r="Q61" s="71">
        <v>0</v>
      </c>
      <c r="R61" s="44" t="s">
        <v>38</v>
      </c>
      <c r="S61" s="53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52">
        <f t="shared" si="5"/>
        <v>0</v>
      </c>
      <c r="Z61" s="46">
        <v>0</v>
      </c>
      <c r="AA61" s="46"/>
      <c r="AB61" s="34">
        <v>0</v>
      </c>
      <c r="AC61" s="56">
        <f>AB61+U61</f>
        <v>0</v>
      </c>
      <c r="AD61" s="91" t="str">
        <f>A61</f>
        <v>607-B</v>
      </c>
      <c r="AE61" s="74"/>
    </row>
    <row r="62" spans="1:31" s="31" customFormat="1" ht="36.75" hidden="1" customHeight="1" x14ac:dyDescent="0.2">
      <c r="A62" s="92" t="s">
        <v>130</v>
      </c>
      <c r="B62" s="207" t="s">
        <v>131</v>
      </c>
      <c r="C62" s="88" t="s">
        <v>33</v>
      </c>
      <c r="D62" s="88" t="s">
        <v>112</v>
      </c>
      <c r="E62" s="89" t="s">
        <v>112</v>
      </c>
      <c r="F62" s="89" t="s">
        <v>112</v>
      </c>
      <c r="G62" s="35" t="s">
        <v>116</v>
      </c>
      <c r="H62" s="220">
        <v>0</v>
      </c>
      <c r="I62" s="90" t="s">
        <v>37</v>
      </c>
      <c r="J62" s="51">
        <v>0</v>
      </c>
      <c r="K62" s="52">
        <v>0</v>
      </c>
      <c r="L62" s="52">
        <v>0</v>
      </c>
      <c r="M62" s="52">
        <v>0</v>
      </c>
      <c r="N62" s="53">
        <v>0</v>
      </c>
      <c r="O62" s="53">
        <v>0</v>
      </c>
      <c r="P62" s="71">
        <v>0</v>
      </c>
      <c r="Q62" s="71">
        <v>0</v>
      </c>
      <c r="R62" s="44" t="s">
        <v>38</v>
      </c>
      <c r="S62" s="53">
        <v>0</v>
      </c>
      <c r="T62" s="34">
        <v>0</v>
      </c>
      <c r="U62" s="34" t="e">
        <f>#REF!+Q62+T62</f>
        <v>#REF!</v>
      </c>
      <c r="V62" s="34">
        <v>0</v>
      </c>
      <c r="W62" s="34">
        <v>0</v>
      </c>
      <c r="X62" s="34">
        <v>0</v>
      </c>
      <c r="Y62" s="52">
        <f t="shared" si="5"/>
        <v>0</v>
      </c>
      <c r="Z62" s="46">
        <v>0</v>
      </c>
      <c r="AA62" s="46"/>
      <c r="AB62" s="34">
        <v>0</v>
      </c>
      <c r="AC62" s="56" t="e">
        <f>AB62+U62</f>
        <v>#REF!</v>
      </c>
      <c r="AD62" s="91" t="str">
        <f>A62</f>
        <v>607-B</v>
      </c>
      <c r="AE62" s="74"/>
    </row>
    <row r="63" spans="1:31" s="31" customFormat="1" ht="37" customHeight="1" x14ac:dyDescent="0.2">
      <c r="A63" s="92" t="s">
        <v>130</v>
      </c>
      <c r="B63" s="207" t="s">
        <v>131</v>
      </c>
      <c r="C63" s="88" t="s">
        <v>33</v>
      </c>
      <c r="D63" s="88" t="s">
        <v>50</v>
      </c>
      <c r="E63" s="89" t="s">
        <v>35</v>
      </c>
      <c r="F63" s="89" t="s">
        <v>85</v>
      </c>
      <c r="G63" s="35" t="s">
        <v>132</v>
      </c>
      <c r="H63" s="220">
        <v>45</v>
      </c>
      <c r="I63" s="90" t="s">
        <v>37</v>
      </c>
      <c r="J63" s="51">
        <v>1200</v>
      </c>
      <c r="K63" s="52">
        <v>0</v>
      </c>
      <c r="L63" s="52">
        <v>0</v>
      </c>
      <c r="M63" s="52">
        <f t="shared" ref="M63:M68" si="6">K63+L63</f>
        <v>0</v>
      </c>
      <c r="N63" s="53">
        <v>0</v>
      </c>
      <c r="O63" s="53">
        <v>0</v>
      </c>
      <c r="P63" s="71">
        <v>0</v>
      </c>
      <c r="Q63" s="71">
        <v>0</v>
      </c>
      <c r="R63" s="44" t="s">
        <v>38</v>
      </c>
      <c r="S63" s="53">
        <v>0</v>
      </c>
      <c r="T63" s="34">
        <v>0</v>
      </c>
      <c r="U63" s="34" t="e">
        <f>#REF!+Q63+T63</f>
        <v>#REF!</v>
      </c>
      <c r="V63" s="34">
        <f>M63*200</f>
        <v>0</v>
      </c>
      <c r="W63" s="34">
        <v>0</v>
      </c>
      <c r="X63" s="34">
        <v>330</v>
      </c>
      <c r="Y63" s="52">
        <f t="shared" si="5"/>
        <v>0</v>
      </c>
      <c r="Z63" s="46">
        <v>0</v>
      </c>
      <c r="AA63" s="46"/>
      <c r="AB63" s="34">
        <f>V63+Y63+Z63</f>
        <v>0</v>
      </c>
      <c r="AC63" s="56" t="e">
        <f>AB63+U63</f>
        <v>#REF!</v>
      </c>
      <c r="AD63" s="91" t="str">
        <f>A63</f>
        <v>607-B</v>
      </c>
      <c r="AE63" s="74" t="s">
        <v>133</v>
      </c>
    </row>
    <row r="64" spans="1:31" s="31" customFormat="1" ht="39" customHeight="1" x14ac:dyDescent="0.2">
      <c r="A64" s="92" t="s">
        <v>130</v>
      </c>
      <c r="B64" s="207" t="s">
        <v>131</v>
      </c>
      <c r="C64" s="88" t="s">
        <v>33</v>
      </c>
      <c r="D64" s="88" t="s">
        <v>50</v>
      </c>
      <c r="E64" s="89" t="s">
        <v>35</v>
      </c>
      <c r="F64" s="89" t="s">
        <v>134</v>
      </c>
      <c r="G64" s="35" t="s">
        <v>135</v>
      </c>
      <c r="H64" s="220">
        <v>45</v>
      </c>
      <c r="I64" s="90" t="s">
        <v>37</v>
      </c>
      <c r="J64" s="51">
        <v>1200</v>
      </c>
      <c r="K64" s="52">
        <v>0</v>
      </c>
      <c r="L64" s="52">
        <v>0</v>
      </c>
      <c r="M64" s="52">
        <f t="shared" si="6"/>
        <v>0</v>
      </c>
      <c r="N64" s="53">
        <v>0</v>
      </c>
      <c r="O64" s="53">
        <v>0</v>
      </c>
      <c r="P64" s="71">
        <v>0</v>
      </c>
      <c r="Q64" s="71">
        <v>0</v>
      </c>
      <c r="R64" s="44" t="s">
        <v>38</v>
      </c>
      <c r="S64" s="53">
        <v>0</v>
      </c>
      <c r="T64" s="34">
        <v>0</v>
      </c>
      <c r="U64" s="34" t="e">
        <f>#REF!+Q64+T64</f>
        <v>#REF!</v>
      </c>
      <c r="V64" s="34">
        <f>M64*200</f>
        <v>0</v>
      </c>
      <c r="W64" s="34">
        <v>0</v>
      </c>
      <c r="X64" s="34">
        <v>330</v>
      </c>
      <c r="Y64" s="52">
        <f t="shared" si="5"/>
        <v>0</v>
      </c>
      <c r="Z64" s="46">
        <v>0</v>
      </c>
      <c r="AA64" s="46"/>
      <c r="AB64" s="34">
        <f>V64+Y64+Z64</f>
        <v>0</v>
      </c>
      <c r="AC64" s="56" t="e">
        <f>AB64+U64</f>
        <v>#REF!</v>
      </c>
      <c r="AD64" s="91" t="str">
        <f>A64</f>
        <v>607-B</v>
      </c>
      <c r="AE64" s="74" t="s">
        <v>133</v>
      </c>
    </row>
    <row r="65" spans="1:31" s="31" customFormat="1" ht="33" hidden="1" customHeight="1" x14ac:dyDescent="0.2">
      <c r="A65" s="33" t="s">
        <v>136</v>
      </c>
      <c r="B65" s="33"/>
      <c r="C65" s="28" t="s">
        <v>33</v>
      </c>
      <c r="D65" s="28" t="s">
        <v>45</v>
      </c>
      <c r="E65" s="89" t="s">
        <v>35</v>
      </c>
      <c r="F65" s="35" t="s">
        <v>137</v>
      </c>
      <c r="G65" s="35" t="s">
        <v>138</v>
      </c>
      <c r="H65" s="220">
        <v>60</v>
      </c>
      <c r="I65" s="33" t="s">
        <v>37</v>
      </c>
      <c r="J65" s="51">
        <v>1200</v>
      </c>
      <c r="K65" s="52">
        <v>0</v>
      </c>
      <c r="L65" s="52">
        <v>20</v>
      </c>
      <c r="M65" s="52">
        <f t="shared" si="6"/>
        <v>20</v>
      </c>
      <c r="N65" s="53">
        <v>0</v>
      </c>
      <c r="O65" s="53">
        <v>0</v>
      </c>
      <c r="P65" s="71">
        <v>0</v>
      </c>
      <c r="Q65" s="54">
        <v>0</v>
      </c>
      <c r="R65" s="44" t="s">
        <v>38</v>
      </c>
      <c r="S65" s="34">
        <v>0</v>
      </c>
      <c r="T65" s="34">
        <v>0</v>
      </c>
      <c r="U65" s="34" t="e">
        <f>#REF!+Q65+T65</f>
        <v>#REF!</v>
      </c>
      <c r="V65" s="34">
        <f>M65*200</f>
        <v>4000</v>
      </c>
      <c r="W65" s="34">
        <v>20</v>
      </c>
      <c r="X65" s="34">
        <v>330</v>
      </c>
      <c r="Y65" s="52">
        <f t="shared" si="5"/>
        <v>6600</v>
      </c>
      <c r="Z65" s="46">
        <v>0</v>
      </c>
      <c r="AA65" s="46"/>
      <c r="AB65" s="34">
        <f>V65+Y65+Z65</f>
        <v>10600</v>
      </c>
      <c r="AC65" s="56" t="e">
        <f>AB65+U65</f>
        <v>#REF!</v>
      </c>
      <c r="AD65" s="91" t="str">
        <f>A65</f>
        <v>607-PR</v>
      </c>
      <c r="AE65" s="74"/>
    </row>
    <row r="66" spans="1:31" s="31" customFormat="1" ht="47.25" hidden="1" customHeight="1" x14ac:dyDescent="0.2">
      <c r="A66" s="33" t="s">
        <v>136</v>
      </c>
      <c r="B66" s="33"/>
      <c r="C66" s="28" t="s">
        <v>33</v>
      </c>
      <c r="D66" s="28" t="s">
        <v>45</v>
      </c>
      <c r="E66" s="89" t="s">
        <v>35</v>
      </c>
      <c r="F66" s="35" t="s">
        <v>134</v>
      </c>
      <c r="G66" s="35" t="s">
        <v>135</v>
      </c>
      <c r="H66" s="220">
        <v>45</v>
      </c>
      <c r="I66" s="33" t="s">
        <v>37</v>
      </c>
      <c r="J66" s="51">
        <v>1200</v>
      </c>
      <c r="K66" s="52">
        <v>25</v>
      </c>
      <c r="L66" s="52">
        <v>0</v>
      </c>
      <c r="M66" s="52">
        <f t="shared" si="6"/>
        <v>25</v>
      </c>
      <c r="N66" s="53">
        <v>0</v>
      </c>
      <c r="O66" s="53">
        <v>0</v>
      </c>
      <c r="P66" s="71">
        <v>0</v>
      </c>
      <c r="Q66" s="54">
        <v>0</v>
      </c>
      <c r="R66" s="44" t="s">
        <v>38</v>
      </c>
      <c r="S66" s="34">
        <v>0</v>
      </c>
      <c r="T66" s="34">
        <v>0</v>
      </c>
      <c r="U66" s="34" t="e">
        <f>#REF!+Q66+T66</f>
        <v>#REF!</v>
      </c>
      <c r="V66" s="34">
        <f>M66*200</f>
        <v>5000</v>
      </c>
      <c r="W66" s="34">
        <v>25</v>
      </c>
      <c r="X66" s="34">
        <v>330</v>
      </c>
      <c r="Y66" s="52">
        <f t="shared" si="5"/>
        <v>8250</v>
      </c>
      <c r="Z66" s="46">
        <v>0</v>
      </c>
      <c r="AA66" s="46"/>
      <c r="AB66" s="34">
        <f>V66+Y66+Z66</f>
        <v>13250</v>
      </c>
      <c r="AC66" s="56" t="e">
        <f>AB66+U66</f>
        <v>#REF!</v>
      </c>
      <c r="AD66" s="91" t="str">
        <f>A66</f>
        <v>607-PR</v>
      </c>
      <c r="AE66" s="74"/>
    </row>
    <row r="67" spans="1:31" s="31" customFormat="1" ht="47.25" customHeight="1" x14ac:dyDescent="0.2">
      <c r="A67" s="33" t="s">
        <v>136</v>
      </c>
      <c r="B67" s="33" t="s">
        <v>615</v>
      </c>
      <c r="C67" s="28" t="s">
        <v>33</v>
      </c>
      <c r="D67" s="28" t="s">
        <v>50</v>
      </c>
      <c r="E67" s="89" t="s">
        <v>35</v>
      </c>
      <c r="F67" s="35" t="s">
        <v>134</v>
      </c>
      <c r="G67" s="35" t="s">
        <v>135</v>
      </c>
      <c r="H67" s="220">
        <v>45</v>
      </c>
      <c r="I67" s="33" t="s">
        <v>37</v>
      </c>
      <c r="J67" s="51">
        <v>1200</v>
      </c>
      <c r="K67" s="52">
        <v>17</v>
      </c>
      <c r="L67" s="52">
        <v>0</v>
      </c>
      <c r="M67" s="52">
        <f t="shared" si="6"/>
        <v>17</v>
      </c>
      <c r="N67" s="53">
        <v>0</v>
      </c>
      <c r="O67" s="53">
        <v>0</v>
      </c>
      <c r="P67" s="71">
        <v>0</v>
      </c>
      <c r="Q67" s="54">
        <v>0</v>
      </c>
      <c r="R67" s="44" t="s">
        <v>38</v>
      </c>
      <c r="S67" s="34">
        <v>0</v>
      </c>
      <c r="T67" s="34">
        <v>0</v>
      </c>
      <c r="U67" s="34" t="e">
        <f>#REF!+Q67+T67</f>
        <v>#REF!</v>
      </c>
      <c r="V67" s="34">
        <f>M67*200</f>
        <v>3400</v>
      </c>
      <c r="W67" s="34">
        <v>17</v>
      </c>
      <c r="X67" s="34">
        <v>330</v>
      </c>
      <c r="Y67" s="52">
        <f t="shared" si="5"/>
        <v>5610</v>
      </c>
      <c r="Z67" s="46">
        <v>0</v>
      </c>
      <c r="AA67" s="34">
        <v>13250</v>
      </c>
      <c r="AB67" s="34">
        <f>V67+Y67+Z67</f>
        <v>9010</v>
      </c>
      <c r="AC67" s="56" t="e">
        <f>AB67+U67</f>
        <v>#REF!</v>
      </c>
      <c r="AD67" s="91" t="s">
        <v>136</v>
      </c>
      <c r="AE67" s="74"/>
    </row>
    <row r="68" spans="1:31" s="31" customFormat="1" ht="47.25" customHeight="1" x14ac:dyDescent="0.2">
      <c r="A68" s="33" t="s">
        <v>136</v>
      </c>
      <c r="B68" s="33" t="s">
        <v>620</v>
      </c>
      <c r="C68" s="28" t="s">
        <v>33</v>
      </c>
      <c r="D68" s="28" t="s">
        <v>50</v>
      </c>
      <c r="E68" s="89" t="s">
        <v>35</v>
      </c>
      <c r="F68" s="35" t="s">
        <v>85</v>
      </c>
      <c r="G68" s="35" t="s">
        <v>132</v>
      </c>
      <c r="H68" s="220">
        <v>45</v>
      </c>
      <c r="I68" s="33" t="s">
        <v>37</v>
      </c>
      <c r="J68" s="51">
        <v>1200</v>
      </c>
      <c r="K68" s="52">
        <v>0</v>
      </c>
      <c r="L68" s="52">
        <v>17</v>
      </c>
      <c r="M68" s="52">
        <f t="shared" si="6"/>
        <v>17</v>
      </c>
      <c r="N68" s="53">
        <v>0</v>
      </c>
      <c r="O68" s="53">
        <v>0</v>
      </c>
      <c r="P68" s="71">
        <v>0</v>
      </c>
      <c r="Q68" s="54">
        <v>0</v>
      </c>
      <c r="R68" s="44" t="s">
        <v>38</v>
      </c>
      <c r="S68" s="34">
        <v>0</v>
      </c>
      <c r="T68" s="34">
        <v>0</v>
      </c>
      <c r="U68" s="34">
        <v>20400</v>
      </c>
      <c r="V68" s="34">
        <v>3400</v>
      </c>
      <c r="W68" s="34">
        <v>17</v>
      </c>
      <c r="X68" s="34">
        <v>330</v>
      </c>
      <c r="Y68" s="52">
        <f t="shared" si="5"/>
        <v>5610</v>
      </c>
      <c r="Z68" s="46">
        <v>0</v>
      </c>
      <c r="AA68" s="34">
        <v>9010</v>
      </c>
      <c r="AB68" s="34">
        <f>V68+Y68+Z68</f>
        <v>9010</v>
      </c>
      <c r="AC68" s="56">
        <f>AB68+U68</f>
        <v>29410</v>
      </c>
      <c r="AD68" s="91" t="s">
        <v>136</v>
      </c>
      <c r="AE68" s="74"/>
    </row>
    <row r="69" spans="1:31" s="31" customFormat="1" ht="27" hidden="1" customHeight="1" x14ac:dyDescent="0.2">
      <c r="A69" s="33" t="s">
        <v>136</v>
      </c>
      <c r="B69" s="33"/>
      <c r="C69" s="28" t="s">
        <v>33</v>
      </c>
      <c r="D69" s="28" t="s">
        <v>112</v>
      </c>
      <c r="E69" s="35" t="s">
        <v>112</v>
      </c>
      <c r="F69" s="35" t="s">
        <v>112</v>
      </c>
      <c r="G69" s="35" t="s">
        <v>113</v>
      </c>
      <c r="H69" s="220" t="s">
        <v>112</v>
      </c>
      <c r="I69" s="33" t="s">
        <v>112</v>
      </c>
      <c r="J69" s="51">
        <v>0</v>
      </c>
      <c r="K69" s="52">
        <v>0</v>
      </c>
      <c r="L69" s="52">
        <v>0</v>
      </c>
      <c r="M69" s="52">
        <v>0</v>
      </c>
      <c r="N69" s="53">
        <v>0</v>
      </c>
      <c r="O69" s="53">
        <v>0</v>
      </c>
      <c r="P69" s="71">
        <v>0</v>
      </c>
      <c r="Q69" s="54">
        <v>0</v>
      </c>
      <c r="R69" s="44" t="s">
        <v>38</v>
      </c>
      <c r="S69" s="34">
        <v>0</v>
      </c>
      <c r="T69" s="34">
        <v>21000</v>
      </c>
      <c r="U69" s="34" t="e">
        <f>#REF!+Q69+T69</f>
        <v>#REF!</v>
      </c>
      <c r="V69" s="34">
        <v>0</v>
      </c>
      <c r="W69" s="34">
        <v>0</v>
      </c>
      <c r="X69" s="34">
        <v>0</v>
      </c>
      <c r="Y69" s="52">
        <v>0</v>
      </c>
      <c r="Z69" s="46">
        <v>0</v>
      </c>
      <c r="AA69" s="46"/>
      <c r="AB69" s="34">
        <v>0</v>
      </c>
      <c r="AC69" s="56" t="e">
        <f>AB69+U69</f>
        <v>#REF!</v>
      </c>
      <c r="AD69" s="91" t="str">
        <f>A69</f>
        <v>607-PR</v>
      </c>
      <c r="AE69" s="74"/>
    </row>
    <row r="70" spans="1:31" s="31" customFormat="1" ht="27" hidden="1" customHeight="1" x14ac:dyDescent="0.2">
      <c r="A70" s="33" t="s">
        <v>136</v>
      </c>
      <c r="B70" s="33" t="s">
        <v>616</v>
      </c>
      <c r="C70" s="28" t="s">
        <v>33</v>
      </c>
      <c r="D70" s="28" t="s">
        <v>112</v>
      </c>
      <c r="E70" s="35" t="s">
        <v>112</v>
      </c>
      <c r="F70" s="35" t="s">
        <v>112</v>
      </c>
      <c r="G70" s="35" t="s">
        <v>113</v>
      </c>
      <c r="H70" s="220" t="s">
        <v>112</v>
      </c>
      <c r="I70" s="33" t="s">
        <v>112</v>
      </c>
      <c r="J70" s="51">
        <v>0</v>
      </c>
      <c r="K70" s="52">
        <v>0</v>
      </c>
      <c r="L70" s="52">
        <v>0</v>
      </c>
      <c r="M70" s="52">
        <v>0</v>
      </c>
      <c r="N70" s="53">
        <v>0</v>
      </c>
      <c r="O70" s="53">
        <v>0</v>
      </c>
      <c r="P70" s="71">
        <v>0</v>
      </c>
      <c r="Q70" s="54">
        <v>0</v>
      </c>
      <c r="R70" s="44" t="s">
        <v>38</v>
      </c>
      <c r="S70" s="34">
        <v>0</v>
      </c>
      <c r="T70" s="34">
        <v>10500</v>
      </c>
      <c r="U70" s="34" t="e">
        <f>#REF!+Q70+T70</f>
        <v>#REF!</v>
      </c>
      <c r="V70" s="34">
        <v>0</v>
      </c>
      <c r="W70" s="34">
        <v>0</v>
      </c>
      <c r="X70" s="34">
        <v>0</v>
      </c>
      <c r="Y70" s="52">
        <v>0</v>
      </c>
      <c r="Z70" s="46">
        <v>0</v>
      </c>
      <c r="AA70" s="34">
        <v>0</v>
      </c>
      <c r="AB70" s="56">
        <v>0</v>
      </c>
      <c r="AC70" s="56" t="e">
        <f>AB70+U70</f>
        <v>#REF!</v>
      </c>
      <c r="AD70" s="91" t="str">
        <f>A70</f>
        <v>607-PR</v>
      </c>
      <c r="AE70" s="74"/>
    </row>
    <row r="71" spans="1:31" s="31" customFormat="1" ht="36" hidden="1" customHeight="1" x14ac:dyDescent="0.2">
      <c r="A71" s="33" t="s">
        <v>136</v>
      </c>
      <c r="B71" s="33" t="s">
        <v>621</v>
      </c>
      <c r="C71" s="28" t="s">
        <v>33</v>
      </c>
      <c r="D71" s="28" t="s">
        <v>112</v>
      </c>
      <c r="E71" s="35" t="s">
        <v>112</v>
      </c>
      <c r="F71" s="35" t="s">
        <v>112</v>
      </c>
      <c r="G71" s="35" t="s">
        <v>622</v>
      </c>
      <c r="H71" s="220" t="s">
        <v>112</v>
      </c>
      <c r="I71" s="33" t="s">
        <v>112</v>
      </c>
      <c r="J71" s="51">
        <v>0</v>
      </c>
      <c r="K71" s="52">
        <v>0</v>
      </c>
      <c r="L71" s="52">
        <v>0</v>
      </c>
      <c r="M71" s="52">
        <v>0</v>
      </c>
      <c r="N71" s="53">
        <v>0</v>
      </c>
      <c r="O71" s="53">
        <v>0</v>
      </c>
      <c r="P71" s="71">
        <v>0</v>
      </c>
      <c r="Q71" s="54">
        <v>0</v>
      </c>
      <c r="R71" s="44" t="s">
        <v>38</v>
      </c>
      <c r="S71" s="34">
        <v>0</v>
      </c>
      <c r="T71" s="34">
        <v>10500</v>
      </c>
      <c r="U71" s="34">
        <v>10500</v>
      </c>
      <c r="V71" s="34">
        <v>0</v>
      </c>
      <c r="W71" s="34">
        <v>0</v>
      </c>
      <c r="X71" s="34">
        <v>0</v>
      </c>
      <c r="Y71" s="52">
        <v>0</v>
      </c>
      <c r="Z71" s="46">
        <v>0</v>
      </c>
      <c r="AA71" s="56">
        <v>0</v>
      </c>
      <c r="AB71" s="56">
        <v>0</v>
      </c>
      <c r="AC71" s="56">
        <f>AB71+U71</f>
        <v>10500</v>
      </c>
      <c r="AD71" s="91" t="s">
        <v>136</v>
      </c>
      <c r="AE71" s="74"/>
    </row>
    <row r="72" spans="1:31" s="31" customFormat="1" ht="43.5" hidden="1" customHeight="1" x14ac:dyDescent="0.2">
      <c r="A72" s="33" t="s">
        <v>136</v>
      </c>
      <c r="B72" s="33"/>
      <c r="C72" s="28" t="s">
        <v>33</v>
      </c>
      <c r="D72" s="28" t="s">
        <v>112</v>
      </c>
      <c r="E72" s="35" t="s">
        <v>112</v>
      </c>
      <c r="F72" s="35" t="s">
        <v>112</v>
      </c>
      <c r="G72" s="35" t="s">
        <v>114</v>
      </c>
      <c r="H72" s="220" t="s">
        <v>112</v>
      </c>
      <c r="I72" s="33" t="s">
        <v>112</v>
      </c>
      <c r="J72" s="51">
        <v>0</v>
      </c>
      <c r="K72" s="52">
        <v>0</v>
      </c>
      <c r="L72" s="52">
        <v>0</v>
      </c>
      <c r="M72" s="52">
        <v>0</v>
      </c>
      <c r="N72" s="53">
        <v>0</v>
      </c>
      <c r="O72" s="53">
        <v>0</v>
      </c>
      <c r="P72" s="71">
        <v>0</v>
      </c>
      <c r="Q72" s="54">
        <v>0</v>
      </c>
      <c r="R72" s="44" t="s">
        <v>38</v>
      </c>
      <c r="S72" s="34">
        <v>0</v>
      </c>
      <c r="T72" s="34">
        <v>9390</v>
      </c>
      <c r="U72" s="34" t="e">
        <f>#REF!+Q72+T72</f>
        <v>#REF!</v>
      </c>
      <c r="V72" s="34">
        <v>0</v>
      </c>
      <c r="W72" s="34">
        <v>0</v>
      </c>
      <c r="X72" s="34">
        <v>0</v>
      </c>
      <c r="Y72" s="52">
        <v>0</v>
      </c>
      <c r="Z72" s="46">
        <v>0</v>
      </c>
      <c r="AA72" s="46"/>
      <c r="AB72" s="34">
        <v>0</v>
      </c>
      <c r="AC72" s="56" t="e">
        <f>AB72+U72</f>
        <v>#REF!</v>
      </c>
      <c r="AD72" s="91" t="str">
        <f>A72</f>
        <v>607-PR</v>
      </c>
      <c r="AE72" s="74"/>
    </row>
    <row r="73" spans="1:31" s="31" customFormat="1" ht="37.5" hidden="1" customHeight="1" x14ac:dyDescent="0.2">
      <c r="A73" s="33" t="s">
        <v>136</v>
      </c>
      <c r="B73" s="33"/>
      <c r="C73" s="28" t="s">
        <v>33</v>
      </c>
      <c r="D73" s="28" t="s">
        <v>112</v>
      </c>
      <c r="E73" s="35" t="s">
        <v>112</v>
      </c>
      <c r="F73" s="209" t="s">
        <v>112</v>
      </c>
      <c r="G73" s="35" t="s">
        <v>115</v>
      </c>
      <c r="H73" s="220" t="s">
        <v>112</v>
      </c>
      <c r="I73" s="33" t="s">
        <v>112</v>
      </c>
      <c r="J73" s="51">
        <v>0</v>
      </c>
      <c r="K73" s="52">
        <v>0</v>
      </c>
      <c r="L73" s="52">
        <v>0</v>
      </c>
      <c r="M73" s="52">
        <v>0</v>
      </c>
      <c r="N73" s="53">
        <v>0</v>
      </c>
      <c r="O73" s="53">
        <v>0</v>
      </c>
      <c r="P73" s="71">
        <v>0</v>
      </c>
      <c r="Q73" s="54">
        <v>0</v>
      </c>
      <c r="R73" s="44" t="s">
        <v>38</v>
      </c>
      <c r="S73" s="34">
        <v>0</v>
      </c>
      <c r="T73" s="34">
        <v>21000</v>
      </c>
      <c r="U73" s="34" t="e">
        <f>#REF!+Q73+T73</f>
        <v>#REF!</v>
      </c>
      <c r="V73" s="34">
        <v>0</v>
      </c>
      <c r="W73" s="34">
        <v>0</v>
      </c>
      <c r="X73" s="34">
        <v>0</v>
      </c>
      <c r="Y73" s="52">
        <v>0</v>
      </c>
      <c r="Z73" s="46">
        <v>0</v>
      </c>
      <c r="AA73" s="46"/>
      <c r="AB73" s="34">
        <v>0</v>
      </c>
      <c r="AC73" s="56" t="e">
        <f>AB73+U73</f>
        <v>#REF!</v>
      </c>
      <c r="AD73" s="91" t="str">
        <f>A73</f>
        <v>607-PR</v>
      </c>
      <c r="AE73" s="74"/>
    </row>
    <row r="74" spans="1:31" s="31" customFormat="1" ht="31.5" hidden="1" customHeight="1" x14ac:dyDescent="0.2">
      <c r="A74" s="33" t="s">
        <v>136</v>
      </c>
      <c r="B74" s="33"/>
      <c r="C74" s="28" t="s">
        <v>33</v>
      </c>
      <c r="D74" s="28" t="s">
        <v>112</v>
      </c>
      <c r="E74" s="35" t="s">
        <v>112</v>
      </c>
      <c r="F74" s="35" t="s">
        <v>112</v>
      </c>
      <c r="G74" s="35" t="s">
        <v>116</v>
      </c>
      <c r="H74" s="220" t="s">
        <v>112</v>
      </c>
      <c r="I74" s="33" t="s">
        <v>112</v>
      </c>
      <c r="J74" s="51">
        <v>0</v>
      </c>
      <c r="K74" s="52">
        <v>0</v>
      </c>
      <c r="L74" s="52">
        <v>0</v>
      </c>
      <c r="M74" s="52">
        <v>0</v>
      </c>
      <c r="N74" s="53">
        <v>0</v>
      </c>
      <c r="O74" s="53">
        <v>0</v>
      </c>
      <c r="P74" s="71">
        <v>0</v>
      </c>
      <c r="Q74" s="54">
        <v>0</v>
      </c>
      <c r="R74" s="44" t="s">
        <v>38</v>
      </c>
      <c r="S74" s="34">
        <v>0</v>
      </c>
      <c r="T74" s="34">
        <v>8390</v>
      </c>
      <c r="U74" s="34">
        <v>8390</v>
      </c>
      <c r="V74" s="34">
        <v>0</v>
      </c>
      <c r="W74" s="34">
        <v>0</v>
      </c>
      <c r="X74" s="34">
        <v>0</v>
      </c>
      <c r="Y74" s="52">
        <v>0</v>
      </c>
      <c r="Z74" s="46">
        <v>0</v>
      </c>
      <c r="AA74" s="46"/>
      <c r="AB74" s="34">
        <v>0</v>
      </c>
      <c r="AC74" s="56">
        <f>AB74+U74</f>
        <v>8390</v>
      </c>
      <c r="AD74" s="91" t="str">
        <f>A74</f>
        <v>607-PR</v>
      </c>
      <c r="AE74" s="74"/>
    </row>
    <row r="75" spans="1:31" s="31" customFormat="1" ht="31.5" hidden="1" customHeight="1" x14ac:dyDescent="0.2">
      <c r="A75" s="33" t="s">
        <v>136</v>
      </c>
      <c r="B75" s="33" t="s">
        <v>617</v>
      </c>
      <c r="C75" s="28" t="s">
        <v>33</v>
      </c>
      <c r="D75" s="28" t="s">
        <v>112</v>
      </c>
      <c r="E75" s="35" t="s">
        <v>112</v>
      </c>
      <c r="F75" s="35" t="s">
        <v>112</v>
      </c>
      <c r="G75" s="35" t="s">
        <v>618</v>
      </c>
      <c r="H75" s="220" t="s">
        <v>112</v>
      </c>
      <c r="I75" s="33" t="s">
        <v>112</v>
      </c>
      <c r="J75" s="51">
        <v>0</v>
      </c>
      <c r="K75" s="52">
        <v>0</v>
      </c>
      <c r="L75" s="52">
        <v>0</v>
      </c>
      <c r="M75" s="52">
        <v>0</v>
      </c>
      <c r="N75" s="53">
        <v>0</v>
      </c>
      <c r="O75" s="53">
        <v>0</v>
      </c>
      <c r="P75" s="71">
        <v>0</v>
      </c>
      <c r="Q75" s="54">
        <v>0</v>
      </c>
      <c r="R75" s="44" t="s">
        <v>38</v>
      </c>
      <c r="S75" s="34">
        <v>0</v>
      </c>
      <c r="T75" s="34">
        <v>3895</v>
      </c>
      <c r="U75" s="34">
        <v>3895</v>
      </c>
      <c r="V75" s="34">
        <v>0</v>
      </c>
      <c r="W75" s="34">
        <v>0</v>
      </c>
      <c r="X75" s="34">
        <v>0</v>
      </c>
      <c r="Y75" s="52">
        <v>0</v>
      </c>
      <c r="Z75" s="46">
        <v>0</v>
      </c>
      <c r="AA75" s="34">
        <v>0</v>
      </c>
      <c r="AB75" s="56">
        <v>0</v>
      </c>
      <c r="AC75" s="56">
        <f>AB75+U75</f>
        <v>3895</v>
      </c>
      <c r="AD75" s="91" t="s">
        <v>136</v>
      </c>
      <c r="AE75" s="74"/>
    </row>
    <row r="76" spans="1:31" s="31" customFormat="1" ht="31.5" hidden="1" customHeight="1" x14ac:dyDescent="0.2">
      <c r="A76" s="33" t="s">
        <v>136</v>
      </c>
      <c r="B76" s="33" t="s">
        <v>623</v>
      </c>
      <c r="C76" s="28" t="s">
        <v>33</v>
      </c>
      <c r="D76" s="28" t="s">
        <v>112</v>
      </c>
      <c r="E76" s="35" t="s">
        <v>112</v>
      </c>
      <c r="F76" s="35" t="s">
        <v>112</v>
      </c>
      <c r="G76" s="35" t="s">
        <v>618</v>
      </c>
      <c r="H76" s="220" t="s">
        <v>112</v>
      </c>
      <c r="I76" s="33" t="s">
        <v>112</v>
      </c>
      <c r="J76" s="51">
        <v>0</v>
      </c>
      <c r="K76" s="52">
        <v>0</v>
      </c>
      <c r="L76" s="52">
        <v>0</v>
      </c>
      <c r="M76" s="52">
        <v>0</v>
      </c>
      <c r="N76" s="53">
        <v>0</v>
      </c>
      <c r="O76" s="53">
        <v>0</v>
      </c>
      <c r="P76" s="71">
        <v>0</v>
      </c>
      <c r="Q76" s="54">
        <v>0</v>
      </c>
      <c r="R76" s="44" t="s">
        <v>38</v>
      </c>
      <c r="S76" s="34">
        <v>0</v>
      </c>
      <c r="T76" s="34">
        <v>3895</v>
      </c>
      <c r="U76" s="34">
        <v>3895</v>
      </c>
      <c r="V76" s="34">
        <v>0</v>
      </c>
      <c r="W76" s="34">
        <v>0</v>
      </c>
      <c r="X76" s="34">
        <v>0</v>
      </c>
      <c r="Y76" s="52">
        <v>0</v>
      </c>
      <c r="Z76" s="46">
        <v>0</v>
      </c>
      <c r="AA76" s="56">
        <v>0</v>
      </c>
      <c r="AB76" s="56">
        <v>0</v>
      </c>
      <c r="AC76" s="56">
        <f>AB76+U76</f>
        <v>3895</v>
      </c>
      <c r="AD76" s="91" t="s">
        <v>136</v>
      </c>
      <c r="AE76" s="74"/>
    </row>
    <row r="77" spans="1:31" s="31" customFormat="1" ht="33" customHeight="1" x14ac:dyDescent="0.2">
      <c r="A77" s="33" t="s">
        <v>136</v>
      </c>
      <c r="B77" s="33"/>
      <c r="C77" s="28" t="s">
        <v>33</v>
      </c>
      <c r="D77" s="28" t="s">
        <v>50</v>
      </c>
      <c r="E77" s="35" t="s">
        <v>139</v>
      </c>
      <c r="F77" s="35" t="s">
        <v>137</v>
      </c>
      <c r="G77" s="35" t="s">
        <v>138</v>
      </c>
      <c r="H77" s="220">
        <v>60</v>
      </c>
      <c r="I77" s="33" t="s">
        <v>37</v>
      </c>
      <c r="J77" s="51">
        <v>1200</v>
      </c>
      <c r="K77" s="52">
        <v>17</v>
      </c>
      <c r="L77" s="52">
        <v>0</v>
      </c>
      <c r="M77" s="52">
        <f t="shared" ref="M77:M149" si="7">K77+L77</f>
        <v>17</v>
      </c>
      <c r="N77" s="34">
        <v>0</v>
      </c>
      <c r="O77" s="34">
        <v>0</v>
      </c>
      <c r="P77" s="54">
        <v>0</v>
      </c>
      <c r="Q77" s="54">
        <v>0</v>
      </c>
      <c r="R77" s="44" t="s">
        <v>38</v>
      </c>
      <c r="S77" s="34">
        <v>0</v>
      </c>
      <c r="T77" s="34">
        <v>0</v>
      </c>
      <c r="U77" s="34" t="e">
        <f>#REF!+Q77+T77</f>
        <v>#REF!</v>
      </c>
      <c r="V77" s="34">
        <f>M77*200</f>
        <v>3400</v>
      </c>
      <c r="W77" s="34">
        <v>17</v>
      </c>
      <c r="X77" s="34">
        <v>330</v>
      </c>
      <c r="Y77" s="52">
        <f>SUM(X77*W77)</f>
        <v>5610</v>
      </c>
      <c r="Z77" s="52">
        <v>0</v>
      </c>
      <c r="AA77" s="52"/>
      <c r="AB77" s="34">
        <f>V77+Y77+Z77</f>
        <v>9010</v>
      </c>
      <c r="AC77" s="56" t="e">
        <f>AB77+U77</f>
        <v>#REF!</v>
      </c>
      <c r="AD77" s="91" t="str">
        <f>A77</f>
        <v>607-PR</v>
      </c>
      <c r="AE77" s="74"/>
    </row>
    <row r="78" spans="1:31" s="31" customFormat="1" ht="33" customHeight="1" x14ac:dyDescent="0.2">
      <c r="A78" s="33" t="s">
        <v>136</v>
      </c>
      <c r="B78" s="33"/>
      <c r="C78" s="28" t="s">
        <v>33</v>
      </c>
      <c r="D78" s="28" t="s">
        <v>50</v>
      </c>
      <c r="E78" s="35" t="s">
        <v>139</v>
      </c>
      <c r="F78" s="111" t="s">
        <v>140</v>
      </c>
      <c r="G78" s="35" t="s">
        <v>141</v>
      </c>
      <c r="H78" s="220">
        <v>45</v>
      </c>
      <c r="I78" s="33" t="s">
        <v>37</v>
      </c>
      <c r="J78" s="51">
        <v>1200</v>
      </c>
      <c r="K78" s="52">
        <v>0</v>
      </c>
      <c r="L78" s="52">
        <v>17</v>
      </c>
      <c r="M78" s="52">
        <f t="shared" si="7"/>
        <v>17</v>
      </c>
      <c r="N78" s="53">
        <v>0</v>
      </c>
      <c r="O78" s="53">
        <v>0</v>
      </c>
      <c r="P78" s="71">
        <v>0</v>
      </c>
      <c r="Q78" s="54">
        <v>0</v>
      </c>
      <c r="R78" s="44" t="s">
        <v>38</v>
      </c>
      <c r="S78" s="34">
        <v>0</v>
      </c>
      <c r="T78" s="34">
        <v>0</v>
      </c>
      <c r="U78" s="34" t="e">
        <f>#REF!+Q78+T78</f>
        <v>#REF!</v>
      </c>
      <c r="V78" s="34">
        <f>M78*200</f>
        <v>3400</v>
      </c>
      <c r="W78" s="34">
        <v>17</v>
      </c>
      <c r="X78" s="34">
        <v>330</v>
      </c>
      <c r="Y78" s="52">
        <f>SUM(X78*W78)</f>
        <v>5610</v>
      </c>
      <c r="Z78" s="46">
        <v>0</v>
      </c>
      <c r="AA78" s="46"/>
      <c r="AB78" s="34">
        <f>V78+Y78+Z78</f>
        <v>9010</v>
      </c>
      <c r="AC78" s="56" t="e">
        <f>AB78+U78</f>
        <v>#REF!</v>
      </c>
      <c r="AD78" s="91" t="str">
        <f>A78</f>
        <v>607-PR</v>
      </c>
      <c r="AE78" s="74"/>
    </row>
    <row r="79" spans="1:31" s="31" customFormat="1" ht="43" hidden="1" customHeight="1" x14ac:dyDescent="0.2">
      <c r="A79" s="33" t="s">
        <v>142</v>
      </c>
      <c r="B79" s="207" t="s">
        <v>131</v>
      </c>
      <c r="C79" s="63" t="s">
        <v>33</v>
      </c>
      <c r="D79" s="63" t="s">
        <v>45</v>
      </c>
      <c r="E79" s="37" t="s">
        <v>143</v>
      </c>
      <c r="F79" s="37" t="s">
        <v>144</v>
      </c>
      <c r="G79" s="37" t="s">
        <v>145</v>
      </c>
      <c r="H79" s="245">
        <v>75</v>
      </c>
      <c r="I79" s="62" t="s">
        <v>37</v>
      </c>
      <c r="J79" s="39">
        <v>1200</v>
      </c>
      <c r="K79" s="40">
        <v>0</v>
      </c>
      <c r="L79" s="40">
        <v>0</v>
      </c>
      <c r="M79" s="40">
        <f t="shared" si="7"/>
        <v>0</v>
      </c>
      <c r="N79" s="42">
        <v>0</v>
      </c>
      <c r="O79" s="42">
        <v>0</v>
      </c>
      <c r="P79" s="67">
        <v>0</v>
      </c>
      <c r="Q79" s="43">
        <v>0</v>
      </c>
      <c r="R79" s="210" t="s">
        <v>38</v>
      </c>
      <c r="S79" s="41">
        <v>0</v>
      </c>
      <c r="T79" s="41">
        <v>0</v>
      </c>
      <c r="U79" s="41" t="e">
        <f>#REF!+Q79+T79</f>
        <v>#REF!</v>
      </c>
      <c r="V79" s="41">
        <f>M79*200</f>
        <v>0</v>
      </c>
      <c r="W79" s="41">
        <v>0</v>
      </c>
      <c r="X79" s="41">
        <v>132</v>
      </c>
      <c r="Y79" s="40">
        <f>SUM(X79*W79)</f>
        <v>0</v>
      </c>
      <c r="Z79" s="45">
        <v>0</v>
      </c>
      <c r="AA79" s="45"/>
      <c r="AB79" s="41">
        <f>V79+Y79+Z79</f>
        <v>0</v>
      </c>
      <c r="AC79" s="47" t="e">
        <f>AB79+U79</f>
        <v>#REF!</v>
      </c>
      <c r="AD79" s="91" t="s">
        <v>142</v>
      </c>
      <c r="AE79" s="74" t="s">
        <v>146</v>
      </c>
    </row>
    <row r="80" spans="1:31" s="31" customFormat="1" ht="45.75" hidden="1" customHeight="1" x14ac:dyDescent="0.2">
      <c r="A80" s="186" t="s">
        <v>147</v>
      </c>
      <c r="B80" s="186" t="s">
        <v>762</v>
      </c>
      <c r="C80" s="179" t="s">
        <v>33</v>
      </c>
      <c r="D80" s="179" t="s">
        <v>45</v>
      </c>
      <c r="E80" s="180" t="s">
        <v>148</v>
      </c>
      <c r="F80" s="180" t="s">
        <v>149</v>
      </c>
      <c r="G80" s="180" t="s">
        <v>150</v>
      </c>
      <c r="H80" s="246">
        <v>45</v>
      </c>
      <c r="I80" s="178" t="s">
        <v>48</v>
      </c>
      <c r="J80" s="183">
        <v>585</v>
      </c>
      <c r="K80" s="181">
        <v>0</v>
      </c>
      <c r="L80" s="181">
        <v>20</v>
      </c>
      <c r="M80" s="181">
        <f t="shared" si="7"/>
        <v>20</v>
      </c>
      <c r="N80" s="53">
        <v>28</v>
      </c>
      <c r="O80" s="53">
        <v>14</v>
      </c>
      <c r="P80" s="71">
        <v>0.4</v>
      </c>
      <c r="Q80" s="71">
        <f t="shared" ref="Q80:Q137" si="8">SUM(O80*P80*N80)</f>
        <v>156.80000000000001</v>
      </c>
      <c r="R80" s="44" t="s">
        <v>151</v>
      </c>
      <c r="S80" s="53">
        <v>0</v>
      </c>
      <c r="T80" s="34">
        <f>(M80*S80)</f>
        <v>0</v>
      </c>
      <c r="U80" s="34" t="e">
        <f>#REF!+Q80+T80</f>
        <v>#REF!</v>
      </c>
      <c r="V80" s="34">
        <f>M80*200</f>
        <v>4000</v>
      </c>
      <c r="W80" s="34">
        <v>1</v>
      </c>
      <c r="X80" s="34">
        <v>160</v>
      </c>
      <c r="Y80" s="52">
        <f>SUM(W80*X80)</f>
        <v>160</v>
      </c>
      <c r="Z80" s="46">
        <v>0</v>
      </c>
      <c r="AA80" s="46"/>
      <c r="AB80" s="34">
        <f>V80+Y80+Z80</f>
        <v>4160</v>
      </c>
      <c r="AC80" s="30" t="e">
        <f>AB80+U80</f>
        <v>#REF!</v>
      </c>
      <c r="AD80" s="91" t="str">
        <f>A80</f>
        <v>610-PR</v>
      </c>
      <c r="AE80" s="74" t="s">
        <v>152</v>
      </c>
    </row>
    <row r="81" spans="1:31" s="31" customFormat="1" ht="46" hidden="1" customHeight="1" x14ac:dyDescent="0.2">
      <c r="A81" s="186" t="s">
        <v>147</v>
      </c>
      <c r="B81" s="186" t="s">
        <v>759</v>
      </c>
      <c r="C81" s="179" t="s">
        <v>33</v>
      </c>
      <c r="D81" s="179" t="s">
        <v>45</v>
      </c>
      <c r="E81" s="180" t="s">
        <v>153</v>
      </c>
      <c r="F81" s="180" t="s">
        <v>149</v>
      </c>
      <c r="G81" s="180" t="s">
        <v>154</v>
      </c>
      <c r="H81" s="220">
        <v>45</v>
      </c>
      <c r="I81" s="33" t="s">
        <v>48</v>
      </c>
      <c r="J81" s="51">
        <v>585</v>
      </c>
      <c r="K81" s="52">
        <v>0</v>
      </c>
      <c r="L81" s="52">
        <v>0</v>
      </c>
      <c r="M81" s="52">
        <f t="shared" si="7"/>
        <v>0</v>
      </c>
      <c r="N81" s="53">
        <v>0</v>
      </c>
      <c r="O81" s="53">
        <v>14</v>
      </c>
      <c r="P81" s="71">
        <v>0.4</v>
      </c>
      <c r="Q81" s="71">
        <f t="shared" si="8"/>
        <v>0</v>
      </c>
      <c r="R81" s="110" t="s">
        <v>155</v>
      </c>
      <c r="S81" s="53">
        <v>0</v>
      </c>
      <c r="T81" s="34">
        <f>(M81*S81)</f>
        <v>0</v>
      </c>
      <c r="U81" s="34" t="e">
        <f>#REF!+Q81+T81</f>
        <v>#REF!</v>
      </c>
      <c r="V81" s="34">
        <f>M81*200</f>
        <v>0</v>
      </c>
      <c r="W81" s="34">
        <v>0</v>
      </c>
      <c r="X81" s="34">
        <v>160</v>
      </c>
      <c r="Y81" s="52">
        <f>SUM(W81*X81)</f>
        <v>0</v>
      </c>
      <c r="Z81" s="46">
        <v>0</v>
      </c>
      <c r="AA81" s="46"/>
      <c r="AB81" s="34">
        <f>V81+Y81+Z81</f>
        <v>0</v>
      </c>
      <c r="AC81" s="30" t="e">
        <f>AB81+U81</f>
        <v>#REF!</v>
      </c>
      <c r="AD81" s="91" t="str">
        <f>A81</f>
        <v>610-PR</v>
      </c>
      <c r="AE81" s="74" t="s">
        <v>152</v>
      </c>
    </row>
    <row r="82" spans="1:31" s="31" customFormat="1" ht="46.5" hidden="1" customHeight="1" x14ac:dyDescent="0.2">
      <c r="A82" s="33" t="s">
        <v>147</v>
      </c>
      <c r="B82" s="33"/>
      <c r="C82" s="28" t="s">
        <v>33</v>
      </c>
      <c r="D82" s="28" t="s">
        <v>45</v>
      </c>
      <c r="E82" s="35" t="s">
        <v>156</v>
      </c>
      <c r="F82" s="35" t="s">
        <v>157</v>
      </c>
      <c r="G82" s="35" t="s">
        <v>158</v>
      </c>
      <c r="H82" s="220">
        <v>45</v>
      </c>
      <c r="I82" s="33" t="s">
        <v>48</v>
      </c>
      <c r="J82" s="51">
        <v>585</v>
      </c>
      <c r="K82" s="52">
        <v>0</v>
      </c>
      <c r="L82" s="52">
        <v>20</v>
      </c>
      <c r="M82" s="52">
        <f t="shared" si="7"/>
        <v>20</v>
      </c>
      <c r="N82" s="53">
        <v>28</v>
      </c>
      <c r="O82" s="53">
        <v>8</v>
      </c>
      <c r="P82" s="71">
        <v>0.4</v>
      </c>
      <c r="Q82" s="54">
        <f t="shared" si="8"/>
        <v>89.600000000000009</v>
      </c>
      <c r="R82" s="35" t="s">
        <v>159</v>
      </c>
      <c r="S82" s="34">
        <v>0</v>
      </c>
      <c r="T82" s="34">
        <f>(M82*S82)</f>
        <v>0</v>
      </c>
      <c r="U82" s="34" t="e">
        <f>#REF!+Q82+T82</f>
        <v>#REF!</v>
      </c>
      <c r="V82" s="34">
        <f>M82*200</f>
        <v>4000</v>
      </c>
      <c r="W82" s="34">
        <v>1</v>
      </c>
      <c r="X82" s="34">
        <v>160</v>
      </c>
      <c r="Y82" s="52">
        <f>SUM(X82*W82)</f>
        <v>160</v>
      </c>
      <c r="Z82" s="52">
        <v>0</v>
      </c>
      <c r="AA82" s="52"/>
      <c r="AB82" s="34">
        <f>V82+Y82+Z82</f>
        <v>4160</v>
      </c>
      <c r="AC82" s="81" t="e">
        <f>AB82+U82</f>
        <v>#REF!</v>
      </c>
      <c r="AD82" s="91" t="str">
        <f>A82</f>
        <v>610-PR</v>
      </c>
      <c r="AE82" s="74" t="s">
        <v>160</v>
      </c>
    </row>
    <row r="83" spans="1:31" s="31" customFormat="1" ht="47.25" customHeight="1" x14ac:dyDescent="0.2">
      <c r="A83" s="74" t="s">
        <v>147</v>
      </c>
      <c r="B83" s="74" t="s">
        <v>619</v>
      </c>
      <c r="C83" s="74" t="s">
        <v>33</v>
      </c>
      <c r="D83" s="74" t="s">
        <v>50</v>
      </c>
      <c r="E83" s="35" t="s">
        <v>161</v>
      </c>
      <c r="F83" s="99" t="s">
        <v>162</v>
      </c>
      <c r="G83" s="99" t="s">
        <v>163</v>
      </c>
      <c r="H83" s="248">
        <v>45</v>
      </c>
      <c r="I83" s="74" t="s">
        <v>37</v>
      </c>
      <c r="J83" s="100">
        <v>1200</v>
      </c>
      <c r="K83" s="100">
        <v>0</v>
      </c>
      <c r="L83" s="100">
        <v>0</v>
      </c>
      <c r="M83" s="100">
        <f t="shared" si="7"/>
        <v>0</v>
      </c>
      <c r="N83" s="100">
        <v>0</v>
      </c>
      <c r="O83" s="212">
        <v>10</v>
      </c>
      <c r="P83" s="213">
        <v>0.4</v>
      </c>
      <c r="Q83" s="71">
        <f t="shared" si="8"/>
        <v>0</v>
      </c>
      <c r="R83" s="107" t="s">
        <v>164</v>
      </c>
      <c r="S83" s="212">
        <v>0</v>
      </c>
      <c r="T83" s="100">
        <f>(M83*S83)</f>
        <v>0</v>
      </c>
      <c r="U83" s="100" t="e">
        <f>#REF!+Q83+T83</f>
        <v>#REF!</v>
      </c>
      <c r="V83" s="100">
        <f>M83*200</f>
        <v>0</v>
      </c>
      <c r="W83" s="100">
        <v>0</v>
      </c>
      <c r="X83" s="100">
        <v>160</v>
      </c>
      <c r="Y83" s="100">
        <f>SUM(X83*W83)</f>
        <v>0</v>
      </c>
      <c r="Z83" s="100">
        <v>0</v>
      </c>
      <c r="AA83" s="214"/>
      <c r="AB83" s="100">
        <f>V83+Y83+Z83</f>
        <v>0</v>
      </c>
      <c r="AC83" s="81" t="e">
        <f>AB83+U83</f>
        <v>#REF!</v>
      </c>
      <c r="AD83" s="91" t="str">
        <f>A83</f>
        <v>610-PR</v>
      </c>
      <c r="AE83" s="74"/>
    </row>
    <row r="84" spans="1:31" s="31" customFormat="1" ht="45.75" customHeight="1" x14ac:dyDescent="0.2">
      <c r="A84" s="74" t="s">
        <v>147</v>
      </c>
      <c r="B84" s="74"/>
      <c r="C84" s="28" t="s">
        <v>33</v>
      </c>
      <c r="D84" s="28" t="s">
        <v>50</v>
      </c>
      <c r="E84" s="35" t="s">
        <v>165</v>
      </c>
      <c r="F84" s="35" t="s">
        <v>166</v>
      </c>
      <c r="G84" s="89" t="s">
        <v>167</v>
      </c>
      <c r="H84" s="220">
        <v>45</v>
      </c>
      <c r="I84" s="33" t="s">
        <v>48</v>
      </c>
      <c r="J84" s="51">
        <v>585</v>
      </c>
      <c r="K84" s="52">
        <v>17</v>
      </c>
      <c r="L84" s="52">
        <v>0</v>
      </c>
      <c r="M84" s="52">
        <f t="shared" si="7"/>
        <v>17</v>
      </c>
      <c r="N84" s="53">
        <v>28</v>
      </c>
      <c r="O84" s="53">
        <v>120</v>
      </c>
      <c r="P84" s="71">
        <v>0.4</v>
      </c>
      <c r="Q84" s="71">
        <f t="shared" si="8"/>
        <v>1344</v>
      </c>
      <c r="R84" s="107" t="s">
        <v>168</v>
      </c>
      <c r="S84" s="53">
        <v>0</v>
      </c>
      <c r="T84" s="34">
        <f>(M84*S84)</f>
        <v>0</v>
      </c>
      <c r="U84" s="34" t="e">
        <f>#REF!+Q84+T84</f>
        <v>#REF!</v>
      </c>
      <c r="V84" s="53">
        <f>M84*200</f>
        <v>3400</v>
      </c>
      <c r="W84" s="53">
        <v>1</v>
      </c>
      <c r="X84" s="53">
        <v>650</v>
      </c>
      <c r="Y84" s="52">
        <f>SUM(X84*W84)</f>
        <v>650</v>
      </c>
      <c r="Z84" s="46">
        <v>0</v>
      </c>
      <c r="AA84" s="46"/>
      <c r="AB84" s="34">
        <f>V84+Y84+Z84</f>
        <v>4050</v>
      </c>
      <c r="AC84" s="81" t="e">
        <f>AB84+U84</f>
        <v>#REF!</v>
      </c>
      <c r="AD84" s="91" t="str">
        <f>A84</f>
        <v>610-PR</v>
      </c>
      <c r="AE84" s="74"/>
    </row>
    <row r="85" spans="1:31" s="31" customFormat="1" ht="45.75" customHeight="1" x14ac:dyDescent="0.2">
      <c r="A85" s="74" t="s">
        <v>147</v>
      </c>
      <c r="B85" s="74" t="s">
        <v>612</v>
      </c>
      <c r="C85" s="28" t="s">
        <v>33</v>
      </c>
      <c r="D85" s="28" t="s">
        <v>50</v>
      </c>
      <c r="E85" s="89" t="s">
        <v>385</v>
      </c>
      <c r="F85" s="35" t="s">
        <v>602</v>
      </c>
      <c r="G85" s="89" t="s">
        <v>603</v>
      </c>
      <c r="H85" s="220">
        <v>45</v>
      </c>
      <c r="I85" s="33" t="s">
        <v>48</v>
      </c>
      <c r="J85" s="51">
        <v>585</v>
      </c>
      <c r="K85" s="52">
        <v>17</v>
      </c>
      <c r="L85" s="52">
        <v>0</v>
      </c>
      <c r="M85" s="52">
        <f t="shared" si="7"/>
        <v>17</v>
      </c>
      <c r="N85" s="53">
        <v>28</v>
      </c>
      <c r="O85" s="53">
        <v>14</v>
      </c>
      <c r="P85" s="71">
        <v>0.4</v>
      </c>
      <c r="Q85" s="71">
        <f t="shared" si="8"/>
        <v>156.80000000000001</v>
      </c>
      <c r="R85" s="107" t="s">
        <v>169</v>
      </c>
      <c r="S85" s="53">
        <v>0</v>
      </c>
      <c r="T85" s="34">
        <v>0</v>
      </c>
      <c r="U85" s="34" t="e">
        <f>#REF!+Q85+T85</f>
        <v>#REF!</v>
      </c>
      <c r="V85" s="53">
        <f>M85*200</f>
        <v>3400</v>
      </c>
      <c r="W85" s="53">
        <v>1</v>
      </c>
      <c r="X85" s="53">
        <v>160</v>
      </c>
      <c r="Y85" s="52">
        <f>SUM(X85*W85)</f>
        <v>160</v>
      </c>
      <c r="Z85" s="46">
        <v>0</v>
      </c>
      <c r="AA85" s="34">
        <v>3810</v>
      </c>
      <c r="AB85" s="34">
        <f>V85+Y85+Z85</f>
        <v>3560</v>
      </c>
      <c r="AC85" s="81" t="e">
        <f>AB85+U85</f>
        <v>#REF!</v>
      </c>
      <c r="AD85" s="91" t="s">
        <v>147</v>
      </c>
      <c r="AE85" s="74"/>
    </row>
    <row r="86" spans="1:31" s="31" customFormat="1" ht="45.75" customHeight="1" x14ac:dyDescent="0.2">
      <c r="A86" s="186" t="s">
        <v>147</v>
      </c>
      <c r="B86" s="186" t="s">
        <v>694</v>
      </c>
      <c r="C86" s="28" t="s">
        <v>33</v>
      </c>
      <c r="D86" s="28" t="s">
        <v>50</v>
      </c>
      <c r="E86" s="89" t="s">
        <v>385</v>
      </c>
      <c r="F86" s="180" t="s">
        <v>693</v>
      </c>
      <c r="G86" s="89" t="s">
        <v>150</v>
      </c>
      <c r="H86" s="220">
        <v>45</v>
      </c>
      <c r="I86" s="33" t="s">
        <v>172</v>
      </c>
      <c r="J86" s="51">
        <v>585</v>
      </c>
      <c r="K86" s="52">
        <v>20</v>
      </c>
      <c r="L86" s="52">
        <v>0</v>
      </c>
      <c r="M86" s="52">
        <f t="shared" si="7"/>
        <v>20</v>
      </c>
      <c r="N86" s="53">
        <v>28</v>
      </c>
      <c r="O86" s="53">
        <v>14</v>
      </c>
      <c r="P86" s="71">
        <v>0.4</v>
      </c>
      <c r="Q86" s="71">
        <f t="shared" si="8"/>
        <v>156.80000000000001</v>
      </c>
      <c r="R86" s="107" t="s">
        <v>169</v>
      </c>
      <c r="S86" s="53">
        <v>0</v>
      </c>
      <c r="T86" s="34">
        <v>0</v>
      </c>
      <c r="U86" s="34" t="e">
        <f>#REF!+Q86+T86</f>
        <v>#REF!</v>
      </c>
      <c r="V86" s="53">
        <f>M86*200</f>
        <v>4000</v>
      </c>
      <c r="W86" s="53">
        <v>1</v>
      </c>
      <c r="X86" s="53">
        <v>160</v>
      </c>
      <c r="Y86" s="52">
        <f t="shared" ref="Y86:Y89" si="9">SUM(X86*W86)</f>
        <v>160</v>
      </c>
      <c r="Z86" s="46">
        <v>0</v>
      </c>
      <c r="AA86" s="34"/>
      <c r="AB86" s="34">
        <f>V86+Y86+Z86</f>
        <v>4160</v>
      </c>
      <c r="AC86" s="81" t="e">
        <f>AB86+U86</f>
        <v>#REF!</v>
      </c>
      <c r="AD86" s="91" t="s">
        <v>147</v>
      </c>
      <c r="AE86" s="74"/>
    </row>
    <row r="87" spans="1:31" s="31" customFormat="1" ht="45.75" customHeight="1" x14ac:dyDescent="0.2">
      <c r="A87" s="186" t="s">
        <v>147</v>
      </c>
      <c r="B87" s="186" t="s">
        <v>764</v>
      </c>
      <c r="C87" s="179" t="s">
        <v>33</v>
      </c>
      <c r="D87" s="179" t="s">
        <v>50</v>
      </c>
      <c r="E87" s="187" t="s">
        <v>385</v>
      </c>
      <c r="F87" s="180" t="s">
        <v>670</v>
      </c>
      <c r="G87" s="187" t="s">
        <v>763</v>
      </c>
      <c r="H87" s="220">
        <v>45</v>
      </c>
      <c r="I87" s="33" t="s">
        <v>172</v>
      </c>
      <c r="J87" s="51">
        <v>585</v>
      </c>
      <c r="K87" s="52">
        <v>0</v>
      </c>
      <c r="L87" s="52">
        <v>20</v>
      </c>
      <c r="M87" s="52">
        <f t="shared" si="7"/>
        <v>20</v>
      </c>
      <c r="N87" s="53">
        <v>28</v>
      </c>
      <c r="O87" s="53">
        <v>14</v>
      </c>
      <c r="P87" s="71">
        <v>0.4</v>
      </c>
      <c r="Q87" s="71">
        <f t="shared" si="8"/>
        <v>156.80000000000001</v>
      </c>
      <c r="R87" s="107" t="s">
        <v>32</v>
      </c>
      <c r="S87" s="53">
        <v>0</v>
      </c>
      <c r="T87" s="34">
        <v>0</v>
      </c>
      <c r="U87" s="34" t="e">
        <f>#REF!+Q87+T87</f>
        <v>#REF!</v>
      </c>
      <c r="V87" s="53">
        <f>M87*200</f>
        <v>4000</v>
      </c>
      <c r="W87" s="53">
        <v>1</v>
      </c>
      <c r="X87" s="53">
        <v>160</v>
      </c>
      <c r="Y87" s="52">
        <f t="shared" si="9"/>
        <v>160</v>
      </c>
      <c r="Z87" s="46">
        <v>0</v>
      </c>
      <c r="AA87" s="34"/>
      <c r="AB87" s="34">
        <f>V87+Y87+Z87</f>
        <v>4160</v>
      </c>
      <c r="AC87" s="81" t="e">
        <f>AB87+U87</f>
        <v>#REF!</v>
      </c>
      <c r="AD87" s="91"/>
      <c r="AE87" s="74"/>
    </row>
    <row r="88" spans="1:31" s="31" customFormat="1" ht="45.75" customHeight="1" x14ac:dyDescent="0.2">
      <c r="A88" s="74" t="s">
        <v>147</v>
      </c>
      <c r="B88" s="74" t="s">
        <v>612</v>
      </c>
      <c r="C88" s="28" t="s">
        <v>33</v>
      </c>
      <c r="D88" s="28" t="s">
        <v>50</v>
      </c>
      <c r="E88" s="89" t="s">
        <v>385</v>
      </c>
      <c r="F88" s="35" t="s">
        <v>78</v>
      </c>
      <c r="G88" s="89" t="s">
        <v>150</v>
      </c>
      <c r="H88" s="220">
        <v>45</v>
      </c>
      <c r="I88" s="33" t="s">
        <v>172</v>
      </c>
      <c r="J88" s="51">
        <v>585</v>
      </c>
      <c r="K88" s="52">
        <v>0</v>
      </c>
      <c r="L88" s="52">
        <v>20</v>
      </c>
      <c r="M88" s="52">
        <f t="shared" si="7"/>
        <v>20</v>
      </c>
      <c r="N88" s="53">
        <v>28</v>
      </c>
      <c r="O88" s="53">
        <v>14</v>
      </c>
      <c r="P88" s="71">
        <v>0.4</v>
      </c>
      <c r="Q88" s="71">
        <f t="shared" si="8"/>
        <v>156.80000000000001</v>
      </c>
      <c r="R88" s="107" t="s">
        <v>169</v>
      </c>
      <c r="S88" s="53">
        <v>0</v>
      </c>
      <c r="T88" s="34">
        <v>0</v>
      </c>
      <c r="U88" s="34" t="e">
        <f>#REF!+Q88+T88</f>
        <v>#REF!</v>
      </c>
      <c r="V88" s="53">
        <f>M88*200</f>
        <v>4000</v>
      </c>
      <c r="W88" s="53">
        <v>1</v>
      </c>
      <c r="X88" s="53">
        <v>160</v>
      </c>
      <c r="Y88" s="52">
        <f t="shared" si="9"/>
        <v>160</v>
      </c>
      <c r="Z88" s="46">
        <v>0</v>
      </c>
      <c r="AA88" s="34"/>
      <c r="AB88" s="34">
        <f>V88+Y88+Z88</f>
        <v>4160</v>
      </c>
      <c r="AC88" s="81" t="e">
        <f>AB88+U88</f>
        <v>#REF!</v>
      </c>
      <c r="AD88" s="91" t="s">
        <v>147</v>
      </c>
      <c r="AE88" s="74"/>
    </row>
    <row r="89" spans="1:31" s="31" customFormat="1" ht="45.75" hidden="1" customHeight="1" x14ac:dyDescent="0.2">
      <c r="A89" s="186" t="s">
        <v>147</v>
      </c>
      <c r="B89" s="186" t="s">
        <v>696</v>
      </c>
      <c r="C89" s="28" t="s">
        <v>33</v>
      </c>
      <c r="D89" s="28" t="s">
        <v>45</v>
      </c>
      <c r="E89" s="89" t="s">
        <v>148</v>
      </c>
      <c r="F89" s="180" t="s">
        <v>695</v>
      </c>
      <c r="G89" s="89" t="s">
        <v>154</v>
      </c>
      <c r="H89" s="220">
        <v>45</v>
      </c>
      <c r="I89" s="33" t="s">
        <v>37</v>
      </c>
      <c r="J89" s="51">
        <v>753</v>
      </c>
      <c r="K89" s="52">
        <v>20</v>
      </c>
      <c r="L89" s="52">
        <v>0</v>
      </c>
      <c r="M89" s="52">
        <f t="shared" si="7"/>
        <v>20</v>
      </c>
      <c r="N89" s="53">
        <v>0</v>
      </c>
      <c r="O89" s="53">
        <v>14</v>
      </c>
      <c r="P89" s="71">
        <v>0.4</v>
      </c>
      <c r="Q89" s="71">
        <f t="shared" si="8"/>
        <v>0</v>
      </c>
      <c r="R89" s="107" t="s">
        <v>169</v>
      </c>
      <c r="S89" s="53">
        <v>0</v>
      </c>
      <c r="T89" s="34">
        <v>0</v>
      </c>
      <c r="U89" s="34" t="e">
        <f>#REF!+Q89+T89</f>
        <v>#REF!</v>
      </c>
      <c r="V89" s="53">
        <f>M89*200</f>
        <v>4000</v>
      </c>
      <c r="W89" s="53">
        <v>14</v>
      </c>
      <c r="X89" s="53">
        <v>160</v>
      </c>
      <c r="Y89" s="52">
        <f t="shared" si="9"/>
        <v>2240</v>
      </c>
      <c r="Z89" s="46">
        <v>0</v>
      </c>
      <c r="AA89" s="34"/>
      <c r="AB89" s="34">
        <f>V89+Y89+Z89</f>
        <v>6240</v>
      </c>
      <c r="AC89" s="81" t="e">
        <f>AB89+U89</f>
        <v>#REF!</v>
      </c>
      <c r="AD89" s="91" t="s">
        <v>147</v>
      </c>
      <c r="AE89" s="74"/>
    </row>
    <row r="90" spans="1:31" s="31" customFormat="1" ht="45.75" customHeight="1" x14ac:dyDescent="0.2">
      <c r="A90" s="74" t="s">
        <v>147</v>
      </c>
      <c r="B90" s="74"/>
      <c r="C90" s="28" t="s">
        <v>33</v>
      </c>
      <c r="D90" s="28" t="s">
        <v>50</v>
      </c>
      <c r="E90" s="89" t="s">
        <v>121</v>
      </c>
      <c r="F90" s="35" t="s">
        <v>166</v>
      </c>
      <c r="G90" s="89" t="s">
        <v>167</v>
      </c>
      <c r="H90" s="220">
        <v>45</v>
      </c>
      <c r="I90" s="33" t="s">
        <v>48</v>
      </c>
      <c r="J90" s="51">
        <v>585</v>
      </c>
      <c r="K90" s="52">
        <v>17</v>
      </c>
      <c r="L90" s="52">
        <v>0</v>
      </c>
      <c r="M90" s="52">
        <f t="shared" si="7"/>
        <v>17</v>
      </c>
      <c r="N90" s="53">
        <v>28</v>
      </c>
      <c r="O90" s="53">
        <v>88</v>
      </c>
      <c r="P90" s="71">
        <v>0.4</v>
      </c>
      <c r="Q90" s="71">
        <f t="shared" si="8"/>
        <v>985.60000000000014</v>
      </c>
      <c r="R90" s="107" t="s">
        <v>169</v>
      </c>
      <c r="S90" s="53">
        <v>0</v>
      </c>
      <c r="T90" s="34">
        <f>(M90*S90)</f>
        <v>0</v>
      </c>
      <c r="U90" s="34" t="e">
        <f>#REF!+Q90+T90</f>
        <v>#REF!</v>
      </c>
      <c r="V90" s="53">
        <f>M90*200</f>
        <v>3400</v>
      </c>
      <c r="W90" s="53">
        <v>1</v>
      </c>
      <c r="X90" s="53">
        <v>410</v>
      </c>
      <c r="Y90" s="52">
        <f>SUM(X90*W90)</f>
        <v>410</v>
      </c>
      <c r="Z90" s="46">
        <v>0</v>
      </c>
      <c r="AA90" s="46"/>
      <c r="AB90" s="34">
        <f>V90+Y90+Z90</f>
        <v>3810</v>
      </c>
      <c r="AC90" s="81" t="e">
        <f>AB90+U90</f>
        <v>#REF!</v>
      </c>
      <c r="AD90" s="91" t="str">
        <f>A90</f>
        <v>610-PR</v>
      </c>
      <c r="AE90" s="74"/>
    </row>
    <row r="91" spans="1:31" s="31" customFormat="1" ht="58" hidden="1" customHeight="1" x14ac:dyDescent="0.2">
      <c r="A91" s="74" t="s">
        <v>147</v>
      </c>
      <c r="B91" s="74"/>
      <c r="C91" s="28" t="s">
        <v>33</v>
      </c>
      <c r="D91" s="28" t="s">
        <v>34</v>
      </c>
      <c r="E91" s="35" t="s">
        <v>170</v>
      </c>
      <c r="F91" s="99" t="s">
        <v>78</v>
      </c>
      <c r="G91" s="99" t="s">
        <v>171</v>
      </c>
      <c r="H91" s="220">
        <v>45</v>
      </c>
      <c r="I91" s="33" t="s">
        <v>172</v>
      </c>
      <c r="J91" s="51">
        <v>585</v>
      </c>
      <c r="K91" s="52">
        <v>17</v>
      </c>
      <c r="L91" s="52">
        <v>0</v>
      </c>
      <c r="M91" s="52">
        <f t="shared" si="7"/>
        <v>17</v>
      </c>
      <c r="N91" s="53">
        <v>14</v>
      </c>
      <c r="O91" s="53">
        <v>236</v>
      </c>
      <c r="P91" s="71">
        <v>0.4</v>
      </c>
      <c r="Q91" s="71">
        <f t="shared" si="8"/>
        <v>1321.6000000000001</v>
      </c>
      <c r="R91" s="107" t="s">
        <v>173</v>
      </c>
      <c r="S91" s="53">
        <v>0</v>
      </c>
      <c r="T91" s="34">
        <f>(M91*S91)</f>
        <v>0</v>
      </c>
      <c r="U91" s="34" t="e">
        <f>#REF!+Q91+T91</f>
        <v>#REF!</v>
      </c>
      <c r="V91" s="34">
        <f>M91*200</f>
        <v>3400</v>
      </c>
      <c r="W91" s="34">
        <v>1</v>
      </c>
      <c r="X91" s="34">
        <v>660</v>
      </c>
      <c r="Y91" s="52">
        <f>SUM(W91*X91)</f>
        <v>660</v>
      </c>
      <c r="Z91" s="46">
        <v>0</v>
      </c>
      <c r="AA91" s="46"/>
      <c r="AB91" s="34">
        <f>V91+Y91+Z91</f>
        <v>4060</v>
      </c>
      <c r="AC91" s="30" t="e">
        <f>AB91+U91</f>
        <v>#REF!</v>
      </c>
      <c r="AD91" s="91" t="str">
        <f>A91</f>
        <v>610-PR</v>
      </c>
      <c r="AE91" s="74"/>
    </row>
    <row r="92" spans="1:31" s="31" customFormat="1" ht="100" hidden="1" customHeight="1" x14ac:dyDescent="0.2">
      <c r="A92" s="74" t="s">
        <v>147</v>
      </c>
      <c r="B92" s="74"/>
      <c r="C92" s="74" t="s">
        <v>33</v>
      </c>
      <c r="D92" s="74" t="s">
        <v>34</v>
      </c>
      <c r="E92" s="89" t="s">
        <v>35</v>
      </c>
      <c r="F92" s="99" t="s">
        <v>174</v>
      </c>
      <c r="G92" s="99" t="s">
        <v>175</v>
      </c>
      <c r="H92" s="248">
        <v>45</v>
      </c>
      <c r="I92" s="74" t="s">
        <v>172</v>
      </c>
      <c r="J92" s="100">
        <v>585</v>
      </c>
      <c r="K92" s="100">
        <v>0</v>
      </c>
      <c r="L92" s="100">
        <v>17</v>
      </c>
      <c r="M92" s="100">
        <f t="shared" si="7"/>
        <v>17</v>
      </c>
      <c r="N92" s="100">
        <v>14</v>
      </c>
      <c r="O92" s="212">
        <v>88</v>
      </c>
      <c r="P92" s="213">
        <v>0.4</v>
      </c>
      <c r="Q92" s="71">
        <f t="shared" si="8"/>
        <v>492.80000000000007</v>
      </c>
      <c r="R92" s="44" t="s">
        <v>176</v>
      </c>
      <c r="S92" s="212">
        <v>0</v>
      </c>
      <c r="T92" s="100">
        <f>(M92*S92)</f>
        <v>0</v>
      </c>
      <c r="U92" s="100" t="e">
        <f>#REF!+Q92+T92</f>
        <v>#REF!</v>
      </c>
      <c r="V92" s="100">
        <f>M92*200</f>
        <v>3400</v>
      </c>
      <c r="W92" s="100">
        <v>14</v>
      </c>
      <c r="X92" s="100">
        <v>330</v>
      </c>
      <c r="Y92" s="100">
        <f t="shared" ref="Y92:Y142" si="10">SUM(X92*W92)</f>
        <v>4620</v>
      </c>
      <c r="Z92" s="100">
        <v>0</v>
      </c>
      <c r="AA92" s="214"/>
      <c r="AB92" s="100">
        <f>V92+Y92+Z92</f>
        <v>8020</v>
      </c>
      <c r="AC92" s="81" t="e">
        <f>AB92+U92</f>
        <v>#REF!</v>
      </c>
      <c r="AD92" s="91" t="str">
        <f>A92</f>
        <v>610-PR</v>
      </c>
      <c r="AE92" s="74"/>
    </row>
    <row r="93" spans="1:31" s="31" customFormat="1" ht="62" hidden="1" customHeight="1" x14ac:dyDescent="0.2">
      <c r="A93" s="102" t="s">
        <v>147</v>
      </c>
      <c r="B93" s="101" t="s">
        <v>32</v>
      </c>
      <c r="C93" s="102" t="s">
        <v>33</v>
      </c>
      <c r="D93" s="102" t="s">
        <v>34</v>
      </c>
      <c r="E93" s="95" t="s">
        <v>177</v>
      </c>
      <c r="F93" s="103" t="s">
        <v>157</v>
      </c>
      <c r="G93" s="103" t="s">
        <v>158</v>
      </c>
      <c r="H93" s="249">
        <v>45</v>
      </c>
      <c r="I93" s="102" t="s">
        <v>48</v>
      </c>
      <c r="J93" s="104">
        <v>585</v>
      </c>
      <c r="K93" s="104">
        <v>0</v>
      </c>
      <c r="L93" s="104">
        <v>0</v>
      </c>
      <c r="M93" s="104">
        <f t="shared" si="7"/>
        <v>0</v>
      </c>
      <c r="N93" s="104">
        <v>0</v>
      </c>
      <c r="O93" s="105">
        <v>88</v>
      </c>
      <c r="P93" s="106">
        <v>0.4</v>
      </c>
      <c r="Q93" s="67">
        <f t="shared" si="8"/>
        <v>0</v>
      </c>
      <c r="R93" s="68" t="s">
        <v>178</v>
      </c>
      <c r="S93" s="105">
        <v>0</v>
      </c>
      <c r="T93" s="104">
        <f>(M93*S93)</f>
        <v>0</v>
      </c>
      <c r="U93" s="104" t="e">
        <f>#REF!+Q93+T93</f>
        <v>#REF!</v>
      </c>
      <c r="V93" s="104">
        <f>M93*200</f>
        <v>0</v>
      </c>
      <c r="W93" s="104">
        <v>0</v>
      </c>
      <c r="X93" s="104">
        <v>420</v>
      </c>
      <c r="Y93" s="104">
        <f t="shared" si="10"/>
        <v>0</v>
      </c>
      <c r="Z93" s="104">
        <v>0</v>
      </c>
      <c r="AA93" s="215"/>
      <c r="AB93" s="104">
        <f>V93+Y93+Z93</f>
        <v>0</v>
      </c>
      <c r="AC93" s="41" t="e">
        <f>AB93+U93</f>
        <v>#REF!</v>
      </c>
      <c r="AD93" s="97" t="str">
        <f>A93</f>
        <v>610-PR</v>
      </c>
      <c r="AE93" s="74" t="s">
        <v>179</v>
      </c>
    </row>
    <row r="94" spans="1:31" s="31" customFormat="1" ht="35.25" hidden="1" customHeight="1" x14ac:dyDescent="0.2">
      <c r="A94" s="33" t="s">
        <v>180</v>
      </c>
      <c r="B94" s="33" t="s">
        <v>636</v>
      </c>
      <c r="C94" s="28" t="s">
        <v>77</v>
      </c>
      <c r="D94" s="28" t="s">
        <v>103</v>
      </c>
      <c r="E94" s="35" t="s">
        <v>181</v>
      </c>
      <c r="F94" s="35" t="s">
        <v>182</v>
      </c>
      <c r="G94" s="35" t="s">
        <v>81</v>
      </c>
      <c r="H94" s="220">
        <v>42</v>
      </c>
      <c r="I94" s="33" t="s">
        <v>48</v>
      </c>
      <c r="J94" s="51">
        <v>585</v>
      </c>
      <c r="K94" s="52">
        <v>15</v>
      </c>
      <c r="L94" s="52">
        <v>0</v>
      </c>
      <c r="M94" s="52">
        <f t="shared" si="7"/>
        <v>15</v>
      </c>
      <c r="N94" s="53">
        <v>28</v>
      </c>
      <c r="O94" s="53">
        <v>36</v>
      </c>
      <c r="P94" s="71">
        <v>0.4</v>
      </c>
      <c r="Q94" s="71">
        <f t="shared" si="8"/>
        <v>403.2</v>
      </c>
      <c r="R94" s="44" t="s">
        <v>183</v>
      </c>
      <c r="S94" s="53">
        <v>0</v>
      </c>
      <c r="T94" s="34">
        <f>(M94*S94)</f>
        <v>0</v>
      </c>
      <c r="U94" s="34" t="e">
        <f>#REF!+Q94+T94</f>
        <v>#REF!</v>
      </c>
      <c r="V94" s="53">
        <f>M94*200</f>
        <v>3000</v>
      </c>
      <c r="W94" s="53">
        <v>1</v>
      </c>
      <c r="X94" s="53">
        <v>210</v>
      </c>
      <c r="Y94" s="52">
        <f t="shared" si="10"/>
        <v>210</v>
      </c>
      <c r="Z94" s="46">
        <v>0</v>
      </c>
      <c r="AA94" s="46"/>
      <c r="AB94" s="34">
        <f>V94+Y94+Z94</f>
        <v>3210</v>
      </c>
      <c r="AC94" s="34" t="e">
        <f>AB94+U94</f>
        <v>#REF!</v>
      </c>
      <c r="AD94" s="57" t="str">
        <f>A94</f>
        <v>611-PR</v>
      </c>
      <c r="AE94" s="74" t="s">
        <v>184</v>
      </c>
    </row>
    <row r="95" spans="1:31" s="31" customFormat="1" ht="60" hidden="1" customHeight="1" x14ac:dyDescent="0.2">
      <c r="A95" s="33" t="s">
        <v>180</v>
      </c>
      <c r="B95" s="33" t="s">
        <v>32</v>
      </c>
      <c r="C95" s="28" t="s">
        <v>77</v>
      </c>
      <c r="D95" s="28" t="s">
        <v>103</v>
      </c>
      <c r="E95" s="35" t="s">
        <v>185</v>
      </c>
      <c r="F95" s="35" t="s">
        <v>186</v>
      </c>
      <c r="G95" s="35" t="s">
        <v>81</v>
      </c>
      <c r="H95" s="220">
        <v>42</v>
      </c>
      <c r="I95" s="33" t="s">
        <v>48</v>
      </c>
      <c r="J95" s="51">
        <v>585</v>
      </c>
      <c r="K95" s="52">
        <v>15</v>
      </c>
      <c r="L95" s="52">
        <v>0</v>
      </c>
      <c r="M95" s="52">
        <f t="shared" si="7"/>
        <v>15</v>
      </c>
      <c r="N95" s="53">
        <v>14</v>
      </c>
      <c r="O95" s="53">
        <v>55</v>
      </c>
      <c r="P95" s="71">
        <v>0.4</v>
      </c>
      <c r="Q95" s="71">
        <f t="shared" si="8"/>
        <v>308</v>
      </c>
      <c r="R95" s="107" t="s">
        <v>187</v>
      </c>
      <c r="S95" s="53">
        <v>0</v>
      </c>
      <c r="T95" s="34">
        <f>(M95*S95)</f>
        <v>0</v>
      </c>
      <c r="U95" s="34" t="e">
        <f>#REF!+Q95+T95</f>
        <v>#REF!</v>
      </c>
      <c r="V95" s="53">
        <f>M95*200</f>
        <v>3000</v>
      </c>
      <c r="W95" s="53">
        <v>1</v>
      </c>
      <c r="X95" s="53">
        <v>176</v>
      </c>
      <c r="Y95" s="52">
        <f t="shared" si="10"/>
        <v>176</v>
      </c>
      <c r="Z95" s="46">
        <v>0</v>
      </c>
      <c r="AA95" s="46"/>
      <c r="AB95" s="34">
        <f>V95+Y95+Z95</f>
        <v>3176</v>
      </c>
      <c r="AC95" s="34" t="e">
        <f>AB95+U95</f>
        <v>#REF!</v>
      </c>
      <c r="AD95" s="57" t="str">
        <f>A95</f>
        <v>611-PR</v>
      </c>
      <c r="AE95" s="74" t="s">
        <v>188</v>
      </c>
    </row>
    <row r="96" spans="1:31" s="31" customFormat="1" ht="45" hidden="1" customHeight="1" x14ac:dyDescent="0.2">
      <c r="A96" s="33" t="s">
        <v>180</v>
      </c>
      <c r="B96" s="33"/>
      <c r="C96" s="28" t="s">
        <v>77</v>
      </c>
      <c r="D96" s="28" t="s">
        <v>103</v>
      </c>
      <c r="E96" s="35" t="s">
        <v>189</v>
      </c>
      <c r="F96" s="35" t="s">
        <v>190</v>
      </c>
      <c r="G96" s="35" t="s">
        <v>84</v>
      </c>
      <c r="H96" s="220">
        <v>42</v>
      </c>
      <c r="I96" s="33" t="s">
        <v>48</v>
      </c>
      <c r="J96" s="51">
        <v>585</v>
      </c>
      <c r="K96" s="52">
        <v>0</v>
      </c>
      <c r="L96" s="52">
        <v>18</v>
      </c>
      <c r="M96" s="52">
        <f t="shared" si="7"/>
        <v>18</v>
      </c>
      <c r="N96" s="53">
        <v>28</v>
      </c>
      <c r="O96" s="53">
        <v>23</v>
      </c>
      <c r="P96" s="71">
        <v>0.4</v>
      </c>
      <c r="Q96" s="71">
        <f t="shared" si="8"/>
        <v>257.60000000000002</v>
      </c>
      <c r="R96" s="44" t="s">
        <v>191</v>
      </c>
      <c r="S96" s="53">
        <v>0</v>
      </c>
      <c r="T96" s="34">
        <f>(M96*S96)</f>
        <v>0</v>
      </c>
      <c r="U96" s="34" t="e">
        <f>#REF!+Q96+T96</f>
        <v>#REF!</v>
      </c>
      <c r="V96" s="53">
        <f>M96*200</f>
        <v>3600</v>
      </c>
      <c r="W96" s="53">
        <v>1</v>
      </c>
      <c r="X96" s="53">
        <v>187</v>
      </c>
      <c r="Y96" s="52">
        <f t="shared" si="10"/>
        <v>187</v>
      </c>
      <c r="Z96" s="46">
        <v>0</v>
      </c>
      <c r="AA96" s="46"/>
      <c r="AB96" s="34">
        <f>V96+Y96+Z96</f>
        <v>3787</v>
      </c>
      <c r="AC96" s="34" t="e">
        <f>AB96+U96</f>
        <v>#REF!</v>
      </c>
      <c r="AD96" s="57" t="str">
        <f>A96</f>
        <v>611-PR</v>
      </c>
      <c r="AE96" s="74"/>
    </row>
    <row r="97" spans="1:31" s="31" customFormat="1" ht="33.75" hidden="1" customHeight="1" x14ac:dyDescent="0.2">
      <c r="A97" s="33" t="s">
        <v>180</v>
      </c>
      <c r="B97" s="33" t="s">
        <v>32</v>
      </c>
      <c r="C97" s="28" t="s">
        <v>77</v>
      </c>
      <c r="D97" s="28" t="s">
        <v>103</v>
      </c>
      <c r="E97" s="35" t="s">
        <v>192</v>
      </c>
      <c r="F97" s="35" t="s">
        <v>193</v>
      </c>
      <c r="G97" s="35" t="s">
        <v>81</v>
      </c>
      <c r="H97" s="220">
        <v>42</v>
      </c>
      <c r="I97" s="33" t="s">
        <v>48</v>
      </c>
      <c r="J97" s="51">
        <v>585</v>
      </c>
      <c r="K97" s="52">
        <v>0</v>
      </c>
      <c r="L97" s="52">
        <v>15</v>
      </c>
      <c r="M97" s="52">
        <f t="shared" si="7"/>
        <v>15</v>
      </c>
      <c r="N97" s="53">
        <v>28</v>
      </c>
      <c r="O97" s="53">
        <v>20</v>
      </c>
      <c r="P97" s="71">
        <v>0.4</v>
      </c>
      <c r="Q97" s="71">
        <f t="shared" si="8"/>
        <v>224</v>
      </c>
      <c r="R97" s="44" t="s">
        <v>194</v>
      </c>
      <c r="S97" s="53">
        <v>0</v>
      </c>
      <c r="T97" s="34">
        <f>(M97*S97)</f>
        <v>0</v>
      </c>
      <c r="U97" s="34" t="e">
        <f>#REF!+Q97+T97</f>
        <v>#REF!</v>
      </c>
      <c r="V97" s="53">
        <f>M97*200</f>
        <v>3000</v>
      </c>
      <c r="W97" s="53">
        <v>1</v>
      </c>
      <c r="X97" s="53">
        <v>165</v>
      </c>
      <c r="Y97" s="52">
        <f t="shared" si="10"/>
        <v>165</v>
      </c>
      <c r="Z97" s="46">
        <v>0</v>
      </c>
      <c r="AA97" s="46"/>
      <c r="AB97" s="34">
        <f>V97+Y97+Z97</f>
        <v>3165</v>
      </c>
      <c r="AC97" s="34" t="e">
        <f>AB97+U97</f>
        <v>#REF!</v>
      </c>
      <c r="AD97" s="57" t="str">
        <f>A97</f>
        <v>611-PR</v>
      </c>
      <c r="AE97" s="74" t="s">
        <v>195</v>
      </c>
    </row>
    <row r="98" spans="1:31" s="31" customFormat="1" ht="39" hidden="1" customHeight="1" x14ac:dyDescent="0.2">
      <c r="A98" s="33" t="s">
        <v>180</v>
      </c>
      <c r="B98" s="33" t="s">
        <v>635</v>
      </c>
      <c r="C98" s="28" t="s">
        <v>77</v>
      </c>
      <c r="D98" s="28" t="s">
        <v>103</v>
      </c>
      <c r="E98" s="35" t="s">
        <v>192</v>
      </c>
      <c r="F98" s="35" t="s">
        <v>196</v>
      </c>
      <c r="G98" s="35" t="s">
        <v>634</v>
      </c>
      <c r="H98" s="220">
        <v>42</v>
      </c>
      <c r="I98" s="33" t="s">
        <v>48</v>
      </c>
      <c r="J98" s="51">
        <v>585</v>
      </c>
      <c r="K98" s="52">
        <v>0</v>
      </c>
      <c r="L98" s="52">
        <v>15</v>
      </c>
      <c r="M98" s="52">
        <f t="shared" si="7"/>
        <v>15</v>
      </c>
      <c r="N98" s="53">
        <v>28</v>
      </c>
      <c r="O98" s="53">
        <v>20</v>
      </c>
      <c r="P98" s="71">
        <v>0.4</v>
      </c>
      <c r="Q98" s="71">
        <f t="shared" si="8"/>
        <v>224</v>
      </c>
      <c r="R98" s="44" t="s">
        <v>198</v>
      </c>
      <c r="S98" s="53">
        <v>0</v>
      </c>
      <c r="T98" s="34">
        <f>(M98*S98)</f>
        <v>0</v>
      </c>
      <c r="U98" s="34" t="e">
        <f>#REF!+Q98+T98</f>
        <v>#REF!</v>
      </c>
      <c r="V98" s="53">
        <f>M98*200</f>
        <v>3000</v>
      </c>
      <c r="W98" s="53">
        <v>1</v>
      </c>
      <c r="X98" s="53">
        <v>165</v>
      </c>
      <c r="Y98" s="52">
        <f t="shared" si="10"/>
        <v>165</v>
      </c>
      <c r="Z98" s="46">
        <v>0</v>
      </c>
      <c r="AA98" s="46"/>
      <c r="AB98" s="34">
        <f>V98+Y98+Z98</f>
        <v>3165</v>
      </c>
      <c r="AC98" s="34" t="e">
        <f>AB98+U98</f>
        <v>#REF!</v>
      </c>
      <c r="AD98" s="57" t="str">
        <f>A98</f>
        <v>611-PR</v>
      </c>
      <c r="AE98" s="74" t="s">
        <v>195</v>
      </c>
    </row>
    <row r="99" spans="1:31" s="31" customFormat="1" ht="39" hidden="1" customHeight="1" x14ac:dyDescent="0.2">
      <c r="A99" s="178" t="s">
        <v>180</v>
      </c>
      <c r="B99" s="178" t="s">
        <v>755</v>
      </c>
      <c r="C99" s="179" t="s">
        <v>77</v>
      </c>
      <c r="D99" s="179" t="s">
        <v>45</v>
      </c>
      <c r="E99" s="180" t="s">
        <v>313</v>
      </c>
      <c r="F99" s="180" t="s">
        <v>78</v>
      </c>
      <c r="G99" s="180" t="s">
        <v>734</v>
      </c>
      <c r="H99" s="220">
        <v>42</v>
      </c>
      <c r="I99" s="33" t="s">
        <v>37</v>
      </c>
      <c r="J99" s="51">
        <v>753</v>
      </c>
      <c r="K99" s="52">
        <v>0</v>
      </c>
      <c r="L99" s="52">
        <v>15</v>
      </c>
      <c r="M99" s="52">
        <f t="shared" si="7"/>
        <v>15</v>
      </c>
      <c r="N99" s="53">
        <v>0</v>
      </c>
      <c r="O99" s="53">
        <v>20</v>
      </c>
      <c r="P99" s="71">
        <v>0.4</v>
      </c>
      <c r="Q99" s="71">
        <f t="shared" si="8"/>
        <v>0</v>
      </c>
      <c r="R99" s="44" t="s">
        <v>32</v>
      </c>
      <c r="S99" s="53">
        <v>0</v>
      </c>
      <c r="T99" s="34">
        <f>(M99*S99)</f>
        <v>0</v>
      </c>
      <c r="U99" s="34" t="e">
        <f>#REF!+Q99+T99</f>
        <v>#REF!</v>
      </c>
      <c r="V99" s="53">
        <f>M99*200</f>
        <v>3000</v>
      </c>
      <c r="W99" s="53">
        <v>14</v>
      </c>
      <c r="X99" s="53">
        <v>325</v>
      </c>
      <c r="Y99" s="52">
        <f t="shared" si="10"/>
        <v>4550</v>
      </c>
      <c r="Z99" s="46">
        <v>0</v>
      </c>
      <c r="AA99" s="46"/>
      <c r="AB99" s="34">
        <f>V99+Y99+Z99</f>
        <v>7550</v>
      </c>
      <c r="AC99" s="34" t="e">
        <f>AB99+U99</f>
        <v>#REF!</v>
      </c>
      <c r="AD99" s="57" t="str">
        <f>A99</f>
        <v>611-PR</v>
      </c>
      <c r="AE99" s="74"/>
    </row>
    <row r="100" spans="1:31" s="31" customFormat="1" ht="33.75" hidden="1" customHeight="1" x14ac:dyDescent="0.2">
      <c r="A100" s="33" t="s">
        <v>180</v>
      </c>
      <c r="B100" s="33" t="s">
        <v>32</v>
      </c>
      <c r="C100" s="28" t="s">
        <v>77</v>
      </c>
      <c r="D100" s="28" t="s">
        <v>103</v>
      </c>
      <c r="E100" s="35" t="s">
        <v>199</v>
      </c>
      <c r="F100" s="35" t="s">
        <v>200</v>
      </c>
      <c r="G100" s="35" t="s">
        <v>99</v>
      </c>
      <c r="H100" s="220">
        <v>42</v>
      </c>
      <c r="I100" s="33" t="s">
        <v>48</v>
      </c>
      <c r="J100" s="51">
        <v>585</v>
      </c>
      <c r="K100" s="52">
        <v>0</v>
      </c>
      <c r="L100" s="52">
        <v>15</v>
      </c>
      <c r="M100" s="52">
        <f t="shared" si="7"/>
        <v>15</v>
      </c>
      <c r="N100" s="53">
        <v>28</v>
      </c>
      <c r="O100" s="53">
        <v>42</v>
      </c>
      <c r="P100" s="71">
        <v>0.4</v>
      </c>
      <c r="Q100" s="71">
        <f t="shared" si="8"/>
        <v>470.40000000000003</v>
      </c>
      <c r="R100" s="44"/>
      <c r="S100" s="53">
        <v>0</v>
      </c>
      <c r="T100" s="34">
        <f>(M100*S100)</f>
        <v>0</v>
      </c>
      <c r="U100" s="34" t="e">
        <f>#REF!+Q100+T100</f>
        <v>#REF!</v>
      </c>
      <c r="V100" s="53">
        <f>M100*200</f>
        <v>3000</v>
      </c>
      <c r="W100" s="53">
        <v>1</v>
      </c>
      <c r="X100" s="53">
        <v>250</v>
      </c>
      <c r="Y100" s="52">
        <f t="shared" si="10"/>
        <v>250</v>
      </c>
      <c r="Z100" s="46">
        <v>0</v>
      </c>
      <c r="AA100" s="46"/>
      <c r="AB100" s="34">
        <f>V100+Y100+Z100</f>
        <v>3250</v>
      </c>
      <c r="AC100" s="34" t="e">
        <f>AB100+U100</f>
        <v>#REF!</v>
      </c>
      <c r="AD100" s="57" t="str">
        <f>A100</f>
        <v>611-PR</v>
      </c>
      <c r="AE100" s="74" t="s">
        <v>201</v>
      </c>
    </row>
    <row r="101" spans="1:31" s="31" customFormat="1" ht="25.5" hidden="1" customHeight="1" x14ac:dyDescent="0.2">
      <c r="A101" s="33" t="s">
        <v>180</v>
      </c>
      <c r="B101" s="33"/>
      <c r="C101" s="28" t="s">
        <v>77</v>
      </c>
      <c r="D101" s="28" t="s">
        <v>103</v>
      </c>
      <c r="E101" s="35" t="s">
        <v>192</v>
      </c>
      <c r="F101" s="35" t="s">
        <v>202</v>
      </c>
      <c r="G101" s="35" t="s">
        <v>99</v>
      </c>
      <c r="H101" s="220">
        <v>42</v>
      </c>
      <c r="I101" s="33" t="s">
        <v>48</v>
      </c>
      <c r="J101" s="51">
        <v>585</v>
      </c>
      <c r="K101" s="52">
        <v>0</v>
      </c>
      <c r="L101" s="52">
        <v>15</v>
      </c>
      <c r="M101" s="52">
        <f t="shared" si="7"/>
        <v>15</v>
      </c>
      <c r="N101" s="53">
        <v>28</v>
      </c>
      <c r="O101" s="53">
        <v>20</v>
      </c>
      <c r="P101" s="71">
        <v>0.4</v>
      </c>
      <c r="Q101" s="71">
        <f t="shared" si="8"/>
        <v>224</v>
      </c>
      <c r="R101" s="44" t="s">
        <v>203</v>
      </c>
      <c r="S101" s="53">
        <v>0</v>
      </c>
      <c r="T101" s="34">
        <f>(M101*S101)</f>
        <v>0</v>
      </c>
      <c r="U101" s="34" t="e">
        <f>#REF!+Q101+T101</f>
        <v>#REF!</v>
      </c>
      <c r="V101" s="53">
        <f>M101*200</f>
        <v>3000</v>
      </c>
      <c r="W101" s="53">
        <v>1</v>
      </c>
      <c r="X101" s="53">
        <v>165</v>
      </c>
      <c r="Y101" s="52">
        <f t="shared" si="10"/>
        <v>165</v>
      </c>
      <c r="Z101" s="46">
        <v>0</v>
      </c>
      <c r="AA101" s="46"/>
      <c r="AB101" s="34">
        <f>V101+Y101+Z101</f>
        <v>3165</v>
      </c>
      <c r="AC101" s="34" t="e">
        <f>AB101+U101</f>
        <v>#REF!</v>
      </c>
      <c r="AD101" s="57" t="str">
        <f>A101</f>
        <v>611-PR</v>
      </c>
      <c r="AE101" s="74"/>
    </row>
    <row r="102" spans="1:31" s="31" customFormat="1" ht="41.25" hidden="1" customHeight="1" x14ac:dyDescent="0.2">
      <c r="A102" s="33" t="s">
        <v>180</v>
      </c>
      <c r="B102" s="33"/>
      <c r="C102" s="28" t="s">
        <v>77</v>
      </c>
      <c r="D102" s="28" t="s">
        <v>108</v>
      </c>
      <c r="E102" s="35" t="s">
        <v>204</v>
      </c>
      <c r="F102" s="35" t="s">
        <v>205</v>
      </c>
      <c r="G102" s="35" t="s">
        <v>81</v>
      </c>
      <c r="H102" s="220">
        <v>42</v>
      </c>
      <c r="I102" s="33" t="s">
        <v>48</v>
      </c>
      <c r="J102" s="51">
        <v>585</v>
      </c>
      <c r="K102" s="52">
        <v>18</v>
      </c>
      <c r="L102" s="52">
        <v>0</v>
      </c>
      <c r="M102" s="52">
        <f t="shared" si="7"/>
        <v>18</v>
      </c>
      <c r="N102" s="53">
        <v>28</v>
      </c>
      <c r="O102" s="53">
        <v>53</v>
      </c>
      <c r="P102" s="71">
        <v>0.4</v>
      </c>
      <c r="Q102" s="71">
        <f t="shared" si="8"/>
        <v>593.60000000000014</v>
      </c>
      <c r="R102" s="44" t="s">
        <v>206</v>
      </c>
      <c r="S102" s="53">
        <v>0</v>
      </c>
      <c r="T102" s="34">
        <f>(M102*S102)</f>
        <v>0</v>
      </c>
      <c r="U102" s="34" t="e">
        <f>#REF!+Q102+T102</f>
        <v>#REF!</v>
      </c>
      <c r="V102" s="53">
        <f>M102*200</f>
        <v>3600</v>
      </c>
      <c r="W102" s="53">
        <v>1</v>
      </c>
      <c r="X102" s="53">
        <v>225</v>
      </c>
      <c r="Y102" s="52">
        <f t="shared" si="10"/>
        <v>225</v>
      </c>
      <c r="Z102" s="46">
        <v>0</v>
      </c>
      <c r="AA102" s="46"/>
      <c r="AB102" s="34">
        <f>V102+Y102+Z102</f>
        <v>3825</v>
      </c>
      <c r="AC102" s="34" t="e">
        <f>AB102+U102</f>
        <v>#REF!</v>
      </c>
      <c r="AD102" s="57" t="str">
        <f>A102</f>
        <v>611-PR</v>
      </c>
      <c r="AE102" s="74"/>
    </row>
    <row r="103" spans="1:31" s="31" customFormat="1" ht="31.5" hidden="1" customHeight="1" x14ac:dyDescent="0.2">
      <c r="A103" s="33" t="s">
        <v>180</v>
      </c>
      <c r="B103" s="33"/>
      <c r="C103" s="28" t="s">
        <v>77</v>
      </c>
      <c r="D103" s="28" t="s">
        <v>108</v>
      </c>
      <c r="E103" s="35" t="s">
        <v>207</v>
      </c>
      <c r="F103" s="35" t="s">
        <v>208</v>
      </c>
      <c r="G103" s="35" t="s">
        <v>81</v>
      </c>
      <c r="H103" s="220">
        <v>42</v>
      </c>
      <c r="I103" s="33" t="s">
        <v>48</v>
      </c>
      <c r="J103" s="51">
        <v>585</v>
      </c>
      <c r="K103" s="52">
        <v>0</v>
      </c>
      <c r="L103" s="52">
        <v>18</v>
      </c>
      <c r="M103" s="52">
        <f t="shared" si="7"/>
        <v>18</v>
      </c>
      <c r="N103" s="53">
        <v>28</v>
      </c>
      <c r="O103" s="53">
        <v>12</v>
      </c>
      <c r="P103" s="71">
        <v>0.4</v>
      </c>
      <c r="Q103" s="71">
        <f t="shared" si="8"/>
        <v>134.40000000000003</v>
      </c>
      <c r="R103" s="44" t="s">
        <v>209</v>
      </c>
      <c r="S103" s="53">
        <v>0</v>
      </c>
      <c r="T103" s="34">
        <f>(M103*S103)</f>
        <v>0</v>
      </c>
      <c r="U103" s="34" t="e">
        <f>#REF!+Q103+T103</f>
        <v>#REF!</v>
      </c>
      <c r="V103" s="53">
        <f>M103*200</f>
        <v>3600</v>
      </c>
      <c r="W103" s="53">
        <v>1</v>
      </c>
      <c r="X103" s="53">
        <v>205</v>
      </c>
      <c r="Y103" s="52">
        <f t="shared" si="10"/>
        <v>205</v>
      </c>
      <c r="Z103" s="46">
        <v>0</v>
      </c>
      <c r="AA103" s="46"/>
      <c r="AB103" s="34">
        <f>V103+Y103+Z103</f>
        <v>3805</v>
      </c>
      <c r="AC103" s="34" t="e">
        <f>AB103+U103</f>
        <v>#REF!</v>
      </c>
      <c r="AD103" s="57" t="str">
        <f>A103</f>
        <v>611-PR</v>
      </c>
      <c r="AE103" s="74"/>
    </row>
    <row r="104" spans="1:31" s="31" customFormat="1" ht="31.5" hidden="1" customHeight="1" x14ac:dyDescent="0.2">
      <c r="A104" s="178" t="s">
        <v>180</v>
      </c>
      <c r="B104" s="178" t="s">
        <v>751</v>
      </c>
      <c r="C104" s="179" t="s">
        <v>77</v>
      </c>
      <c r="D104" s="179" t="s">
        <v>108</v>
      </c>
      <c r="E104" s="180" t="s">
        <v>210</v>
      </c>
      <c r="F104" s="180" t="s">
        <v>205</v>
      </c>
      <c r="G104" s="180" t="s">
        <v>81</v>
      </c>
      <c r="H104" s="220">
        <v>42</v>
      </c>
      <c r="I104" s="33" t="s">
        <v>48</v>
      </c>
      <c r="J104" s="51">
        <v>585</v>
      </c>
      <c r="K104" s="52">
        <v>0</v>
      </c>
      <c r="L104" s="52">
        <v>20</v>
      </c>
      <c r="M104" s="52">
        <f t="shared" si="7"/>
        <v>20</v>
      </c>
      <c r="N104" s="53">
        <v>28</v>
      </c>
      <c r="O104" s="53">
        <v>47</v>
      </c>
      <c r="P104" s="71">
        <v>0.4</v>
      </c>
      <c r="Q104" s="71">
        <f t="shared" si="8"/>
        <v>526.4</v>
      </c>
      <c r="R104" s="44"/>
      <c r="S104" s="53">
        <v>0</v>
      </c>
      <c r="T104" s="34">
        <f>(M104*S104)</f>
        <v>0</v>
      </c>
      <c r="U104" s="34" t="e">
        <f>#REF!+Q104+T104</f>
        <v>#REF!</v>
      </c>
      <c r="V104" s="53">
        <f>M104*200</f>
        <v>4000</v>
      </c>
      <c r="W104" s="53">
        <v>1</v>
      </c>
      <c r="X104" s="53">
        <v>175</v>
      </c>
      <c r="Y104" s="52">
        <f t="shared" si="10"/>
        <v>175</v>
      </c>
      <c r="Z104" s="46">
        <v>0</v>
      </c>
      <c r="AA104" s="46"/>
      <c r="AB104" s="34">
        <f>V104+Y104+Z104</f>
        <v>4175</v>
      </c>
      <c r="AC104" s="34" t="e">
        <f>AB104+U104</f>
        <v>#REF!</v>
      </c>
      <c r="AD104" s="57" t="str">
        <f>A104</f>
        <v>611-PR</v>
      </c>
      <c r="AE104" s="74"/>
    </row>
    <row r="105" spans="1:31" s="31" customFormat="1" ht="57" hidden="1" customHeight="1" x14ac:dyDescent="0.2">
      <c r="A105" s="178" t="s">
        <v>180</v>
      </c>
      <c r="B105" s="178" t="s">
        <v>673</v>
      </c>
      <c r="C105" s="179" t="s">
        <v>77</v>
      </c>
      <c r="D105" s="179" t="s">
        <v>108</v>
      </c>
      <c r="E105" s="180" t="s">
        <v>302</v>
      </c>
      <c r="F105" s="180" t="s">
        <v>671</v>
      </c>
      <c r="G105" s="180" t="s">
        <v>672</v>
      </c>
      <c r="H105" s="220">
        <v>42</v>
      </c>
      <c r="I105" s="178" t="s">
        <v>172</v>
      </c>
      <c r="J105" s="51">
        <v>585</v>
      </c>
      <c r="K105" s="181">
        <v>0</v>
      </c>
      <c r="L105" s="181">
        <v>15</v>
      </c>
      <c r="M105" s="52">
        <f t="shared" si="7"/>
        <v>15</v>
      </c>
      <c r="N105" s="53">
        <v>14</v>
      </c>
      <c r="O105" s="53">
        <v>34</v>
      </c>
      <c r="P105" s="71">
        <v>0.4</v>
      </c>
      <c r="Q105" s="71">
        <f t="shared" si="8"/>
        <v>190.40000000000003</v>
      </c>
      <c r="R105" s="44"/>
      <c r="S105" s="53">
        <v>0</v>
      </c>
      <c r="T105" s="34">
        <f>(M105*S105)</f>
        <v>0</v>
      </c>
      <c r="U105" s="34" t="e">
        <f>#REF!+Q105+T105</f>
        <v>#REF!</v>
      </c>
      <c r="V105" s="53">
        <f>M105*200</f>
        <v>3000</v>
      </c>
      <c r="W105" s="53">
        <v>1</v>
      </c>
      <c r="X105" s="53">
        <v>250</v>
      </c>
      <c r="Y105" s="52">
        <f t="shared" si="10"/>
        <v>250</v>
      </c>
      <c r="Z105" s="46">
        <v>0</v>
      </c>
      <c r="AA105" s="46"/>
      <c r="AB105" s="34">
        <f>V105+Y105+Z105</f>
        <v>3250</v>
      </c>
      <c r="AC105" s="34" t="e">
        <f>AB105+U105</f>
        <v>#REF!</v>
      </c>
      <c r="AD105" s="57" t="str">
        <f>A105</f>
        <v>611-PR</v>
      </c>
      <c r="AE105" s="74"/>
    </row>
    <row r="106" spans="1:31" s="31" customFormat="1" ht="33.75" hidden="1" customHeight="1" x14ac:dyDescent="0.2">
      <c r="A106" s="33" t="s">
        <v>180</v>
      </c>
      <c r="B106" s="33"/>
      <c r="C106" s="28" t="s">
        <v>77</v>
      </c>
      <c r="D106" s="28" t="s">
        <v>108</v>
      </c>
      <c r="E106" s="35" t="s">
        <v>207</v>
      </c>
      <c r="F106" s="35" t="s">
        <v>208</v>
      </c>
      <c r="G106" s="35" t="s">
        <v>81</v>
      </c>
      <c r="H106" s="220">
        <v>42</v>
      </c>
      <c r="I106" s="33" t="s">
        <v>48</v>
      </c>
      <c r="J106" s="51">
        <v>585</v>
      </c>
      <c r="K106" s="52">
        <v>18</v>
      </c>
      <c r="L106" s="52">
        <v>0</v>
      </c>
      <c r="M106" s="52">
        <f t="shared" si="7"/>
        <v>18</v>
      </c>
      <c r="N106" s="53">
        <v>28</v>
      </c>
      <c r="O106" s="53">
        <v>12</v>
      </c>
      <c r="P106" s="71">
        <v>0.4</v>
      </c>
      <c r="Q106" s="71">
        <f t="shared" si="8"/>
        <v>134.40000000000003</v>
      </c>
      <c r="R106" s="44" t="s">
        <v>209</v>
      </c>
      <c r="S106" s="53">
        <v>0</v>
      </c>
      <c r="T106" s="34">
        <f>(M106*S106)</f>
        <v>0</v>
      </c>
      <c r="U106" s="34" t="e">
        <f>#REF!+Q106+T106</f>
        <v>#REF!</v>
      </c>
      <c r="V106" s="53">
        <f>M106*200</f>
        <v>3600</v>
      </c>
      <c r="W106" s="53">
        <v>1</v>
      </c>
      <c r="X106" s="53">
        <v>205</v>
      </c>
      <c r="Y106" s="52">
        <f t="shared" si="10"/>
        <v>205</v>
      </c>
      <c r="Z106" s="46">
        <v>0</v>
      </c>
      <c r="AA106" s="46"/>
      <c r="AB106" s="34">
        <f>V106+Y106+Z106</f>
        <v>3805</v>
      </c>
      <c r="AC106" s="34" t="e">
        <f>AB106+U106</f>
        <v>#REF!</v>
      </c>
      <c r="AD106" s="57" t="str">
        <f>A106</f>
        <v>611-PR</v>
      </c>
      <c r="AE106" s="74"/>
    </row>
    <row r="107" spans="1:31" ht="36" hidden="1" customHeight="1" x14ac:dyDescent="0.2">
      <c r="A107" s="178" t="s">
        <v>180</v>
      </c>
      <c r="B107" s="178" t="s">
        <v>669</v>
      </c>
      <c r="C107" s="179" t="s">
        <v>77</v>
      </c>
      <c r="D107" s="179" t="s">
        <v>108</v>
      </c>
      <c r="E107" s="180" t="s">
        <v>111</v>
      </c>
      <c r="F107" s="180" t="s">
        <v>670</v>
      </c>
      <c r="G107" s="180" t="s">
        <v>212</v>
      </c>
      <c r="H107" s="220">
        <v>42</v>
      </c>
      <c r="I107" s="33" t="s">
        <v>48</v>
      </c>
      <c r="J107" s="51">
        <v>585</v>
      </c>
      <c r="K107" s="181">
        <v>0</v>
      </c>
      <c r="L107" s="181">
        <v>15</v>
      </c>
      <c r="M107" s="52">
        <f t="shared" si="7"/>
        <v>15</v>
      </c>
      <c r="N107" s="53">
        <v>28</v>
      </c>
      <c r="O107" s="53">
        <v>27</v>
      </c>
      <c r="P107" s="71">
        <v>0.4</v>
      </c>
      <c r="Q107" s="71">
        <f t="shared" si="8"/>
        <v>302.40000000000003</v>
      </c>
      <c r="R107" s="44"/>
      <c r="S107" s="53">
        <v>0</v>
      </c>
      <c r="T107" s="34">
        <f>(M107*S107)</f>
        <v>0</v>
      </c>
      <c r="U107" s="34" t="e">
        <f>#REF!+Q107+T107</f>
        <v>#REF!</v>
      </c>
      <c r="V107" s="53">
        <f>M107*200</f>
        <v>3000</v>
      </c>
      <c r="W107" s="53">
        <v>1</v>
      </c>
      <c r="X107" s="53">
        <v>175</v>
      </c>
      <c r="Y107" s="52">
        <f t="shared" si="10"/>
        <v>175</v>
      </c>
      <c r="Z107" s="46">
        <v>0</v>
      </c>
      <c r="AA107" s="46"/>
      <c r="AB107" s="34">
        <f>V107+Y107+Z107</f>
        <v>3175</v>
      </c>
      <c r="AC107" s="34" t="e">
        <f>AB107+U107</f>
        <v>#REF!</v>
      </c>
      <c r="AD107" s="57" t="str">
        <f>A107</f>
        <v>611-PR</v>
      </c>
      <c r="AE107" s="74"/>
    </row>
    <row r="108" spans="1:31" s="31" customFormat="1" ht="33.75" hidden="1" customHeight="1" x14ac:dyDescent="0.2">
      <c r="A108" s="33" t="s">
        <v>180</v>
      </c>
      <c r="B108" s="33"/>
      <c r="C108" s="28" t="s">
        <v>77</v>
      </c>
      <c r="D108" s="28" t="s">
        <v>108</v>
      </c>
      <c r="E108" s="35" t="s">
        <v>213</v>
      </c>
      <c r="F108" s="35" t="s">
        <v>214</v>
      </c>
      <c r="G108" s="35" t="s">
        <v>99</v>
      </c>
      <c r="H108" s="220">
        <v>42</v>
      </c>
      <c r="I108" s="33" t="s">
        <v>48</v>
      </c>
      <c r="J108" s="51">
        <v>585</v>
      </c>
      <c r="K108" s="52">
        <v>0</v>
      </c>
      <c r="L108" s="52">
        <v>19</v>
      </c>
      <c r="M108" s="52">
        <f t="shared" si="7"/>
        <v>19</v>
      </c>
      <c r="N108" s="53">
        <v>28</v>
      </c>
      <c r="O108" s="53">
        <v>12</v>
      </c>
      <c r="P108" s="71">
        <v>0.4</v>
      </c>
      <c r="Q108" s="71">
        <f t="shared" si="8"/>
        <v>134.40000000000003</v>
      </c>
      <c r="R108" s="44" t="s">
        <v>215</v>
      </c>
      <c r="S108" s="53">
        <v>0</v>
      </c>
      <c r="T108" s="34">
        <f>(M108*S108)</f>
        <v>0</v>
      </c>
      <c r="U108" s="34" t="e">
        <f>#REF!+Q108+T108</f>
        <v>#REF!</v>
      </c>
      <c r="V108" s="53">
        <f>M108*200</f>
        <v>3800</v>
      </c>
      <c r="W108" s="53">
        <v>1</v>
      </c>
      <c r="X108" s="53">
        <v>154</v>
      </c>
      <c r="Y108" s="52">
        <f t="shared" si="10"/>
        <v>154</v>
      </c>
      <c r="Z108" s="46">
        <v>0</v>
      </c>
      <c r="AA108" s="46"/>
      <c r="AB108" s="34">
        <f>V108+Y108+Z108</f>
        <v>3954</v>
      </c>
      <c r="AC108" s="34" t="e">
        <f>AB108+U108</f>
        <v>#REF!</v>
      </c>
      <c r="AD108" s="57" t="str">
        <f>A108</f>
        <v>611-PR</v>
      </c>
      <c r="AE108" s="74"/>
    </row>
    <row r="109" spans="1:31" s="31" customFormat="1" ht="40.5" hidden="1" customHeight="1" x14ac:dyDescent="0.2">
      <c r="A109" s="178" t="s">
        <v>180</v>
      </c>
      <c r="B109" s="178" t="s">
        <v>743</v>
      </c>
      <c r="C109" s="179" t="s">
        <v>77</v>
      </c>
      <c r="D109" s="179" t="s">
        <v>45</v>
      </c>
      <c r="E109" s="180" t="s">
        <v>216</v>
      </c>
      <c r="F109" s="180" t="s">
        <v>85</v>
      </c>
      <c r="G109" s="180" t="s">
        <v>86</v>
      </c>
      <c r="H109" s="220">
        <v>42</v>
      </c>
      <c r="I109" s="33" t="s">
        <v>172</v>
      </c>
      <c r="J109" s="51">
        <v>585</v>
      </c>
      <c r="K109" s="52">
        <v>0</v>
      </c>
      <c r="L109" s="52">
        <v>0</v>
      </c>
      <c r="M109" s="52">
        <f t="shared" si="7"/>
        <v>0</v>
      </c>
      <c r="N109" s="53">
        <v>0</v>
      </c>
      <c r="O109" s="53">
        <v>110</v>
      </c>
      <c r="P109" s="71">
        <v>0.4</v>
      </c>
      <c r="Q109" s="71">
        <f t="shared" si="8"/>
        <v>0</v>
      </c>
      <c r="R109" s="107" t="s">
        <v>217</v>
      </c>
      <c r="S109" s="53">
        <v>0</v>
      </c>
      <c r="T109" s="34">
        <f>(M109*S109)</f>
        <v>0</v>
      </c>
      <c r="U109" s="34" t="e">
        <f>#REF!+Q109+T109</f>
        <v>#REF!</v>
      </c>
      <c r="V109" s="53">
        <f>M109*200</f>
        <v>0</v>
      </c>
      <c r="W109" s="53">
        <v>0</v>
      </c>
      <c r="X109" s="53">
        <v>750</v>
      </c>
      <c r="Y109" s="52">
        <f t="shared" si="10"/>
        <v>0</v>
      </c>
      <c r="Z109" s="46">
        <v>0</v>
      </c>
      <c r="AA109" s="46"/>
      <c r="AB109" s="34">
        <f>V109+Y109+Z109</f>
        <v>0</v>
      </c>
      <c r="AC109" s="34" t="e">
        <f>AB109+U109</f>
        <v>#REF!</v>
      </c>
      <c r="AD109" s="57" t="str">
        <f>A109</f>
        <v>611-PR</v>
      </c>
      <c r="AE109" s="74" t="s">
        <v>218</v>
      </c>
    </row>
    <row r="110" spans="1:31" s="31" customFormat="1" ht="52" hidden="1" customHeight="1" x14ac:dyDescent="0.2">
      <c r="A110" s="33" t="s">
        <v>219</v>
      </c>
      <c r="B110" s="33" t="s">
        <v>43</v>
      </c>
      <c r="C110" s="28" t="s">
        <v>33</v>
      </c>
      <c r="D110" s="28" t="s">
        <v>45</v>
      </c>
      <c r="E110" s="35" t="s">
        <v>65</v>
      </c>
      <c r="F110" s="35" t="s">
        <v>220</v>
      </c>
      <c r="G110" s="35" t="s">
        <v>221</v>
      </c>
      <c r="H110" s="220">
        <v>45</v>
      </c>
      <c r="I110" s="33" t="s">
        <v>48</v>
      </c>
      <c r="J110" s="51">
        <v>585</v>
      </c>
      <c r="K110" s="52">
        <v>17</v>
      </c>
      <c r="L110" s="52">
        <v>0</v>
      </c>
      <c r="M110" s="52">
        <f t="shared" si="7"/>
        <v>17</v>
      </c>
      <c r="N110" s="53">
        <v>28</v>
      </c>
      <c r="O110" s="53">
        <v>100</v>
      </c>
      <c r="P110" s="71">
        <v>0.4</v>
      </c>
      <c r="Q110" s="71">
        <f t="shared" si="8"/>
        <v>1120</v>
      </c>
      <c r="R110" s="110" t="s">
        <v>222</v>
      </c>
      <c r="S110" s="53">
        <v>300</v>
      </c>
      <c r="T110" s="34">
        <f>(M110*S110)</f>
        <v>5100</v>
      </c>
      <c r="U110" s="34" t="e">
        <f>#REF!+Q110+T110</f>
        <v>#REF!</v>
      </c>
      <c r="V110" s="53">
        <f>M110*200</f>
        <v>3400</v>
      </c>
      <c r="W110" s="53">
        <v>1</v>
      </c>
      <c r="X110" s="53">
        <v>503</v>
      </c>
      <c r="Y110" s="52">
        <f t="shared" si="10"/>
        <v>503</v>
      </c>
      <c r="Z110" s="46">
        <v>0</v>
      </c>
      <c r="AA110" s="46"/>
      <c r="AB110" s="34">
        <f>V110+Y110+Z110</f>
        <v>3903</v>
      </c>
      <c r="AC110" s="34" t="e">
        <f>AB110+U110</f>
        <v>#REF!</v>
      </c>
      <c r="AD110" s="91" t="str">
        <f>A110</f>
        <v>612-A</v>
      </c>
      <c r="AE110" s="74" t="s">
        <v>223</v>
      </c>
    </row>
    <row r="111" spans="1:31" s="31" customFormat="1" ht="51" hidden="1" customHeight="1" x14ac:dyDescent="0.2">
      <c r="A111" s="33" t="s">
        <v>224</v>
      </c>
      <c r="B111" s="33"/>
      <c r="C111" s="28" t="s">
        <v>33</v>
      </c>
      <c r="D111" s="28" t="s">
        <v>108</v>
      </c>
      <c r="E111" s="35" t="s">
        <v>125</v>
      </c>
      <c r="F111" s="35" t="s">
        <v>85</v>
      </c>
      <c r="G111" s="35" t="s">
        <v>132</v>
      </c>
      <c r="H111" s="220">
        <v>45</v>
      </c>
      <c r="I111" s="33" t="s">
        <v>37</v>
      </c>
      <c r="J111" s="51">
        <v>1200</v>
      </c>
      <c r="K111" s="52">
        <v>0</v>
      </c>
      <c r="L111" s="52">
        <v>20</v>
      </c>
      <c r="M111" s="52">
        <f t="shared" si="7"/>
        <v>20</v>
      </c>
      <c r="N111" s="53">
        <v>0</v>
      </c>
      <c r="O111" s="53">
        <v>0</v>
      </c>
      <c r="P111" s="71">
        <v>0.4</v>
      </c>
      <c r="Q111" s="54">
        <f t="shared" si="8"/>
        <v>0</v>
      </c>
      <c r="R111" s="35"/>
      <c r="S111" s="34">
        <v>0</v>
      </c>
      <c r="T111" s="34">
        <f>(M111*S111)</f>
        <v>0</v>
      </c>
      <c r="U111" s="34" t="e">
        <f>#REF!+Q111+T111</f>
        <v>#REF!</v>
      </c>
      <c r="V111" s="34">
        <f>M111*200</f>
        <v>4000</v>
      </c>
      <c r="W111" s="34">
        <v>14</v>
      </c>
      <c r="X111" s="34">
        <v>460</v>
      </c>
      <c r="Y111" s="52">
        <f t="shared" si="10"/>
        <v>6440</v>
      </c>
      <c r="Z111" s="52">
        <v>0</v>
      </c>
      <c r="AA111" s="52"/>
      <c r="AB111" s="34">
        <f>V111+Y111+Z111</f>
        <v>10440</v>
      </c>
      <c r="AC111" s="34" t="e">
        <f>AB111+U111</f>
        <v>#REF!</v>
      </c>
      <c r="AD111" s="91" t="str">
        <f>A111</f>
        <v>612-PR</v>
      </c>
      <c r="AE111" s="74"/>
    </row>
    <row r="112" spans="1:31" s="31" customFormat="1" ht="46" hidden="1" customHeight="1" x14ac:dyDescent="0.2">
      <c r="A112" s="33" t="s">
        <v>224</v>
      </c>
      <c r="B112" s="33" t="s">
        <v>637</v>
      </c>
      <c r="C112" s="28" t="s">
        <v>33</v>
      </c>
      <c r="D112" s="28" t="s">
        <v>108</v>
      </c>
      <c r="E112" s="35" t="s">
        <v>210</v>
      </c>
      <c r="F112" s="35" t="s">
        <v>220</v>
      </c>
      <c r="G112" s="35" t="s">
        <v>132</v>
      </c>
      <c r="H112" s="220">
        <v>45</v>
      </c>
      <c r="I112" s="33" t="s">
        <v>48</v>
      </c>
      <c r="J112" s="51">
        <v>585</v>
      </c>
      <c r="K112" s="52">
        <v>0</v>
      </c>
      <c r="L112" s="52">
        <v>0</v>
      </c>
      <c r="M112" s="52">
        <f t="shared" si="7"/>
        <v>0</v>
      </c>
      <c r="N112" s="53">
        <v>0</v>
      </c>
      <c r="O112" s="53">
        <v>181</v>
      </c>
      <c r="P112" s="71">
        <v>0.4</v>
      </c>
      <c r="Q112" s="54">
        <f t="shared" si="8"/>
        <v>0</v>
      </c>
      <c r="R112" s="35"/>
      <c r="S112" s="34">
        <v>0</v>
      </c>
      <c r="T112" s="34">
        <f>(M112*S112)</f>
        <v>0</v>
      </c>
      <c r="U112" s="34" t="e">
        <f>#REF!+Q112+T112</f>
        <v>#REF!</v>
      </c>
      <c r="V112" s="34">
        <f>M112*200</f>
        <v>0</v>
      </c>
      <c r="W112" s="34">
        <v>0</v>
      </c>
      <c r="X112" s="34">
        <v>509</v>
      </c>
      <c r="Y112" s="52">
        <f t="shared" si="10"/>
        <v>0</v>
      </c>
      <c r="Z112" s="52">
        <v>0</v>
      </c>
      <c r="AA112" s="52"/>
      <c r="AB112" s="34">
        <f>V112+Y112+Z112</f>
        <v>0</v>
      </c>
      <c r="AC112" s="34" t="e">
        <f>AB112+U112</f>
        <v>#REF!</v>
      </c>
      <c r="AD112" s="91" t="str">
        <f>A112</f>
        <v>612-PR</v>
      </c>
      <c r="AE112" s="74" t="s">
        <v>225</v>
      </c>
    </row>
    <row r="113" spans="1:31" s="31" customFormat="1" ht="38.25" hidden="1" customHeight="1" x14ac:dyDescent="0.2">
      <c r="A113" s="33" t="s">
        <v>224</v>
      </c>
      <c r="B113" s="33"/>
      <c r="C113" s="28" t="s">
        <v>33</v>
      </c>
      <c r="D113" s="28" t="s">
        <v>45</v>
      </c>
      <c r="E113" s="35" t="s">
        <v>143</v>
      </c>
      <c r="F113" s="35" t="s">
        <v>226</v>
      </c>
      <c r="G113" s="35" t="s">
        <v>132</v>
      </c>
      <c r="H113" s="220">
        <v>45</v>
      </c>
      <c r="I113" s="33" t="s">
        <v>37</v>
      </c>
      <c r="J113" s="51">
        <v>1200</v>
      </c>
      <c r="K113" s="52">
        <v>0</v>
      </c>
      <c r="L113" s="52">
        <v>17</v>
      </c>
      <c r="M113" s="52">
        <f t="shared" si="7"/>
        <v>17</v>
      </c>
      <c r="N113" s="53">
        <v>0</v>
      </c>
      <c r="O113" s="53">
        <v>0</v>
      </c>
      <c r="P113" s="71">
        <v>0.4</v>
      </c>
      <c r="Q113" s="71">
        <f t="shared" si="8"/>
        <v>0</v>
      </c>
      <c r="R113" s="44"/>
      <c r="S113" s="53">
        <v>0</v>
      </c>
      <c r="T113" s="34">
        <f>(M113*S113)</f>
        <v>0</v>
      </c>
      <c r="U113" s="34" t="e">
        <f>#REF!+Q113+T113</f>
        <v>#REF!</v>
      </c>
      <c r="V113" s="34">
        <f>M113*200</f>
        <v>3400</v>
      </c>
      <c r="W113" s="34">
        <v>14</v>
      </c>
      <c r="X113" s="34">
        <v>160</v>
      </c>
      <c r="Y113" s="52">
        <f t="shared" si="10"/>
        <v>2240</v>
      </c>
      <c r="Z113" s="46">
        <v>0</v>
      </c>
      <c r="AA113" s="46"/>
      <c r="AB113" s="34">
        <f>V113+Y113+Z113</f>
        <v>5640</v>
      </c>
      <c r="AC113" s="34" t="e">
        <f>AB113+U113</f>
        <v>#REF!</v>
      </c>
      <c r="AD113" s="91" t="str">
        <f>A113</f>
        <v>612-PR</v>
      </c>
      <c r="AE113" s="74" t="s">
        <v>227</v>
      </c>
    </row>
    <row r="114" spans="1:31" s="31" customFormat="1" ht="52" hidden="1" customHeight="1" x14ac:dyDescent="0.2">
      <c r="A114" s="33" t="s">
        <v>224</v>
      </c>
      <c r="B114" s="33"/>
      <c r="C114" s="28" t="s">
        <v>33</v>
      </c>
      <c r="D114" s="28" t="s">
        <v>45</v>
      </c>
      <c r="E114" s="35" t="s">
        <v>228</v>
      </c>
      <c r="F114" s="35" t="s">
        <v>85</v>
      </c>
      <c r="G114" s="35" t="s">
        <v>221</v>
      </c>
      <c r="H114" s="220">
        <v>45</v>
      </c>
      <c r="I114" s="33" t="s">
        <v>37</v>
      </c>
      <c r="J114" s="51">
        <v>1200</v>
      </c>
      <c r="K114" s="52">
        <v>17</v>
      </c>
      <c r="L114" s="52">
        <v>0</v>
      </c>
      <c r="M114" s="52">
        <f t="shared" si="7"/>
        <v>17</v>
      </c>
      <c r="N114" s="53">
        <v>0</v>
      </c>
      <c r="O114" s="53">
        <v>0</v>
      </c>
      <c r="P114" s="71">
        <v>0.4</v>
      </c>
      <c r="Q114" s="71">
        <f t="shared" si="8"/>
        <v>0</v>
      </c>
      <c r="R114" s="44"/>
      <c r="S114" s="53">
        <v>0</v>
      </c>
      <c r="T114" s="34">
        <f>(M114*S114)</f>
        <v>0</v>
      </c>
      <c r="U114" s="34" t="e">
        <f>#REF!+Q114+T114</f>
        <v>#REF!</v>
      </c>
      <c r="V114" s="34">
        <f>M114*200</f>
        <v>3400</v>
      </c>
      <c r="W114" s="34">
        <v>14</v>
      </c>
      <c r="X114" s="34">
        <v>425</v>
      </c>
      <c r="Y114" s="52">
        <f t="shared" si="10"/>
        <v>5950</v>
      </c>
      <c r="Z114" s="46">
        <v>0</v>
      </c>
      <c r="AA114" s="46"/>
      <c r="AB114" s="34">
        <f>V114+Y114+Z114</f>
        <v>9350</v>
      </c>
      <c r="AC114" s="34" t="e">
        <f>AB114+U114</f>
        <v>#REF!</v>
      </c>
      <c r="AD114" s="91" t="str">
        <f>A114</f>
        <v>612-PR</v>
      </c>
      <c r="AE114" s="74" t="s">
        <v>229</v>
      </c>
    </row>
    <row r="115" spans="1:31" s="31" customFormat="1" ht="36" hidden="1" customHeight="1" x14ac:dyDescent="0.2">
      <c r="A115" s="33" t="s">
        <v>224</v>
      </c>
      <c r="B115" s="33"/>
      <c r="C115" s="28" t="s">
        <v>33</v>
      </c>
      <c r="D115" s="28" t="s">
        <v>45</v>
      </c>
      <c r="E115" s="35" t="s">
        <v>65</v>
      </c>
      <c r="F115" s="35" t="s">
        <v>220</v>
      </c>
      <c r="G115" s="35" t="s">
        <v>221</v>
      </c>
      <c r="H115" s="220">
        <v>45</v>
      </c>
      <c r="I115" s="33" t="s">
        <v>48</v>
      </c>
      <c r="J115" s="51">
        <v>585</v>
      </c>
      <c r="K115" s="52">
        <v>0</v>
      </c>
      <c r="L115" s="52">
        <v>17</v>
      </c>
      <c r="M115" s="52">
        <f t="shared" si="7"/>
        <v>17</v>
      </c>
      <c r="N115" s="53">
        <v>28</v>
      </c>
      <c r="O115" s="53">
        <v>100</v>
      </c>
      <c r="P115" s="71">
        <v>0.4</v>
      </c>
      <c r="Q115" s="71">
        <f t="shared" si="8"/>
        <v>1120</v>
      </c>
      <c r="R115" s="107" t="s">
        <v>230</v>
      </c>
      <c r="S115" s="53">
        <v>300</v>
      </c>
      <c r="T115" s="34">
        <f>(M115*S115)</f>
        <v>5100</v>
      </c>
      <c r="U115" s="34" t="e">
        <f>#REF!+Q115+T115</f>
        <v>#REF!</v>
      </c>
      <c r="V115" s="53">
        <f>M115*200</f>
        <v>3400</v>
      </c>
      <c r="W115" s="53">
        <v>1</v>
      </c>
      <c r="X115" s="53">
        <v>503</v>
      </c>
      <c r="Y115" s="52">
        <f t="shared" si="10"/>
        <v>503</v>
      </c>
      <c r="Z115" s="216">
        <v>0</v>
      </c>
      <c r="AA115" s="46"/>
      <c r="AB115" s="34">
        <f>V115+Y115+Z115</f>
        <v>3903</v>
      </c>
      <c r="AC115" s="34" t="e">
        <f>AB115+U115</f>
        <v>#REF!</v>
      </c>
      <c r="AD115" s="91" t="str">
        <f>A115</f>
        <v>612-PR</v>
      </c>
      <c r="AE115" s="74" t="s">
        <v>227</v>
      </c>
    </row>
    <row r="116" spans="1:31" s="31" customFormat="1" ht="36" hidden="1" customHeight="1" x14ac:dyDescent="0.2">
      <c r="A116" s="33" t="s">
        <v>224</v>
      </c>
      <c r="B116" s="33"/>
      <c r="C116" s="28" t="s">
        <v>33</v>
      </c>
      <c r="D116" s="28" t="s">
        <v>45</v>
      </c>
      <c r="E116" s="35" t="s">
        <v>156</v>
      </c>
      <c r="F116" s="35" t="s">
        <v>85</v>
      </c>
      <c r="G116" s="35" t="s">
        <v>132</v>
      </c>
      <c r="H116" s="220">
        <v>45</v>
      </c>
      <c r="I116" s="33" t="s">
        <v>172</v>
      </c>
      <c r="J116" s="51">
        <v>585</v>
      </c>
      <c r="K116" s="52">
        <v>0</v>
      </c>
      <c r="L116" s="52">
        <v>20</v>
      </c>
      <c r="M116" s="52">
        <f t="shared" si="7"/>
        <v>20</v>
      </c>
      <c r="N116" s="53">
        <v>28</v>
      </c>
      <c r="O116" s="53">
        <v>8</v>
      </c>
      <c r="P116" s="71">
        <v>0.4</v>
      </c>
      <c r="Q116" s="54">
        <f t="shared" si="8"/>
        <v>89.600000000000009</v>
      </c>
      <c r="R116" s="35" t="s">
        <v>231</v>
      </c>
      <c r="S116" s="34">
        <v>300</v>
      </c>
      <c r="T116" s="34">
        <f>(M116*S116)</f>
        <v>6000</v>
      </c>
      <c r="U116" s="34" t="e">
        <f>#REF!+Q116+T116</f>
        <v>#REF!</v>
      </c>
      <c r="V116" s="34">
        <f>M116*200</f>
        <v>4000</v>
      </c>
      <c r="W116" s="34">
        <v>1</v>
      </c>
      <c r="X116" s="34">
        <v>160</v>
      </c>
      <c r="Y116" s="52">
        <f t="shared" si="10"/>
        <v>160</v>
      </c>
      <c r="Z116" s="217">
        <v>0</v>
      </c>
      <c r="AA116" s="52"/>
      <c r="AB116" s="34">
        <f>V116+Y116+Z116</f>
        <v>4160</v>
      </c>
      <c r="AC116" s="34" t="e">
        <f>AB116+U116</f>
        <v>#REF!</v>
      </c>
      <c r="AD116" s="91" t="str">
        <f>A116</f>
        <v>612-PR</v>
      </c>
      <c r="AE116" s="74"/>
    </row>
    <row r="117" spans="1:31" s="31" customFormat="1" ht="36" hidden="1" customHeight="1" x14ac:dyDescent="0.2">
      <c r="A117" s="33" t="s">
        <v>224</v>
      </c>
      <c r="B117" s="33" t="s">
        <v>600</v>
      </c>
      <c r="C117" s="28" t="s">
        <v>33</v>
      </c>
      <c r="D117" s="28" t="s">
        <v>45</v>
      </c>
      <c r="E117" s="35" t="s">
        <v>216</v>
      </c>
      <c r="F117" s="35" t="s">
        <v>85</v>
      </c>
      <c r="G117" s="35" t="s">
        <v>132</v>
      </c>
      <c r="H117" s="220">
        <v>45</v>
      </c>
      <c r="I117" s="33" t="s">
        <v>172</v>
      </c>
      <c r="J117" s="51">
        <v>585</v>
      </c>
      <c r="K117" s="52">
        <v>0</v>
      </c>
      <c r="L117" s="52">
        <v>20</v>
      </c>
      <c r="M117" s="52">
        <v>20</v>
      </c>
      <c r="N117" s="53">
        <v>28</v>
      </c>
      <c r="O117" s="53">
        <v>80</v>
      </c>
      <c r="P117" s="71">
        <v>0.4</v>
      </c>
      <c r="Q117" s="54">
        <f t="shared" si="8"/>
        <v>896</v>
      </c>
      <c r="R117" s="35" t="s">
        <v>599</v>
      </c>
      <c r="S117" s="34">
        <v>300</v>
      </c>
      <c r="T117" s="34">
        <v>6000</v>
      </c>
      <c r="U117" s="34" t="e">
        <f>#REF!+Q117+T117</f>
        <v>#REF!</v>
      </c>
      <c r="V117" s="34">
        <v>4000</v>
      </c>
      <c r="W117" s="34">
        <v>1</v>
      </c>
      <c r="X117" s="34">
        <v>709</v>
      </c>
      <c r="Y117" s="52">
        <f t="shared" si="10"/>
        <v>709</v>
      </c>
      <c r="Z117" s="217">
        <v>0</v>
      </c>
      <c r="AA117" s="34">
        <v>4160</v>
      </c>
      <c r="AB117" s="34">
        <f>V117+Y117+Z117</f>
        <v>4709</v>
      </c>
      <c r="AC117" s="34" t="e">
        <f>AB117+U117</f>
        <v>#REF!</v>
      </c>
      <c r="AD117" s="91" t="str">
        <f>A117</f>
        <v>612-PR</v>
      </c>
      <c r="AE117" s="74"/>
    </row>
    <row r="118" spans="1:31" s="31" customFormat="1" ht="36" hidden="1" customHeight="1" x14ac:dyDescent="0.2">
      <c r="A118" s="33" t="s">
        <v>224</v>
      </c>
      <c r="B118" s="33"/>
      <c r="C118" s="28" t="s">
        <v>33</v>
      </c>
      <c r="D118" s="28" t="s">
        <v>45</v>
      </c>
      <c r="E118" s="35" t="s">
        <v>148</v>
      </c>
      <c r="F118" s="35" t="s">
        <v>220</v>
      </c>
      <c r="G118" s="35" t="s">
        <v>221</v>
      </c>
      <c r="H118" s="220">
        <v>45</v>
      </c>
      <c r="I118" s="33" t="s">
        <v>48</v>
      </c>
      <c r="J118" s="51">
        <v>585</v>
      </c>
      <c r="K118" s="52">
        <v>0</v>
      </c>
      <c r="L118" s="52">
        <v>19</v>
      </c>
      <c r="M118" s="52">
        <f t="shared" si="7"/>
        <v>19</v>
      </c>
      <c r="N118" s="53">
        <v>28</v>
      </c>
      <c r="O118" s="53">
        <v>14</v>
      </c>
      <c r="P118" s="71">
        <v>0.4</v>
      </c>
      <c r="Q118" s="71">
        <f t="shared" si="8"/>
        <v>156.80000000000001</v>
      </c>
      <c r="R118" s="107" t="s">
        <v>232</v>
      </c>
      <c r="S118" s="53">
        <v>300</v>
      </c>
      <c r="T118" s="34">
        <f>(M118*S118)</f>
        <v>5700</v>
      </c>
      <c r="U118" s="34" t="e">
        <f>#REF!+Q118+T118</f>
        <v>#REF!</v>
      </c>
      <c r="V118" s="53">
        <f>M118*200</f>
        <v>3800</v>
      </c>
      <c r="W118" s="53">
        <v>1</v>
      </c>
      <c r="X118" s="34">
        <v>160</v>
      </c>
      <c r="Y118" s="52">
        <f t="shared" si="10"/>
        <v>160</v>
      </c>
      <c r="Z118" s="216">
        <v>0</v>
      </c>
      <c r="AA118" s="46"/>
      <c r="AB118" s="34">
        <f>V118+Y118+Z118</f>
        <v>3960</v>
      </c>
      <c r="AC118" s="34" t="e">
        <f>AB118+U118</f>
        <v>#REF!</v>
      </c>
      <c r="AD118" s="91" t="str">
        <f>A118</f>
        <v>612-PR</v>
      </c>
      <c r="AE118" s="74" t="s">
        <v>233</v>
      </c>
    </row>
    <row r="119" spans="1:31" s="31" customFormat="1" ht="42" customHeight="1" x14ac:dyDescent="0.2">
      <c r="A119" s="33" t="s">
        <v>224</v>
      </c>
      <c r="B119" s="33"/>
      <c r="C119" s="28" t="s">
        <v>33</v>
      </c>
      <c r="D119" s="28" t="s">
        <v>50</v>
      </c>
      <c r="E119" s="35" t="s">
        <v>161</v>
      </c>
      <c r="F119" s="35" t="s">
        <v>234</v>
      </c>
      <c r="G119" s="35" t="s">
        <v>221</v>
      </c>
      <c r="H119" s="220">
        <v>45</v>
      </c>
      <c r="I119" s="33" t="s">
        <v>235</v>
      </c>
      <c r="J119" s="51">
        <v>765</v>
      </c>
      <c r="K119" s="52">
        <v>0</v>
      </c>
      <c r="L119" s="52">
        <v>17</v>
      </c>
      <c r="M119" s="52">
        <f t="shared" si="7"/>
        <v>17</v>
      </c>
      <c r="N119" s="53">
        <v>14</v>
      </c>
      <c r="O119" s="53">
        <v>10</v>
      </c>
      <c r="P119" s="71">
        <v>0.4</v>
      </c>
      <c r="Q119" s="54">
        <f t="shared" si="8"/>
        <v>56</v>
      </c>
      <c r="R119" s="35" t="s">
        <v>236</v>
      </c>
      <c r="S119" s="34">
        <v>300</v>
      </c>
      <c r="T119" s="34">
        <f>(M119*S119)</f>
        <v>5100</v>
      </c>
      <c r="U119" s="34" t="e">
        <f>#REF!+Q119+T119</f>
        <v>#REF!</v>
      </c>
      <c r="V119" s="34">
        <f>M119*200</f>
        <v>3400</v>
      </c>
      <c r="W119" s="34">
        <v>14</v>
      </c>
      <c r="X119" s="34">
        <v>160</v>
      </c>
      <c r="Y119" s="52">
        <f t="shared" si="10"/>
        <v>2240</v>
      </c>
      <c r="Z119" s="52">
        <v>0</v>
      </c>
      <c r="AA119" s="52"/>
      <c r="AB119" s="34">
        <f>V119+Y119+Z119</f>
        <v>5640</v>
      </c>
      <c r="AC119" s="34" t="e">
        <f>AB119+U119</f>
        <v>#REF!</v>
      </c>
      <c r="AD119" s="91" t="str">
        <f>A119</f>
        <v>612-PR</v>
      </c>
      <c r="AE119" s="74" t="s">
        <v>237</v>
      </c>
    </row>
    <row r="120" spans="1:31" s="31" customFormat="1" ht="40.5" hidden="1" customHeight="1" x14ac:dyDescent="0.2">
      <c r="A120" s="33" t="s">
        <v>224</v>
      </c>
      <c r="B120" s="33"/>
      <c r="C120" s="28" t="s">
        <v>33</v>
      </c>
      <c r="D120" s="28" t="s">
        <v>34</v>
      </c>
      <c r="E120" s="89" t="s">
        <v>35</v>
      </c>
      <c r="F120" s="35" t="s">
        <v>226</v>
      </c>
      <c r="G120" s="35" t="s">
        <v>221</v>
      </c>
      <c r="H120" s="220">
        <v>45</v>
      </c>
      <c r="I120" s="33" t="s">
        <v>37</v>
      </c>
      <c r="J120" s="51">
        <v>1200</v>
      </c>
      <c r="K120" s="52">
        <v>17</v>
      </c>
      <c r="L120" s="52">
        <v>0</v>
      </c>
      <c r="M120" s="52">
        <f t="shared" si="7"/>
        <v>17</v>
      </c>
      <c r="N120" s="53">
        <v>0</v>
      </c>
      <c r="O120" s="53">
        <v>88</v>
      </c>
      <c r="P120" s="71">
        <v>0.4</v>
      </c>
      <c r="Q120" s="54">
        <f t="shared" si="8"/>
        <v>0</v>
      </c>
      <c r="R120" s="110"/>
      <c r="S120" s="34">
        <v>0</v>
      </c>
      <c r="T120" s="34">
        <f>(M120*S120)</f>
        <v>0</v>
      </c>
      <c r="U120" s="34" t="e">
        <f>#REF!+Q120+T120</f>
        <v>#REF!</v>
      </c>
      <c r="V120" s="34">
        <f>M120*200</f>
        <v>3400</v>
      </c>
      <c r="W120" s="34">
        <v>9</v>
      </c>
      <c r="X120" s="34">
        <v>330</v>
      </c>
      <c r="Y120" s="52">
        <f t="shared" si="10"/>
        <v>2970</v>
      </c>
      <c r="Z120" s="46">
        <v>0</v>
      </c>
      <c r="AA120" s="46"/>
      <c r="AB120" s="34">
        <f>V120+Y120+Z120</f>
        <v>6370</v>
      </c>
      <c r="AC120" s="34" t="e">
        <f>AB120+U120</f>
        <v>#REF!</v>
      </c>
      <c r="AD120" s="91" t="str">
        <f>A120</f>
        <v>612-PR</v>
      </c>
      <c r="AE120" s="74"/>
    </row>
    <row r="121" spans="1:31" s="31" customFormat="1" ht="38" hidden="1" customHeight="1" x14ac:dyDescent="0.2">
      <c r="A121" s="178" t="s">
        <v>224</v>
      </c>
      <c r="B121" s="178" t="s">
        <v>756</v>
      </c>
      <c r="C121" s="179" t="s">
        <v>33</v>
      </c>
      <c r="D121" s="179" t="s">
        <v>34</v>
      </c>
      <c r="E121" s="187" t="s">
        <v>35</v>
      </c>
      <c r="F121" s="180" t="s">
        <v>85</v>
      </c>
      <c r="G121" s="180" t="s">
        <v>132</v>
      </c>
      <c r="H121" s="246">
        <v>45</v>
      </c>
      <c r="I121" s="178" t="s">
        <v>37</v>
      </c>
      <c r="J121" s="183">
        <v>1200</v>
      </c>
      <c r="K121" s="181">
        <v>17</v>
      </c>
      <c r="L121" s="181">
        <v>0</v>
      </c>
      <c r="M121" s="181">
        <f t="shared" si="7"/>
        <v>17</v>
      </c>
      <c r="N121" s="182">
        <v>0</v>
      </c>
      <c r="O121" s="182">
        <v>88</v>
      </c>
      <c r="P121" s="184">
        <v>0.4</v>
      </c>
      <c r="Q121" s="185">
        <f t="shared" si="8"/>
        <v>0</v>
      </c>
      <c r="R121" s="190"/>
      <c r="S121" s="55">
        <v>0</v>
      </c>
      <c r="T121" s="55">
        <f>(M121*S121)</f>
        <v>0</v>
      </c>
      <c r="U121" s="55" t="e">
        <f>#REF!+Q121+T121</f>
        <v>#REF!</v>
      </c>
      <c r="V121" s="55">
        <f>M121*200</f>
        <v>3400</v>
      </c>
      <c r="W121" s="55">
        <v>14</v>
      </c>
      <c r="X121" s="55">
        <v>330</v>
      </c>
      <c r="Y121" s="181">
        <f t="shared" si="10"/>
        <v>4620</v>
      </c>
      <c r="Z121" s="189">
        <v>0</v>
      </c>
      <c r="AA121" s="189"/>
      <c r="AB121" s="55">
        <f>V121+Y121+Z121</f>
        <v>8020</v>
      </c>
      <c r="AC121" s="55" t="e">
        <f>AB121+U121</f>
        <v>#REF!</v>
      </c>
      <c r="AD121" s="244" t="str">
        <f>A121</f>
        <v>612-PR</v>
      </c>
      <c r="AE121" s="74"/>
    </row>
    <row r="122" spans="1:31" s="31" customFormat="1" ht="38" hidden="1" customHeight="1" x14ac:dyDescent="0.2">
      <c r="A122" s="178" t="s">
        <v>224</v>
      </c>
      <c r="B122" s="178" t="s">
        <v>761</v>
      </c>
      <c r="C122" s="179" t="s">
        <v>33</v>
      </c>
      <c r="D122" s="179" t="s">
        <v>272</v>
      </c>
      <c r="E122" s="187" t="s">
        <v>273</v>
      </c>
      <c r="F122" s="180" t="s">
        <v>85</v>
      </c>
      <c r="G122" s="180" t="s">
        <v>132</v>
      </c>
      <c r="H122" s="246">
        <v>45</v>
      </c>
      <c r="I122" s="178" t="s">
        <v>37</v>
      </c>
      <c r="J122" s="183">
        <v>1200</v>
      </c>
      <c r="K122" s="181">
        <v>0</v>
      </c>
      <c r="L122" s="181">
        <v>17</v>
      </c>
      <c r="M122" s="181">
        <f t="shared" si="7"/>
        <v>17</v>
      </c>
      <c r="N122" s="182">
        <v>0</v>
      </c>
      <c r="O122" s="182">
        <v>0</v>
      </c>
      <c r="P122" s="184">
        <v>0.4</v>
      </c>
      <c r="Q122" s="185">
        <f t="shared" si="8"/>
        <v>0</v>
      </c>
      <c r="R122" s="190"/>
      <c r="S122" s="55">
        <v>0</v>
      </c>
      <c r="T122" s="55">
        <f>(M122*S122)</f>
        <v>0</v>
      </c>
      <c r="U122" s="55" t="e">
        <f>#REF!+Q122+T122</f>
        <v>#REF!</v>
      </c>
      <c r="V122" s="55">
        <f>M122*200</f>
        <v>3400</v>
      </c>
      <c r="W122" s="55">
        <v>14</v>
      </c>
      <c r="X122" s="55">
        <v>550</v>
      </c>
      <c r="Y122" s="181">
        <f t="shared" si="10"/>
        <v>7700</v>
      </c>
      <c r="Z122" s="189">
        <v>0</v>
      </c>
      <c r="AA122" s="189"/>
      <c r="AB122" s="55">
        <f>V122+Y122+Z122</f>
        <v>11100</v>
      </c>
      <c r="AC122" s="55" t="e">
        <f>AB122+U122</f>
        <v>#REF!</v>
      </c>
      <c r="AD122" s="244" t="str">
        <f>A122</f>
        <v>612-PR</v>
      </c>
      <c r="AE122" s="74"/>
    </row>
    <row r="123" spans="1:31" s="31" customFormat="1" ht="35.25" hidden="1" customHeight="1" x14ac:dyDescent="0.2">
      <c r="A123" s="33" t="s">
        <v>224</v>
      </c>
      <c r="B123" s="33"/>
      <c r="C123" s="28" t="s">
        <v>33</v>
      </c>
      <c r="D123" s="28" t="s">
        <v>34</v>
      </c>
      <c r="E123" s="35" t="s">
        <v>170</v>
      </c>
      <c r="F123" s="35" t="s">
        <v>85</v>
      </c>
      <c r="G123" s="35" t="s">
        <v>221</v>
      </c>
      <c r="H123" s="220">
        <v>45</v>
      </c>
      <c r="I123" s="33" t="s">
        <v>37</v>
      </c>
      <c r="J123" s="51">
        <v>1200</v>
      </c>
      <c r="K123" s="52">
        <v>17</v>
      </c>
      <c r="L123" s="52">
        <v>0</v>
      </c>
      <c r="M123" s="52">
        <f t="shared" si="7"/>
        <v>17</v>
      </c>
      <c r="N123" s="53">
        <v>0</v>
      </c>
      <c r="O123" s="53">
        <v>256</v>
      </c>
      <c r="P123" s="71">
        <v>0.4</v>
      </c>
      <c r="Q123" s="54">
        <f t="shared" si="8"/>
        <v>0</v>
      </c>
      <c r="R123" s="110"/>
      <c r="S123" s="34">
        <v>0</v>
      </c>
      <c r="T123" s="34">
        <f>(M123*S123)</f>
        <v>0</v>
      </c>
      <c r="U123" s="34" t="e">
        <f>#REF!+Q123+T123</f>
        <v>#REF!</v>
      </c>
      <c r="V123" s="34">
        <f>M123*200</f>
        <v>3400</v>
      </c>
      <c r="W123" s="34">
        <v>11</v>
      </c>
      <c r="X123" s="34">
        <v>215</v>
      </c>
      <c r="Y123" s="52">
        <f t="shared" si="10"/>
        <v>2365</v>
      </c>
      <c r="Z123" s="46">
        <v>0</v>
      </c>
      <c r="AA123" s="46"/>
      <c r="AB123" s="34">
        <f>V123+Y123+Z123</f>
        <v>5765</v>
      </c>
      <c r="AC123" s="34" t="e">
        <f>AB123+U123</f>
        <v>#REF!</v>
      </c>
      <c r="AD123" s="91" t="str">
        <f>A123</f>
        <v>612-PR</v>
      </c>
      <c r="AE123" s="74" t="s">
        <v>238</v>
      </c>
    </row>
    <row r="124" spans="1:31" s="31" customFormat="1" ht="41.25" hidden="1" customHeight="1" x14ac:dyDescent="0.2">
      <c r="A124" s="62" t="s">
        <v>239</v>
      </c>
      <c r="B124" s="62"/>
      <c r="C124" s="63" t="s">
        <v>33</v>
      </c>
      <c r="D124" s="63" t="s">
        <v>108</v>
      </c>
      <c r="E124" s="37" t="s">
        <v>240</v>
      </c>
      <c r="F124" s="37" t="s">
        <v>205</v>
      </c>
      <c r="G124" s="37" t="s">
        <v>241</v>
      </c>
      <c r="H124" s="245">
        <v>60</v>
      </c>
      <c r="I124" s="62" t="s">
        <v>48</v>
      </c>
      <c r="J124" s="39">
        <v>585</v>
      </c>
      <c r="K124" s="40">
        <v>0</v>
      </c>
      <c r="L124" s="40">
        <v>0</v>
      </c>
      <c r="M124" s="40">
        <f t="shared" si="7"/>
        <v>0</v>
      </c>
      <c r="N124" s="42">
        <v>0</v>
      </c>
      <c r="O124" s="42">
        <v>148</v>
      </c>
      <c r="P124" s="67">
        <v>0.4</v>
      </c>
      <c r="Q124" s="43">
        <f t="shared" si="8"/>
        <v>0</v>
      </c>
      <c r="R124" s="35" t="s">
        <v>242</v>
      </c>
      <c r="S124" s="42">
        <v>0</v>
      </c>
      <c r="T124" s="41">
        <v>0</v>
      </c>
      <c r="U124" s="41" t="e">
        <f>#REF!+Q124+T124</f>
        <v>#REF!</v>
      </c>
      <c r="V124" s="41">
        <f>M124*200</f>
        <v>0</v>
      </c>
      <c r="W124" s="41">
        <v>0</v>
      </c>
      <c r="X124" s="41">
        <v>509</v>
      </c>
      <c r="Y124" s="40">
        <f t="shared" si="10"/>
        <v>0</v>
      </c>
      <c r="Z124" s="45">
        <v>0</v>
      </c>
      <c r="AA124" s="46"/>
      <c r="AB124" s="41">
        <f>V124+Y124+Z124</f>
        <v>0</v>
      </c>
      <c r="AC124" s="41" t="e">
        <f>AB124+U124</f>
        <v>#REF!</v>
      </c>
      <c r="AD124" s="97" t="str">
        <f>A124</f>
        <v>613-PR</v>
      </c>
      <c r="AE124" s="101" t="s">
        <v>243</v>
      </c>
    </row>
    <row r="125" spans="1:31" s="31" customFormat="1" ht="46" hidden="1" customHeight="1" x14ac:dyDescent="0.2">
      <c r="A125" s="62" t="s">
        <v>239</v>
      </c>
      <c r="B125" s="62"/>
      <c r="C125" s="63" t="s">
        <v>33</v>
      </c>
      <c r="D125" s="63" t="s">
        <v>108</v>
      </c>
      <c r="E125" s="37" t="s">
        <v>210</v>
      </c>
      <c r="F125" s="37" t="s">
        <v>244</v>
      </c>
      <c r="G125" s="37" t="s">
        <v>241</v>
      </c>
      <c r="H125" s="245">
        <v>60</v>
      </c>
      <c r="I125" s="62" t="s">
        <v>48</v>
      </c>
      <c r="J125" s="39">
        <v>585</v>
      </c>
      <c r="K125" s="40">
        <v>0</v>
      </c>
      <c r="L125" s="40">
        <v>0</v>
      </c>
      <c r="M125" s="40">
        <f t="shared" si="7"/>
        <v>0</v>
      </c>
      <c r="N125" s="42">
        <v>0</v>
      </c>
      <c r="O125" s="42">
        <v>181</v>
      </c>
      <c r="P125" s="67">
        <v>0.4</v>
      </c>
      <c r="Q125" s="43">
        <f t="shared" si="8"/>
        <v>0</v>
      </c>
      <c r="R125" s="37" t="s">
        <v>245</v>
      </c>
      <c r="S125" s="42">
        <v>0</v>
      </c>
      <c r="T125" s="41">
        <v>0</v>
      </c>
      <c r="U125" s="41" t="e">
        <f>#REF!+Q125+T125</f>
        <v>#REF!</v>
      </c>
      <c r="V125" s="41">
        <f>M125*200</f>
        <v>0</v>
      </c>
      <c r="W125" s="41">
        <v>0</v>
      </c>
      <c r="X125" s="41">
        <v>509</v>
      </c>
      <c r="Y125" s="40">
        <f t="shared" si="10"/>
        <v>0</v>
      </c>
      <c r="Z125" s="45">
        <v>0</v>
      </c>
      <c r="AA125" s="45"/>
      <c r="AB125" s="41">
        <f>V125+Y125+Z125</f>
        <v>0</v>
      </c>
      <c r="AC125" s="41" t="e">
        <f>AB125+U125</f>
        <v>#REF!</v>
      </c>
      <c r="AD125" s="91" t="str">
        <f>A125</f>
        <v>613-PR</v>
      </c>
      <c r="AE125" s="74"/>
    </row>
    <row r="126" spans="1:31" s="31" customFormat="1" ht="37.5" hidden="1" customHeight="1" x14ac:dyDescent="0.2">
      <c r="A126" s="33" t="s">
        <v>239</v>
      </c>
      <c r="B126" s="33"/>
      <c r="C126" s="28" t="s">
        <v>33</v>
      </c>
      <c r="D126" s="28" t="s">
        <v>45</v>
      </c>
      <c r="E126" s="35" t="s">
        <v>246</v>
      </c>
      <c r="F126" s="35" t="s">
        <v>196</v>
      </c>
      <c r="G126" s="35" t="s">
        <v>241</v>
      </c>
      <c r="H126" s="220">
        <v>60</v>
      </c>
      <c r="I126" s="33" t="s">
        <v>48</v>
      </c>
      <c r="J126" s="51">
        <v>585</v>
      </c>
      <c r="K126" s="52">
        <v>22</v>
      </c>
      <c r="L126" s="52">
        <v>0</v>
      </c>
      <c r="M126" s="52">
        <f t="shared" si="7"/>
        <v>22</v>
      </c>
      <c r="N126" s="53">
        <v>36</v>
      </c>
      <c r="O126" s="53">
        <v>22</v>
      </c>
      <c r="P126" s="71">
        <v>0.4</v>
      </c>
      <c r="Q126" s="54">
        <f t="shared" si="8"/>
        <v>316.8</v>
      </c>
      <c r="R126" s="35" t="s">
        <v>247</v>
      </c>
      <c r="S126" s="34">
        <v>0</v>
      </c>
      <c r="T126" s="34">
        <v>0</v>
      </c>
      <c r="U126" s="34" t="e">
        <f>#REF!+Q126+T126</f>
        <v>#REF!</v>
      </c>
      <c r="V126" s="34">
        <f>M126*200</f>
        <v>4400</v>
      </c>
      <c r="W126" s="34">
        <v>6</v>
      </c>
      <c r="X126" s="34">
        <v>160</v>
      </c>
      <c r="Y126" s="52">
        <f t="shared" si="10"/>
        <v>960</v>
      </c>
      <c r="Z126" s="46">
        <v>0</v>
      </c>
      <c r="AA126" s="46"/>
      <c r="AB126" s="34">
        <f>V126+Y126+Z126</f>
        <v>5360</v>
      </c>
      <c r="AC126" s="34" t="e">
        <f>AB126+U126</f>
        <v>#REF!</v>
      </c>
      <c r="AD126" s="91" t="str">
        <f>A126</f>
        <v>613-PR</v>
      </c>
      <c r="AE126" s="74"/>
    </row>
    <row r="127" spans="1:31" s="31" customFormat="1" ht="35.25" hidden="1" customHeight="1" x14ac:dyDescent="0.2">
      <c r="A127" s="33" t="s">
        <v>239</v>
      </c>
      <c r="B127" s="33" t="s">
        <v>598</v>
      </c>
      <c r="C127" s="28" t="s">
        <v>33</v>
      </c>
      <c r="D127" s="28" t="s">
        <v>45</v>
      </c>
      <c r="E127" s="35" t="s">
        <v>156</v>
      </c>
      <c r="F127" s="35" t="s">
        <v>196</v>
      </c>
      <c r="G127" s="35" t="s">
        <v>241</v>
      </c>
      <c r="H127" s="220">
        <v>60</v>
      </c>
      <c r="I127" s="33" t="s">
        <v>48</v>
      </c>
      <c r="J127" s="51">
        <v>585</v>
      </c>
      <c r="K127" s="52">
        <v>0</v>
      </c>
      <c r="L127" s="52">
        <v>0</v>
      </c>
      <c r="M127" s="52">
        <f t="shared" si="7"/>
        <v>0</v>
      </c>
      <c r="N127" s="53">
        <v>0</v>
      </c>
      <c r="O127" s="53">
        <v>8</v>
      </c>
      <c r="P127" s="71">
        <v>0.4</v>
      </c>
      <c r="Q127" s="54">
        <f t="shared" si="8"/>
        <v>0</v>
      </c>
      <c r="R127" s="35" t="s">
        <v>248</v>
      </c>
      <c r="S127" s="34">
        <v>0</v>
      </c>
      <c r="T127" s="34">
        <v>0</v>
      </c>
      <c r="U127" s="34" t="e">
        <f>#REF!+Q127+T127</f>
        <v>#REF!</v>
      </c>
      <c r="V127" s="34">
        <f>M127*200</f>
        <v>0</v>
      </c>
      <c r="W127" s="34">
        <v>0</v>
      </c>
      <c r="X127" s="34">
        <v>160</v>
      </c>
      <c r="Y127" s="52">
        <f t="shared" si="10"/>
        <v>0</v>
      </c>
      <c r="Z127" s="46">
        <v>0</v>
      </c>
      <c r="AA127" s="46"/>
      <c r="AB127" s="34">
        <f>V127+Y127+Z127</f>
        <v>0</v>
      </c>
      <c r="AC127" s="34" t="e">
        <f>AB127+U127</f>
        <v>#REF!</v>
      </c>
      <c r="AD127" s="91" t="str">
        <f>A127</f>
        <v>613-PR</v>
      </c>
      <c r="AE127" s="74"/>
    </row>
    <row r="128" spans="1:31" s="31" customFormat="1" ht="36.75" hidden="1" customHeight="1" x14ac:dyDescent="0.2">
      <c r="A128" s="62" t="s">
        <v>239</v>
      </c>
      <c r="B128" s="62"/>
      <c r="C128" s="63" t="s">
        <v>33</v>
      </c>
      <c r="D128" s="63" t="s">
        <v>45</v>
      </c>
      <c r="E128" s="37" t="s">
        <v>249</v>
      </c>
      <c r="F128" s="37" t="s">
        <v>196</v>
      </c>
      <c r="G128" s="37" t="s">
        <v>241</v>
      </c>
      <c r="H128" s="245">
        <v>60</v>
      </c>
      <c r="I128" s="62" t="s">
        <v>48</v>
      </c>
      <c r="J128" s="39">
        <v>585</v>
      </c>
      <c r="K128" s="40">
        <v>0</v>
      </c>
      <c r="L128" s="40">
        <v>0</v>
      </c>
      <c r="M128" s="40">
        <f t="shared" si="7"/>
        <v>0</v>
      </c>
      <c r="N128" s="42">
        <v>0</v>
      </c>
      <c r="O128" s="42">
        <v>0</v>
      </c>
      <c r="P128" s="67">
        <v>0.4</v>
      </c>
      <c r="Q128" s="43">
        <f t="shared" si="8"/>
        <v>0</v>
      </c>
      <c r="R128" s="35" t="s">
        <v>250</v>
      </c>
      <c r="S128" s="41">
        <v>0</v>
      </c>
      <c r="T128" s="41">
        <v>0</v>
      </c>
      <c r="U128" s="41" t="e">
        <f>#REF!+Q128+T128</f>
        <v>#REF!</v>
      </c>
      <c r="V128" s="41">
        <f>M128*200</f>
        <v>0</v>
      </c>
      <c r="W128" s="41">
        <v>0</v>
      </c>
      <c r="X128" s="41">
        <v>385</v>
      </c>
      <c r="Y128" s="40">
        <f t="shared" si="10"/>
        <v>0</v>
      </c>
      <c r="Z128" s="45">
        <v>0</v>
      </c>
      <c r="AA128" s="46"/>
      <c r="AB128" s="41">
        <f>V128+Y128+Z128</f>
        <v>0</v>
      </c>
      <c r="AC128" s="41" t="e">
        <f>AB128+U128</f>
        <v>#REF!</v>
      </c>
      <c r="AD128" s="97" t="str">
        <f>A128</f>
        <v>613-PR</v>
      </c>
      <c r="AE128" s="101" t="s">
        <v>251</v>
      </c>
    </row>
    <row r="129" spans="1:31" s="31" customFormat="1" ht="36.75" hidden="1" customHeight="1" x14ac:dyDescent="0.2">
      <c r="A129" s="33" t="s">
        <v>239</v>
      </c>
      <c r="B129" s="33"/>
      <c r="C129" s="28" t="s">
        <v>33</v>
      </c>
      <c r="D129" s="28" t="s">
        <v>45</v>
      </c>
      <c r="E129" s="35" t="s">
        <v>69</v>
      </c>
      <c r="F129" s="35" t="s">
        <v>252</v>
      </c>
      <c r="G129" s="35" t="s">
        <v>241</v>
      </c>
      <c r="H129" s="220">
        <v>60</v>
      </c>
      <c r="I129" s="33" t="s">
        <v>48</v>
      </c>
      <c r="J129" s="51">
        <v>585</v>
      </c>
      <c r="K129" s="52">
        <v>0</v>
      </c>
      <c r="L129" s="52">
        <v>17</v>
      </c>
      <c r="M129" s="52">
        <f t="shared" si="7"/>
        <v>17</v>
      </c>
      <c r="N129" s="53">
        <v>36</v>
      </c>
      <c r="O129" s="53">
        <v>72</v>
      </c>
      <c r="P129" s="71">
        <v>0.4</v>
      </c>
      <c r="Q129" s="54">
        <f t="shared" si="8"/>
        <v>1036.8</v>
      </c>
      <c r="R129" s="35" t="s">
        <v>250</v>
      </c>
      <c r="S129" s="34">
        <v>0</v>
      </c>
      <c r="T129" s="34">
        <f>(M129*S129)</f>
        <v>0</v>
      </c>
      <c r="U129" s="34" t="e">
        <f>#REF!+Q129+T129</f>
        <v>#REF!</v>
      </c>
      <c r="V129" s="34">
        <f>M129*200</f>
        <v>3400</v>
      </c>
      <c r="W129" s="34">
        <v>6</v>
      </c>
      <c r="X129" s="34">
        <v>260</v>
      </c>
      <c r="Y129" s="52">
        <f t="shared" si="10"/>
        <v>1560</v>
      </c>
      <c r="Z129" s="46">
        <v>0</v>
      </c>
      <c r="AA129" s="46"/>
      <c r="AB129" s="34">
        <f>V129+Y129+Z129</f>
        <v>4960</v>
      </c>
      <c r="AC129" s="34" t="e">
        <f>AB129+U129</f>
        <v>#REF!</v>
      </c>
      <c r="AD129" s="91" t="str">
        <f>A129</f>
        <v>613-PR</v>
      </c>
      <c r="AE129" s="74"/>
    </row>
    <row r="130" spans="1:31" s="31" customFormat="1" ht="36.75" hidden="1" customHeight="1" x14ac:dyDescent="0.2">
      <c r="A130" s="33" t="s">
        <v>239</v>
      </c>
      <c r="B130" s="33"/>
      <c r="C130" s="28" t="s">
        <v>33</v>
      </c>
      <c r="D130" s="28" t="s">
        <v>45</v>
      </c>
      <c r="E130" s="35" t="s">
        <v>153</v>
      </c>
      <c r="F130" s="35" t="s">
        <v>196</v>
      </c>
      <c r="G130" s="35" t="s">
        <v>253</v>
      </c>
      <c r="H130" s="220">
        <v>45</v>
      </c>
      <c r="I130" s="33" t="s">
        <v>48</v>
      </c>
      <c r="J130" s="51">
        <v>585</v>
      </c>
      <c r="K130" s="52">
        <v>0</v>
      </c>
      <c r="L130" s="52">
        <v>18</v>
      </c>
      <c r="M130" s="52">
        <f t="shared" si="7"/>
        <v>18</v>
      </c>
      <c r="N130" s="53">
        <v>28</v>
      </c>
      <c r="O130" s="53">
        <v>31</v>
      </c>
      <c r="P130" s="71">
        <v>0.4</v>
      </c>
      <c r="Q130" s="54">
        <f t="shared" si="8"/>
        <v>347.2</v>
      </c>
      <c r="R130" s="35" t="s">
        <v>254</v>
      </c>
      <c r="S130" s="34">
        <v>0</v>
      </c>
      <c r="T130" s="34">
        <f>(M130*S130)</f>
        <v>0</v>
      </c>
      <c r="U130" s="34" t="e">
        <f>#REF!+Q130+T130</f>
        <v>#REF!</v>
      </c>
      <c r="V130" s="34">
        <f>M130*200</f>
        <v>3600</v>
      </c>
      <c r="W130" s="34">
        <v>4</v>
      </c>
      <c r="X130" s="34">
        <v>160</v>
      </c>
      <c r="Y130" s="52">
        <f t="shared" si="10"/>
        <v>640</v>
      </c>
      <c r="Z130" s="52">
        <v>0</v>
      </c>
      <c r="AA130" s="52"/>
      <c r="AB130" s="34">
        <f>V130+Y130+Z130</f>
        <v>4240</v>
      </c>
      <c r="AC130" s="34" t="e">
        <f>AB130+U130</f>
        <v>#REF!</v>
      </c>
      <c r="AD130" s="91" t="str">
        <f>A130</f>
        <v>613-PR</v>
      </c>
      <c r="AE130" s="74"/>
    </row>
    <row r="131" spans="1:31" s="31" customFormat="1" ht="37.5" hidden="1" customHeight="1" x14ac:dyDescent="0.2">
      <c r="A131" s="33" t="s">
        <v>239</v>
      </c>
      <c r="B131" s="33"/>
      <c r="C131" s="28" t="s">
        <v>33</v>
      </c>
      <c r="D131" s="28" t="s">
        <v>34</v>
      </c>
      <c r="E131" s="35" t="s">
        <v>177</v>
      </c>
      <c r="F131" s="35" t="s">
        <v>196</v>
      </c>
      <c r="G131" s="35" t="s">
        <v>253</v>
      </c>
      <c r="H131" s="220">
        <v>45</v>
      </c>
      <c r="I131" s="33" t="s">
        <v>48</v>
      </c>
      <c r="J131" s="51">
        <v>585</v>
      </c>
      <c r="K131" s="52">
        <v>0</v>
      </c>
      <c r="L131" s="52">
        <v>25</v>
      </c>
      <c r="M131" s="52">
        <f t="shared" si="7"/>
        <v>25</v>
      </c>
      <c r="N131" s="53">
        <v>28</v>
      </c>
      <c r="O131" s="53">
        <v>88</v>
      </c>
      <c r="P131" s="71">
        <v>0.4</v>
      </c>
      <c r="Q131" s="54">
        <f t="shared" si="8"/>
        <v>985.60000000000014</v>
      </c>
      <c r="R131" s="35" t="s">
        <v>255</v>
      </c>
      <c r="S131" s="34">
        <v>0</v>
      </c>
      <c r="T131" s="34">
        <f>(M131*S131)</f>
        <v>0</v>
      </c>
      <c r="U131" s="34" t="e">
        <f>#REF!+Q131+T131</f>
        <v>#REF!</v>
      </c>
      <c r="V131" s="34">
        <f>M131*200</f>
        <v>5000</v>
      </c>
      <c r="W131" s="34">
        <v>4</v>
      </c>
      <c r="X131" s="34">
        <v>420</v>
      </c>
      <c r="Y131" s="52">
        <f t="shared" si="10"/>
        <v>1680</v>
      </c>
      <c r="Z131" s="46">
        <v>0</v>
      </c>
      <c r="AA131" s="46"/>
      <c r="AB131" s="34">
        <f>V131+Y131+Z131</f>
        <v>6680</v>
      </c>
      <c r="AC131" s="34" t="e">
        <f>AB131+U131</f>
        <v>#REF!</v>
      </c>
      <c r="AD131" s="91" t="str">
        <f>A131</f>
        <v>613-PR</v>
      </c>
      <c r="AE131" s="74" t="s">
        <v>256</v>
      </c>
    </row>
    <row r="132" spans="1:31" s="31" customFormat="1" ht="35.25" hidden="1" customHeight="1" x14ac:dyDescent="0.2">
      <c r="A132" s="33" t="s">
        <v>257</v>
      </c>
      <c r="B132" s="33"/>
      <c r="C132" s="28" t="s">
        <v>33</v>
      </c>
      <c r="D132" s="28" t="s">
        <v>45</v>
      </c>
      <c r="E132" s="35" t="s">
        <v>246</v>
      </c>
      <c r="F132" s="35" t="s">
        <v>47</v>
      </c>
      <c r="G132" s="35" t="s">
        <v>258</v>
      </c>
      <c r="H132" s="220">
        <v>45</v>
      </c>
      <c r="I132" s="33" t="s">
        <v>48</v>
      </c>
      <c r="J132" s="51">
        <v>585</v>
      </c>
      <c r="K132" s="52">
        <v>19</v>
      </c>
      <c r="L132" s="52">
        <v>0</v>
      </c>
      <c r="M132" s="52">
        <f t="shared" si="7"/>
        <v>19</v>
      </c>
      <c r="N132" s="53">
        <v>28</v>
      </c>
      <c r="O132" s="53">
        <v>22</v>
      </c>
      <c r="P132" s="71">
        <v>0.4</v>
      </c>
      <c r="Q132" s="71">
        <f t="shared" si="8"/>
        <v>246.40000000000003</v>
      </c>
      <c r="R132" s="44" t="s">
        <v>259</v>
      </c>
      <c r="S132" s="53">
        <v>385</v>
      </c>
      <c r="T132" s="34">
        <f>(M132*S132)</f>
        <v>7315</v>
      </c>
      <c r="U132" s="34" t="e">
        <f>#REF!+Q132+T132</f>
        <v>#REF!</v>
      </c>
      <c r="V132" s="34">
        <f>M132*200</f>
        <v>3800</v>
      </c>
      <c r="W132" s="34">
        <v>1</v>
      </c>
      <c r="X132" s="34">
        <v>160</v>
      </c>
      <c r="Y132" s="52">
        <f t="shared" si="10"/>
        <v>160</v>
      </c>
      <c r="Z132" s="46">
        <v>0</v>
      </c>
      <c r="AA132" s="46"/>
      <c r="AB132" s="34">
        <f>V132+Y132+Z132</f>
        <v>3960</v>
      </c>
      <c r="AC132" s="34" t="e">
        <f>AB132+U132</f>
        <v>#REF!</v>
      </c>
      <c r="AD132" s="91" t="str">
        <f>A132</f>
        <v>615-PR</v>
      </c>
      <c r="AE132" s="74"/>
    </row>
    <row r="133" spans="1:31" s="31" customFormat="1" ht="38.25" hidden="1" customHeight="1" x14ac:dyDescent="0.2">
      <c r="A133" s="33" t="s">
        <v>257</v>
      </c>
      <c r="B133" s="33"/>
      <c r="C133" s="28" t="s">
        <v>33</v>
      </c>
      <c r="D133" s="28" t="s">
        <v>45</v>
      </c>
      <c r="E133" s="35" t="s">
        <v>228</v>
      </c>
      <c r="F133" s="35" t="s">
        <v>140</v>
      </c>
      <c r="G133" s="35" t="s">
        <v>141</v>
      </c>
      <c r="H133" s="220">
        <v>45</v>
      </c>
      <c r="I133" s="33" t="s">
        <v>37</v>
      </c>
      <c r="J133" s="51">
        <v>1200</v>
      </c>
      <c r="K133" s="52">
        <v>17</v>
      </c>
      <c r="L133" s="52">
        <v>0</v>
      </c>
      <c r="M133" s="52">
        <f t="shared" si="7"/>
        <v>17</v>
      </c>
      <c r="N133" s="53">
        <v>0</v>
      </c>
      <c r="O133" s="53">
        <v>0</v>
      </c>
      <c r="P133" s="71">
        <v>0.4</v>
      </c>
      <c r="Q133" s="71">
        <f t="shared" si="8"/>
        <v>0</v>
      </c>
      <c r="R133" s="44"/>
      <c r="S133" s="53">
        <v>0</v>
      </c>
      <c r="T133" s="34">
        <f>(M133*S133)</f>
        <v>0</v>
      </c>
      <c r="U133" s="34" t="e">
        <f>#REF!+Q133+T133</f>
        <v>#REF!</v>
      </c>
      <c r="V133" s="34">
        <f>M133*200</f>
        <v>3400</v>
      </c>
      <c r="W133" s="34">
        <v>14</v>
      </c>
      <c r="X133" s="34">
        <v>425</v>
      </c>
      <c r="Y133" s="52">
        <f t="shared" si="10"/>
        <v>5950</v>
      </c>
      <c r="Z133" s="46">
        <v>0</v>
      </c>
      <c r="AA133" s="46"/>
      <c r="AB133" s="34">
        <f>V133+Y133+Z133</f>
        <v>9350</v>
      </c>
      <c r="AC133" s="34" t="e">
        <f>AB133+U133</f>
        <v>#REF!</v>
      </c>
      <c r="AD133" s="91" t="str">
        <f>A133</f>
        <v>615-PR</v>
      </c>
      <c r="AE133" s="74"/>
    </row>
    <row r="134" spans="1:31" s="31" customFormat="1" ht="37" hidden="1" customHeight="1" x14ac:dyDescent="0.2">
      <c r="A134" s="33" t="s">
        <v>257</v>
      </c>
      <c r="B134" s="33" t="s">
        <v>595</v>
      </c>
      <c r="C134" s="28" t="s">
        <v>33</v>
      </c>
      <c r="D134" s="28" t="s">
        <v>45</v>
      </c>
      <c r="E134" s="35" t="s">
        <v>143</v>
      </c>
      <c r="F134" s="35" t="s">
        <v>102</v>
      </c>
      <c r="G134" s="35" t="s">
        <v>135</v>
      </c>
      <c r="H134" s="220">
        <v>45</v>
      </c>
      <c r="I134" s="33" t="s">
        <v>37</v>
      </c>
      <c r="J134" s="51">
        <v>1200</v>
      </c>
      <c r="K134" s="52">
        <v>17</v>
      </c>
      <c r="L134" s="52">
        <v>0</v>
      </c>
      <c r="M134" s="52">
        <f t="shared" si="7"/>
        <v>17</v>
      </c>
      <c r="N134" s="53">
        <v>0</v>
      </c>
      <c r="O134" s="53">
        <v>0</v>
      </c>
      <c r="P134" s="71">
        <v>0.4</v>
      </c>
      <c r="Q134" s="71">
        <f t="shared" si="8"/>
        <v>0</v>
      </c>
      <c r="R134" s="44"/>
      <c r="S134" s="53">
        <v>0</v>
      </c>
      <c r="T134" s="34">
        <f>(M134*S134)</f>
        <v>0</v>
      </c>
      <c r="U134" s="34" t="e">
        <f>#REF!+Q134+T134</f>
        <v>#REF!</v>
      </c>
      <c r="V134" s="34">
        <f>M134*200</f>
        <v>3400</v>
      </c>
      <c r="W134" s="34">
        <v>14</v>
      </c>
      <c r="X134" s="34">
        <v>160</v>
      </c>
      <c r="Y134" s="52">
        <f t="shared" si="10"/>
        <v>2240</v>
      </c>
      <c r="Z134" s="46">
        <v>0</v>
      </c>
      <c r="AA134" s="46"/>
      <c r="AB134" s="34">
        <f>V134+Y134+Z134</f>
        <v>5640</v>
      </c>
      <c r="AC134" s="34" t="e">
        <f>AB134+U134</f>
        <v>#REF!</v>
      </c>
      <c r="AD134" s="91" t="str">
        <f>A134</f>
        <v>615-PR</v>
      </c>
      <c r="AE134" s="74"/>
    </row>
    <row r="135" spans="1:31" s="31" customFormat="1" ht="44" hidden="1" customHeight="1" x14ac:dyDescent="0.2">
      <c r="A135" s="33" t="s">
        <v>257</v>
      </c>
      <c r="B135" s="33" t="s">
        <v>597</v>
      </c>
      <c r="C135" s="28" t="s">
        <v>33</v>
      </c>
      <c r="D135" s="28" t="s">
        <v>45</v>
      </c>
      <c r="E135" s="35" t="s">
        <v>249</v>
      </c>
      <c r="F135" s="35" t="s">
        <v>52</v>
      </c>
      <c r="G135" s="35" t="s">
        <v>258</v>
      </c>
      <c r="H135" s="220">
        <v>45</v>
      </c>
      <c r="I135" s="33" t="s">
        <v>172</v>
      </c>
      <c r="J135" s="51">
        <v>585</v>
      </c>
      <c r="K135" s="52">
        <v>17</v>
      </c>
      <c r="L135" s="52">
        <v>0</v>
      </c>
      <c r="M135" s="52">
        <f t="shared" si="7"/>
        <v>17</v>
      </c>
      <c r="N135" s="53">
        <v>28</v>
      </c>
      <c r="O135" s="53">
        <v>110</v>
      </c>
      <c r="P135" s="71">
        <v>0.4</v>
      </c>
      <c r="Q135" s="71">
        <f t="shared" si="8"/>
        <v>1232</v>
      </c>
      <c r="R135" s="44"/>
      <c r="S135" s="53">
        <v>385</v>
      </c>
      <c r="T135" s="34">
        <f>(M135*S135)</f>
        <v>6545</v>
      </c>
      <c r="U135" s="34" t="e">
        <f>#REF!+Q135+T135</f>
        <v>#REF!</v>
      </c>
      <c r="V135" s="34">
        <f>M135*200</f>
        <v>3400</v>
      </c>
      <c r="W135" s="34">
        <v>1</v>
      </c>
      <c r="X135" s="34">
        <v>385</v>
      </c>
      <c r="Y135" s="52">
        <f t="shared" si="10"/>
        <v>385</v>
      </c>
      <c r="Z135" s="46">
        <v>0</v>
      </c>
      <c r="AA135" s="46"/>
      <c r="AB135" s="34">
        <f>V135+Y135+Z135</f>
        <v>3785</v>
      </c>
      <c r="AC135" s="34" t="e">
        <f>AB135+U135</f>
        <v>#REF!</v>
      </c>
      <c r="AD135" s="91" t="str">
        <f>A135</f>
        <v>615-PR</v>
      </c>
      <c r="AE135" s="74" t="s">
        <v>260</v>
      </c>
    </row>
    <row r="136" spans="1:31" s="31" customFormat="1" ht="40" hidden="1" customHeight="1" x14ac:dyDescent="0.2">
      <c r="A136" s="33" t="s">
        <v>257</v>
      </c>
      <c r="B136" s="33"/>
      <c r="C136" s="28" t="s">
        <v>33</v>
      </c>
      <c r="D136" s="28" t="s">
        <v>45</v>
      </c>
      <c r="E136" s="35" t="s">
        <v>261</v>
      </c>
      <c r="F136" s="35" t="s">
        <v>102</v>
      </c>
      <c r="G136" s="35" t="s">
        <v>258</v>
      </c>
      <c r="H136" s="220">
        <v>45</v>
      </c>
      <c r="I136" s="33" t="s">
        <v>172</v>
      </c>
      <c r="J136" s="51">
        <v>585</v>
      </c>
      <c r="K136" s="52">
        <v>0</v>
      </c>
      <c r="L136" s="52">
        <v>17</v>
      </c>
      <c r="M136" s="52">
        <f t="shared" si="7"/>
        <v>17</v>
      </c>
      <c r="N136" s="53">
        <v>14</v>
      </c>
      <c r="O136" s="53">
        <v>121</v>
      </c>
      <c r="P136" s="71">
        <v>0.4</v>
      </c>
      <c r="Q136" s="71">
        <f t="shared" si="8"/>
        <v>677.60000000000014</v>
      </c>
      <c r="R136" s="44"/>
      <c r="S136" s="53">
        <v>385</v>
      </c>
      <c r="T136" s="34">
        <f>(M136*S136)</f>
        <v>6545</v>
      </c>
      <c r="U136" s="34" t="e">
        <f>#REF!+Q136+T136</f>
        <v>#REF!</v>
      </c>
      <c r="V136" s="34">
        <f>M136*200</f>
        <v>3400</v>
      </c>
      <c r="W136" s="34">
        <v>1</v>
      </c>
      <c r="X136" s="34">
        <v>681</v>
      </c>
      <c r="Y136" s="52">
        <f t="shared" si="10"/>
        <v>681</v>
      </c>
      <c r="Z136" s="46">
        <v>0</v>
      </c>
      <c r="AA136" s="46"/>
      <c r="AB136" s="34">
        <f>V136+Y136+Z136</f>
        <v>4081</v>
      </c>
      <c r="AC136" s="34" t="e">
        <f>AB136+U136</f>
        <v>#REF!</v>
      </c>
      <c r="AD136" s="91" t="str">
        <f>A136</f>
        <v>615-PR</v>
      </c>
      <c r="AE136" s="74" t="s">
        <v>262</v>
      </c>
    </row>
    <row r="137" spans="1:31" s="31" customFormat="1" ht="42" hidden="1" customHeight="1" x14ac:dyDescent="0.2">
      <c r="A137" s="33" t="s">
        <v>257</v>
      </c>
      <c r="B137" s="33"/>
      <c r="C137" s="28" t="s">
        <v>33</v>
      </c>
      <c r="D137" s="28" t="s">
        <v>45</v>
      </c>
      <c r="E137" s="35" t="s">
        <v>261</v>
      </c>
      <c r="F137" s="35" t="s">
        <v>102</v>
      </c>
      <c r="G137" s="35" t="s">
        <v>258</v>
      </c>
      <c r="H137" s="220">
        <v>45</v>
      </c>
      <c r="I137" s="33" t="s">
        <v>172</v>
      </c>
      <c r="J137" s="51">
        <v>585</v>
      </c>
      <c r="K137" s="52">
        <v>17</v>
      </c>
      <c r="L137" s="52">
        <v>0</v>
      </c>
      <c r="M137" s="52">
        <f t="shared" si="7"/>
        <v>17</v>
      </c>
      <c r="N137" s="53">
        <v>14</v>
      </c>
      <c r="O137" s="53">
        <v>121</v>
      </c>
      <c r="P137" s="71">
        <v>0.4</v>
      </c>
      <c r="Q137" s="71">
        <f t="shared" si="8"/>
        <v>677.60000000000014</v>
      </c>
      <c r="R137" s="44"/>
      <c r="S137" s="53">
        <v>385</v>
      </c>
      <c r="T137" s="34">
        <f>(M137*S137)</f>
        <v>6545</v>
      </c>
      <c r="U137" s="34" t="e">
        <f>#REF!+Q137+T137</f>
        <v>#REF!</v>
      </c>
      <c r="V137" s="34">
        <f>M137*200</f>
        <v>3400</v>
      </c>
      <c r="W137" s="34">
        <v>1</v>
      </c>
      <c r="X137" s="34">
        <v>681</v>
      </c>
      <c r="Y137" s="52">
        <f t="shared" si="10"/>
        <v>681</v>
      </c>
      <c r="Z137" s="46">
        <v>0</v>
      </c>
      <c r="AA137" s="46"/>
      <c r="AB137" s="34">
        <f>V137+Y137+Z137</f>
        <v>4081</v>
      </c>
      <c r="AC137" s="34" t="e">
        <f>AB137+U137</f>
        <v>#REF!</v>
      </c>
      <c r="AD137" s="91" t="str">
        <f>A137</f>
        <v>615-PR</v>
      </c>
      <c r="AE137" s="74" t="s">
        <v>263</v>
      </c>
    </row>
    <row r="138" spans="1:31" s="31" customFormat="1" ht="35.25" hidden="1" customHeight="1" x14ac:dyDescent="0.2">
      <c r="A138" s="33" t="s">
        <v>257</v>
      </c>
      <c r="B138" s="33"/>
      <c r="C138" s="28" t="s">
        <v>33</v>
      </c>
      <c r="D138" s="28" t="s">
        <v>45</v>
      </c>
      <c r="E138" s="35" t="s">
        <v>143</v>
      </c>
      <c r="F138" s="35" t="s">
        <v>264</v>
      </c>
      <c r="G138" s="35" t="s">
        <v>265</v>
      </c>
      <c r="H138" s="220">
        <v>45</v>
      </c>
      <c r="I138" s="33" t="s">
        <v>37</v>
      </c>
      <c r="J138" s="51">
        <v>1200</v>
      </c>
      <c r="K138" s="52">
        <v>0</v>
      </c>
      <c r="L138" s="52">
        <v>17</v>
      </c>
      <c r="M138" s="52">
        <f t="shared" si="7"/>
        <v>17</v>
      </c>
      <c r="N138" s="53">
        <v>0</v>
      </c>
      <c r="O138" s="53">
        <v>0</v>
      </c>
      <c r="P138" s="71">
        <v>0</v>
      </c>
      <c r="Q138" s="54">
        <v>0</v>
      </c>
      <c r="R138" s="44" t="s">
        <v>38</v>
      </c>
      <c r="S138" s="34">
        <v>0</v>
      </c>
      <c r="T138" s="34">
        <v>0</v>
      </c>
      <c r="U138" s="34" t="e">
        <f>#REF!+Q138+T138</f>
        <v>#REF!</v>
      </c>
      <c r="V138" s="34">
        <f>M138*200</f>
        <v>3400</v>
      </c>
      <c r="W138" s="34">
        <v>14</v>
      </c>
      <c r="X138" s="34">
        <v>160</v>
      </c>
      <c r="Y138" s="52">
        <f t="shared" si="10"/>
        <v>2240</v>
      </c>
      <c r="Z138" s="46">
        <v>0</v>
      </c>
      <c r="AA138" s="46"/>
      <c r="AB138" s="34">
        <f>V138+Y138+Z138</f>
        <v>5640</v>
      </c>
      <c r="AC138" s="30" t="e">
        <f>AB138+U138</f>
        <v>#REF!</v>
      </c>
      <c r="AD138" s="91" t="str">
        <f>A138</f>
        <v>615-PR</v>
      </c>
      <c r="AE138" s="74"/>
    </row>
    <row r="139" spans="1:31" s="31" customFormat="1" ht="48.75" hidden="1" customHeight="1" x14ac:dyDescent="0.2">
      <c r="A139" s="33" t="s">
        <v>257</v>
      </c>
      <c r="B139" s="33"/>
      <c r="C139" s="28" t="s">
        <v>33</v>
      </c>
      <c r="D139" s="28" t="s">
        <v>45</v>
      </c>
      <c r="E139" s="35" t="s">
        <v>143</v>
      </c>
      <c r="F139" s="35" t="s">
        <v>102</v>
      </c>
      <c r="G139" s="35" t="s">
        <v>258</v>
      </c>
      <c r="H139" s="220">
        <v>45</v>
      </c>
      <c r="I139" s="33" t="s">
        <v>37</v>
      </c>
      <c r="J139" s="51">
        <v>1200</v>
      </c>
      <c r="K139" s="52">
        <v>17</v>
      </c>
      <c r="L139" s="52">
        <v>0</v>
      </c>
      <c r="M139" s="52">
        <f t="shared" si="7"/>
        <v>17</v>
      </c>
      <c r="N139" s="53">
        <v>0</v>
      </c>
      <c r="O139" s="53">
        <v>0</v>
      </c>
      <c r="P139" s="71">
        <v>0.4</v>
      </c>
      <c r="Q139" s="71">
        <f t="shared" ref="Q139:Q170" si="11">SUM(O139*P139*N139)</f>
        <v>0</v>
      </c>
      <c r="R139" s="44"/>
      <c r="S139" s="53">
        <v>0</v>
      </c>
      <c r="T139" s="34">
        <f>(M139*S139)</f>
        <v>0</v>
      </c>
      <c r="U139" s="34" t="e">
        <f>#REF!+Q139+T139</f>
        <v>#REF!</v>
      </c>
      <c r="V139" s="34">
        <f>M139*200</f>
        <v>3400</v>
      </c>
      <c r="W139" s="34">
        <v>14</v>
      </c>
      <c r="X139" s="34">
        <v>160</v>
      </c>
      <c r="Y139" s="52">
        <f t="shared" si="10"/>
        <v>2240</v>
      </c>
      <c r="Z139" s="46">
        <v>0</v>
      </c>
      <c r="AA139" s="46"/>
      <c r="AB139" s="34">
        <f>V139+Y139+Z139</f>
        <v>5640</v>
      </c>
      <c r="AC139" s="34" t="e">
        <f>AB139+U139</f>
        <v>#REF!</v>
      </c>
      <c r="AD139" s="91" t="str">
        <f>A139</f>
        <v>615-PR</v>
      </c>
      <c r="AE139" s="74"/>
    </row>
    <row r="140" spans="1:31" s="31" customFormat="1" ht="48.75" hidden="1" customHeight="1" x14ac:dyDescent="0.2">
      <c r="A140" s="178" t="s">
        <v>257</v>
      </c>
      <c r="B140" s="178"/>
      <c r="C140" s="179" t="s">
        <v>33</v>
      </c>
      <c r="D140" s="179" t="s">
        <v>45</v>
      </c>
      <c r="E140" s="180" t="s">
        <v>69</v>
      </c>
      <c r="F140" s="180" t="s">
        <v>78</v>
      </c>
      <c r="G140" s="180" t="s">
        <v>258</v>
      </c>
      <c r="H140" s="246">
        <v>45</v>
      </c>
      <c r="I140" s="178" t="s">
        <v>48</v>
      </c>
      <c r="J140" s="183">
        <v>585</v>
      </c>
      <c r="K140" s="181">
        <v>0</v>
      </c>
      <c r="L140" s="181">
        <v>20</v>
      </c>
      <c r="M140" s="181">
        <f t="shared" si="7"/>
        <v>20</v>
      </c>
      <c r="N140" s="182">
        <v>28</v>
      </c>
      <c r="O140" s="182">
        <v>72</v>
      </c>
      <c r="P140" s="184">
        <v>0.4</v>
      </c>
      <c r="Q140" s="184">
        <f t="shared" si="11"/>
        <v>806.4</v>
      </c>
      <c r="R140" s="191"/>
      <c r="S140" s="182">
        <v>385</v>
      </c>
      <c r="T140" s="55">
        <f>(M140*S140)</f>
        <v>7700</v>
      </c>
      <c r="U140" s="55" t="e">
        <f>#REF!+Q140+T140</f>
        <v>#REF!</v>
      </c>
      <c r="V140" s="55">
        <f>M140*200</f>
        <v>4000</v>
      </c>
      <c r="W140" s="55">
        <v>1</v>
      </c>
      <c r="X140" s="55">
        <v>260</v>
      </c>
      <c r="Y140" s="181">
        <f t="shared" si="10"/>
        <v>260</v>
      </c>
      <c r="Z140" s="189">
        <v>0</v>
      </c>
      <c r="AA140" s="189"/>
      <c r="AB140" s="55">
        <f>V140+Y140+Z140</f>
        <v>4260</v>
      </c>
      <c r="AC140" s="55" t="e">
        <f>AB140+U140</f>
        <v>#REF!</v>
      </c>
      <c r="AD140" s="91"/>
      <c r="AE140" s="74"/>
    </row>
    <row r="141" spans="1:31" s="31" customFormat="1" ht="49.5" hidden="1" customHeight="1" x14ac:dyDescent="0.2">
      <c r="A141" s="33" t="s">
        <v>257</v>
      </c>
      <c r="B141" s="33"/>
      <c r="C141" s="28" t="s">
        <v>33</v>
      </c>
      <c r="D141" s="28" t="s">
        <v>45</v>
      </c>
      <c r="E141" s="35" t="s">
        <v>143</v>
      </c>
      <c r="F141" s="35" t="s">
        <v>140</v>
      </c>
      <c r="G141" s="35" t="s">
        <v>141</v>
      </c>
      <c r="H141" s="220">
        <v>45</v>
      </c>
      <c r="I141" s="33" t="s">
        <v>37</v>
      </c>
      <c r="J141" s="51">
        <v>1200</v>
      </c>
      <c r="K141" s="52">
        <v>0</v>
      </c>
      <c r="L141" s="52">
        <v>17</v>
      </c>
      <c r="M141" s="52">
        <f t="shared" si="7"/>
        <v>17</v>
      </c>
      <c r="N141" s="53">
        <v>0</v>
      </c>
      <c r="O141" s="53">
        <v>0</v>
      </c>
      <c r="P141" s="71">
        <v>0.4</v>
      </c>
      <c r="Q141" s="71">
        <f t="shared" si="11"/>
        <v>0</v>
      </c>
      <c r="R141" s="44"/>
      <c r="S141" s="53">
        <v>0</v>
      </c>
      <c r="T141" s="34">
        <f>(M141*S141)</f>
        <v>0</v>
      </c>
      <c r="U141" s="34" t="e">
        <f>#REF!+Q141+T141</f>
        <v>#REF!</v>
      </c>
      <c r="V141" s="34">
        <f>M141*200</f>
        <v>3400</v>
      </c>
      <c r="W141" s="34">
        <v>14</v>
      </c>
      <c r="X141" s="34">
        <v>160</v>
      </c>
      <c r="Y141" s="52">
        <f t="shared" si="10"/>
        <v>2240</v>
      </c>
      <c r="Z141" s="46">
        <v>0</v>
      </c>
      <c r="AA141" s="46"/>
      <c r="AB141" s="34">
        <f>V141+Y141+Z141</f>
        <v>5640</v>
      </c>
      <c r="AC141" s="34" t="e">
        <f>AB141+U141</f>
        <v>#REF!</v>
      </c>
      <c r="AD141" s="91" t="str">
        <f>A141</f>
        <v>615-PR</v>
      </c>
      <c r="AE141" s="74"/>
    </row>
    <row r="142" spans="1:31" s="31" customFormat="1" ht="42.75" hidden="1" customHeight="1" x14ac:dyDescent="0.2">
      <c r="A142" s="33" t="s">
        <v>257</v>
      </c>
      <c r="B142" s="33"/>
      <c r="C142" s="28" t="s">
        <v>33</v>
      </c>
      <c r="D142" s="28" t="s">
        <v>45</v>
      </c>
      <c r="E142" s="35" t="s">
        <v>143</v>
      </c>
      <c r="F142" s="35" t="s">
        <v>266</v>
      </c>
      <c r="G142" s="35" t="s">
        <v>267</v>
      </c>
      <c r="H142" s="220">
        <v>45</v>
      </c>
      <c r="I142" s="33" t="s">
        <v>37</v>
      </c>
      <c r="J142" s="51">
        <v>1200</v>
      </c>
      <c r="K142" s="52">
        <v>0</v>
      </c>
      <c r="L142" s="52">
        <v>15</v>
      </c>
      <c r="M142" s="52">
        <f t="shared" si="7"/>
        <v>15</v>
      </c>
      <c r="N142" s="53">
        <v>0</v>
      </c>
      <c r="O142" s="53">
        <v>0</v>
      </c>
      <c r="P142" s="71">
        <v>0.4</v>
      </c>
      <c r="Q142" s="71">
        <f t="shared" si="11"/>
        <v>0</v>
      </c>
      <c r="R142" s="44"/>
      <c r="S142" s="53">
        <v>0</v>
      </c>
      <c r="T142" s="34">
        <f>(M142*S142)</f>
        <v>0</v>
      </c>
      <c r="U142" s="34" t="e">
        <f>#REF!+Q142+T142</f>
        <v>#REF!</v>
      </c>
      <c r="V142" s="34">
        <f>M142*200</f>
        <v>3000</v>
      </c>
      <c r="W142" s="34">
        <v>14</v>
      </c>
      <c r="X142" s="34">
        <v>160</v>
      </c>
      <c r="Y142" s="52">
        <f t="shared" si="10"/>
        <v>2240</v>
      </c>
      <c r="Z142" s="46">
        <v>0</v>
      </c>
      <c r="AA142" s="46"/>
      <c r="AB142" s="34">
        <f>V142+Y142+Z142</f>
        <v>5240</v>
      </c>
      <c r="AC142" s="34" t="e">
        <f>AB142+U142</f>
        <v>#REF!</v>
      </c>
      <c r="AD142" s="91" t="str">
        <f>A142</f>
        <v>615-PR</v>
      </c>
      <c r="AE142" s="74"/>
    </row>
    <row r="143" spans="1:31" s="31" customFormat="1" ht="41.25" hidden="1" customHeight="1" x14ac:dyDescent="0.2">
      <c r="A143" s="33" t="s">
        <v>268</v>
      </c>
      <c r="B143" s="33"/>
      <c r="C143" s="28" t="s">
        <v>33</v>
      </c>
      <c r="D143" s="28" t="s">
        <v>45</v>
      </c>
      <c r="E143" s="35" t="s">
        <v>143</v>
      </c>
      <c r="F143" s="35" t="s">
        <v>122</v>
      </c>
      <c r="G143" s="35" t="s">
        <v>123</v>
      </c>
      <c r="H143" s="220">
        <v>45</v>
      </c>
      <c r="I143" s="33" t="s">
        <v>37</v>
      </c>
      <c r="J143" s="51">
        <v>1200</v>
      </c>
      <c r="K143" s="52">
        <v>0</v>
      </c>
      <c r="L143" s="52">
        <v>17</v>
      </c>
      <c r="M143" s="52">
        <f t="shared" si="7"/>
        <v>17</v>
      </c>
      <c r="N143" s="53">
        <v>0</v>
      </c>
      <c r="O143" s="53">
        <v>0</v>
      </c>
      <c r="P143" s="71">
        <v>0.4</v>
      </c>
      <c r="Q143" s="71">
        <f t="shared" si="11"/>
        <v>0</v>
      </c>
      <c r="R143" s="113" t="s">
        <v>38</v>
      </c>
      <c r="S143" s="53">
        <v>0</v>
      </c>
      <c r="T143" s="34">
        <f>(M143*S143)</f>
        <v>0</v>
      </c>
      <c r="U143" s="34" t="e">
        <f>#REF!+Q143+T143</f>
        <v>#REF!</v>
      </c>
      <c r="V143" s="34">
        <f>M143*200</f>
        <v>3400</v>
      </c>
      <c r="W143" s="34">
        <v>14</v>
      </c>
      <c r="X143" s="34">
        <v>330</v>
      </c>
      <c r="Y143" s="52">
        <f>SUM(W143*X143)</f>
        <v>4620</v>
      </c>
      <c r="Z143" s="46">
        <v>0</v>
      </c>
      <c r="AA143" s="46"/>
      <c r="AB143" s="34">
        <f>V143+Y143+Z143</f>
        <v>8020</v>
      </c>
      <c r="AC143" s="30" t="e">
        <f>AB143+U143</f>
        <v>#REF!</v>
      </c>
      <c r="AD143" s="91" t="str">
        <f>A143</f>
        <v>616-PR</v>
      </c>
      <c r="AE143" s="74"/>
    </row>
    <row r="144" spans="1:31" s="36" customFormat="1" ht="60" hidden="1" customHeight="1" x14ac:dyDescent="0.2">
      <c r="A144" s="33" t="s">
        <v>268</v>
      </c>
      <c r="B144" s="33" t="s">
        <v>32</v>
      </c>
      <c r="C144" s="28" t="s">
        <v>33</v>
      </c>
      <c r="D144" s="28" t="s">
        <v>34</v>
      </c>
      <c r="E144" s="89" t="s">
        <v>35</v>
      </c>
      <c r="F144" s="35" t="s">
        <v>78</v>
      </c>
      <c r="G144" s="35" t="s">
        <v>269</v>
      </c>
      <c r="H144" s="220">
        <v>45</v>
      </c>
      <c r="I144" s="33" t="s">
        <v>37</v>
      </c>
      <c r="J144" s="51">
        <v>1200</v>
      </c>
      <c r="K144" s="52">
        <v>0</v>
      </c>
      <c r="L144" s="52">
        <v>17</v>
      </c>
      <c r="M144" s="52">
        <f t="shared" si="7"/>
        <v>17</v>
      </c>
      <c r="N144" s="34">
        <v>0</v>
      </c>
      <c r="O144" s="34">
        <v>0</v>
      </c>
      <c r="P144" s="54">
        <v>0.4</v>
      </c>
      <c r="Q144" s="54">
        <f t="shared" si="11"/>
        <v>0</v>
      </c>
      <c r="R144" s="110"/>
      <c r="S144" s="34">
        <v>0</v>
      </c>
      <c r="T144" s="34">
        <f>(M144*S144)</f>
        <v>0</v>
      </c>
      <c r="U144" s="34" t="e">
        <f>#REF!+Q144+T144</f>
        <v>#REF!</v>
      </c>
      <c r="V144" s="34">
        <f>M144*200</f>
        <v>3400</v>
      </c>
      <c r="W144" s="34">
        <v>9</v>
      </c>
      <c r="X144" s="34">
        <v>330</v>
      </c>
      <c r="Y144" s="52">
        <f t="shared" ref="Y144:Y156" si="12">SUM(X144*W144)</f>
        <v>2970</v>
      </c>
      <c r="Z144" s="52">
        <v>0</v>
      </c>
      <c r="AA144" s="52"/>
      <c r="AB144" s="34">
        <f>V144+Y144+Z144</f>
        <v>6370</v>
      </c>
      <c r="AC144" s="34" t="e">
        <f>AB144+U144</f>
        <v>#REF!</v>
      </c>
      <c r="AD144" s="91" t="str">
        <f>A144</f>
        <v>616-PR</v>
      </c>
      <c r="AE144" s="74" t="s">
        <v>270</v>
      </c>
    </row>
    <row r="145" spans="1:31" s="36" customFormat="1" ht="39.75" hidden="1" customHeight="1" x14ac:dyDescent="0.2">
      <c r="A145" s="33" t="s">
        <v>268</v>
      </c>
      <c r="B145" s="33"/>
      <c r="C145" s="28" t="s">
        <v>33</v>
      </c>
      <c r="D145" s="28" t="s">
        <v>34</v>
      </c>
      <c r="E145" s="89" t="s">
        <v>35</v>
      </c>
      <c r="F145" s="89" t="s">
        <v>122</v>
      </c>
      <c r="G145" s="35" t="s">
        <v>123</v>
      </c>
      <c r="H145" s="220">
        <v>45</v>
      </c>
      <c r="I145" s="90" t="s">
        <v>37</v>
      </c>
      <c r="J145" s="51">
        <v>1200</v>
      </c>
      <c r="K145" s="52">
        <v>18</v>
      </c>
      <c r="L145" s="52">
        <v>0</v>
      </c>
      <c r="M145" s="52">
        <f t="shared" si="7"/>
        <v>18</v>
      </c>
      <c r="N145" s="34">
        <v>0</v>
      </c>
      <c r="O145" s="34">
        <v>0</v>
      </c>
      <c r="P145" s="54">
        <v>0.4</v>
      </c>
      <c r="Q145" s="54">
        <f t="shared" si="11"/>
        <v>0</v>
      </c>
      <c r="R145" s="110" t="s">
        <v>271</v>
      </c>
      <c r="S145" s="34">
        <v>0</v>
      </c>
      <c r="T145" s="34">
        <f>(M145*S145)</f>
        <v>0</v>
      </c>
      <c r="U145" s="34" t="e">
        <f>#REF!+Q145+T145</f>
        <v>#REF!</v>
      </c>
      <c r="V145" s="34">
        <f>M145*200</f>
        <v>3600</v>
      </c>
      <c r="W145" s="34">
        <v>11</v>
      </c>
      <c r="X145" s="34">
        <v>330</v>
      </c>
      <c r="Y145" s="52">
        <f t="shared" si="12"/>
        <v>3630</v>
      </c>
      <c r="Z145" s="52">
        <v>0</v>
      </c>
      <c r="AA145" s="52"/>
      <c r="AB145" s="34">
        <f>V145+Y145+Z145</f>
        <v>7230</v>
      </c>
      <c r="AC145" s="81" t="e">
        <f>AB145+U145</f>
        <v>#REF!</v>
      </c>
      <c r="AD145" s="91" t="str">
        <f>A145</f>
        <v>616-PR</v>
      </c>
      <c r="AE145" s="74"/>
    </row>
    <row r="146" spans="1:31" s="114" customFormat="1" ht="63" hidden="1" customHeight="1" x14ac:dyDescent="0.2">
      <c r="A146" s="33" t="s">
        <v>268</v>
      </c>
      <c r="B146" s="33" t="s">
        <v>608</v>
      </c>
      <c r="C146" s="88" t="s">
        <v>33</v>
      </c>
      <c r="D146" s="28" t="s">
        <v>272</v>
      </c>
      <c r="E146" s="89" t="s">
        <v>273</v>
      </c>
      <c r="F146" s="89" t="s">
        <v>122</v>
      </c>
      <c r="G146" s="35" t="s">
        <v>123</v>
      </c>
      <c r="H146" s="220">
        <v>45</v>
      </c>
      <c r="I146" s="90" t="s">
        <v>37</v>
      </c>
      <c r="J146" s="51">
        <v>1200</v>
      </c>
      <c r="K146" s="52">
        <v>0</v>
      </c>
      <c r="L146" s="52">
        <v>17</v>
      </c>
      <c r="M146" s="52">
        <f t="shared" si="7"/>
        <v>17</v>
      </c>
      <c r="N146" s="34">
        <v>0</v>
      </c>
      <c r="O146" s="34">
        <v>0</v>
      </c>
      <c r="P146" s="54">
        <v>0.4</v>
      </c>
      <c r="Q146" s="54">
        <f t="shared" si="11"/>
        <v>0</v>
      </c>
      <c r="R146" s="110"/>
      <c r="S146" s="34">
        <v>0</v>
      </c>
      <c r="T146" s="34">
        <f>(M146*S146)</f>
        <v>0</v>
      </c>
      <c r="U146" s="34" t="e">
        <f>#REF!+Q146+T146</f>
        <v>#REF!</v>
      </c>
      <c r="V146" s="34">
        <f>M146*200</f>
        <v>3400</v>
      </c>
      <c r="W146" s="34">
        <v>14</v>
      </c>
      <c r="X146" s="34">
        <v>550</v>
      </c>
      <c r="Y146" s="52">
        <f t="shared" si="12"/>
        <v>7700</v>
      </c>
      <c r="Z146" s="52">
        <v>0</v>
      </c>
      <c r="AA146" s="52"/>
      <c r="AB146" s="34">
        <f>V146+Y146+Z146</f>
        <v>11100</v>
      </c>
      <c r="AC146" s="34" t="e">
        <f>AB146+U146</f>
        <v>#REF!</v>
      </c>
      <c r="AD146" s="91" t="str">
        <f>A146</f>
        <v>616-PR</v>
      </c>
      <c r="AE146" s="88"/>
    </row>
    <row r="147" spans="1:31" s="114" customFormat="1" ht="36.75" hidden="1" customHeight="1" x14ac:dyDescent="0.2">
      <c r="A147" s="33" t="s">
        <v>274</v>
      </c>
      <c r="B147" s="33" t="s">
        <v>32</v>
      </c>
      <c r="C147" s="88" t="s">
        <v>33</v>
      </c>
      <c r="D147" s="88" t="s">
        <v>108</v>
      </c>
      <c r="E147" s="89" t="s">
        <v>275</v>
      </c>
      <c r="F147" s="89" t="s">
        <v>276</v>
      </c>
      <c r="G147" s="89" t="s">
        <v>138</v>
      </c>
      <c r="H147" s="220">
        <v>60</v>
      </c>
      <c r="I147" s="90" t="s">
        <v>48</v>
      </c>
      <c r="J147" s="51">
        <v>585</v>
      </c>
      <c r="K147" s="52">
        <v>0</v>
      </c>
      <c r="L147" s="52">
        <v>21</v>
      </c>
      <c r="M147" s="52">
        <f t="shared" si="7"/>
        <v>21</v>
      </c>
      <c r="N147" s="34">
        <v>28</v>
      </c>
      <c r="O147" s="34">
        <v>138</v>
      </c>
      <c r="P147" s="54">
        <v>0.4</v>
      </c>
      <c r="Q147" s="54">
        <f t="shared" si="11"/>
        <v>1545.6000000000001</v>
      </c>
      <c r="R147" s="110"/>
      <c r="S147" s="34">
        <v>300</v>
      </c>
      <c r="T147" s="34">
        <f>(M147*S147)</f>
        <v>6300</v>
      </c>
      <c r="U147" s="34" t="e">
        <f>#REF!+Q147+T147</f>
        <v>#REF!</v>
      </c>
      <c r="V147" s="34">
        <f>M147*200</f>
        <v>4200</v>
      </c>
      <c r="W147" s="34">
        <v>1</v>
      </c>
      <c r="X147" s="34">
        <v>625</v>
      </c>
      <c r="Y147" s="52">
        <f t="shared" si="12"/>
        <v>625</v>
      </c>
      <c r="Z147" s="52">
        <v>0</v>
      </c>
      <c r="AA147" s="52"/>
      <c r="AB147" s="34">
        <f>V147+Y147+Z147</f>
        <v>4825</v>
      </c>
      <c r="AC147" s="34" t="e">
        <f>AB147+U147</f>
        <v>#REF!</v>
      </c>
      <c r="AD147" s="91" t="s">
        <v>274</v>
      </c>
      <c r="AE147" s="88" t="s">
        <v>277</v>
      </c>
    </row>
    <row r="148" spans="1:31" s="114" customFormat="1" ht="33.75" hidden="1" customHeight="1" x14ac:dyDescent="0.2">
      <c r="A148" s="33" t="s">
        <v>274</v>
      </c>
      <c r="B148" s="33"/>
      <c r="C148" s="88" t="s">
        <v>33</v>
      </c>
      <c r="D148" s="88" t="s">
        <v>108</v>
      </c>
      <c r="E148" s="89" t="s">
        <v>275</v>
      </c>
      <c r="F148" s="89" t="s">
        <v>276</v>
      </c>
      <c r="G148" s="89" t="s">
        <v>138</v>
      </c>
      <c r="H148" s="220">
        <v>60</v>
      </c>
      <c r="I148" s="90" t="s">
        <v>48</v>
      </c>
      <c r="J148" s="51">
        <v>585</v>
      </c>
      <c r="K148" s="52">
        <v>19</v>
      </c>
      <c r="L148" s="52">
        <v>0</v>
      </c>
      <c r="M148" s="52">
        <f t="shared" si="7"/>
        <v>19</v>
      </c>
      <c r="N148" s="34">
        <v>28</v>
      </c>
      <c r="O148" s="34">
        <v>138</v>
      </c>
      <c r="P148" s="54">
        <v>0.4</v>
      </c>
      <c r="Q148" s="54">
        <f t="shared" si="11"/>
        <v>1545.6000000000001</v>
      </c>
      <c r="R148" s="35" t="s">
        <v>278</v>
      </c>
      <c r="S148" s="34">
        <v>300</v>
      </c>
      <c r="T148" s="34">
        <f>(M148*S148)</f>
        <v>5700</v>
      </c>
      <c r="U148" s="34" t="e">
        <f>#REF!+Q148+T148</f>
        <v>#REF!</v>
      </c>
      <c r="V148" s="34">
        <f>M148*200</f>
        <v>3800</v>
      </c>
      <c r="W148" s="34">
        <v>1</v>
      </c>
      <c r="X148" s="34">
        <v>625</v>
      </c>
      <c r="Y148" s="52">
        <f t="shared" si="12"/>
        <v>625</v>
      </c>
      <c r="Z148" s="52">
        <v>0</v>
      </c>
      <c r="AA148" s="52"/>
      <c r="AB148" s="34">
        <f>V148+Y148+Z148</f>
        <v>4425</v>
      </c>
      <c r="AC148" s="34" t="e">
        <f>AB148+U148</f>
        <v>#REF!</v>
      </c>
      <c r="AD148" s="91" t="s">
        <v>274</v>
      </c>
      <c r="AE148" s="88"/>
    </row>
    <row r="149" spans="1:31" s="114" customFormat="1" ht="35.25" hidden="1" customHeight="1" x14ac:dyDescent="0.2">
      <c r="A149" s="62" t="s">
        <v>274</v>
      </c>
      <c r="B149" s="218"/>
      <c r="C149" s="63" t="s">
        <v>33</v>
      </c>
      <c r="D149" s="63" t="s">
        <v>45</v>
      </c>
      <c r="E149" s="37" t="s">
        <v>261</v>
      </c>
      <c r="F149" s="37" t="s">
        <v>279</v>
      </c>
      <c r="G149" s="37" t="s">
        <v>138</v>
      </c>
      <c r="H149" s="245">
        <v>60</v>
      </c>
      <c r="I149" s="62" t="s">
        <v>172</v>
      </c>
      <c r="J149" s="39">
        <v>585</v>
      </c>
      <c r="K149" s="40">
        <v>0</v>
      </c>
      <c r="L149" s="40">
        <v>0</v>
      </c>
      <c r="M149" s="40">
        <f t="shared" si="7"/>
        <v>0</v>
      </c>
      <c r="N149" s="41">
        <v>0</v>
      </c>
      <c r="O149" s="41">
        <v>121</v>
      </c>
      <c r="P149" s="43">
        <v>0.4</v>
      </c>
      <c r="Q149" s="43">
        <f t="shared" si="11"/>
        <v>0</v>
      </c>
      <c r="R149" s="35" t="s">
        <v>280</v>
      </c>
      <c r="S149" s="41">
        <v>300</v>
      </c>
      <c r="T149" s="41">
        <f>(M149*S149)</f>
        <v>0</v>
      </c>
      <c r="U149" s="41" t="e">
        <f>#REF!+Q149+T149</f>
        <v>#REF!</v>
      </c>
      <c r="V149" s="41">
        <f>M149*200</f>
        <v>0</v>
      </c>
      <c r="W149" s="41">
        <v>0</v>
      </c>
      <c r="X149" s="41">
        <v>600</v>
      </c>
      <c r="Y149" s="40">
        <f t="shared" si="12"/>
        <v>0</v>
      </c>
      <c r="Z149" s="40">
        <v>0</v>
      </c>
      <c r="AA149" s="52"/>
      <c r="AB149" s="41">
        <f>V149+Y149+Z149</f>
        <v>0</v>
      </c>
      <c r="AC149" s="41" t="e">
        <f>AB149+U149</f>
        <v>#REF!</v>
      </c>
      <c r="AD149" s="91" t="str">
        <f>A149</f>
        <v>617-PR</v>
      </c>
      <c r="AE149" s="88" t="s">
        <v>281</v>
      </c>
    </row>
    <row r="150" spans="1:31" s="114" customFormat="1" ht="30" customHeight="1" x14ac:dyDescent="0.2">
      <c r="A150" s="33" t="s">
        <v>274</v>
      </c>
      <c r="B150" s="62" t="s">
        <v>32</v>
      </c>
      <c r="C150" s="88" t="s">
        <v>33</v>
      </c>
      <c r="D150" s="88" t="s">
        <v>50</v>
      </c>
      <c r="E150" s="89" t="s">
        <v>161</v>
      </c>
      <c r="F150" s="89" t="s">
        <v>137</v>
      </c>
      <c r="G150" s="89" t="s">
        <v>138</v>
      </c>
      <c r="H150" s="220">
        <v>60</v>
      </c>
      <c r="I150" s="90" t="s">
        <v>172</v>
      </c>
      <c r="J150" s="51">
        <v>585</v>
      </c>
      <c r="K150" s="52">
        <v>0</v>
      </c>
      <c r="L150" s="52">
        <v>17</v>
      </c>
      <c r="M150" s="52">
        <f t="shared" ref="M150:M172" si="13">K150+L150</f>
        <v>17</v>
      </c>
      <c r="N150" s="34">
        <v>28</v>
      </c>
      <c r="O150" s="34">
        <v>14</v>
      </c>
      <c r="P150" s="54">
        <v>0.4</v>
      </c>
      <c r="Q150" s="54">
        <f t="shared" si="11"/>
        <v>156.80000000000001</v>
      </c>
      <c r="R150" s="110" t="s">
        <v>282</v>
      </c>
      <c r="S150" s="34">
        <v>300</v>
      </c>
      <c r="T150" s="34">
        <f>(M150*S150)</f>
        <v>5100</v>
      </c>
      <c r="U150" s="34" t="e">
        <f>#REF!+Q150+T150</f>
        <v>#REF!</v>
      </c>
      <c r="V150" s="34">
        <f>M150*200</f>
        <v>3400</v>
      </c>
      <c r="W150" s="34">
        <v>1</v>
      </c>
      <c r="X150" s="34">
        <v>325</v>
      </c>
      <c r="Y150" s="52">
        <f t="shared" si="12"/>
        <v>325</v>
      </c>
      <c r="Z150" s="52">
        <v>0</v>
      </c>
      <c r="AA150" s="52"/>
      <c r="AB150" s="34">
        <f>V150+Y150+Z150</f>
        <v>3725</v>
      </c>
      <c r="AC150" s="34" t="e">
        <f>AB150+U150</f>
        <v>#REF!</v>
      </c>
      <c r="AD150" s="91" t="s">
        <v>274</v>
      </c>
      <c r="AE150" s="88"/>
    </row>
    <row r="151" spans="1:31" s="31" customFormat="1" ht="51" hidden="1" customHeight="1" x14ac:dyDescent="0.2">
      <c r="A151" s="33" t="s">
        <v>274</v>
      </c>
      <c r="B151" s="33"/>
      <c r="C151" s="88" t="s">
        <v>33</v>
      </c>
      <c r="D151" s="88" t="s">
        <v>34</v>
      </c>
      <c r="E151" s="89" t="s">
        <v>35</v>
      </c>
      <c r="F151" s="89" t="s">
        <v>137</v>
      </c>
      <c r="G151" s="89" t="s">
        <v>138</v>
      </c>
      <c r="H151" s="220">
        <v>60</v>
      </c>
      <c r="I151" s="90" t="s">
        <v>37</v>
      </c>
      <c r="J151" s="51">
        <v>1200</v>
      </c>
      <c r="K151" s="52">
        <v>20</v>
      </c>
      <c r="L151" s="52">
        <v>0</v>
      </c>
      <c r="M151" s="52">
        <f t="shared" si="13"/>
        <v>20</v>
      </c>
      <c r="N151" s="34">
        <v>0</v>
      </c>
      <c r="O151" s="34">
        <v>0</v>
      </c>
      <c r="P151" s="54">
        <v>0.4</v>
      </c>
      <c r="Q151" s="54">
        <f t="shared" si="11"/>
        <v>0</v>
      </c>
      <c r="R151" s="110"/>
      <c r="S151" s="34">
        <v>0</v>
      </c>
      <c r="T151" s="34">
        <f>(M151*S151)</f>
        <v>0</v>
      </c>
      <c r="U151" s="34" t="e">
        <f>#REF!+Q151+T151</f>
        <v>#REF!</v>
      </c>
      <c r="V151" s="34">
        <f>M151*200</f>
        <v>4000</v>
      </c>
      <c r="W151" s="34">
        <v>14</v>
      </c>
      <c r="X151" s="34">
        <v>132</v>
      </c>
      <c r="Y151" s="52">
        <f t="shared" si="12"/>
        <v>1848</v>
      </c>
      <c r="Z151" s="52">
        <v>0</v>
      </c>
      <c r="AA151" s="52"/>
      <c r="AB151" s="34">
        <f>V151+Y151+Z151</f>
        <v>5848</v>
      </c>
      <c r="AC151" s="34" t="e">
        <f>AB151+U151</f>
        <v>#REF!</v>
      </c>
      <c r="AD151" s="91" t="s">
        <v>274</v>
      </c>
      <c r="AE151" s="74"/>
    </row>
    <row r="152" spans="1:31" s="114" customFormat="1" ht="32.25" hidden="1" customHeight="1" x14ac:dyDescent="0.2">
      <c r="A152" s="92" t="s">
        <v>283</v>
      </c>
      <c r="B152" s="92"/>
      <c r="C152" s="88" t="s">
        <v>33</v>
      </c>
      <c r="D152" s="88" t="s">
        <v>108</v>
      </c>
      <c r="E152" s="89" t="s">
        <v>284</v>
      </c>
      <c r="F152" s="89" t="s">
        <v>285</v>
      </c>
      <c r="G152" s="89" t="s">
        <v>138</v>
      </c>
      <c r="H152" s="220">
        <v>60</v>
      </c>
      <c r="I152" s="90" t="s">
        <v>172</v>
      </c>
      <c r="J152" s="51">
        <v>585</v>
      </c>
      <c r="K152" s="52">
        <v>0</v>
      </c>
      <c r="L152" s="52">
        <v>19</v>
      </c>
      <c r="M152" s="52">
        <f t="shared" si="13"/>
        <v>19</v>
      </c>
      <c r="N152" s="34">
        <v>29</v>
      </c>
      <c r="O152" s="34">
        <v>154</v>
      </c>
      <c r="P152" s="54">
        <v>0.4</v>
      </c>
      <c r="Q152" s="54">
        <f t="shared" si="11"/>
        <v>1786.4</v>
      </c>
      <c r="R152" s="110" t="s">
        <v>286</v>
      </c>
      <c r="S152" s="34">
        <v>300</v>
      </c>
      <c r="T152" s="34">
        <f>(M152*S152)</f>
        <v>5700</v>
      </c>
      <c r="U152" s="34" t="e">
        <f>#REF!+Q152+T152</f>
        <v>#REF!</v>
      </c>
      <c r="V152" s="34">
        <f>M152*200</f>
        <v>3800</v>
      </c>
      <c r="W152" s="34">
        <v>0</v>
      </c>
      <c r="X152" s="34">
        <v>0</v>
      </c>
      <c r="Y152" s="52">
        <f t="shared" si="12"/>
        <v>0</v>
      </c>
      <c r="Z152" s="52">
        <v>0</v>
      </c>
      <c r="AA152" s="52"/>
      <c r="AB152" s="34">
        <f>V152+Y152+Z152</f>
        <v>3800</v>
      </c>
      <c r="AC152" s="34" t="e">
        <f>AB152+U152</f>
        <v>#REF!</v>
      </c>
      <c r="AD152" s="91" t="str">
        <f>A152</f>
        <v>617-SH</v>
      </c>
      <c r="AE152" s="88" t="s">
        <v>287</v>
      </c>
    </row>
    <row r="153" spans="1:31" s="114" customFormat="1" ht="30.75" hidden="1" customHeight="1" x14ac:dyDescent="0.2">
      <c r="A153" s="33" t="s">
        <v>283</v>
      </c>
      <c r="B153" s="33"/>
      <c r="C153" s="28" t="s">
        <v>33</v>
      </c>
      <c r="D153" s="28" t="s">
        <v>34</v>
      </c>
      <c r="E153" s="35" t="s">
        <v>170</v>
      </c>
      <c r="F153" s="35" t="s">
        <v>137</v>
      </c>
      <c r="G153" s="89" t="s">
        <v>138</v>
      </c>
      <c r="H153" s="220">
        <v>60</v>
      </c>
      <c r="I153" s="33" t="s">
        <v>172</v>
      </c>
      <c r="J153" s="51">
        <v>585</v>
      </c>
      <c r="K153" s="52">
        <v>0</v>
      </c>
      <c r="L153" s="52">
        <v>17</v>
      </c>
      <c r="M153" s="52">
        <f t="shared" si="13"/>
        <v>17</v>
      </c>
      <c r="N153" s="34">
        <v>12</v>
      </c>
      <c r="O153" s="34">
        <v>236</v>
      </c>
      <c r="P153" s="54">
        <v>0.4</v>
      </c>
      <c r="Q153" s="54">
        <f t="shared" si="11"/>
        <v>1132.8000000000002</v>
      </c>
      <c r="R153" s="110" t="s">
        <v>288</v>
      </c>
      <c r="S153" s="34">
        <v>300</v>
      </c>
      <c r="T153" s="34">
        <f>(M153*S153)</f>
        <v>5100</v>
      </c>
      <c r="U153" s="34" t="e">
        <f>#REF!+Q153+T153</f>
        <v>#REF!</v>
      </c>
      <c r="V153" s="34">
        <f>M153*200</f>
        <v>3400</v>
      </c>
      <c r="W153" s="34">
        <v>0</v>
      </c>
      <c r="X153" s="34">
        <v>0</v>
      </c>
      <c r="Y153" s="52">
        <f t="shared" si="12"/>
        <v>0</v>
      </c>
      <c r="Z153" s="52">
        <v>0</v>
      </c>
      <c r="AA153" s="52"/>
      <c r="AB153" s="34">
        <f>V153+Y153+Z153</f>
        <v>3400</v>
      </c>
      <c r="AC153" s="34" t="e">
        <f>AB153+U153</f>
        <v>#REF!</v>
      </c>
      <c r="AD153" s="91" t="str">
        <f>A153</f>
        <v>617-SH</v>
      </c>
      <c r="AE153" s="88"/>
    </row>
    <row r="154" spans="1:31" s="114" customFormat="1" ht="31.5" hidden="1" customHeight="1" x14ac:dyDescent="0.2">
      <c r="A154" s="33" t="s">
        <v>289</v>
      </c>
      <c r="B154" s="33" t="s">
        <v>660</v>
      </c>
      <c r="C154" s="28" t="s">
        <v>33</v>
      </c>
      <c r="D154" s="28" t="s">
        <v>34</v>
      </c>
      <c r="E154" s="35" t="s">
        <v>170</v>
      </c>
      <c r="F154" s="35" t="s">
        <v>291</v>
      </c>
      <c r="G154" s="35" t="s">
        <v>292</v>
      </c>
      <c r="H154" s="220">
        <v>45</v>
      </c>
      <c r="I154" s="33" t="s">
        <v>48</v>
      </c>
      <c r="J154" s="51">
        <v>585</v>
      </c>
      <c r="K154" s="52">
        <v>0</v>
      </c>
      <c r="L154" s="52">
        <v>20</v>
      </c>
      <c r="M154" s="52">
        <f t="shared" si="13"/>
        <v>20</v>
      </c>
      <c r="N154" s="34">
        <v>28</v>
      </c>
      <c r="O154" s="34">
        <v>10</v>
      </c>
      <c r="P154" s="54">
        <v>0.4</v>
      </c>
      <c r="Q154" s="54">
        <f t="shared" si="11"/>
        <v>112</v>
      </c>
      <c r="R154" s="110" t="s">
        <v>293</v>
      </c>
      <c r="S154" s="34">
        <v>125</v>
      </c>
      <c r="T154" s="34">
        <f>(M154*S154)</f>
        <v>2500</v>
      </c>
      <c r="U154" s="34" t="e">
        <f>#REF!+Q154+T154</f>
        <v>#REF!</v>
      </c>
      <c r="V154" s="34">
        <f>M154*200</f>
        <v>4000</v>
      </c>
      <c r="W154" s="34">
        <v>1</v>
      </c>
      <c r="X154" s="34">
        <v>215</v>
      </c>
      <c r="Y154" s="52">
        <f t="shared" si="12"/>
        <v>215</v>
      </c>
      <c r="Z154" s="52">
        <v>0</v>
      </c>
      <c r="AA154" s="52"/>
      <c r="AB154" s="34">
        <f>V154+Y154+Z154</f>
        <v>4215</v>
      </c>
      <c r="AC154" s="34" t="e">
        <f>AB154+U154</f>
        <v>#REF!</v>
      </c>
      <c r="AD154" s="91" t="str">
        <f>A154</f>
        <v>618-PR</v>
      </c>
      <c r="AE154" s="88" t="s">
        <v>294</v>
      </c>
    </row>
    <row r="155" spans="1:31" s="114" customFormat="1" ht="31.5" hidden="1" customHeight="1" x14ac:dyDescent="0.2">
      <c r="A155" s="178" t="s">
        <v>289</v>
      </c>
      <c r="B155" s="178" t="s">
        <v>740</v>
      </c>
      <c r="C155" s="179" t="s">
        <v>33</v>
      </c>
      <c r="D155" s="179" t="s">
        <v>34</v>
      </c>
      <c r="E155" s="180" t="s">
        <v>741</v>
      </c>
      <c r="F155" s="180" t="s">
        <v>742</v>
      </c>
      <c r="G155" s="180" t="s">
        <v>292</v>
      </c>
      <c r="H155" s="246">
        <v>45</v>
      </c>
      <c r="I155" s="178" t="s">
        <v>48</v>
      </c>
      <c r="J155" s="183">
        <v>585</v>
      </c>
      <c r="K155" s="181">
        <v>0</v>
      </c>
      <c r="L155" s="181">
        <v>17</v>
      </c>
      <c r="M155" s="181">
        <f t="shared" si="13"/>
        <v>17</v>
      </c>
      <c r="N155" s="55">
        <v>28</v>
      </c>
      <c r="O155" s="55">
        <v>187</v>
      </c>
      <c r="P155" s="185">
        <v>0.4</v>
      </c>
      <c r="Q155" s="185">
        <f t="shared" si="11"/>
        <v>2094.4</v>
      </c>
      <c r="R155" s="190" t="s">
        <v>293</v>
      </c>
      <c r="S155" s="55">
        <v>125</v>
      </c>
      <c r="T155" s="55">
        <f>(M155*S155)</f>
        <v>2125</v>
      </c>
      <c r="U155" s="55" t="e">
        <f>#REF!+Q155+T155</f>
        <v>#REF!</v>
      </c>
      <c r="V155" s="55">
        <f>M155*200</f>
        <v>3400</v>
      </c>
      <c r="W155" s="55">
        <v>1</v>
      </c>
      <c r="X155" s="55">
        <v>350</v>
      </c>
      <c r="Y155" s="181">
        <f t="shared" si="12"/>
        <v>350</v>
      </c>
      <c r="Z155" s="181">
        <v>0</v>
      </c>
      <c r="AA155" s="181"/>
      <c r="AB155" s="55">
        <f>V155+Y155+Z155</f>
        <v>3750</v>
      </c>
      <c r="AC155" s="55" t="e">
        <f>AB155+U155</f>
        <v>#REF!</v>
      </c>
      <c r="AD155" s="91"/>
      <c r="AE155" s="88"/>
    </row>
    <row r="156" spans="1:31" s="114" customFormat="1" ht="76" hidden="1" customHeight="1" x14ac:dyDescent="0.2">
      <c r="A156" s="178" t="s">
        <v>289</v>
      </c>
      <c r="B156" s="178" t="s">
        <v>757</v>
      </c>
      <c r="C156" s="179" t="s">
        <v>33</v>
      </c>
      <c r="D156" s="179" t="s">
        <v>34</v>
      </c>
      <c r="E156" s="180" t="s">
        <v>295</v>
      </c>
      <c r="F156" s="180" t="s">
        <v>296</v>
      </c>
      <c r="G156" s="180" t="s">
        <v>292</v>
      </c>
      <c r="H156" s="220">
        <v>45</v>
      </c>
      <c r="I156" s="33" t="s">
        <v>48</v>
      </c>
      <c r="J156" s="51">
        <v>585</v>
      </c>
      <c r="K156" s="52">
        <v>0</v>
      </c>
      <c r="L156" s="52">
        <v>24</v>
      </c>
      <c r="M156" s="52">
        <f t="shared" si="13"/>
        <v>24</v>
      </c>
      <c r="N156" s="34">
        <v>28</v>
      </c>
      <c r="O156" s="34">
        <v>200</v>
      </c>
      <c r="P156" s="54">
        <v>0.4</v>
      </c>
      <c r="Q156" s="54">
        <f t="shared" si="11"/>
        <v>2240</v>
      </c>
      <c r="R156" s="110"/>
      <c r="S156" s="55">
        <v>125</v>
      </c>
      <c r="T156" s="34">
        <f>(M156*S156)</f>
        <v>3000</v>
      </c>
      <c r="U156" s="34" t="e">
        <f>#REF!+Q156+T156</f>
        <v>#REF!</v>
      </c>
      <c r="V156" s="34">
        <f>M156*200</f>
        <v>4800</v>
      </c>
      <c r="W156" s="34">
        <v>1</v>
      </c>
      <c r="X156" s="34">
        <v>660</v>
      </c>
      <c r="Y156" s="52">
        <f t="shared" si="12"/>
        <v>660</v>
      </c>
      <c r="Z156" s="52">
        <v>0</v>
      </c>
      <c r="AA156" s="52"/>
      <c r="AB156" s="34">
        <f>V156+Y156+Z156</f>
        <v>5460</v>
      </c>
      <c r="AC156" s="34" t="e">
        <f>AB156+U156</f>
        <v>#REF!</v>
      </c>
      <c r="AD156" s="91" t="str">
        <f>A156</f>
        <v>618-PR</v>
      </c>
      <c r="AE156" s="88"/>
    </row>
    <row r="157" spans="1:31" s="114" customFormat="1" ht="37.5" hidden="1" customHeight="1" x14ac:dyDescent="0.2">
      <c r="A157" s="33" t="s">
        <v>297</v>
      </c>
      <c r="B157" s="33" t="s">
        <v>638</v>
      </c>
      <c r="C157" s="28" t="s">
        <v>77</v>
      </c>
      <c r="D157" s="28" t="s">
        <v>108</v>
      </c>
      <c r="E157" s="35" t="s">
        <v>298</v>
      </c>
      <c r="F157" s="35" t="s">
        <v>299</v>
      </c>
      <c r="G157" s="35" t="s">
        <v>639</v>
      </c>
      <c r="H157" s="220">
        <v>42</v>
      </c>
      <c r="I157" s="33" t="s">
        <v>48</v>
      </c>
      <c r="J157" s="51">
        <v>585</v>
      </c>
      <c r="K157" s="52">
        <v>0</v>
      </c>
      <c r="L157" s="52">
        <v>15</v>
      </c>
      <c r="M157" s="52">
        <f t="shared" si="13"/>
        <v>15</v>
      </c>
      <c r="N157" s="34">
        <v>28</v>
      </c>
      <c r="O157" s="34">
        <v>16</v>
      </c>
      <c r="P157" s="54">
        <v>0.4</v>
      </c>
      <c r="Q157" s="54">
        <f t="shared" si="11"/>
        <v>179.20000000000002</v>
      </c>
      <c r="R157" s="44" t="s">
        <v>300</v>
      </c>
      <c r="S157" s="34">
        <v>0</v>
      </c>
      <c r="T157" s="34">
        <f>(M157*S157)</f>
        <v>0</v>
      </c>
      <c r="U157" s="34" t="e">
        <f>#REF!+Q157+T157</f>
        <v>#REF!</v>
      </c>
      <c r="V157" s="34">
        <f>M157*200</f>
        <v>3000</v>
      </c>
      <c r="W157" s="34">
        <v>0</v>
      </c>
      <c r="X157" s="34">
        <v>0</v>
      </c>
      <c r="Y157" s="52">
        <v>0</v>
      </c>
      <c r="Z157" s="52">
        <v>0</v>
      </c>
      <c r="AA157" s="52"/>
      <c r="AB157" s="34">
        <f>V157+Y157+Z157</f>
        <v>3000</v>
      </c>
      <c r="AC157" s="34" t="e">
        <f>AB157+U157</f>
        <v>#REF!</v>
      </c>
      <c r="AD157" s="57" t="str">
        <f>A157</f>
        <v>626-SH</v>
      </c>
      <c r="AE157" s="88"/>
    </row>
    <row r="158" spans="1:31" s="114" customFormat="1" ht="37.5" hidden="1" customHeight="1" x14ac:dyDescent="0.2">
      <c r="A158" s="33" t="s">
        <v>297</v>
      </c>
      <c r="B158" s="33"/>
      <c r="C158" s="28" t="s">
        <v>77</v>
      </c>
      <c r="D158" s="28" t="s">
        <v>108</v>
      </c>
      <c r="E158" s="35" t="s">
        <v>302</v>
      </c>
      <c r="F158" s="35" t="s">
        <v>303</v>
      </c>
      <c r="G158" s="35" t="s">
        <v>95</v>
      </c>
      <c r="H158" s="220">
        <v>42</v>
      </c>
      <c r="I158" s="33" t="s">
        <v>48</v>
      </c>
      <c r="J158" s="51">
        <v>585</v>
      </c>
      <c r="K158" s="52">
        <v>0</v>
      </c>
      <c r="L158" s="52">
        <v>18</v>
      </c>
      <c r="M158" s="52">
        <f t="shared" si="13"/>
        <v>18</v>
      </c>
      <c r="N158" s="34">
        <v>28</v>
      </c>
      <c r="O158" s="34">
        <v>38</v>
      </c>
      <c r="P158" s="54">
        <v>0.4</v>
      </c>
      <c r="Q158" s="54">
        <f t="shared" si="11"/>
        <v>425.6</v>
      </c>
      <c r="R158" s="44" t="s">
        <v>304</v>
      </c>
      <c r="S158" s="34">
        <v>0</v>
      </c>
      <c r="T158" s="34">
        <f>(M158*S158)</f>
        <v>0</v>
      </c>
      <c r="U158" s="34" t="e">
        <f>#REF!+Q158+T158</f>
        <v>#REF!</v>
      </c>
      <c r="V158" s="34">
        <f>M158*200</f>
        <v>3600</v>
      </c>
      <c r="W158" s="34">
        <v>0</v>
      </c>
      <c r="X158" s="34">
        <v>0</v>
      </c>
      <c r="Y158" s="52">
        <f t="shared" ref="Y158:Y172" si="14">SUM(X158*W158)</f>
        <v>0</v>
      </c>
      <c r="Z158" s="52">
        <v>0</v>
      </c>
      <c r="AA158" s="52"/>
      <c r="AB158" s="34">
        <f>V158+Y158+Z158</f>
        <v>3600</v>
      </c>
      <c r="AC158" s="34" t="e">
        <f>AB158+U158</f>
        <v>#REF!</v>
      </c>
      <c r="AD158" s="57" t="str">
        <f>A158</f>
        <v>626-SH</v>
      </c>
      <c r="AE158" s="88"/>
    </row>
    <row r="159" spans="1:31" s="114" customFormat="1" ht="43.5" hidden="1" customHeight="1" x14ac:dyDescent="0.2">
      <c r="A159" s="33" t="s">
        <v>305</v>
      </c>
      <c r="B159" s="33" t="s">
        <v>32</v>
      </c>
      <c r="C159" s="28" t="s">
        <v>33</v>
      </c>
      <c r="D159" s="28" t="s">
        <v>45</v>
      </c>
      <c r="E159" s="35" t="s">
        <v>148</v>
      </c>
      <c r="F159" s="35" t="s">
        <v>266</v>
      </c>
      <c r="G159" s="35" t="s">
        <v>267</v>
      </c>
      <c r="H159" s="220">
        <v>45</v>
      </c>
      <c r="I159" s="33" t="s">
        <v>37</v>
      </c>
      <c r="J159" s="51">
        <v>1200</v>
      </c>
      <c r="K159" s="52">
        <v>0</v>
      </c>
      <c r="L159" s="52">
        <v>17</v>
      </c>
      <c r="M159" s="52">
        <f t="shared" si="13"/>
        <v>17</v>
      </c>
      <c r="N159" s="34">
        <v>0</v>
      </c>
      <c r="O159" s="34">
        <v>0</v>
      </c>
      <c r="P159" s="54">
        <v>0.4</v>
      </c>
      <c r="Q159" s="54">
        <f t="shared" si="11"/>
        <v>0</v>
      </c>
      <c r="R159" s="110"/>
      <c r="S159" s="34">
        <v>0</v>
      </c>
      <c r="T159" s="34">
        <f>(M159*S159)</f>
        <v>0</v>
      </c>
      <c r="U159" s="34" t="e">
        <f>#REF!+Q159+T159</f>
        <v>#REF!</v>
      </c>
      <c r="V159" s="34">
        <f>M159*200</f>
        <v>3400</v>
      </c>
      <c r="W159" s="34">
        <v>14</v>
      </c>
      <c r="X159" s="34">
        <v>160</v>
      </c>
      <c r="Y159" s="52">
        <f t="shared" si="14"/>
        <v>2240</v>
      </c>
      <c r="Z159" s="52">
        <v>0</v>
      </c>
      <c r="AA159" s="52"/>
      <c r="AB159" s="34">
        <f>V159+Y159+Z159</f>
        <v>5640</v>
      </c>
      <c r="AC159" s="34" t="e">
        <f>AB159+U159</f>
        <v>#REF!</v>
      </c>
      <c r="AD159" s="91" t="str">
        <f>A159</f>
        <v>628-PR</v>
      </c>
      <c r="AE159" s="88" t="s">
        <v>306</v>
      </c>
    </row>
    <row r="160" spans="1:31" s="114" customFormat="1" ht="45.75" hidden="1" customHeight="1" x14ac:dyDescent="0.2">
      <c r="A160" s="33" t="s">
        <v>305</v>
      </c>
      <c r="B160" s="33"/>
      <c r="C160" s="28" t="s">
        <v>33</v>
      </c>
      <c r="D160" s="28" t="s">
        <v>45</v>
      </c>
      <c r="E160" s="35" t="s">
        <v>148</v>
      </c>
      <c r="F160" s="35" t="s">
        <v>140</v>
      </c>
      <c r="G160" s="35" t="s">
        <v>141</v>
      </c>
      <c r="H160" s="220">
        <v>45</v>
      </c>
      <c r="I160" s="33" t="s">
        <v>37</v>
      </c>
      <c r="J160" s="51">
        <v>1200</v>
      </c>
      <c r="K160" s="52">
        <v>0</v>
      </c>
      <c r="L160" s="52">
        <v>17</v>
      </c>
      <c r="M160" s="52">
        <f t="shared" si="13"/>
        <v>17</v>
      </c>
      <c r="N160" s="34">
        <v>0</v>
      </c>
      <c r="O160" s="34">
        <v>0</v>
      </c>
      <c r="P160" s="54">
        <v>0.4</v>
      </c>
      <c r="Q160" s="54">
        <f t="shared" si="11"/>
        <v>0</v>
      </c>
      <c r="R160" s="110"/>
      <c r="S160" s="34">
        <v>0</v>
      </c>
      <c r="T160" s="34">
        <f>(M160*S160)</f>
        <v>0</v>
      </c>
      <c r="U160" s="34" t="e">
        <f>#REF!+Q160+T160</f>
        <v>#REF!</v>
      </c>
      <c r="V160" s="34">
        <f>M160*200</f>
        <v>3400</v>
      </c>
      <c r="W160" s="34">
        <v>14</v>
      </c>
      <c r="X160" s="34">
        <v>160</v>
      </c>
      <c r="Y160" s="52">
        <f t="shared" si="14"/>
        <v>2240</v>
      </c>
      <c r="Z160" s="52">
        <v>0</v>
      </c>
      <c r="AA160" s="52"/>
      <c r="AB160" s="34">
        <f>V160+Y160+Z160</f>
        <v>5640</v>
      </c>
      <c r="AC160" s="34" t="e">
        <f>AB160+U160</f>
        <v>#REF!</v>
      </c>
      <c r="AD160" s="91" t="str">
        <f>A160</f>
        <v>628-PR</v>
      </c>
      <c r="AE160" s="88"/>
    </row>
    <row r="161" spans="1:31" s="114" customFormat="1" ht="58.5" hidden="1" customHeight="1" x14ac:dyDescent="0.2">
      <c r="A161" s="33" t="s">
        <v>305</v>
      </c>
      <c r="B161" s="33"/>
      <c r="C161" s="28" t="s">
        <v>33</v>
      </c>
      <c r="D161" s="28" t="s">
        <v>45</v>
      </c>
      <c r="E161" s="35" t="s">
        <v>69</v>
      </c>
      <c r="F161" s="35" t="s">
        <v>266</v>
      </c>
      <c r="G161" s="35" t="s">
        <v>267</v>
      </c>
      <c r="H161" s="220">
        <v>45</v>
      </c>
      <c r="I161" s="33" t="s">
        <v>37</v>
      </c>
      <c r="J161" s="51">
        <v>1200</v>
      </c>
      <c r="K161" s="52">
        <v>17</v>
      </c>
      <c r="L161" s="52">
        <v>0</v>
      </c>
      <c r="M161" s="52">
        <f t="shared" si="13"/>
        <v>17</v>
      </c>
      <c r="N161" s="34">
        <v>0</v>
      </c>
      <c r="O161" s="34">
        <v>0</v>
      </c>
      <c r="P161" s="54">
        <v>0.4</v>
      </c>
      <c r="Q161" s="54">
        <f t="shared" si="11"/>
        <v>0</v>
      </c>
      <c r="R161" s="110"/>
      <c r="S161" s="34">
        <v>0</v>
      </c>
      <c r="T161" s="34">
        <f>(M161*S161)</f>
        <v>0</v>
      </c>
      <c r="U161" s="34" t="e">
        <f>#REF!+Q161+T161</f>
        <v>#REF!</v>
      </c>
      <c r="V161" s="34">
        <f>M161*200</f>
        <v>3400</v>
      </c>
      <c r="W161" s="34">
        <v>14</v>
      </c>
      <c r="X161" s="34">
        <v>260</v>
      </c>
      <c r="Y161" s="52">
        <f t="shared" si="14"/>
        <v>3640</v>
      </c>
      <c r="Z161" s="52">
        <v>0</v>
      </c>
      <c r="AA161" s="52"/>
      <c r="AB161" s="34">
        <f>V161+Y161+Z161</f>
        <v>7040</v>
      </c>
      <c r="AC161" s="34" t="e">
        <f>AB161+U161</f>
        <v>#REF!</v>
      </c>
      <c r="AD161" s="91" t="str">
        <f>A161</f>
        <v>628-PR</v>
      </c>
      <c r="AE161" s="88"/>
    </row>
    <row r="162" spans="1:31" s="114" customFormat="1" ht="60.75" hidden="1" customHeight="1" x14ac:dyDescent="0.2">
      <c r="A162" s="33" t="s">
        <v>305</v>
      </c>
      <c r="B162" s="33"/>
      <c r="C162" s="28" t="s">
        <v>33</v>
      </c>
      <c r="D162" s="28" t="s">
        <v>34</v>
      </c>
      <c r="E162" s="89" t="s">
        <v>35</v>
      </c>
      <c r="F162" s="35" t="s">
        <v>266</v>
      </c>
      <c r="G162" s="35" t="s">
        <v>267</v>
      </c>
      <c r="H162" s="220">
        <v>45</v>
      </c>
      <c r="I162" s="33" t="s">
        <v>37</v>
      </c>
      <c r="J162" s="51">
        <v>1200</v>
      </c>
      <c r="K162" s="52">
        <v>15</v>
      </c>
      <c r="L162" s="52">
        <v>0</v>
      </c>
      <c r="M162" s="52">
        <f t="shared" si="13"/>
        <v>15</v>
      </c>
      <c r="N162" s="34">
        <v>0</v>
      </c>
      <c r="O162" s="34">
        <v>0</v>
      </c>
      <c r="P162" s="54">
        <v>0.4</v>
      </c>
      <c r="Q162" s="54">
        <f t="shared" si="11"/>
        <v>0</v>
      </c>
      <c r="R162" s="110"/>
      <c r="S162" s="34">
        <v>0</v>
      </c>
      <c r="T162" s="34">
        <f>(M162*S162)</f>
        <v>0</v>
      </c>
      <c r="U162" s="34" t="e">
        <f>#REF!+Q162+T162</f>
        <v>#REF!</v>
      </c>
      <c r="V162" s="34">
        <f>M162*200</f>
        <v>3000</v>
      </c>
      <c r="W162" s="34">
        <v>14</v>
      </c>
      <c r="X162" s="34">
        <v>536</v>
      </c>
      <c r="Y162" s="52">
        <f t="shared" si="14"/>
        <v>7504</v>
      </c>
      <c r="Z162" s="52">
        <v>0</v>
      </c>
      <c r="AA162" s="52"/>
      <c r="AB162" s="34">
        <f>V162+Y162+Z162</f>
        <v>10504</v>
      </c>
      <c r="AC162" s="34" t="e">
        <f>AB162+U162</f>
        <v>#REF!</v>
      </c>
      <c r="AD162" s="91" t="str">
        <f>A162</f>
        <v>628-PR</v>
      </c>
      <c r="AE162" s="88"/>
    </row>
    <row r="163" spans="1:31" s="114" customFormat="1" ht="51.75" hidden="1" customHeight="1" x14ac:dyDescent="0.2">
      <c r="A163" s="33" t="s">
        <v>305</v>
      </c>
      <c r="B163" s="33"/>
      <c r="C163" s="28" t="s">
        <v>33</v>
      </c>
      <c r="D163" s="28" t="s">
        <v>34</v>
      </c>
      <c r="E163" s="89" t="s">
        <v>35</v>
      </c>
      <c r="F163" s="35" t="s">
        <v>266</v>
      </c>
      <c r="G163" s="35" t="s">
        <v>267</v>
      </c>
      <c r="H163" s="220">
        <v>45</v>
      </c>
      <c r="I163" s="33" t="s">
        <v>37</v>
      </c>
      <c r="J163" s="51">
        <v>1200</v>
      </c>
      <c r="K163" s="52">
        <v>15</v>
      </c>
      <c r="L163" s="52">
        <v>0</v>
      </c>
      <c r="M163" s="52">
        <f t="shared" si="13"/>
        <v>15</v>
      </c>
      <c r="N163" s="34">
        <v>0</v>
      </c>
      <c r="O163" s="34">
        <v>0</v>
      </c>
      <c r="P163" s="54">
        <v>0.4</v>
      </c>
      <c r="Q163" s="54">
        <f t="shared" si="11"/>
        <v>0</v>
      </c>
      <c r="R163" s="110"/>
      <c r="S163" s="34">
        <v>0</v>
      </c>
      <c r="T163" s="34">
        <f>(M163*S163)</f>
        <v>0</v>
      </c>
      <c r="U163" s="34" t="e">
        <f>#REF!+Q163+T163</f>
        <v>#REF!</v>
      </c>
      <c r="V163" s="34">
        <f>M163*200</f>
        <v>3000</v>
      </c>
      <c r="W163" s="34">
        <v>14</v>
      </c>
      <c r="X163" s="34">
        <v>536</v>
      </c>
      <c r="Y163" s="52">
        <f t="shared" si="14"/>
        <v>7504</v>
      </c>
      <c r="Z163" s="52">
        <v>0</v>
      </c>
      <c r="AA163" s="52"/>
      <c r="AB163" s="34">
        <f>V163+Y163+Z163</f>
        <v>10504</v>
      </c>
      <c r="AC163" s="34" t="e">
        <f>AB163+U163</f>
        <v>#REF!</v>
      </c>
      <c r="AD163" s="91" t="str">
        <f>A163</f>
        <v>628-PR</v>
      </c>
      <c r="AE163" s="88"/>
    </row>
    <row r="164" spans="1:31" s="114" customFormat="1" ht="43.5" hidden="1" customHeight="1" x14ac:dyDescent="0.2">
      <c r="A164" s="33" t="s">
        <v>305</v>
      </c>
      <c r="B164" s="33"/>
      <c r="C164" s="28" t="s">
        <v>33</v>
      </c>
      <c r="D164" s="28" t="s">
        <v>34</v>
      </c>
      <c r="E164" s="89" t="s">
        <v>35</v>
      </c>
      <c r="F164" s="35" t="s">
        <v>134</v>
      </c>
      <c r="G164" s="35" t="s">
        <v>135</v>
      </c>
      <c r="H164" s="220">
        <v>45</v>
      </c>
      <c r="I164" s="33" t="s">
        <v>37</v>
      </c>
      <c r="J164" s="51">
        <v>1200</v>
      </c>
      <c r="K164" s="52">
        <v>0</v>
      </c>
      <c r="L164" s="52">
        <v>18</v>
      </c>
      <c r="M164" s="52">
        <f t="shared" si="13"/>
        <v>18</v>
      </c>
      <c r="N164" s="34">
        <v>0</v>
      </c>
      <c r="O164" s="34">
        <v>88</v>
      </c>
      <c r="P164" s="54">
        <v>0.4</v>
      </c>
      <c r="Q164" s="54">
        <f t="shared" si="11"/>
        <v>0</v>
      </c>
      <c r="R164" s="110"/>
      <c r="S164" s="34">
        <v>0</v>
      </c>
      <c r="T164" s="34">
        <f>(M164*S164)</f>
        <v>0</v>
      </c>
      <c r="U164" s="34" t="e">
        <f>#REF!+Q164+T164</f>
        <v>#REF!</v>
      </c>
      <c r="V164" s="34">
        <f>M164*200</f>
        <v>3600</v>
      </c>
      <c r="W164" s="34">
        <v>9</v>
      </c>
      <c r="X164" s="34">
        <v>330</v>
      </c>
      <c r="Y164" s="52">
        <f t="shared" si="14"/>
        <v>2970</v>
      </c>
      <c r="Z164" s="52">
        <v>0</v>
      </c>
      <c r="AA164" s="52"/>
      <c r="AB164" s="34">
        <f>V164+Y164+Z164</f>
        <v>6570</v>
      </c>
      <c r="AC164" s="34" t="e">
        <f>AB164+U164</f>
        <v>#REF!</v>
      </c>
      <c r="AD164" s="91" t="str">
        <f>A164</f>
        <v>628-PR</v>
      </c>
      <c r="AE164" s="88"/>
    </row>
    <row r="165" spans="1:31" s="114" customFormat="1" ht="90" hidden="1" customHeight="1" x14ac:dyDescent="0.2">
      <c r="A165" s="33" t="s">
        <v>305</v>
      </c>
      <c r="B165" s="33"/>
      <c r="C165" s="28" t="s">
        <v>33</v>
      </c>
      <c r="D165" s="28" t="s">
        <v>34</v>
      </c>
      <c r="E165" s="89" t="s">
        <v>35</v>
      </c>
      <c r="F165" s="35" t="s">
        <v>266</v>
      </c>
      <c r="G165" s="35" t="s">
        <v>267</v>
      </c>
      <c r="H165" s="220">
        <v>45</v>
      </c>
      <c r="I165" s="33" t="s">
        <v>37</v>
      </c>
      <c r="J165" s="51">
        <v>1200</v>
      </c>
      <c r="K165" s="52">
        <v>0</v>
      </c>
      <c r="L165" s="52">
        <v>17</v>
      </c>
      <c r="M165" s="52">
        <f t="shared" si="13"/>
        <v>17</v>
      </c>
      <c r="N165" s="34">
        <v>0</v>
      </c>
      <c r="O165" s="34">
        <v>88</v>
      </c>
      <c r="P165" s="54">
        <v>0.4</v>
      </c>
      <c r="Q165" s="54">
        <f t="shared" si="11"/>
        <v>0</v>
      </c>
      <c r="R165" s="110"/>
      <c r="S165" s="34">
        <v>0</v>
      </c>
      <c r="T165" s="34">
        <f>(M165*S165)</f>
        <v>0</v>
      </c>
      <c r="U165" s="34" t="e">
        <f>#REF!+Q165+T165</f>
        <v>#REF!</v>
      </c>
      <c r="V165" s="34">
        <f>M165*200</f>
        <v>3400</v>
      </c>
      <c r="W165" s="34">
        <v>9</v>
      </c>
      <c r="X165" s="34">
        <v>536</v>
      </c>
      <c r="Y165" s="52">
        <f t="shared" si="14"/>
        <v>4824</v>
      </c>
      <c r="Z165" s="52">
        <v>0</v>
      </c>
      <c r="AA165" s="52"/>
      <c r="AB165" s="34">
        <f>V165+Y165+Z165</f>
        <v>8224</v>
      </c>
      <c r="AC165" s="34" t="e">
        <f>AB165+U165</f>
        <v>#REF!</v>
      </c>
      <c r="AD165" s="91" t="str">
        <f>A165</f>
        <v>628-PR</v>
      </c>
      <c r="AE165" s="88"/>
    </row>
    <row r="166" spans="1:31" s="114" customFormat="1" ht="72" hidden="1" customHeight="1" x14ac:dyDescent="0.2">
      <c r="A166" s="62" t="s">
        <v>305</v>
      </c>
      <c r="B166" s="62"/>
      <c r="C166" s="63" t="s">
        <v>33</v>
      </c>
      <c r="D166" s="63" t="s">
        <v>34</v>
      </c>
      <c r="E166" s="37" t="s">
        <v>170</v>
      </c>
      <c r="F166" s="37" t="s">
        <v>134</v>
      </c>
      <c r="G166" s="37" t="s">
        <v>135</v>
      </c>
      <c r="H166" s="245">
        <v>45</v>
      </c>
      <c r="I166" s="62" t="s">
        <v>37</v>
      </c>
      <c r="J166" s="39">
        <v>1200</v>
      </c>
      <c r="K166" s="40">
        <v>0</v>
      </c>
      <c r="L166" s="40">
        <v>0</v>
      </c>
      <c r="M166" s="40">
        <f t="shared" si="13"/>
        <v>0</v>
      </c>
      <c r="N166" s="41">
        <v>0</v>
      </c>
      <c r="O166" s="41">
        <v>256</v>
      </c>
      <c r="P166" s="43">
        <v>0.4</v>
      </c>
      <c r="Q166" s="43">
        <f t="shared" si="11"/>
        <v>0</v>
      </c>
      <c r="R166" s="115"/>
      <c r="S166" s="41">
        <v>0</v>
      </c>
      <c r="T166" s="41">
        <f>(M166*S166)</f>
        <v>0</v>
      </c>
      <c r="U166" s="41" t="e">
        <f>#REF!+Q166+T166</f>
        <v>#REF!</v>
      </c>
      <c r="V166" s="41">
        <f>M166*200</f>
        <v>0</v>
      </c>
      <c r="W166" s="41">
        <v>0</v>
      </c>
      <c r="X166" s="41">
        <v>215</v>
      </c>
      <c r="Y166" s="40">
        <f t="shared" si="14"/>
        <v>0</v>
      </c>
      <c r="Z166" s="40">
        <v>0</v>
      </c>
      <c r="AA166" s="40"/>
      <c r="AB166" s="41">
        <f>V166+Y166+Z166</f>
        <v>0</v>
      </c>
      <c r="AC166" s="41" t="e">
        <f>AB166+U166</f>
        <v>#REF!</v>
      </c>
      <c r="AD166" s="91" t="str">
        <f>A166</f>
        <v>628-PR</v>
      </c>
      <c r="AE166" s="88"/>
    </row>
    <row r="167" spans="1:31" s="114" customFormat="1" ht="54" hidden="1" customHeight="1" x14ac:dyDescent="0.2">
      <c r="A167" s="33" t="s">
        <v>307</v>
      </c>
      <c r="B167" s="33" t="s">
        <v>640</v>
      </c>
      <c r="C167" s="28" t="s">
        <v>77</v>
      </c>
      <c r="D167" s="28" t="s">
        <v>103</v>
      </c>
      <c r="E167" s="35" t="s">
        <v>181</v>
      </c>
      <c r="F167" s="35" t="s">
        <v>308</v>
      </c>
      <c r="G167" s="28" t="s">
        <v>309</v>
      </c>
      <c r="H167" s="220">
        <v>56</v>
      </c>
      <c r="I167" s="33" t="s">
        <v>37</v>
      </c>
      <c r="J167" s="51">
        <v>1200</v>
      </c>
      <c r="K167" s="52">
        <v>0</v>
      </c>
      <c r="L167" s="52">
        <v>0</v>
      </c>
      <c r="M167" s="52">
        <f t="shared" si="13"/>
        <v>0</v>
      </c>
      <c r="N167" s="34">
        <v>0</v>
      </c>
      <c r="O167" s="34">
        <v>0</v>
      </c>
      <c r="P167" s="54">
        <v>0.4</v>
      </c>
      <c r="Q167" s="54">
        <f t="shared" si="11"/>
        <v>0</v>
      </c>
      <c r="R167" s="68"/>
      <c r="S167" s="34">
        <v>0</v>
      </c>
      <c r="T167" s="34">
        <f>(M167*S167)</f>
        <v>0</v>
      </c>
      <c r="U167" s="34" t="e">
        <f>#REF!+Q167+T167</f>
        <v>#REF!</v>
      </c>
      <c r="V167" s="34">
        <f>M167*200</f>
        <v>0</v>
      </c>
      <c r="W167" s="34">
        <v>0</v>
      </c>
      <c r="X167" s="34">
        <v>175</v>
      </c>
      <c r="Y167" s="52">
        <f t="shared" si="14"/>
        <v>0</v>
      </c>
      <c r="Z167" s="52">
        <v>0</v>
      </c>
      <c r="AA167" s="40"/>
      <c r="AB167" s="34">
        <f>V167+Y167+Z167</f>
        <v>0</v>
      </c>
      <c r="AC167" s="34" t="e">
        <f>AB167+U167</f>
        <v>#REF!</v>
      </c>
      <c r="AD167" s="57" t="str">
        <f>A167</f>
        <v>629-PR</v>
      </c>
      <c r="AE167" s="88"/>
    </row>
    <row r="168" spans="1:31" s="114" customFormat="1" ht="51" hidden="1" customHeight="1" x14ac:dyDescent="0.2">
      <c r="A168" s="33" t="s">
        <v>307</v>
      </c>
      <c r="B168" s="33"/>
      <c r="C168" s="28" t="s">
        <v>77</v>
      </c>
      <c r="D168" s="28" t="s">
        <v>108</v>
      </c>
      <c r="E168" s="35" t="s">
        <v>210</v>
      </c>
      <c r="F168" s="35" t="s">
        <v>308</v>
      </c>
      <c r="G168" s="28" t="s">
        <v>309</v>
      </c>
      <c r="H168" s="220">
        <v>56</v>
      </c>
      <c r="I168" s="33" t="s">
        <v>37</v>
      </c>
      <c r="J168" s="51">
        <v>1200</v>
      </c>
      <c r="K168" s="52">
        <v>0</v>
      </c>
      <c r="L168" s="52">
        <v>15</v>
      </c>
      <c r="M168" s="52">
        <f t="shared" si="13"/>
        <v>15</v>
      </c>
      <c r="N168" s="34">
        <v>0</v>
      </c>
      <c r="O168" s="34">
        <v>0</v>
      </c>
      <c r="P168" s="54">
        <v>0.4</v>
      </c>
      <c r="Q168" s="54">
        <f t="shared" si="11"/>
        <v>0</v>
      </c>
      <c r="R168" s="44"/>
      <c r="S168" s="34">
        <v>0</v>
      </c>
      <c r="T168" s="34">
        <f>(M168*S168)</f>
        <v>0</v>
      </c>
      <c r="U168" s="34" t="e">
        <f>#REF!+Q168+T168</f>
        <v>#REF!</v>
      </c>
      <c r="V168" s="34">
        <f>M168*200</f>
        <v>3000</v>
      </c>
      <c r="W168" s="34">
        <v>1</v>
      </c>
      <c r="X168" s="34">
        <v>175</v>
      </c>
      <c r="Y168" s="52">
        <f t="shared" si="14"/>
        <v>175</v>
      </c>
      <c r="Z168" s="52">
        <v>0</v>
      </c>
      <c r="AA168" s="52"/>
      <c r="AB168" s="34">
        <f>V168+Y168+Z168</f>
        <v>3175</v>
      </c>
      <c r="AC168" s="34" t="e">
        <f>AB168+U168</f>
        <v>#REF!</v>
      </c>
      <c r="AD168" s="57" t="str">
        <f>A168</f>
        <v>629-PR</v>
      </c>
      <c r="AE168" s="88"/>
    </row>
    <row r="169" spans="1:31" s="114" customFormat="1" ht="39" hidden="1" customHeight="1" x14ac:dyDescent="0.2">
      <c r="A169" s="229" t="s">
        <v>307</v>
      </c>
      <c r="B169" s="116"/>
      <c r="C169" s="28" t="s">
        <v>77</v>
      </c>
      <c r="D169" s="28" t="s">
        <v>45</v>
      </c>
      <c r="E169" s="35" t="s">
        <v>310</v>
      </c>
      <c r="F169" s="35" t="s">
        <v>285</v>
      </c>
      <c r="G169" s="28" t="s">
        <v>311</v>
      </c>
      <c r="H169" s="220">
        <v>56</v>
      </c>
      <c r="I169" s="33" t="s">
        <v>48</v>
      </c>
      <c r="J169" s="51">
        <v>585</v>
      </c>
      <c r="K169" s="52">
        <v>15</v>
      </c>
      <c r="L169" s="52">
        <v>0</v>
      </c>
      <c r="M169" s="52">
        <f t="shared" si="13"/>
        <v>15</v>
      </c>
      <c r="N169" s="34">
        <v>36</v>
      </c>
      <c r="O169" s="34">
        <v>27</v>
      </c>
      <c r="P169" s="54">
        <v>0.4</v>
      </c>
      <c r="Q169" s="54">
        <f t="shared" si="11"/>
        <v>388.8</v>
      </c>
      <c r="R169" s="110" t="s">
        <v>312</v>
      </c>
      <c r="S169" s="34">
        <v>0</v>
      </c>
      <c r="T169" s="34">
        <f>(M169*S169)</f>
        <v>0</v>
      </c>
      <c r="U169" s="34" t="e">
        <f>#REF!+Q169+T169</f>
        <v>#REF!</v>
      </c>
      <c r="V169" s="34">
        <f>M169*200</f>
        <v>3000</v>
      </c>
      <c r="W169" s="34">
        <v>1</v>
      </c>
      <c r="X169" s="34">
        <v>305</v>
      </c>
      <c r="Y169" s="52">
        <f t="shared" si="14"/>
        <v>305</v>
      </c>
      <c r="Z169" s="52">
        <v>0</v>
      </c>
      <c r="AA169" s="52"/>
      <c r="AB169" s="34">
        <f>V169+Y169+Z169</f>
        <v>3305</v>
      </c>
      <c r="AC169" s="34" t="e">
        <f>AB169+U169</f>
        <v>#REF!</v>
      </c>
      <c r="AD169" s="57" t="str">
        <f>A169</f>
        <v>629-PR</v>
      </c>
      <c r="AE169" s="88"/>
    </row>
    <row r="170" spans="1:31" s="114" customFormat="1" ht="47.25" hidden="1" customHeight="1" x14ac:dyDescent="0.2">
      <c r="A170" s="178" t="s">
        <v>307</v>
      </c>
      <c r="B170" s="178" t="s">
        <v>674</v>
      </c>
      <c r="C170" s="179" t="s">
        <v>77</v>
      </c>
      <c r="D170" s="179" t="s">
        <v>45</v>
      </c>
      <c r="E170" s="180" t="s">
        <v>313</v>
      </c>
      <c r="F170" s="180" t="s">
        <v>285</v>
      </c>
      <c r="G170" s="179" t="s">
        <v>311</v>
      </c>
      <c r="H170" s="220">
        <v>56</v>
      </c>
      <c r="I170" s="33" t="s">
        <v>48</v>
      </c>
      <c r="J170" s="51">
        <v>585</v>
      </c>
      <c r="K170" s="181">
        <v>0</v>
      </c>
      <c r="L170" s="181">
        <v>21</v>
      </c>
      <c r="M170" s="52">
        <f t="shared" si="13"/>
        <v>21</v>
      </c>
      <c r="N170" s="34">
        <v>36</v>
      </c>
      <c r="O170" s="34">
        <v>56</v>
      </c>
      <c r="P170" s="54">
        <v>0.4</v>
      </c>
      <c r="Q170" s="54">
        <f t="shared" si="11"/>
        <v>806.40000000000009</v>
      </c>
      <c r="R170" s="110" t="s">
        <v>314</v>
      </c>
      <c r="S170" s="34">
        <v>0</v>
      </c>
      <c r="T170" s="34">
        <f>(M170*S170)</f>
        <v>0</v>
      </c>
      <c r="U170" s="34" t="e">
        <f>#REF!+Q170+T170</f>
        <v>#REF!</v>
      </c>
      <c r="V170" s="34">
        <f>M170*200</f>
        <v>4200</v>
      </c>
      <c r="W170" s="34">
        <v>1</v>
      </c>
      <c r="X170" s="34">
        <v>320</v>
      </c>
      <c r="Y170" s="52">
        <f t="shared" si="14"/>
        <v>320</v>
      </c>
      <c r="Z170" s="52">
        <v>0</v>
      </c>
      <c r="AA170" s="52"/>
      <c r="AB170" s="34">
        <f>V170+Y170+Z170</f>
        <v>4520</v>
      </c>
      <c r="AC170" s="34" t="e">
        <f>AB170+U170</f>
        <v>#REF!</v>
      </c>
      <c r="AD170" s="57" t="str">
        <f>A170</f>
        <v>629-PR</v>
      </c>
      <c r="AE170" s="88"/>
    </row>
    <row r="171" spans="1:31" s="114" customFormat="1" ht="59" hidden="1" customHeight="1" x14ac:dyDescent="0.2">
      <c r="A171" s="237" t="s">
        <v>315</v>
      </c>
      <c r="B171" s="231" t="s">
        <v>699</v>
      </c>
      <c r="C171" s="238" t="s">
        <v>317</v>
      </c>
      <c r="D171" s="179" t="s">
        <v>108</v>
      </c>
      <c r="E171" s="180" t="s">
        <v>35</v>
      </c>
      <c r="F171" s="180" t="s">
        <v>318</v>
      </c>
      <c r="G171" s="179" t="s">
        <v>319</v>
      </c>
      <c r="H171" s="246">
        <v>240</v>
      </c>
      <c r="I171" s="178" t="s">
        <v>37</v>
      </c>
      <c r="J171" s="183">
        <v>0</v>
      </c>
      <c r="K171" s="181">
        <v>0</v>
      </c>
      <c r="L171" s="181">
        <v>18</v>
      </c>
      <c r="M171" s="181">
        <f t="shared" si="13"/>
        <v>18</v>
      </c>
      <c r="N171" s="34">
        <v>0</v>
      </c>
      <c r="O171" s="34">
        <v>0</v>
      </c>
      <c r="P171" s="54">
        <v>0</v>
      </c>
      <c r="Q171" s="54">
        <v>0</v>
      </c>
      <c r="R171" s="110"/>
      <c r="S171" s="34">
        <v>0</v>
      </c>
      <c r="T171" s="34">
        <v>0</v>
      </c>
      <c r="U171" s="34" t="e">
        <f>#REF!+Q171+T171</f>
        <v>#REF!</v>
      </c>
      <c r="V171" s="34">
        <f>M171*400</f>
        <v>7200</v>
      </c>
      <c r="W171" s="34">
        <v>0</v>
      </c>
      <c r="X171" s="34">
        <v>0</v>
      </c>
      <c r="Y171" s="52">
        <f t="shared" si="14"/>
        <v>0</v>
      </c>
      <c r="Z171" s="52">
        <v>0</v>
      </c>
      <c r="AA171" s="52"/>
      <c r="AB171" s="34">
        <f>V171+Y171+Z171</f>
        <v>7200</v>
      </c>
      <c r="AC171" s="34" t="e">
        <f>AB171+U171</f>
        <v>#REF!</v>
      </c>
      <c r="AD171" s="57" t="s">
        <v>320</v>
      </c>
      <c r="AE171" s="88" t="s">
        <v>321</v>
      </c>
    </row>
    <row r="172" spans="1:31" s="114" customFormat="1" ht="51" hidden="1" customHeight="1" x14ac:dyDescent="0.2">
      <c r="A172" s="237" t="s">
        <v>315</v>
      </c>
      <c r="B172" s="231" t="s">
        <v>699</v>
      </c>
      <c r="C172" s="238" t="s">
        <v>317</v>
      </c>
      <c r="D172" s="179" t="s">
        <v>108</v>
      </c>
      <c r="E172" s="180" t="s">
        <v>35</v>
      </c>
      <c r="F172" s="180" t="s">
        <v>322</v>
      </c>
      <c r="G172" s="179" t="s">
        <v>323</v>
      </c>
      <c r="H172" s="246">
        <v>240</v>
      </c>
      <c r="I172" s="240" t="s">
        <v>700</v>
      </c>
      <c r="J172" s="183">
        <v>0</v>
      </c>
      <c r="K172" s="181">
        <v>0</v>
      </c>
      <c r="L172" s="181">
        <v>10</v>
      </c>
      <c r="M172" s="181">
        <f t="shared" si="13"/>
        <v>10</v>
      </c>
      <c r="N172" s="34">
        <v>0</v>
      </c>
      <c r="O172" s="34">
        <v>0</v>
      </c>
      <c r="P172" s="54">
        <v>0</v>
      </c>
      <c r="Q172" s="54">
        <v>0</v>
      </c>
      <c r="R172" s="110"/>
      <c r="S172" s="34">
        <v>0</v>
      </c>
      <c r="T172" s="34">
        <v>0</v>
      </c>
      <c r="U172" s="34" t="e">
        <f>#REF!+Q172+T172</f>
        <v>#REF!</v>
      </c>
      <c r="V172" s="34">
        <f>M172*400</f>
        <v>4000</v>
      </c>
      <c r="W172" s="34">
        <v>0</v>
      </c>
      <c r="X172" s="34">
        <v>0</v>
      </c>
      <c r="Y172" s="52">
        <f t="shared" si="14"/>
        <v>0</v>
      </c>
      <c r="Z172" s="52">
        <v>0</v>
      </c>
      <c r="AA172" s="52"/>
      <c r="AB172" s="34">
        <f>V172+Y172+Z172</f>
        <v>4000</v>
      </c>
      <c r="AC172" s="34" t="e">
        <f>AB172+U172</f>
        <v>#REF!</v>
      </c>
      <c r="AD172" s="57" t="s">
        <v>320</v>
      </c>
      <c r="AE172" s="88"/>
    </row>
    <row r="173" spans="1:31" s="114" customFormat="1" ht="62" hidden="1" customHeight="1" x14ac:dyDescent="0.2">
      <c r="A173" s="116" t="s">
        <v>315</v>
      </c>
      <c r="B173" s="116" t="s">
        <v>32</v>
      </c>
      <c r="C173" s="117" t="s">
        <v>317</v>
      </c>
      <c r="D173" s="118" t="s">
        <v>317</v>
      </c>
      <c r="E173" s="219">
        <v>6590</v>
      </c>
      <c r="F173" s="119" t="s">
        <v>38</v>
      </c>
      <c r="G173" s="118" t="s">
        <v>324</v>
      </c>
      <c r="H173" s="220">
        <v>0</v>
      </c>
      <c r="I173" s="33">
        <v>0</v>
      </c>
      <c r="J173" s="51">
        <v>0</v>
      </c>
      <c r="K173" s="52">
        <v>0</v>
      </c>
      <c r="L173" s="52">
        <v>0</v>
      </c>
      <c r="M173" s="52">
        <v>0</v>
      </c>
      <c r="N173" s="34">
        <v>0</v>
      </c>
      <c r="O173" s="34">
        <v>0</v>
      </c>
      <c r="P173" s="54">
        <v>0</v>
      </c>
      <c r="Q173" s="54">
        <v>0</v>
      </c>
      <c r="R173" s="110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52">
        <v>0</v>
      </c>
      <c r="Z173" s="52">
        <v>0</v>
      </c>
      <c r="AA173" s="52" t="s">
        <v>325</v>
      </c>
      <c r="AB173" s="34">
        <f>V173+Y173+Z173</f>
        <v>0</v>
      </c>
      <c r="AC173" s="34">
        <f>AB173+U173</f>
        <v>0</v>
      </c>
      <c r="AD173" s="57" t="s">
        <v>320</v>
      </c>
      <c r="AE173" s="88"/>
    </row>
    <row r="174" spans="1:31" s="114" customFormat="1" ht="59" hidden="1" customHeight="1" x14ac:dyDescent="0.2">
      <c r="A174" s="231" t="s">
        <v>326</v>
      </c>
      <c r="B174" s="239" t="s">
        <v>699</v>
      </c>
      <c r="C174" s="238" t="s">
        <v>317</v>
      </c>
      <c r="D174" s="179" t="s">
        <v>103</v>
      </c>
      <c r="E174" s="180" t="s">
        <v>35</v>
      </c>
      <c r="F174" s="180" t="s">
        <v>327</v>
      </c>
      <c r="G174" s="179" t="s">
        <v>328</v>
      </c>
      <c r="H174" s="246">
        <v>240</v>
      </c>
      <c r="I174" s="178" t="s">
        <v>37</v>
      </c>
      <c r="J174" s="183">
        <v>0</v>
      </c>
      <c r="K174" s="181">
        <v>0</v>
      </c>
      <c r="L174" s="181">
        <v>18</v>
      </c>
      <c r="M174" s="181">
        <f>K174+L174</f>
        <v>18</v>
      </c>
      <c r="N174" s="34">
        <v>0</v>
      </c>
      <c r="O174" s="34">
        <v>0</v>
      </c>
      <c r="P174" s="54">
        <v>0</v>
      </c>
      <c r="Q174" s="54">
        <v>0</v>
      </c>
      <c r="R174" s="54"/>
      <c r="S174" s="34">
        <v>0</v>
      </c>
      <c r="T174" s="34">
        <v>0</v>
      </c>
      <c r="U174" s="34" t="e">
        <f>#REF!+Q174+T174</f>
        <v>#REF!</v>
      </c>
      <c r="V174" s="34">
        <f>M174*400</f>
        <v>7200</v>
      </c>
      <c r="W174" s="34">
        <v>0</v>
      </c>
      <c r="X174" s="34">
        <v>0</v>
      </c>
      <c r="Y174" s="52">
        <f>SUM(X174*W174)</f>
        <v>0</v>
      </c>
      <c r="Z174" s="52">
        <v>0</v>
      </c>
      <c r="AA174" s="52"/>
      <c r="AB174" s="34">
        <f>V174+Y174+Z174</f>
        <v>7200</v>
      </c>
      <c r="AC174" s="34" t="e">
        <f>AB174+U174</f>
        <v>#REF!</v>
      </c>
      <c r="AD174" s="57" t="s">
        <v>326</v>
      </c>
      <c r="AE174" s="88" t="s">
        <v>321</v>
      </c>
    </row>
    <row r="175" spans="1:31" s="114" customFormat="1" ht="76" hidden="1" customHeight="1" x14ac:dyDescent="0.2">
      <c r="A175" s="116" t="s">
        <v>326</v>
      </c>
      <c r="B175" s="116" t="s">
        <v>316</v>
      </c>
      <c r="C175" s="117" t="s">
        <v>317</v>
      </c>
      <c r="D175" s="118" t="s">
        <v>317</v>
      </c>
      <c r="E175" s="219">
        <v>4495</v>
      </c>
      <c r="F175" s="119" t="s">
        <v>327</v>
      </c>
      <c r="G175" s="118" t="s">
        <v>329</v>
      </c>
      <c r="H175" s="220">
        <v>0</v>
      </c>
      <c r="I175" s="33">
        <v>0</v>
      </c>
      <c r="J175" s="218"/>
      <c r="K175" s="52">
        <v>0</v>
      </c>
      <c r="L175" s="52">
        <v>0</v>
      </c>
      <c r="M175" s="52">
        <v>0</v>
      </c>
      <c r="N175" s="34">
        <v>0</v>
      </c>
      <c r="O175" s="34">
        <v>0</v>
      </c>
      <c r="P175" s="54">
        <v>0</v>
      </c>
      <c r="Q175" s="54">
        <v>0</v>
      </c>
      <c r="R175" s="5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52">
        <v>0</v>
      </c>
      <c r="Z175" s="52">
        <v>0</v>
      </c>
      <c r="AA175" s="220" t="s">
        <v>329</v>
      </c>
      <c r="AB175" s="34">
        <f>V175+Y175+Z175</f>
        <v>0</v>
      </c>
      <c r="AC175" s="34">
        <f>AB175+U175</f>
        <v>0</v>
      </c>
      <c r="AD175" s="57" t="s">
        <v>326</v>
      </c>
      <c r="AE175" s="88"/>
    </row>
    <row r="176" spans="1:31" s="114" customFormat="1" ht="52.5" hidden="1" customHeight="1" x14ac:dyDescent="0.2">
      <c r="A176" s="116" t="s">
        <v>330</v>
      </c>
      <c r="B176" s="116" t="s">
        <v>331</v>
      </c>
      <c r="C176" s="28" t="s">
        <v>77</v>
      </c>
      <c r="D176" s="28" t="s">
        <v>108</v>
      </c>
      <c r="E176" s="35" t="s">
        <v>104</v>
      </c>
      <c r="F176" s="120" t="s">
        <v>112</v>
      </c>
      <c r="G176" s="35" t="s">
        <v>332</v>
      </c>
      <c r="H176" s="220">
        <v>0</v>
      </c>
      <c r="I176" s="33" t="s">
        <v>37</v>
      </c>
      <c r="J176" s="51">
        <v>175</v>
      </c>
      <c r="K176" s="52">
        <v>0</v>
      </c>
      <c r="L176" s="52">
        <v>0</v>
      </c>
      <c r="M176" s="52">
        <f>K176+L176</f>
        <v>0</v>
      </c>
      <c r="N176" s="34">
        <v>0</v>
      </c>
      <c r="O176" s="34">
        <v>0</v>
      </c>
      <c r="P176" s="54">
        <v>0.4</v>
      </c>
      <c r="Q176" s="54">
        <f>SUM(O176*P176*N176)</f>
        <v>0</v>
      </c>
      <c r="R176" s="54" t="s">
        <v>38</v>
      </c>
      <c r="S176" s="34">
        <v>0</v>
      </c>
      <c r="T176" s="34">
        <f>(M176*S176)</f>
        <v>0</v>
      </c>
      <c r="U176" s="34" t="e">
        <f>#REF!+Q176+T176</f>
        <v>#REF!</v>
      </c>
      <c r="V176" s="34">
        <f>SUM(M176*400)</f>
        <v>0</v>
      </c>
      <c r="W176" s="34">
        <v>0</v>
      </c>
      <c r="X176" s="34">
        <v>0</v>
      </c>
      <c r="Y176" s="52">
        <v>0</v>
      </c>
      <c r="Z176" s="52">
        <v>0</v>
      </c>
      <c r="AA176" s="220" t="s">
        <v>333</v>
      </c>
      <c r="AB176" s="34">
        <f>V176+Y176+Z176</f>
        <v>0</v>
      </c>
      <c r="AC176" s="34" t="e">
        <f>AB176+U176</f>
        <v>#REF!</v>
      </c>
      <c r="AD176" s="57" t="str">
        <f>A176</f>
        <v>631-B</v>
      </c>
      <c r="AE176" s="88"/>
    </row>
    <row r="177" spans="1:31" s="114" customFormat="1" ht="55.5" hidden="1" customHeight="1" x14ac:dyDescent="0.2">
      <c r="A177" s="116" t="s">
        <v>330</v>
      </c>
      <c r="B177" s="116" t="s">
        <v>331</v>
      </c>
      <c r="C177" s="28" t="s">
        <v>77</v>
      </c>
      <c r="D177" s="119" t="s">
        <v>317</v>
      </c>
      <c r="E177" s="121">
        <v>2895</v>
      </c>
      <c r="F177" s="121" t="s">
        <v>112</v>
      </c>
      <c r="G177" s="119" t="s">
        <v>334</v>
      </c>
      <c r="H177" s="220" t="s">
        <v>112</v>
      </c>
      <c r="I177" s="33" t="s">
        <v>335</v>
      </c>
      <c r="J177" s="51">
        <v>0</v>
      </c>
      <c r="K177" s="52">
        <v>0</v>
      </c>
      <c r="L177" s="52">
        <v>0</v>
      </c>
      <c r="M177" s="52">
        <v>0</v>
      </c>
      <c r="N177" s="34">
        <v>0</v>
      </c>
      <c r="O177" s="34">
        <v>0</v>
      </c>
      <c r="P177" s="54">
        <v>0</v>
      </c>
      <c r="Q177" s="54">
        <v>0</v>
      </c>
      <c r="R177" s="54" t="s">
        <v>38</v>
      </c>
      <c r="S177" s="34">
        <v>0</v>
      </c>
      <c r="T177" s="34">
        <v>0</v>
      </c>
      <c r="U177" s="34" t="e">
        <f>#REF!+Q177+T177</f>
        <v>#REF!</v>
      </c>
      <c r="V177" s="34">
        <f>SUM(M177*400)</f>
        <v>0</v>
      </c>
      <c r="W177" s="34">
        <v>0</v>
      </c>
      <c r="X177" s="34">
        <v>0</v>
      </c>
      <c r="Y177" s="52">
        <v>0</v>
      </c>
      <c r="Z177" s="52">
        <v>0</v>
      </c>
      <c r="AA177" s="220" t="s">
        <v>334</v>
      </c>
      <c r="AB177" s="34">
        <f>V177+Y177+Z177</f>
        <v>0</v>
      </c>
      <c r="AC177" s="34" t="e">
        <f>AB177+U177</f>
        <v>#REF!</v>
      </c>
      <c r="AD177" s="57" t="str">
        <f>A177</f>
        <v>631-B</v>
      </c>
      <c r="AE177" s="88"/>
    </row>
    <row r="178" spans="1:31" s="114" customFormat="1" ht="116" hidden="1" customHeight="1" x14ac:dyDescent="0.2">
      <c r="A178" s="33" t="s">
        <v>336</v>
      </c>
      <c r="B178" s="221" t="s">
        <v>337</v>
      </c>
      <c r="C178" s="28" t="s">
        <v>77</v>
      </c>
      <c r="D178" s="28" t="s">
        <v>103</v>
      </c>
      <c r="E178" s="34" t="s">
        <v>109</v>
      </c>
      <c r="F178" s="122" t="s">
        <v>112</v>
      </c>
      <c r="G178" s="122" t="s">
        <v>112</v>
      </c>
      <c r="H178" s="220" t="s">
        <v>112</v>
      </c>
      <c r="I178" s="123" t="s">
        <v>112</v>
      </c>
      <c r="J178" s="51">
        <v>175</v>
      </c>
      <c r="K178" s="52">
        <v>0</v>
      </c>
      <c r="L178" s="52">
        <v>13</v>
      </c>
      <c r="M178" s="52">
        <f>K178+L178</f>
        <v>13</v>
      </c>
      <c r="N178" s="34">
        <v>0</v>
      </c>
      <c r="O178" s="34">
        <v>0</v>
      </c>
      <c r="P178" s="54">
        <v>0.4</v>
      </c>
      <c r="Q178" s="54">
        <f>SUM(O178*P178*N178)</f>
        <v>0</v>
      </c>
      <c r="R178" s="54" t="s">
        <v>38</v>
      </c>
      <c r="S178" s="34">
        <v>0</v>
      </c>
      <c r="T178" s="34">
        <f>(M178*S178)</f>
        <v>0</v>
      </c>
      <c r="U178" s="34" t="e">
        <f>#REF!+Q178+T178</f>
        <v>#REF!</v>
      </c>
      <c r="V178" s="34">
        <f>SUM(M178*400)</f>
        <v>5200</v>
      </c>
      <c r="W178" s="34">
        <v>0</v>
      </c>
      <c r="X178" s="34">
        <v>0</v>
      </c>
      <c r="Y178" s="52">
        <v>0</v>
      </c>
      <c r="Z178" s="52"/>
      <c r="AA178" s="222"/>
      <c r="AB178" s="34">
        <f>V178+Y178+Z178</f>
        <v>5200</v>
      </c>
      <c r="AC178" s="34" t="e">
        <f>AB178+U178</f>
        <v>#REF!</v>
      </c>
      <c r="AD178" s="57" t="str">
        <f>A178</f>
        <v>631-D-DUR</v>
      </c>
      <c r="AE178" s="88" t="s">
        <v>338</v>
      </c>
    </row>
    <row r="179" spans="1:31" s="114" customFormat="1" ht="35.25" hidden="1" customHeight="1" x14ac:dyDescent="0.2">
      <c r="A179" s="33" t="s">
        <v>336</v>
      </c>
      <c r="B179" s="33"/>
      <c r="C179" s="28" t="s">
        <v>77</v>
      </c>
      <c r="D179" s="28" t="s">
        <v>108</v>
      </c>
      <c r="E179" s="34" t="s">
        <v>109</v>
      </c>
      <c r="F179" s="122" t="s">
        <v>112</v>
      </c>
      <c r="G179" s="122" t="s">
        <v>112</v>
      </c>
      <c r="H179" s="220" t="s">
        <v>112</v>
      </c>
      <c r="I179" s="123" t="s">
        <v>112</v>
      </c>
      <c r="J179" s="51">
        <v>175</v>
      </c>
      <c r="K179" s="52">
        <v>0</v>
      </c>
      <c r="L179" s="52">
        <v>74</v>
      </c>
      <c r="M179" s="52">
        <f>K179+L179</f>
        <v>74</v>
      </c>
      <c r="N179" s="34">
        <v>0</v>
      </c>
      <c r="O179" s="34">
        <v>0</v>
      </c>
      <c r="P179" s="54">
        <v>0.4</v>
      </c>
      <c r="Q179" s="54">
        <f>SUM(O179*P179*N179)</f>
        <v>0</v>
      </c>
      <c r="R179" s="54" t="s">
        <v>38</v>
      </c>
      <c r="S179" s="34">
        <v>0</v>
      </c>
      <c r="T179" s="34">
        <f>(M179*S179)</f>
        <v>0</v>
      </c>
      <c r="U179" s="34" t="e">
        <f>#REF!+Q179+T179</f>
        <v>#REF!</v>
      </c>
      <c r="V179" s="34">
        <f>SUM(M179*400)</f>
        <v>29600</v>
      </c>
      <c r="W179" s="34">
        <v>0</v>
      </c>
      <c r="X179" s="34">
        <v>0</v>
      </c>
      <c r="Y179" s="52">
        <v>0</v>
      </c>
      <c r="Z179" s="124"/>
      <c r="AA179" s="220"/>
      <c r="AB179" s="34">
        <f>V179+Y179+Z179</f>
        <v>29600</v>
      </c>
      <c r="AC179" s="34" t="e">
        <f>AB179+U179</f>
        <v>#REF!</v>
      </c>
      <c r="AD179" s="57" t="str">
        <f>A179</f>
        <v>631-D-DUR</v>
      </c>
      <c r="AE179" s="88"/>
    </row>
    <row r="180" spans="1:31" s="114" customFormat="1" ht="38.25" hidden="1" customHeight="1" x14ac:dyDescent="0.2">
      <c r="A180" s="33" t="s">
        <v>336</v>
      </c>
      <c r="B180" s="33"/>
      <c r="C180" s="28" t="s">
        <v>77</v>
      </c>
      <c r="D180" s="28" t="s">
        <v>45</v>
      </c>
      <c r="E180" s="34" t="s">
        <v>109</v>
      </c>
      <c r="F180" s="122" t="s">
        <v>112</v>
      </c>
      <c r="G180" s="122" t="s">
        <v>112</v>
      </c>
      <c r="H180" s="220" t="s">
        <v>112</v>
      </c>
      <c r="I180" s="123" t="s">
        <v>112</v>
      </c>
      <c r="J180" s="51">
        <v>175</v>
      </c>
      <c r="K180" s="52">
        <v>0</v>
      </c>
      <c r="L180" s="52">
        <v>23</v>
      </c>
      <c r="M180" s="52">
        <f>K180+L180</f>
        <v>23</v>
      </c>
      <c r="N180" s="34">
        <v>0</v>
      </c>
      <c r="O180" s="34">
        <v>0</v>
      </c>
      <c r="P180" s="54">
        <v>0.4</v>
      </c>
      <c r="Q180" s="54">
        <f>SUM(O180*P180*N180)</f>
        <v>0</v>
      </c>
      <c r="R180" s="54" t="s">
        <v>38</v>
      </c>
      <c r="S180" s="34">
        <v>0</v>
      </c>
      <c r="T180" s="34">
        <v>0</v>
      </c>
      <c r="U180" s="34" t="e">
        <f>#REF!+Q180+T180</f>
        <v>#REF!</v>
      </c>
      <c r="V180" s="34">
        <f>SUM(M180*400)</f>
        <v>9200</v>
      </c>
      <c r="W180" s="34">
        <v>0</v>
      </c>
      <c r="X180" s="34">
        <v>0</v>
      </c>
      <c r="Y180" s="52">
        <v>0</v>
      </c>
      <c r="Z180" s="124"/>
      <c r="AA180" s="220"/>
      <c r="AB180" s="34">
        <f>V180+Y180+Z180</f>
        <v>9200</v>
      </c>
      <c r="AC180" s="34" t="e">
        <f>AB180+U180</f>
        <v>#REF!</v>
      </c>
      <c r="AD180" s="57" t="str">
        <f>A180</f>
        <v>631-D-DUR</v>
      </c>
      <c r="AE180" s="88"/>
    </row>
    <row r="181" spans="1:31" s="114" customFormat="1" ht="39.75" hidden="1" customHeight="1" x14ac:dyDescent="0.2">
      <c r="A181" s="33" t="s">
        <v>336</v>
      </c>
      <c r="B181" s="33"/>
      <c r="C181" s="28" t="s">
        <v>77</v>
      </c>
      <c r="D181" s="28" t="s">
        <v>112</v>
      </c>
      <c r="E181" s="125">
        <v>0</v>
      </c>
      <c r="F181" s="50">
        <v>40</v>
      </c>
      <c r="G181" s="126" t="s">
        <v>339</v>
      </c>
      <c r="H181" s="220" t="s">
        <v>112</v>
      </c>
      <c r="I181" s="33" t="s">
        <v>37</v>
      </c>
      <c r="J181" s="51">
        <v>0</v>
      </c>
      <c r="K181" s="52">
        <v>0</v>
      </c>
      <c r="L181" s="52">
        <v>0</v>
      </c>
      <c r="M181" s="52">
        <v>0</v>
      </c>
      <c r="N181" s="34">
        <v>0</v>
      </c>
      <c r="O181" s="34">
        <v>0</v>
      </c>
      <c r="P181" s="54">
        <v>0</v>
      </c>
      <c r="Q181" s="54">
        <v>0</v>
      </c>
      <c r="R181" s="54" t="s">
        <v>38</v>
      </c>
      <c r="S181" s="34">
        <v>0</v>
      </c>
      <c r="T181" s="34">
        <v>0</v>
      </c>
      <c r="U181" s="34" t="e">
        <f>#REF!+Q181+T181</f>
        <v>#REF!</v>
      </c>
      <c r="V181" s="34">
        <f>SUM(M181*400)</f>
        <v>0</v>
      </c>
      <c r="W181" s="34">
        <v>0</v>
      </c>
      <c r="X181" s="34">
        <v>0</v>
      </c>
      <c r="Y181" s="52">
        <v>0</v>
      </c>
      <c r="Z181" s="52">
        <v>0</v>
      </c>
      <c r="AA181" s="52"/>
      <c r="AB181" s="34">
        <f>V181+Y181+Z181</f>
        <v>0</v>
      </c>
      <c r="AC181" s="34" t="e">
        <f>AB181+U181</f>
        <v>#REF!</v>
      </c>
      <c r="AD181" s="57" t="str">
        <f>A181</f>
        <v>631-D-DUR</v>
      </c>
      <c r="AE181" s="88"/>
    </row>
    <row r="182" spans="1:31" s="114" customFormat="1" ht="39.75" hidden="1" customHeight="1" x14ac:dyDescent="0.2">
      <c r="A182" s="33" t="s">
        <v>336</v>
      </c>
      <c r="B182" s="33"/>
      <c r="C182" s="28" t="s">
        <v>77</v>
      </c>
      <c r="D182" s="28" t="s">
        <v>112</v>
      </c>
      <c r="E182" s="125">
        <v>0</v>
      </c>
      <c r="F182" s="50">
        <v>20</v>
      </c>
      <c r="G182" s="127" t="s">
        <v>340</v>
      </c>
      <c r="H182" s="220" t="s">
        <v>112</v>
      </c>
      <c r="I182" s="33" t="s">
        <v>37</v>
      </c>
      <c r="J182" s="51">
        <v>0</v>
      </c>
      <c r="K182" s="52">
        <v>0</v>
      </c>
      <c r="L182" s="52">
        <v>0</v>
      </c>
      <c r="M182" s="52">
        <v>0</v>
      </c>
      <c r="N182" s="34">
        <v>0</v>
      </c>
      <c r="O182" s="34">
        <v>0</v>
      </c>
      <c r="P182" s="54">
        <v>0</v>
      </c>
      <c r="Q182" s="54">
        <v>0</v>
      </c>
      <c r="R182" s="54" t="s">
        <v>38</v>
      </c>
      <c r="S182" s="34">
        <v>0</v>
      </c>
      <c r="T182" s="34">
        <v>0</v>
      </c>
      <c r="U182" s="34" t="e">
        <f>#REF!+Q182+T182</f>
        <v>#REF!</v>
      </c>
      <c r="V182" s="34">
        <f>SUM(M182*400)</f>
        <v>0</v>
      </c>
      <c r="W182" s="34">
        <v>0</v>
      </c>
      <c r="X182" s="34">
        <v>0</v>
      </c>
      <c r="Y182" s="52">
        <v>0</v>
      </c>
      <c r="Z182" s="52">
        <v>0</v>
      </c>
      <c r="AA182" s="52"/>
      <c r="AB182" s="34">
        <f>V182+Y182+Z182</f>
        <v>0</v>
      </c>
      <c r="AC182" s="34" t="e">
        <f>AB182+U182</f>
        <v>#REF!</v>
      </c>
      <c r="AD182" s="57" t="str">
        <f>A182</f>
        <v>631-D-DUR</v>
      </c>
      <c r="AE182" s="88"/>
    </row>
    <row r="183" spans="1:31" s="114" customFormat="1" ht="39.75" hidden="1" customHeight="1" x14ac:dyDescent="0.2">
      <c r="A183" s="33" t="s">
        <v>336</v>
      </c>
      <c r="B183" s="33"/>
      <c r="C183" s="28" t="s">
        <v>77</v>
      </c>
      <c r="D183" s="118" t="s">
        <v>317</v>
      </c>
      <c r="E183" s="34" t="s">
        <v>109</v>
      </c>
      <c r="F183" s="122" t="s">
        <v>112</v>
      </c>
      <c r="G183" s="122" t="s">
        <v>112</v>
      </c>
      <c r="H183" s="220" t="s">
        <v>112</v>
      </c>
      <c r="I183" s="123" t="s">
        <v>112</v>
      </c>
      <c r="J183" s="51">
        <v>0</v>
      </c>
      <c r="K183" s="52">
        <v>0</v>
      </c>
      <c r="L183" s="52">
        <v>0</v>
      </c>
      <c r="M183" s="52">
        <v>0</v>
      </c>
      <c r="N183" s="34">
        <v>0</v>
      </c>
      <c r="O183" s="34">
        <v>0</v>
      </c>
      <c r="P183" s="54">
        <v>0</v>
      </c>
      <c r="Q183" s="54">
        <v>0</v>
      </c>
      <c r="R183" s="54" t="s">
        <v>38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224">
        <v>371762</v>
      </c>
      <c r="Z183" s="124"/>
      <c r="AA183" s="220"/>
      <c r="AB183" s="34">
        <f>V183+Y183+Z183</f>
        <v>371762</v>
      </c>
      <c r="AC183" s="34">
        <f>AB183+U183</f>
        <v>371762</v>
      </c>
      <c r="AD183" s="57" t="str">
        <f>A183</f>
        <v>631-D-DUR</v>
      </c>
      <c r="AE183" s="88"/>
    </row>
    <row r="184" spans="1:31" s="31" customFormat="1" ht="34.5" hidden="1" customHeight="1" x14ac:dyDescent="0.2">
      <c r="A184" s="33" t="s">
        <v>336</v>
      </c>
      <c r="B184" s="33"/>
      <c r="C184" s="28" t="s">
        <v>77</v>
      </c>
      <c r="D184" s="118" t="s">
        <v>317</v>
      </c>
      <c r="E184" s="125">
        <v>0</v>
      </c>
      <c r="F184" s="50">
        <v>20</v>
      </c>
      <c r="G184" s="127" t="s">
        <v>341</v>
      </c>
      <c r="H184" s="220" t="s">
        <v>112</v>
      </c>
      <c r="I184" s="33" t="s">
        <v>37</v>
      </c>
      <c r="J184" s="51">
        <v>0</v>
      </c>
      <c r="K184" s="52">
        <v>0</v>
      </c>
      <c r="L184" s="52">
        <v>0</v>
      </c>
      <c r="M184" s="52">
        <v>0</v>
      </c>
      <c r="N184" s="34">
        <v>0</v>
      </c>
      <c r="O184" s="34">
        <v>0</v>
      </c>
      <c r="P184" s="54">
        <v>0</v>
      </c>
      <c r="Q184" s="54">
        <v>0</v>
      </c>
      <c r="R184" s="54" t="s">
        <v>38</v>
      </c>
      <c r="S184" s="34">
        <v>0</v>
      </c>
      <c r="T184" s="34">
        <v>0</v>
      </c>
      <c r="U184" s="34" t="e">
        <f>#REF!+Q184+T184</f>
        <v>#REF!</v>
      </c>
      <c r="V184" s="34">
        <f>SUM(M184*400)</f>
        <v>0</v>
      </c>
      <c r="W184" s="34">
        <v>0</v>
      </c>
      <c r="X184" s="34">
        <v>0</v>
      </c>
      <c r="Y184" s="52">
        <v>0</v>
      </c>
      <c r="Z184" s="224">
        <v>2140</v>
      </c>
      <c r="AA184" s="220" t="s">
        <v>342</v>
      </c>
      <c r="AB184" s="34">
        <f>V184+Y184+Z184</f>
        <v>2140</v>
      </c>
      <c r="AC184" s="34" t="e">
        <f>AB184+U184</f>
        <v>#REF!</v>
      </c>
      <c r="AD184" s="57" t="str">
        <f>A184</f>
        <v>631-D-DUR</v>
      </c>
      <c r="AE184" s="74"/>
    </row>
    <row r="185" spans="1:31" s="31" customFormat="1" ht="28.5" hidden="1" customHeight="1" x14ac:dyDescent="0.2">
      <c r="A185" s="33" t="s">
        <v>336</v>
      </c>
      <c r="B185" s="33"/>
      <c r="C185" s="28" t="s">
        <v>77</v>
      </c>
      <c r="D185" s="118" t="s">
        <v>317</v>
      </c>
      <c r="E185" s="125">
        <v>0</v>
      </c>
      <c r="F185" s="50">
        <v>20</v>
      </c>
      <c r="G185" s="127" t="s">
        <v>343</v>
      </c>
      <c r="H185" s="220" t="s">
        <v>112</v>
      </c>
      <c r="I185" s="33" t="s">
        <v>37</v>
      </c>
      <c r="J185" s="51">
        <v>0</v>
      </c>
      <c r="K185" s="52">
        <v>0</v>
      </c>
      <c r="L185" s="52">
        <v>0</v>
      </c>
      <c r="M185" s="52">
        <v>0</v>
      </c>
      <c r="N185" s="34">
        <v>0</v>
      </c>
      <c r="O185" s="34">
        <v>0</v>
      </c>
      <c r="P185" s="54">
        <v>0</v>
      </c>
      <c r="Q185" s="54">
        <v>0</v>
      </c>
      <c r="R185" s="54" t="s">
        <v>38</v>
      </c>
      <c r="S185" s="34">
        <v>0</v>
      </c>
      <c r="T185" s="34">
        <v>0</v>
      </c>
      <c r="U185" s="34" t="e">
        <f>#REF!+Q185+T185</f>
        <v>#REF!</v>
      </c>
      <c r="V185" s="34">
        <f>SUM(M185*400)</f>
        <v>0</v>
      </c>
      <c r="W185" s="34">
        <v>0</v>
      </c>
      <c r="X185" s="34">
        <v>0</v>
      </c>
      <c r="Y185" s="52">
        <v>0</v>
      </c>
      <c r="Z185" s="224">
        <v>23744</v>
      </c>
      <c r="AA185" s="220" t="s">
        <v>333</v>
      </c>
      <c r="AB185" s="34">
        <f>V185+Y185+Z185</f>
        <v>23744</v>
      </c>
      <c r="AC185" s="34" t="e">
        <f>AB185+U185</f>
        <v>#REF!</v>
      </c>
      <c r="AD185" s="57" t="str">
        <f>A185</f>
        <v>631-D-DUR</v>
      </c>
      <c r="AE185" s="74"/>
    </row>
    <row r="186" spans="1:31" s="31" customFormat="1" ht="33" hidden="1" customHeight="1" x14ac:dyDescent="0.2">
      <c r="A186" s="33" t="s">
        <v>336</v>
      </c>
      <c r="B186" s="33"/>
      <c r="C186" s="28" t="s">
        <v>77</v>
      </c>
      <c r="D186" s="118" t="s">
        <v>317</v>
      </c>
      <c r="E186" s="125">
        <v>0</v>
      </c>
      <c r="F186" s="50">
        <v>20</v>
      </c>
      <c r="G186" s="127" t="s">
        <v>344</v>
      </c>
      <c r="H186" s="220" t="s">
        <v>112</v>
      </c>
      <c r="I186" s="33" t="s">
        <v>37</v>
      </c>
      <c r="J186" s="51">
        <v>0</v>
      </c>
      <c r="K186" s="52">
        <v>0</v>
      </c>
      <c r="L186" s="52">
        <v>0</v>
      </c>
      <c r="M186" s="52">
        <v>0</v>
      </c>
      <c r="N186" s="34">
        <v>0</v>
      </c>
      <c r="O186" s="34">
        <v>0</v>
      </c>
      <c r="P186" s="54">
        <v>0</v>
      </c>
      <c r="Q186" s="54">
        <v>0</v>
      </c>
      <c r="R186" s="54" t="s">
        <v>38</v>
      </c>
      <c r="S186" s="34">
        <v>0</v>
      </c>
      <c r="T186" s="34">
        <v>0</v>
      </c>
      <c r="U186" s="34" t="e">
        <f>#REF!+Q186+T186</f>
        <v>#REF!</v>
      </c>
      <c r="V186" s="34">
        <f>SUM(M186*400)</f>
        <v>0</v>
      </c>
      <c r="W186" s="34">
        <v>0</v>
      </c>
      <c r="X186" s="34">
        <v>0</v>
      </c>
      <c r="Y186" s="52">
        <v>0</v>
      </c>
      <c r="Z186" s="224">
        <v>3200</v>
      </c>
      <c r="AA186" s="220" t="s">
        <v>345</v>
      </c>
      <c r="AB186" s="34">
        <f>V186+Y186+Z186</f>
        <v>3200</v>
      </c>
      <c r="AC186" s="34" t="e">
        <f>AB186+U186</f>
        <v>#REF!</v>
      </c>
      <c r="AD186" s="57" t="str">
        <f>A186</f>
        <v>631-D-DUR</v>
      </c>
      <c r="AE186" s="74"/>
    </row>
    <row r="187" spans="1:31" s="31" customFormat="1" ht="47" hidden="1" customHeight="1" x14ac:dyDescent="0.2">
      <c r="A187" s="33" t="s">
        <v>336</v>
      </c>
      <c r="B187" s="33"/>
      <c r="C187" s="28" t="s">
        <v>77</v>
      </c>
      <c r="D187" s="118" t="s">
        <v>317</v>
      </c>
      <c r="E187" s="125">
        <v>0</v>
      </c>
      <c r="F187" s="50">
        <v>15</v>
      </c>
      <c r="G187" s="127" t="s">
        <v>346</v>
      </c>
      <c r="H187" s="220" t="s">
        <v>112</v>
      </c>
      <c r="I187" s="33" t="s">
        <v>37</v>
      </c>
      <c r="J187" s="51">
        <v>0</v>
      </c>
      <c r="K187" s="52">
        <v>0</v>
      </c>
      <c r="L187" s="52">
        <v>0</v>
      </c>
      <c r="M187" s="52">
        <v>0</v>
      </c>
      <c r="N187" s="34">
        <v>0</v>
      </c>
      <c r="O187" s="34">
        <v>0</v>
      </c>
      <c r="P187" s="54">
        <v>0</v>
      </c>
      <c r="Q187" s="54">
        <v>0</v>
      </c>
      <c r="R187" s="54" t="s">
        <v>38</v>
      </c>
      <c r="S187" s="34">
        <v>0</v>
      </c>
      <c r="T187" s="34">
        <v>0</v>
      </c>
      <c r="U187" s="34" t="e">
        <f>#REF!+Q187+T187</f>
        <v>#REF!</v>
      </c>
      <c r="V187" s="34">
        <f>SUM(M187*400)</f>
        <v>0</v>
      </c>
      <c r="W187" s="34">
        <v>0</v>
      </c>
      <c r="X187" s="34">
        <v>0</v>
      </c>
      <c r="Y187" s="52">
        <v>0</v>
      </c>
      <c r="Z187" s="224">
        <v>6840</v>
      </c>
      <c r="AA187" s="220" t="s">
        <v>347</v>
      </c>
      <c r="AB187" s="34">
        <f>V187+Y187+Z187</f>
        <v>6840</v>
      </c>
      <c r="AC187" s="34" t="e">
        <f>AB187+U187</f>
        <v>#REF!</v>
      </c>
      <c r="AD187" s="57" t="str">
        <f>A187</f>
        <v>631-D-DUR</v>
      </c>
      <c r="AE187" s="74"/>
    </row>
    <row r="188" spans="1:31" s="31" customFormat="1" ht="30.75" hidden="1" customHeight="1" x14ac:dyDescent="0.2">
      <c r="A188" s="33" t="s">
        <v>336</v>
      </c>
      <c r="B188" s="33"/>
      <c r="C188" s="28" t="s">
        <v>77</v>
      </c>
      <c r="D188" s="118" t="s">
        <v>317</v>
      </c>
      <c r="E188" s="121">
        <v>31465</v>
      </c>
      <c r="F188" s="121" t="s">
        <v>112</v>
      </c>
      <c r="G188" s="119" t="s">
        <v>348</v>
      </c>
      <c r="H188" s="220" t="s">
        <v>112</v>
      </c>
      <c r="I188" s="33" t="s">
        <v>37</v>
      </c>
      <c r="J188" s="51">
        <v>0</v>
      </c>
      <c r="K188" s="52">
        <v>0</v>
      </c>
      <c r="L188" s="52">
        <v>0</v>
      </c>
      <c r="M188" s="52">
        <v>0</v>
      </c>
      <c r="N188" s="34">
        <v>0</v>
      </c>
      <c r="O188" s="34">
        <v>0</v>
      </c>
      <c r="P188" s="54">
        <v>0</v>
      </c>
      <c r="Q188" s="54">
        <v>0</v>
      </c>
      <c r="R188" s="54" t="s">
        <v>38</v>
      </c>
      <c r="S188" s="34">
        <v>0</v>
      </c>
      <c r="T188" s="34">
        <v>0</v>
      </c>
      <c r="U188" s="34" t="e">
        <f>#REF!+Q188+T188</f>
        <v>#REF!</v>
      </c>
      <c r="V188" s="34">
        <f>SUM(M188*400)</f>
        <v>0</v>
      </c>
      <c r="W188" s="34">
        <v>0</v>
      </c>
      <c r="X188" s="34">
        <v>0</v>
      </c>
      <c r="Y188" s="52">
        <v>0</v>
      </c>
      <c r="Z188" s="52">
        <v>0</v>
      </c>
      <c r="AA188" s="220" t="s">
        <v>349</v>
      </c>
      <c r="AB188" s="34">
        <f>V188+Y188+Z188</f>
        <v>0</v>
      </c>
      <c r="AC188" s="34" t="e">
        <f>AB188+U188</f>
        <v>#REF!</v>
      </c>
      <c r="AD188" s="57" t="str">
        <f>A188</f>
        <v>631-D-DUR</v>
      </c>
      <c r="AE188" s="74"/>
    </row>
    <row r="189" spans="1:31" s="31" customFormat="1" ht="27" customHeight="1" x14ac:dyDescent="0.2">
      <c r="A189" s="33" t="s">
        <v>336</v>
      </c>
      <c r="B189" s="33"/>
      <c r="C189" s="28" t="s">
        <v>77</v>
      </c>
      <c r="D189" s="28" t="s">
        <v>50</v>
      </c>
      <c r="E189" s="34" t="s">
        <v>109</v>
      </c>
      <c r="F189" s="122" t="s">
        <v>112</v>
      </c>
      <c r="G189" s="122" t="s">
        <v>112</v>
      </c>
      <c r="H189" s="220" t="s">
        <v>112</v>
      </c>
      <c r="I189" s="123" t="s">
        <v>112</v>
      </c>
      <c r="J189" s="51">
        <v>175</v>
      </c>
      <c r="K189" s="52">
        <v>0</v>
      </c>
      <c r="L189" s="52">
        <v>15</v>
      </c>
      <c r="M189" s="52">
        <f>K189+L189</f>
        <v>15</v>
      </c>
      <c r="N189" s="34">
        <v>0</v>
      </c>
      <c r="O189" s="34">
        <v>0</v>
      </c>
      <c r="P189" s="54">
        <v>0</v>
      </c>
      <c r="Q189" s="54">
        <f>SUM(O189*P189*N189)</f>
        <v>0</v>
      </c>
      <c r="R189" s="54" t="s">
        <v>38</v>
      </c>
      <c r="S189" s="34">
        <v>0</v>
      </c>
      <c r="T189" s="34">
        <f>(M189*S189)</f>
        <v>0</v>
      </c>
      <c r="U189" s="34" t="e">
        <f>#REF!+Q189+T189</f>
        <v>#REF!</v>
      </c>
      <c r="V189" s="34">
        <f>SUM(M189*400)</f>
        <v>6000</v>
      </c>
      <c r="W189" s="34">
        <v>0</v>
      </c>
      <c r="X189" s="34">
        <v>0</v>
      </c>
      <c r="Y189" s="52">
        <v>0</v>
      </c>
      <c r="Z189" s="124"/>
      <c r="AA189" s="220"/>
      <c r="AB189" s="34">
        <f>V189+Y189+Z189</f>
        <v>6000</v>
      </c>
      <c r="AC189" s="34" t="e">
        <f>AB189+U189</f>
        <v>#REF!</v>
      </c>
      <c r="AD189" s="57" t="str">
        <f>A189</f>
        <v>631-D-DUR</v>
      </c>
      <c r="AE189" s="74"/>
    </row>
    <row r="190" spans="1:31" s="31" customFormat="1" ht="58" hidden="1" customHeight="1" x14ac:dyDescent="0.2">
      <c r="A190" s="33" t="s">
        <v>336</v>
      </c>
      <c r="B190" s="33"/>
      <c r="C190" s="28" t="s">
        <v>77</v>
      </c>
      <c r="D190" s="28" t="s">
        <v>34</v>
      </c>
      <c r="E190" s="34" t="s">
        <v>109</v>
      </c>
      <c r="F190" s="122" t="s">
        <v>112</v>
      </c>
      <c r="G190" s="122" t="s">
        <v>112</v>
      </c>
      <c r="H190" s="220" t="s">
        <v>112</v>
      </c>
      <c r="I190" s="123" t="s">
        <v>112</v>
      </c>
      <c r="J190" s="51">
        <v>175</v>
      </c>
      <c r="K190" s="52">
        <v>0</v>
      </c>
      <c r="L190" s="52">
        <v>22</v>
      </c>
      <c r="M190" s="52">
        <f>K190+L190</f>
        <v>22</v>
      </c>
      <c r="N190" s="34">
        <v>0</v>
      </c>
      <c r="O190" s="34">
        <v>0</v>
      </c>
      <c r="P190" s="54">
        <v>0</v>
      </c>
      <c r="Q190" s="54">
        <f>SUM(O190*P190*N190)</f>
        <v>0</v>
      </c>
      <c r="R190" s="54" t="s">
        <v>38</v>
      </c>
      <c r="S190" s="34">
        <v>0</v>
      </c>
      <c r="T190" s="34">
        <f>(M190*S190)</f>
        <v>0</v>
      </c>
      <c r="U190" s="34" t="e">
        <f>#REF!+Q190+T190</f>
        <v>#REF!</v>
      </c>
      <c r="V190" s="34">
        <f>SUM(M190*400)</f>
        <v>8800</v>
      </c>
      <c r="W190" s="34">
        <v>0</v>
      </c>
      <c r="X190" s="34">
        <v>0</v>
      </c>
      <c r="Y190" s="52">
        <v>0</v>
      </c>
      <c r="Z190" s="124"/>
      <c r="AA190" s="220"/>
      <c r="AB190" s="34">
        <f>V190+Y190+Z190</f>
        <v>8800</v>
      </c>
      <c r="AC190" s="34" t="e">
        <f>AB190+U190</f>
        <v>#REF!</v>
      </c>
      <c r="AD190" s="57" t="str">
        <f>A190</f>
        <v>631-D-DUR</v>
      </c>
      <c r="AE190" s="74"/>
    </row>
    <row r="191" spans="1:31" s="31" customFormat="1" ht="70" hidden="1" customHeight="1" x14ac:dyDescent="0.2">
      <c r="A191" s="33" t="s">
        <v>350</v>
      </c>
      <c r="B191" s="225" t="s">
        <v>351</v>
      </c>
      <c r="C191" s="28" t="s">
        <v>33</v>
      </c>
      <c r="D191" s="28" t="s">
        <v>103</v>
      </c>
      <c r="E191" s="89" t="s">
        <v>35</v>
      </c>
      <c r="F191" s="120" t="s">
        <v>112</v>
      </c>
      <c r="G191" s="35" t="s">
        <v>352</v>
      </c>
      <c r="H191" s="220">
        <v>0</v>
      </c>
      <c r="I191" s="33" t="s">
        <v>37</v>
      </c>
      <c r="J191" s="51">
        <v>175</v>
      </c>
      <c r="K191" s="52">
        <v>0</v>
      </c>
      <c r="L191" s="52">
        <v>0</v>
      </c>
      <c r="M191" s="52">
        <f>K191+L191</f>
        <v>0</v>
      </c>
      <c r="N191" s="34">
        <v>0</v>
      </c>
      <c r="O191" s="34">
        <v>0</v>
      </c>
      <c r="P191" s="54">
        <v>0.4</v>
      </c>
      <c r="Q191" s="54">
        <f>SUM(O191*P191*N191)</f>
        <v>0</v>
      </c>
      <c r="R191" s="128"/>
      <c r="S191" s="34">
        <v>0</v>
      </c>
      <c r="T191" s="34">
        <f>(M191*S191)</f>
        <v>0</v>
      </c>
      <c r="U191" s="34" t="e">
        <f>#REF!+Q191+T191</f>
        <v>#REF!</v>
      </c>
      <c r="V191" s="34">
        <f>SUM(M191*400)</f>
        <v>0</v>
      </c>
      <c r="W191" s="34">
        <v>0</v>
      </c>
      <c r="X191" s="34">
        <v>0</v>
      </c>
      <c r="Y191" s="52">
        <v>0</v>
      </c>
      <c r="Z191" s="52">
        <v>0</v>
      </c>
      <c r="AA191" s="52"/>
      <c r="AB191" s="34">
        <f>V191+Y191+Z191</f>
        <v>0</v>
      </c>
      <c r="AC191" s="34" t="e">
        <f>AB191+U191</f>
        <v>#REF!</v>
      </c>
      <c r="AD191" s="91" t="str">
        <f>A191</f>
        <v>631-F FLE</v>
      </c>
      <c r="AE191" s="74"/>
    </row>
    <row r="192" spans="1:31" s="31" customFormat="1" ht="39" hidden="1" customHeight="1" x14ac:dyDescent="0.2">
      <c r="A192" s="33" t="s">
        <v>350</v>
      </c>
      <c r="B192" s="33"/>
      <c r="C192" s="28" t="s">
        <v>33</v>
      </c>
      <c r="D192" s="28" t="s">
        <v>108</v>
      </c>
      <c r="E192" s="89" t="s">
        <v>35</v>
      </c>
      <c r="F192" s="120" t="s">
        <v>112</v>
      </c>
      <c r="G192" s="35" t="s">
        <v>352</v>
      </c>
      <c r="H192" s="220">
        <v>0</v>
      </c>
      <c r="I192" s="33" t="s">
        <v>37</v>
      </c>
      <c r="J192" s="51">
        <v>175</v>
      </c>
      <c r="K192" s="52">
        <v>0</v>
      </c>
      <c r="L192" s="52">
        <v>8</v>
      </c>
      <c r="M192" s="52">
        <f>K192+L192</f>
        <v>8</v>
      </c>
      <c r="N192" s="34">
        <v>0</v>
      </c>
      <c r="O192" s="34">
        <v>0</v>
      </c>
      <c r="P192" s="54">
        <v>0.4</v>
      </c>
      <c r="Q192" s="54">
        <f>SUM(O192*P192*N192)</f>
        <v>0</v>
      </c>
      <c r="R192" s="128"/>
      <c r="S192" s="34">
        <v>0</v>
      </c>
      <c r="T192" s="34">
        <f>(M192*S192)</f>
        <v>0</v>
      </c>
      <c r="U192" s="34" t="e">
        <f>#REF!+Q192+T192</f>
        <v>#REF!</v>
      </c>
      <c r="V192" s="34">
        <f>SUM(M192*400)</f>
        <v>3200</v>
      </c>
      <c r="W192" s="34">
        <v>0</v>
      </c>
      <c r="X192" s="34">
        <v>0</v>
      </c>
      <c r="Y192" s="52">
        <v>0</v>
      </c>
      <c r="Z192" s="52">
        <v>0</v>
      </c>
      <c r="AA192" s="52"/>
      <c r="AB192" s="34">
        <f>V192+Y192+Z192</f>
        <v>3200</v>
      </c>
      <c r="AC192" s="34" t="e">
        <f>AB192+U192</f>
        <v>#REF!</v>
      </c>
      <c r="AD192" s="91" t="str">
        <f>A192</f>
        <v>631-F FLE</v>
      </c>
      <c r="AE192" s="74"/>
    </row>
    <row r="193" spans="1:31" s="31" customFormat="1" ht="40.5" hidden="1" customHeight="1" x14ac:dyDescent="0.2">
      <c r="A193" s="33" t="s">
        <v>350</v>
      </c>
      <c r="B193" s="33"/>
      <c r="C193" s="28" t="s">
        <v>33</v>
      </c>
      <c r="D193" s="28" t="s">
        <v>45</v>
      </c>
      <c r="E193" s="89" t="s">
        <v>35</v>
      </c>
      <c r="F193" s="120" t="s">
        <v>112</v>
      </c>
      <c r="G193" s="35" t="s">
        <v>352</v>
      </c>
      <c r="H193" s="220">
        <v>0</v>
      </c>
      <c r="I193" s="33" t="s">
        <v>37</v>
      </c>
      <c r="J193" s="51">
        <v>175</v>
      </c>
      <c r="K193" s="52">
        <v>0</v>
      </c>
      <c r="L193" s="52">
        <v>9</v>
      </c>
      <c r="M193" s="52">
        <f>K193+L193</f>
        <v>9</v>
      </c>
      <c r="N193" s="34">
        <v>0</v>
      </c>
      <c r="O193" s="34">
        <v>0</v>
      </c>
      <c r="P193" s="54">
        <v>0.4</v>
      </c>
      <c r="Q193" s="54">
        <f>SUM(O193*P193*N193)</f>
        <v>0</v>
      </c>
      <c r="R193" s="128"/>
      <c r="S193" s="34">
        <v>0</v>
      </c>
      <c r="T193" s="34">
        <v>0</v>
      </c>
      <c r="U193" s="34" t="e">
        <f>#REF!+Q193+T193</f>
        <v>#REF!</v>
      </c>
      <c r="V193" s="34">
        <f>SUM(M193*400)</f>
        <v>3600</v>
      </c>
      <c r="W193" s="34">
        <v>0</v>
      </c>
      <c r="X193" s="34">
        <v>0</v>
      </c>
      <c r="Y193" s="52">
        <v>0</v>
      </c>
      <c r="Z193" s="52">
        <v>0</v>
      </c>
      <c r="AA193" s="52"/>
      <c r="AB193" s="34">
        <f>V193+Y193+Z193</f>
        <v>3600</v>
      </c>
      <c r="AC193" s="34" t="e">
        <f>AB193+U193</f>
        <v>#REF!</v>
      </c>
      <c r="AD193" s="91" t="str">
        <f>A193</f>
        <v>631-F FLE</v>
      </c>
      <c r="AE193" s="74"/>
    </row>
    <row r="194" spans="1:31" s="31" customFormat="1" ht="39.75" hidden="1" customHeight="1" x14ac:dyDescent="0.2">
      <c r="A194" s="33" t="s">
        <v>350</v>
      </c>
      <c r="B194" s="33"/>
      <c r="C194" s="28" t="s">
        <v>33</v>
      </c>
      <c r="D194" s="118" t="s">
        <v>317</v>
      </c>
      <c r="E194" s="89" t="s">
        <v>35</v>
      </c>
      <c r="F194" s="120" t="s">
        <v>112</v>
      </c>
      <c r="G194" s="35" t="s">
        <v>352</v>
      </c>
      <c r="H194" s="220" t="s">
        <v>112</v>
      </c>
      <c r="I194" s="33" t="s">
        <v>37</v>
      </c>
      <c r="J194" s="51">
        <v>0</v>
      </c>
      <c r="K194" s="52">
        <v>0</v>
      </c>
      <c r="L194" s="52">
        <v>0</v>
      </c>
      <c r="M194" s="52">
        <v>0</v>
      </c>
      <c r="N194" s="34">
        <v>0</v>
      </c>
      <c r="O194" s="34">
        <v>0</v>
      </c>
      <c r="P194" s="54">
        <v>0</v>
      </c>
      <c r="Q194" s="54">
        <v>0</v>
      </c>
      <c r="R194" s="128" t="s">
        <v>38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224">
        <v>0</v>
      </c>
      <c r="Z194" s="52">
        <v>0</v>
      </c>
      <c r="AA194" s="52"/>
      <c r="AB194" s="34">
        <f>V194+Y194+Z194</f>
        <v>0</v>
      </c>
      <c r="AC194" s="34">
        <f>AB194+U194</f>
        <v>0</v>
      </c>
      <c r="AD194" s="91"/>
      <c r="AE194" s="74"/>
    </row>
    <row r="195" spans="1:31" s="31" customFormat="1" ht="36.75" hidden="1" customHeight="1" x14ac:dyDescent="0.2">
      <c r="A195" s="33" t="s">
        <v>350</v>
      </c>
      <c r="B195" s="33"/>
      <c r="C195" s="28" t="s">
        <v>33</v>
      </c>
      <c r="D195" s="118" t="s">
        <v>317</v>
      </c>
      <c r="E195" s="60">
        <v>0</v>
      </c>
      <c r="F195" s="60">
        <v>15</v>
      </c>
      <c r="G195" s="127" t="s">
        <v>353</v>
      </c>
      <c r="H195" s="220">
        <v>0</v>
      </c>
      <c r="I195" s="33" t="s">
        <v>37</v>
      </c>
      <c r="J195" s="51">
        <v>175</v>
      </c>
      <c r="K195" s="52">
        <v>0</v>
      </c>
      <c r="L195" s="52">
        <v>0</v>
      </c>
      <c r="M195" s="52">
        <f t="shared" ref="M195:M226" si="15">K195+L195</f>
        <v>0</v>
      </c>
      <c r="N195" s="34">
        <v>0</v>
      </c>
      <c r="O195" s="34">
        <v>0</v>
      </c>
      <c r="P195" s="54">
        <v>0</v>
      </c>
      <c r="Q195" s="54">
        <f t="shared" ref="Q195:Q261" si="16">SUM(O195*P195*N195)</f>
        <v>0</v>
      </c>
      <c r="R195" s="128"/>
      <c r="S195" s="34">
        <v>0</v>
      </c>
      <c r="T195" s="34">
        <f>(M195*S195)</f>
        <v>0</v>
      </c>
      <c r="U195" s="34" t="e">
        <f>#REF!+Q195+T195</f>
        <v>#REF!</v>
      </c>
      <c r="V195" s="34">
        <f>SUM(M195*400)</f>
        <v>0</v>
      </c>
      <c r="W195" s="34">
        <v>0</v>
      </c>
      <c r="X195" s="34">
        <v>0</v>
      </c>
      <c r="Y195" s="52">
        <v>0</v>
      </c>
      <c r="Z195" s="224">
        <v>7770</v>
      </c>
      <c r="AA195" s="220" t="s">
        <v>354</v>
      </c>
      <c r="AB195" s="34">
        <f>V195+Y195+Z195</f>
        <v>7770</v>
      </c>
      <c r="AC195" s="34" t="e">
        <f>AB195+U195</f>
        <v>#REF!</v>
      </c>
      <c r="AD195" s="91" t="str">
        <f>A195</f>
        <v>631-F FLE</v>
      </c>
      <c r="AE195" s="74"/>
    </row>
    <row r="196" spans="1:31" s="31" customFormat="1" ht="36.75" hidden="1" customHeight="1" x14ac:dyDescent="0.2">
      <c r="A196" s="33" t="s">
        <v>350</v>
      </c>
      <c r="B196" s="33"/>
      <c r="C196" s="28" t="s">
        <v>33</v>
      </c>
      <c r="D196" s="118" t="s">
        <v>317</v>
      </c>
      <c r="E196" s="60">
        <v>0</v>
      </c>
      <c r="F196" s="60">
        <v>15</v>
      </c>
      <c r="G196" s="127" t="s">
        <v>355</v>
      </c>
      <c r="H196" s="220">
        <v>0</v>
      </c>
      <c r="I196" s="33" t="s">
        <v>37</v>
      </c>
      <c r="J196" s="51">
        <v>175</v>
      </c>
      <c r="K196" s="52">
        <v>0</v>
      </c>
      <c r="L196" s="52">
        <v>0</v>
      </c>
      <c r="M196" s="52">
        <f t="shared" si="15"/>
        <v>0</v>
      </c>
      <c r="N196" s="34">
        <v>0</v>
      </c>
      <c r="O196" s="34">
        <v>0</v>
      </c>
      <c r="P196" s="54">
        <v>0</v>
      </c>
      <c r="Q196" s="54">
        <f t="shared" si="16"/>
        <v>0</v>
      </c>
      <c r="R196" s="128"/>
      <c r="S196" s="34">
        <v>0</v>
      </c>
      <c r="T196" s="34">
        <f>(M196*S196)</f>
        <v>0</v>
      </c>
      <c r="U196" s="34" t="e">
        <f>#REF!+Q196+T196</f>
        <v>#REF!</v>
      </c>
      <c r="V196" s="34">
        <f>SUM(M196*400)</f>
        <v>0</v>
      </c>
      <c r="W196" s="34">
        <v>0</v>
      </c>
      <c r="X196" s="34">
        <v>0</v>
      </c>
      <c r="Y196" s="52">
        <v>0</v>
      </c>
      <c r="Z196" s="224">
        <v>4485</v>
      </c>
      <c r="AA196" s="220" t="s">
        <v>356</v>
      </c>
      <c r="AB196" s="34">
        <f>V196+Y196+Z196</f>
        <v>4485</v>
      </c>
      <c r="AC196" s="34" t="e">
        <f>AB196+U196</f>
        <v>#REF!</v>
      </c>
      <c r="AD196" s="91" t="str">
        <f>A196</f>
        <v>631-F FLE</v>
      </c>
      <c r="AE196" s="74"/>
    </row>
    <row r="197" spans="1:31" s="31" customFormat="1" ht="48" hidden="1" customHeight="1" x14ac:dyDescent="0.2">
      <c r="A197" s="33" t="s">
        <v>350</v>
      </c>
      <c r="B197" s="33"/>
      <c r="C197" s="28" t="s">
        <v>33</v>
      </c>
      <c r="D197" s="118" t="s">
        <v>317</v>
      </c>
      <c r="E197" s="121">
        <v>6990</v>
      </c>
      <c r="F197" s="129" t="s">
        <v>112</v>
      </c>
      <c r="G197" s="118" t="s">
        <v>357</v>
      </c>
      <c r="H197" s="220">
        <v>0</v>
      </c>
      <c r="I197" s="33" t="s">
        <v>37</v>
      </c>
      <c r="J197" s="51">
        <v>0</v>
      </c>
      <c r="K197" s="52">
        <v>0</v>
      </c>
      <c r="L197" s="52">
        <v>0</v>
      </c>
      <c r="M197" s="52">
        <f t="shared" si="15"/>
        <v>0</v>
      </c>
      <c r="N197" s="34">
        <v>0</v>
      </c>
      <c r="O197" s="34">
        <v>0</v>
      </c>
      <c r="P197" s="54">
        <v>0</v>
      </c>
      <c r="Q197" s="54">
        <f t="shared" si="16"/>
        <v>0</v>
      </c>
      <c r="R197" s="128"/>
      <c r="S197" s="34">
        <v>0</v>
      </c>
      <c r="T197" s="34">
        <v>0</v>
      </c>
      <c r="U197" s="34" t="e">
        <f>#REF!+Q197+T197</f>
        <v>#REF!</v>
      </c>
      <c r="V197" s="34">
        <f>SUM(M197*400)</f>
        <v>0</v>
      </c>
      <c r="W197" s="34">
        <v>0</v>
      </c>
      <c r="X197" s="34">
        <v>0</v>
      </c>
      <c r="Y197" s="52">
        <v>0</v>
      </c>
      <c r="Z197" s="52">
        <v>0</v>
      </c>
      <c r="AA197" s="220" t="s">
        <v>357</v>
      </c>
      <c r="AB197" s="34">
        <f>V197+Y197+Z197</f>
        <v>0</v>
      </c>
      <c r="AC197" s="34" t="e">
        <f>AB197+U197</f>
        <v>#REF!</v>
      </c>
      <c r="AD197" s="91" t="str">
        <f>A197</f>
        <v>631-F FLE</v>
      </c>
      <c r="AE197" s="74"/>
    </row>
    <row r="198" spans="1:31" s="31" customFormat="1" ht="34.5" customHeight="1" x14ac:dyDescent="0.2">
      <c r="A198" s="33" t="s">
        <v>350</v>
      </c>
      <c r="B198" s="33"/>
      <c r="C198" s="28" t="s">
        <v>33</v>
      </c>
      <c r="D198" s="28" t="s">
        <v>50</v>
      </c>
      <c r="E198" s="89" t="s">
        <v>35</v>
      </c>
      <c r="F198" s="120" t="s">
        <v>112</v>
      </c>
      <c r="G198" s="35" t="s">
        <v>352</v>
      </c>
      <c r="H198" s="220">
        <v>0</v>
      </c>
      <c r="I198" s="33" t="s">
        <v>37</v>
      </c>
      <c r="J198" s="51">
        <v>175</v>
      </c>
      <c r="K198" s="52">
        <v>0</v>
      </c>
      <c r="L198" s="52">
        <v>5</v>
      </c>
      <c r="M198" s="52">
        <f t="shared" si="15"/>
        <v>5</v>
      </c>
      <c r="N198" s="34">
        <v>0</v>
      </c>
      <c r="O198" s="34">
        <v>0</v>
      </c>
      <c r="P198" s="54">
        <v>0</v>
      </c>
      <c r="Q198" s="54">
        <f t="shared" si="16"/>
        <v>0</v>
      </c>
      <c r="R198" s="128"/>
      <c r="S198" s="34">
        <v>0</v>
      </c>
      <c r="T198" s="34">
        <f>(M198*S198)</f>
        <v>0</v>
      </c>
      <c r="U198" s="34" t="e">
        <f>#REF!+Q198+T198</f>
        <v>#REF!</v>
      </c>
      <c r="V198" s="34">
        <f>SUM(M198*400)</f>
        <v>2000</v>
      </c>
      <c r="W198" s="34">
        <v>0</v>
      </c>
      <c r="X198" s="34">
        <v>0</v>
      </c>
      <c r="Y198" s="52">
        <v>0</v>
      </c>
      <c r="Z198" s="52">
        <v>0</v>
      </c>
      <c r="AA198" s="52"/>
      <c r="AB198" s="34">
        <f>V198+Y198+Z198</f>
        <v>2000</v>
      </c>
      <c r="AC198" s="34" t="e">
        <f>AB198+U198</f>
        <v>#REF!</v>
      </c>
      <c r="AD198" s="91" t="str">
        <f>A198</f>
        <v>631-F FLE</v>
      </c>
      <c r="AE198" s="74"/>
    </row>
    <row r="199" spans="1:31" s="31" customFormat="1" ht="41.25" hidden="1" customHeight="1" x14ac:dyDescent="0.2">
      <c r="A199" s="33" t="s">
        <v>350</v>
      </c>
      <c r="B199" s="33"/>
      <c r="C199" s="28" t="s">
        <v>33</v>
      </c>
      <c r="D199" s="28" t="s">
        <v>34</v>
      </c>
      <c r="E199" s="89" t="s">
        <v>35</v>
      </c>
      <c r="F199" s="120" t="s">
        <v>112</v>
      </c>
      <c r="G199" s="35" t="s">
        <v>352</v>
      </c>
      <c r="H199" s="220">
        <v>0</v>
      </c>
      <c r="I199" s="33" t="s">
        <v>37</v>
      </c>
      <c r="J199" s="51">
        <v>175</v>
      </c>
      <c r="K199" s="52">
        <v>0</v>
      </c>
      <c r="L199" s="52">
        <v>8</v>
      </c>
      <c r="M199" s="52">
        <f t="shared" si="15"/>
        <v>8</v>
      </c>
      <c r="N199" s="34">
        <v>0</v>
      </c>
      <c r="O199" s="34">
        <v>0</v>
      </c>
      <c r="P199" s="54">
        <v>0</v>
      </c>
      <c r="Q199" s="54">
        <f t="shared" si="16"/>
        <v>0</v>
      </c>
      <c r="R199" s="128"/>
      <c r="S199" s="34">
        <v>0</v>
      </c>
      <c r="T199" s="34">
        <f>(M199*S199)</f>
        <v>0</v>
      </c>
      <c r="U199" s="34" t="e">
        <f>#REF!+Q199+T199</f>
        <v>#REF!</v>
      </c>
      <c r="V199" s="34">
        <f>SUM(M199*400)</f>
        <v>3200</v>
      </c>
      <c r="W199" s="34">
        <v>0</v>
      </c>
      <c r="X199" s="34">
        <v>0</v>
      </c>
      <c r="Y199" s="52">
        <v>0</v>
      </c>
      <c r="Z199" s="52">
        <v>0</v>
      </c>
      <c r="AA199" s="52"/>
      <c r="AB199" s="34">
        <f>V199+Y199+Z199</f>
        <v>3200</v>
      </c>
      <c r="AC199" s="34" t="e">
        <f>AB199+U199</f>
        <v>#REF!</v>
      </c>
      <c r="AD199" s="91" t="str">
        <f>A199</f>
        <v>631-F FLE</v>
      </c>
      <c r="AE199" s="74"/>
    </row>
    <row r="200" spans="1:31" s="31" customFormat="1" ht="50" hidden="1" customHeight="1" x14ac:dyDescent="0.2">
      <c r="A200" s="33" t="s">
        <v>358</v>
      </c>
      <c r="B200" s="33"/>
      <c r="C200" s="28" t="s">
        <v>77</v>
      </c>
      <c r="D200" s="28" t="s">
        <v>103</v>
      </c>
      <c r="E200" s="35" t="s">
        <v>181</v>
      </c>
      <c r="F200" s="35" t="s">
        <v>166</v>
      </c>
      <c r="G200" s="35" t="s">
        <v>359</v>
      </c>
      <c r="H200" s="220">
        <v>42</v>
      </c>
      <c r="I200" s="33" t="s">
        <v>48</v>
      </c>
      <c r="J200" s="51">
        <v>585</v>
      </c>
      <c r="K200" s="52">
        <v>17</v>
      </c>
      <c r="L200" s="52">
        <v>0</v>
      </c>
      <c r="M200" s="52">
        <f t="shared" si="15"/>
        <v>17</v>
      </c>
      <c r="N200" s="34">
        <v>28</v>
      </c>
      <c r="O200" s="34">
        <v>36</v>
      </c>
      <c r="P200" s="54">
        <v>0.4</v>
      </c>
      <c r="Q200" s="54">
        <f t="shared" si="16"/>
        <v>403.2</v>
      </c>
      <c r="R200" s="107" t="s">
        <v>360</v>
      </c>
      <c r="S200" s="34">
        <v>0</v>
      </c>
      <c r="T200" s="34">
        <v>0</v>
      </c>
      <c r="U200" s="34" t="e">
        <f>#REF!+Q200+T200</f>
        <v>#REF!</v>
      </c>
      <c r="V200" s="34">
        <f>M200*200</f>
        <v>3400</v>
      </c>
      <c r="W200" s="34">
        <v>1</v>
      </c>
      <c r="X200" s="34">
        <v>200</v>
      </c>
      <c r="Y200" s="52">
        <f t="shared" ref="Y200:Y266" si="17">SUM(X200*W200)</f>
        <v>200</v>
      </c>
      <c r="Z200" s="52">
        <v>0</v>
      </c>
      <c r="AA200" s="52"/>
      <c r="AB200" s="34">
        <f>V200+Y200+Z200</f>
        <v>3600</v>
      </c>
      <c r="AC200" s="34" t="e">
        <f>SUM(AB200+U200)</f>
        <v>#REF!</v>
      </c>
      <c r="AD200" s="57" t="str">
        <f>A200</f>
        <v>633-PR</v>
      </c>
      <c r="AE200" s="74" t="s">
        <v>361</v>
      </c>
    </row>
    <row r="201" spans="1:31" s="31" customFormat="1" ht="65.25" hidden="1" customHeight="1" x14ac:dyDescent="0.2">
      <c r="A201" s="33" t="s">
        <v>358</v>
      </c>
      <c r="B201" s="33"/>
      <c r="C201" s="28" t="s">
        <v>77</v>
      </c>
      <c r="D201" s="28" t="s">
        <v>103</v>
      </c>
      <c r="E201" s="35" t="s">
        <v>362</v>
      </c>
      <c r="F201" s="35" t="s">
        <v>363</v>
      </c>
      <c r="G201" s="35" t="s">
        <v>364</v>
      </c>
      <c r="H201" s="220">
        <v>42</v>
      </c>
      <c r="I201" s="33" t="s">
        <v>48</v>
      </c>
      <c r="J201" s="51">
        <v>585</v>
      </c>
      <c r="K201" s="52">
        <v>0</v>
      </c>
      <c r="L201" s="52">
        <v>17</v>
      </c>
      <c r="M201" s="52">
        <f t="shared" si="15"/>
        <v>17</v>
      </c>
      <c r="N201" s="34">
        <v>28</v>
      </c>
      <c r="O201" s="34">
        <v>17</v>
      </c>
      <c r="P201" s="54">
        <v>0.4</v>
      </c>
      <c r="Q201" s="54">
        <f t="shared" si="16"/>
        <v>190.40000000000003</v>
      </c>
      <c r="R201" s="44" t="s">
        <v>365</v>
      </c>
      <c r="S201" s="34">
        <v>0</v>
      </c>
      <c r="T201" s="34">
        <v>0</v>
      </c>
      <c r="U201" s="34" t="e">
        <f>#REF!+Q201+T201</f>
        <v>#REF!</v>
      </c>
      <c r="V201" s="34">
        <f>M201*200</f>
        <v>3400</v>
      </c>
      <c r="W201" s="34">
        <v>1</v>
      </c>
      <c r="X201" s="34">
        <v>170</v>
      </c>
      <c r="Y201" s="52">
        <f t="shared" si="17"/>
        <v>170</v>
      </c>
      <c r="Z201" s="52">
        <v>0</v>
      </c>
      <c r="AA201" s="52"/>
      <c r="AB201" s="34">
        <f>V201+Y201+Z201</f>
        <v>3570</v>
      </c>
      <c r="AC201" s="34" t="e">
        <f>SUM(AB201+U201)</f>
        <v>#REF!</v>
      </c>
      <c r="AD201" s="57" t="str">
        <f>A201</f>
        <v>633-PR</v>
      </c>
      <c r="AE201" s="74"/>
    </row>
    <row r="202" spans="1:31" s="31" customFormat="1" ht="62.25" hidden="1" customHeight="1" x14ac:dyDescent="0.2">
      <c r="A202" s="178" t="s">
        <v>358</v>
      </c>
      <c r="B202" s="178" t="s">
        <v>675</v>
      </c>
      <c r="C202" s="179" t="s">
        <v>77</v>
      </c>
      <c r="D202" s="179" t="s">
        <v>103</v>
      </c>
      <c r="E202" s="180" t="s">
        <v>185</v>
      </c>
      <c r="F202" s="180" t="s">
        <v>366</v>
      </c>
      <c r="G202" s="180" t="s">
        <v>364</v>
      </c>
      <c r="H202" s="220">
        <v>42</v>
      </c>
      <c r="I202" s="33" t="s">
        <v>172</v>
      </c>
      <c r="J202" s="51">
        <v>585</v>
      </c>
      <c r="K202" s="181">
        <v>15</v>
      </c>
      <c r="L202" s="181">
        <v>0</v>
      </c>
      <c r="M202" s="52">
        <f t="shared" si="15"/>
        <v>15</v>
      </c>
      <c r="N202" s="34">
        <v>14</v>
      </c>
      <c r="O202" s="34">
        <v>55</v>
      </c>
      <c r="P202" s="54">
        <v>0.4</v>
      </c>
      <c r="Q202" s="54">
        <f t="shared" si="16"/>
        <v>308</v>
      </c>
      <c r="R202" s="107" t="s">
        <v>367</v>
      </c>
      <c r="S202" s="34">
        <v>0</v>
      </c>
      <c r="T202" s="34">
        <v>0</v>
      </c>
      <c r="U202" s="34" t="e">
        <f>#REF!+Q202+T202</f>
        <v>#REF!</v>
      </c>
      <c r="V202" s="34">
        <f>M202*200</f>
        <v>3000</v>
      </c>
      <c r="W202" s="34">
        <v>1</v>
      </c>
      <c r="X202" s="34">
        <v>176</v>
      </c>
      <c r="Y202" s="52">
        <f t="shared" si="17"/>
        <v>176</v>
      </c>
      <c r="Z202" s="52">
        <v>0</v>
      </c>
      <c r="AA202" s="52"/>
      <c r="AB202" s="34">
        <f>V202+Y202+Z202</f>
        <v>3176</v>
      </c>
      <c r="AC202" s="34" t="e">
        <f>SUM(AB202+U202)</f>
        <v>#REF!</v>
      </c>
      <c r="AD202" s="57" t="str">
        <f>A202</f>
        <v>633-PR</v>
      </c>
      <c r="AE202" s="74"/>
    </row>
    <row r="203" spans="1:31" s="31" customFormat="1" ht="47" hidden="1" customHeight="1" x14ac:dyDescent="0.2">
      <c r="A203" s="116" t="s">
        <v>358</v>
      </c>
      <c r="B203" s="116" t="s">
        <v>32</v>
      </c>
      <c r="C203" s="28" t="s">
        <v>77</v>
      </c>
      <c r="D203" s="28" t="s">
        <v>108</v>
      </c>
      <c r="E203" s="35" t="s">
        <v>368</v>
      </c>
      <c r="F203" s="35" t="s">
        <v>369</v>
      </c>
      <c r="G203" s="35" t="s">
        <v>359</v>
      </c>
      <c r="H203" s="220">
        <v>42</v>
      </c>
      <c r="I203" s="33" t="s">
        <v>48</v>
      </c>
      <c r="J203" s="51">
        <v>585</v>
      </c>
      <c r="K203" s="52">
        <v>20</v>
      </c>
      <c r="L203" s="52">
        <v>0</v>
      </c>
      <c r="M203" s="52">
        <f t="shared" si="15"/>
        <v>20</v>
      </c>
      <c r="N203" s="34">
        <v>28</v>
      </c>
      <c r="O203" s="34">
        <v>68</v>
      </c>
      <c r="P203" s="54">
        <v>0.4</v>
      </c>
      <c r="Q203" s="54">
        <f t="shared" si="16"/>
        <v>761.60000000000014</v>
      </c>
      <c r="R203" s="107" t="s">
        <v>370</v>
      </c>
      <c r="S203" s="34">
        <v>0</v>
      </c>
      <c r="T203" s="34">
        <v>0</v>
      </c>
      <c r="U203" s="34" t="e">
        <f>#REF!+Q203+T203</f>
        <v>#REF!</v>
      </c>
      <c r="V203" s="34">
        <f>M203*200</f>
        <v>4000</v>
      </c>
      <c r="W203" s="34">
        <v>1</v>
      </c>
      <c r="X203" s="34">
        <v>313</v>
      </c>
      <c r="Y203" s="52">
        <f t="shared" si="17"/>
        <v>313</v>
      </c>
      <c r="Z203" s="52">
        <v>0</v>
      </c>
      <c r="AA203" s="52"/>
      <c r="AB203" s="34">
        <f>V203+Y203+Z203</f>
        <v>4313</v>
      </c>
      <c r="AC203" s="34" t="e">
        <f>SUM(AB203+U203)</f>
        <v>#REF!</v>
      </c>
      <c r="AD203" s="57" t="str">
        <f>A203</f>
        <v>633-PR</v>
      </c>
      <c r="AE203" s="74" t="s">
        <v>270</v>
      </c>
    </row>
    <row r="204" spans="1:31" s="31" customFormat="1" ht="47" hidden="1" customHeight="1" x14ac:dyDescent="0.2">
      <c r="A204" s="231" t="s">
        <v>358</v>
      </c>
      <c r="B204" s="231" t="s">
        <v>662</v>
      </c>
      <c r="C204" s="179" t="s">
        <v>77</v>
      </c>
      <c r="D204" s="179" t="s">
        <v>108</v>
      </c>
      <c r="E204" s="180" t="s">
        <v>207</v>
      </c>
      <c r="F204" s="180" t="s">
        <v>369</v>
      </c>
      <c r="G204" s="180" t="s">
        <v>359</v>
      </c>
      <c r="H204" s="220">
        <v>42</v>
      </c>
      <c r="I204" s="33" t="s">
        <v>48</v>
      </c>
      <c r="J204" s="51">
        <v>585</v>
      </c>
      <c r="K204" s="181">
        <v>15</v>
      </c>
      <c r="L204" s="181">
        <v>0</v>
      </c>
      <c r="M204" s="52">
        <f t="shared" si="15"/>
        <v>15</v>
      </c>
      <c r="N204" s="34">
        <v>28</v>
      </c>
      <c r="O204" s="34">
        <v>12</v>
      </c>
      <c r="P204" s="54">
        <v>0.4</v>
      </c>
      <c r="Q204" s="54">
        <f t="shared" si="16"/>
        <v>134.40000000000003</v>
      </c>
      <c r="R204" s="107" t="s">
        <v>370</v>
      </c>
      <c r="S204" s="34">
        <v>0</v>
      </c>
      <c r="T204" s="34">
        <v>0</v>
      </c>
      <c r="U204" s="34" t="e">
        <f>#REF!+Q204+T204</f>
        <v>#REF!</v>
      </c>
      <c r="V204" s="34">
        <f>M204*200</f>
        <v>3000</v>
      </c>
      <c r="W204" s="34">
        <v>1</v>
      </c>
      <c r="X204" s="34">
        <v>205</v>
      </c>
      <c r="Y204" s="52">
        <f t="shared" si="17"/>
        <v>205</v>
      </c>
      <c r="Z204" s="52">
        <v>0</v>
      </c>
      <c r="AA204" s="52"/>
      <c r="AB204" s="34">
        <f>V204+Y204+Z204</f>
        <v>3205</v>
      </c>
      <c r="AC204" s="34" t="e">
        <f>SUM(AB204+U204)</f>
        <v>#REF!</v>
      </c>
      <c r="AD204" s="57" t="str">
        <f>A204</f>
        <v>633-PR</v>
      </c>
      <c r="AE204" s="74" t="s">
        <v>371</v>
      </c>
    </row>
    <row r="205" spans="1:31" s="31" customFormat="1" ht="56" hidden="1" customHeight="1" x14ac:dyDescent="0.2">
      <c r="A205" s="116" t="s">
        <v>358</v>
      </c>
      <c r="B205" s="116"/>
      <c r="C205" s="28" t="s">
        <v>77</v>
      </c>
      <c r="D205" s="28" t="s">
        <v>108</v>
      </c>
      <c r="E205" s="35" t="s">
        <v>111</v>
      </c>
      <c r="F205" s="35" t="s">
        <v>369</v>
      </c>
      <c r="G205" s="35" t="s">
        <v>364</v>
      </c>
      <c r="H205" s="220">
        <v>42</v>
      </c>
      <c r="I205" s="33" t="s">
        <v>48</v>
      </c>
      <c r="J205" s="51">
        <v>585</v>
      </c>
      <c r="K205" s="52">
        <v>19</v>
      </c>
      <c r="L205" s="52">
        <v>0</v>
      </c>
      <c r="M205" s="52">
        <f t="shared" si="15"/>
        <v>19</v>
      </c>
      <c r="N205" s="34">
        <v>28</v>
      </c>
      <c r="O205" s="34">
        <v>24</v>
      </c>
      <c r="P205" s="54">
        <v>0.4</v>
      </c>
      <c r="Q205" s="54">
        <f t="shared" si="16"/>
        <v>268.80000000000007</v>
      </c>
      <c r="R205" s="44" t="s">
        <v>372</v>
      </c>
      <c r="S205" s="34">
        <v>0</v>
      </c>
      <c r="T205" s="34">
        <v>0</v>
      </c>
      <c r="U205" s="34" t="e">
        <f>#REF!+Q205+T205</f>
        <v>#REF!</v>
      </c>
      <c r="V205" s="34">
        <f>M205*200</f>
        <v>3800</v>
      </c>
      <c r="W205" s="34">
        <v>1</v>
      </c>
      <c r="X205" s="34">
        <v>225</v>
      </c>
      <c r="Y205" s="52">
        <f t="shared" si="17"/>
        <v>225</v>
      </c>
      <c r="Z205" s="52">
        <v>0</v>
      </c>
      <c r="AA205" s="52"/>
      <c r="AB205" s="34">
        <f>V205+Y205+Z205</f>
        <v>4025</v>
      </c>
      <c r="AC205" s="34" t="e">
        <f>SUM(AB205+U205)</f>
        <v>#REF!</v>
      </c>
      <c r="AD205" s="57" t="str">
        <f>A205</f>
        <v>633-PR</v>
      </c>
      <c r="AE205" s="74"/>
    </row>
    <row r="206" spans="1:31" s="31" customFormat="1" ht="51" customHeight="1" x14ac:dyDescent="0.2">
      <c r="A206" s="116" t="s">
        <v>358</v>
      </c>
      <c r="B206" s="116"/>
      <c r="C206" s="28" t="s">
        <v>77</v>
      </c>
      <c r="D206" s="28" t="s">
        <v>50</v>
      </c>
      <c r="E206" s="35" t="s">
        <v>373</v>
      </c>
      <c r="F206" s="35" t="s">
        <v>369</v>
      </c>
      <c r="G206" s="35" t="s">
        <v>364</v>
      </c>
      <c r="H206" s="220">
        <v>42</v>
      </c>
      <c r="I206" s="33" t="s">
        <v>48</v>
      </c>
      <c r="J206" s="51">
        <v>585</v>
      </c>
      <c r="K206" s="52">
        <v>0</v>
      </c>
      <c r="L206" s="52">
        <v>19</v>
      </c>
      <c r="M206" s="52">
        <f t="shared" si="15"/>
        <v>19</v>
      </c>
      <c r="N206" s="53">
        <v>28</v>
      </c>
      <c r="O206" s="53">
        <v>30</v>
      </c>
      <c r="P206" s="71">
        <v>0.4</v>
      </c>
      <c r="Q206" s="71">
        <f t="shared" si="16"/>
        <v>336</v>
      </c>
      <c r="R206" s="44" t="s">
        <v>374</v>
      </c>
      <c r="S206" s="53">
        <v>0</v>
      </c>
      <c r="T206" s="34">
        <f>(M206*S206)</f>
        <v>0</v>
      </c>
      <c r="U206" s="34" t="e">
        <f>#REF!+Q206+T206</f>
        <v>#REF!</v>
      </c>
      <c r="V206" s="53">
        <f>M206*200</f>
        <v>3800</v>
      </c>
      <c r="W206" s="53">
        <v>1</v>
      </c>
      <c r="X206" s="53">
        <v>310</v>
      </c>
      <c r="Y206" s="52">
        <f t="shared" si="17"/>
        <v>310</v>
      </c>
      <c r="Z206" s="46">
        <v>0</v>
      </c>
      <c r="AA206" s="46"/>
      <c r="AB206" s="34">
        <f>V206+Y206+Z206</f>
        <v>4110</v>
      </c>
      <c r="AC206" s="34" t="e">
        <f>AB206+U206</f>
        <v>#REF!</v>
      </c>
      <c r="AD206" s="57" t="str">
        <f>A206</f>
        <v>633-PR</v>
      </c>
      <c r="AE206" s="74"/>
    </row>
    <row r="207" spans="1:31" s="31" customFormat="1" ht="54" hidden="1" customHeight="1" x14ac:dyDescent="0.2">
      <c r="A207" s="116" t="s">
        <v>375</v>
      </c>
      <c r="B207" s="116" t="s">
        <v>32</v>
      </c>
      <c r="C207" s="28" t="s">
        <v>77</v>
      </c>
      <c r="D207" s="28" t="s">
        <v>103</v>
      </c>
      <c r="E207" s="89" t="s">
        <v>181</v>
      </c>
      <c r="F207" s="35" t="s">
        <v>376</v>
      </c>
      <c r="G207" s="35" t="s">
        <v>377</v>
      </c>
      <c r="H207" s="220">
        <v>42</v>
      </c>
      <c r="I207" s="33" t="s">
        <v>48</v>
      </c>
      <c r="J207" s="51">
        <v>585</v>
      </c>
      <c r="K207" s="52">
        <v>0</v>
      </c>
      <c r="L207" s="52">
        <v>17</v>
      </c>
      <c r="M207" s="52">
        <f t="shared" si="15"/>
        <v>17</v>
      </c>
      <c r="N207" s="53">
        <v>28</v>
      </c>
      <c r="O207" s="53">
        <v>36</v>
      </c>
      <c r="P207" s="71">
        <v>0.4</v>
      </c>
      <c r="Q207" s="71">
        <f t="shared" si="16"/>
        <v>403.2</v>
      </c>
      <c r="R207" s="44" t="s">
        <v>378</v>
      </c>
      <c r="S207" s="53">
        <v>0</v>
      </c>
      <c r="T207" s="34">
        <f>(M207*S207)</f>
        <v>0</v>
      </c>
      <c r="U207" s="34" t="e">
        <f>#REF!+Q207+T207</f>
        <v>#REF!</v>
      </c>
      <c r="V207" s="53">
        <f>M207*200</f>
        <v>3400</v>
      </c>
      <c r="W207" s="53">
        <v>1</v>
      </c>
      <c r="X207" s="53">
        <v>200</v>
      </c>
      <c r="Y207" s="52">
        <f t="shared" si="17"/>
        <v>200</v>
      </c>
      <c r="Z207" s="46">
        <v>0</v>
      </c>
      <c r="AA207" s="46"/>
      <c r="AB207" s="34">
        <f>V207+Y207+Z207</f>
        <v>3600</v>
      </c>
      <c r="AC207" s="34" t="e">
        <f>AB207+U207</f>
        <v>#REF!</v>
      </c>
      <c r="AD207" s="57" t="str">
        <f>A207</f>
        <v>634-PR</v>
      </c>
      <c r="AE207" s="74" t="s">
        <v>379</v>
      </c>
    </row>
    <row r="208" spans="1:31" s="36" customFormat="1" ht="44" hidden="1" customHeight="1" x14ac:dyDescent="0.2">
      <c r="A208" s="230" t="s">
        <v>375</v>
      </c>
      <c r="B208" s="130" t="s">
        <v>32</v>
      </c>
      <c r="C208" s="63" t="s">
        <v>77</v>
      </c>
      <c r="D208" s="63" t="s">
        <v>108</v>
      </c>
      <c r="E208" s="95" t="s">
        <v>380</v>
      </c>
      <c r="F208" s="37" t="s">
        <v>381</v>
      </c>
      <c r="G208" s="37" t="s">
        <v>382</v>
      </c>
      <c r="H208" s="245">
        <v>42</v>
      </c>
      <c r="I208" s="62" t="s">
        <v>48</v>
      </c>
      <c r="J208" s="39">
        <v>585</v>
      </c>
      <c r="K208" s="40">
        <v>0</v>
      </c>
      <c r="L208" s="40">
        <v>0</v>
      </c>
      <c r="M208" s="40">
        <f t="shared" si="15"/>
        <v>0</v>
      </c>
      <c r="N208" s="42">
        <v>0</v>
      </c>
      <c r="O208" s="42">
        <v>78</v>
      </c>
      <c r="P208" s="67">
        <v>0.4</v>
      </c>
      <c r="Q208" s="67">
        <f t="shared" si="16"/>
        <v>0</v>
      </c>
      <c r="R208" s="68" t="s">
        <v>383</v>
      </c>
      <c r="S208" s="42">
        <v>0</v>
      </c>
      <c r="T208" s="41">
        <v>0</v>
      </c>
      <c r="U208" s="41" t="e">
        <f>#REF!+Q208+T208</f>
        <v>#REF!</v>
      </c>
      <c r="V208" s="42">
        <f>M208*200</f>
        <v>0</v>
      </c>
      <c r="W208" s="42">
        <v>0</v>
      </c>
      <c r="X208" s="42">
        <v>385</v>
      </c>
      <c r="Y208" s="40">
        <f t="shared" si="17"/>
        <v>0</v>
      </c>
      <c r="Z208" s="45">
        <v>0</v>
      </c>
      <c r="AA208" s="45"/>
      <c r="AB208" s="41">
        <f>V208+Y208+Z208</f>
        <v>0</v>
      </c>
      <c r="AC208" s="41" t="e">
        <f>AB208+U208</f>
        <v>#REF!</v>
      </c>
      <c r="AD208" s="49" t="str">
        <f>A208</f>
        <v>634-PR</v>
      </c>
      <c r="AE208" s="74"/>
    </row>
    <row r="209" spans="1:31" s="31" customFormat="1" ht="33" hidden="1" customHeight="1" x14ac:dyDescent="0.2">
      <c r="A209" s="229" t="s">
        <v>375</v>
      </c>
      <c r="B209" s="33" t="s">
        <v>611</v>
      </c>
      <c r="C209" s="28" t="s">
        <v>77</v>
      </c>
      <c r="D209" s="28" t="s">
        <v>45</v>
      </c>
      <c r="E209" s="35" t="s">
        <v>148</v>
      </c>
      <c r="F209" s="35" t="s">
        <v>149</v>
      </c>
      <c r="G209" s="35" t="s">
        <v>382</v>
      </c>
      <c r="H209" s="220">
        <v>42</v>
      </c>
      <c r="I209" s="33" t="s">
        <v>48</v>
      </c>
      <c r="J209" s="51">
        <v>585</v>
      </c>
      <c r="K209" s="52">
        <v>0</v>
      </c>
      <c r="L209" s="52">
        <v>0</v>
      </c>
      <c r="M209" s="52">
        <f t="shared" si="15"/>
        <v>0</v>
      </c>
      <c r="N209" s="53">
        <v>0</v>
      </c>
      <c r="O209" s="53">
        <v>10</v>
      </c>
      <c r="P209" s="71">
        <v>0.4</v>
      </c>
      <c r="Q209" s="54">
        <f t="shared" si="16"/>
        <v>0</v>
      </c>
      <c r="R209" s="44"/>
      <c r="S209" s="53">
        <v>300</v>
      </c>
      <c r="T209" s="34">
        <f>(M209*S209)</f>
        <v>0</v>
      </c>
      <c r="U209" s="34" t="e">
        <f>#REF!+Q209+T209</f>
        <v>#REF!</v>
      </c>
      <c r="V209" s="34">
        <f>M209*200</f>
        <v>0</v>
      </c>
      <c r="W209" s="53">
        <v>0</v>
      </c>
      <c r="X209" s="53">
        <v>750</v>
      </c>
      <c r="Y209" s="52">
        <f t="shared" si="17"/>
        <v>0</v>
      </c>
      <c r="Z209" s="46"/>
      <c r="AA209" s="46"/>
      <c r="AB209" s="34">
        <f>V209+Y209+Z209</f>
        <v>0</v>
      </c>
      <c r="AC209" s="34" t="e">
        <f>AB209+U209</f>
        <v>#REF!</v>
      </c>
      <c r="AD209" s="57" t="str">
        <f>A209</f>
        <v>634-PR</v>
      </c>
      <c r="AE209" s="74"/>
    </row>
    <row r="210" spans="1:31" s="31" customFormat="1" ht="43.5" customHeight="1" x14ac:dyDescent="0.2">
      <c r="A210" s="229" t="s">
        <v>384</v>
      </c>
      <c r="B210" s="33" t="s">
        <v>610</v>
      </c>
      <c r="C210" s="28" t="s">
        <v>77</v>
      </c>
      <c r="D210" s="28" t="s">
        <v>50</v>
      </c>
      <c r="E210" s="35" t="s">
        <v>385</v>
      </c>
      <c r="F210" s="35" t="s">
        <v>386</v>
      </c>
      <c r="G210" s="35" t="s">
        <v>382</v>
      </c>
      <c r="H210" s="220">
        <v>42</v>
      </c>
      <c r="I210" s="33" t="s">
        <v>172</v>
      </c>
      <c r="J210" s="51">
        <v>585</v>
      </c>
      <c r="K210" s="52">
        <v>0</v>
      </c>
      <c r="L210" s="52">
        <v>0</v>
      </c>
      <c r="M210" s="52">
        <f t="shared" si="15"/>
        <v>0</v>
      </c>
      <c r="N210" s="53">
        <v>0</v>
      </c>
      <c r="O210" s="53">
        <v>45</v>
      </c>
      <c r="P210" s="71">
        <v>0.4</v>
      </c>
      <c r="Q210" s="71">
        <f t="shared" si="16"/>
        <v>0</v>
      </c>
      <c r="R210" s="107" t="s">
        <v>387</v>
      </c>
      <c r="S210" s="53">
        <v>300</v>
      </c>
      <c r="T210" s="34">
        <f>(M210*S210)</f>
        <v>0</v>
      </c>
      <c r="U210" s="34" t="e">
        <f>#REF!+Q210+T210</f>
        <v>#REF!</v>
      </c>
      <c r="V210" s="53">
        <f>M210*200</f>
        <v>0</v>
      </c>
      <c r="W210" s="53">
        <v>0</v>
      </c>
      <c r="X210" s="53">
        <v>0</v>
      </c>
      <c r="Y210" s="52">
        <f t="shared" si="17"/>
        <v>0</v>
      </c>
      <c r="Z210" s="46">
        <v>0</v>
      </c>
      <c r="AA210" s="46"/>
      <c r="AB210" s="34">
        <f>V210+Y210+Z210</f>
        <v>0</v>
      </c>
      <c r="AC210" s="34" t="e">
        <f>AB210+U210</f>
        <v>#REF!</v>
      </c>
      <c r="AD210" s="57" t="str">
        <f>A210</f>
        <v>634-SH</v>
      </c>
      <c r="AE210" s="74" t="s">
        <v>388</v>
      </c>
    </row>
    <row r="211" spans="1:31" s="31" customFormat="1" ht="36.75" customHeight="1" x14ac:dyDescent="0.2">
      <c r="A211" s="229" t="s">
        <v>384</v>
      </c>
      <c r="B211" s="33" t="s">
        <v>609</v>
      </c>
      <c r="C211" s="28" t="s">
        <v>77</v>
      </c>
      <c r="D211" s="28" t="s">
        <v>50</v>
      </c>
      <c r="E211" s="35" t="s">
        <v>385</v>
      </c>
      <c r="F211" s="35" t="s">
        <v>389</v>
      </c>
      <c r="G211" s="35" t="s">
        <v>382</v>
      </c>
      <c r="H211" s="220">
        <v>42</v>
      </c>
      <c r="I211" s="33" t="s">
        <v>172</v>
      </c>
      <c r="J211" s="51">
        <v>585</v>
      </c>
      <c r="K211" s="52">
        <v>0</v>
      </c>
      <c r="L211" s="52">
        <v>0</v>
      </c>
      <c r="M211" s="52">
        <f t="shared" si="15"/>
        <v>0</v>
      </c>
      <c r="N211" s="53">
        <v>0</v>
      </c>
      <c r="O211" s="53">
        <v>45</v>
      </c>
      <c r="P211" s="71">
        <v>0.4</v>
      </c>
      <c r="Q211" s="71">
        <f t="shared" si="16"/>
        <v>0</v>
      </c>
      <c r="R211" s="107" t="s">
        <v>390</v>
      </c>
      <c r="S211" s="53">
        <v>300</v>
      </c>
      <c r="T211" s="34">
        <f>(M211*S211)</f>
        <v>0</v>
      </c>
      <c r="U211" s="34" t="e">
        <f>#REF!+Q211+T211</f>
        <v>#REF!</v>
      </c>
      <c r="V211" s="53">
        <f>M211*200</f>
        <v>0</v>
      </c>
      <c r="W211" s="53">
        <v>0</v>
      </c>
      <c r="X211" s="53">
        <v>0</v>
      </c>
      <c r="Y211" s="52">
        <f t="shared" si="17"/>
        <v>0</v>
      </c>
      <c r="Z211" s="46">
        <v>0</v>
      </c>
      <c r="AA211" s="46"/>
      <c r="AB211" s="34">
        <f>V211+Y211+Z211</f>
        <v>0</v>
      </c>
      <c r="AC211" s="34" t="e">
        <f>AB211+U211</f>
        <v>#REF!</v>
      </c>
      <c r="AD211" s="57" t="str">
        <f>A211</f>
        <v>634-SH</v>
      </c>
      <c r="AE211" s="74"/>
    </row>
    <row r="212" spans="1:31" s="31" customFormat="1" ht="28.5" hidden="1" customHeight="1" x14ac:dyDescent="0.2">
      <c r="A212" s="229" t="s">
        <v>391</v>
      </c>
      <c r="B212" s="116"/>
      <c r="C212" s="28" t="s">
        <v>33</v>
      </c>
      <c r="D212" s="28" t="s">
        <v>108</v>
      </c>
      <c r="E212" s="35" t="s">
        <v>275</v>
      </c>
      <c r="F212" s="35" t="s">
        <v>392</v>
      </c>
      <c r="G212" s="35" t="s">
        <v>393</v>
      </c>
      <c r="H212" s="220">
        <v>45</v>
      </c>
      <c r="I212" s="33" t="s">
        <v>48</v>
      </c>
      <c r="J212" s="51">
        <v>585</v>
      </c>
      <c r="K212" s="52">
        <v>17</v>
      </c>
      <c r="L212" s="52">
        <v>0</v>
      </c>
      <c r="M212" s="52">
        <f t="shared" si="15"/>
        <v>17</v>
      </c>
      <c r="N212" s="34">
        <v>28</v>
      </c>
      <c r="O212" s="34">
        <v>138</v>
      </c>
      <c r="P212" s="54">
        <v>0.4</v>
      </c>
      <c r="Q212" s="54">
        <f t="shared" si="16"/>
        <v>1545.6000000000001</v>
      </c>
      <c r="R212" s="44" t="s">
        <v>394</v>
      </c>
      <c r="S212" s="53">
        <v>0</v>
      </c>
      <c r="T212" s="34">
        <f>(M212*S212)</f>
        <v>0</v>
      </c>
      <c r="U212" s="34" t="e">
        <f>#REF!+Q212+T212</f>
        <v>#REF!</v>
      </c>
      <c r="V212" s="53">
        <f>M212*200</f>
        <v>3400</v>
      </c>
      <c r="W212" s="53">
        <v>1</v>
      </c>
      <c r="X212" s="53">
        <v>625</v>
      </c>
      <c r="Y212" s="52">
        <f t="shared" si="17"/>
        <v>625</v>
      </c>
      <c r="Z212" s="46">
        <v>0</v>
      </c>
      <c r="AA212" s="46"/>
      <c r="AB212" s="34">
        <f>V212+Y212+Z212</f>
        <v>4025</v>
      </c>
      <c r="AC212" s="34" t="e">
        <f>AB212+U212</f>
        <v>#REF!</v>
      </c>
      <c r="AD212" s="91" t="str">
        <f>A212</f>
        <v>636-PR</v>
      </c>
      <c r="AE212" s="74" t="s">
        <v>395</v>
      </c>
    </row>
    <row r="213" spans="1:31" s="31" customFormat="1" ht="29.25" hidden="1" customHeight="1" x14ac:dyDescent="0.2">
      <c r="A213" s="229" t="s">
        <v>391</v>
      </c>
      <c r="B213" s="116"/>
      <c r="C213" s="28" t="s">
        <v>33</v>
      </c>
      <c r="D213" s="28" t="s">
        <v>108</v>
      </c>
      <c r="E213" s="35" t="s">
        <v>275</v>
      </c>
      <c r="F213" s="35" t="s">
        <v>392</v>
      </c>
      <c r="G213" s="35" t="s">
        <v>393</v>
      </c>
      <c r="H213" s="220">
        <v>45</v>
      </c>
      <c r="I213" s="33" t="s">
        <v>48</v>
      </c>
      <c r="J213" s="51">
        <v>585</v>
      </c>
      <c r="K213" s="52">
        <v>0</v>
      </c>
      <c r="L213" s="52">
        <v>17</v>
      </c>
      <c r="M213" s="52">
        <f t="shared" si="15"/>
        <v>17</v>
      </c>
      <c r="N213" s="34">
        <v>28</v>
      </c>
      <c r="O213" s="34">
        <v>138</v>
      </c>
      <c r="P213" s="54">
        <v>0.4</v>
      </c>
      <c r="Q213" s="54">
        <f t="shared" si="16"/>
        <v>1545.6000000000001</v>
      </c>
      <c r="R213" s="44" t="s">
        <v>394</v>
      </c>
      <c r="S213" s="53">
        <v>0</v>
      </c>
      <c r="T213" s="34">
        <f>(M213*S213)</f>
        <v>0</v>
      </c>
      <c r="U213" s="34" t="e">
        <f>#REF!+Q213+T213</f>
        <v>#REF!</v>
      </c>
      <c r="V213" s="53">
        <f>M213*200</f>
        <v>3400</v>
      </c>
      <c r="W213" s="53">
        <v>1</v>
      </c>
      <c r="X213" s="53">
        <v>625</v>
      </c>
      <c r="Y213" s="52">
        <f t="shared" si="17"/>
        <v>625</v>
      </c>
      <c r="Z213" s="46">
        <v>0</v>
      </c>
      <c r="AA213" s="46"/>
      <c r="AB213" s="34">
        <f>V213+Y213+Z213</f>
        <v>4025</v>
      </c>
      <c r="AC213" s="34" t="e">
        <f>AB213+U213</f>
        <v>#REF!</v>
      </c>
      <c r="AD213" s="91"/>
      <c r="AE213" s="74"/>
    </row>
    <row r="214" spans="1:31" s="31" customFormat="1" ht="33" hidden="1" customHeight="1" x14ac:dyDescent="0.2">
      <c r="A214" s="62" t="s">
        <v>391</v>
      </c>
      <c r="B214" s="62"/>
      <c r="C214" s="63" t="s">
        <v>33</v>
      </c>
      <c r="D214" s="63" t="s">
        <v>45</v>
      </c>
      <c r="E214" s="37" t="s">
        <v>153</v>
      </c>
      <c r="F214" s="37" t="s">
        <v>392</v>
      </c>
      <c r="G214" s="37" t="s">
        <v>393</v>
      </c>
      <c r="H214" s="245">
        <v>45</v>
      </c>
      <c r="I214" s="62" t="s">
        <v>48</v>
      </c>
      <c r="J214" s="39">
        <v>585</v>
      </c>
      <c r="K214" s="40">
        <v>0</v>
      </c>
      <c r="L214" s="40">
        <v>0</v>
      </c>
      <c r="M214" s="40">
        <f t="shared" si="15"/>
        <v>0</v>
      </c>
      <c r="N214" s="42">
        <v>0</v>
      </c>
      <c r="O214" s="42">
        <v>22</v>
      </c>
      <c r="P214" s="67">
        <v>0.4</v>
      </c>
      <c r="Q214" s="67">
        <f t="shared" si="16"/>
        <v>0</v>
      </c>
      <c r="R214" s="44" t="s">
        <v>396</v>
      </c>
      <c r="S214" s="42">
        <v>0</v>
      </c>
      <c r="T214" s="41">
        <f>(M214*S214)</f>
        <v>0</v>
      </c>
      <c r="U214" s="41" t="e">
        <f>#REF!+Q214+T214</f>
        <v>#REF!</v>
      </c>
      <c r="V214" s="42">
        <f>M214*200</f>
        <v>0</v>
      </c>
      <c r="W214" s="42">
        <v>0</v>
      </c>
      <c r="X214" s="41">
        <v>149</v>
      </c>
      <c r="Y214" s="40">
        <f t="shared" si="17"/>
        <v>0</v>
      </c>
      <c r="Z214" s="45">
        <v>0</v>
      </c>
      <c r="AA214" s="46"/>
      <c r="AB214" s="41">
        <f>V214+Y214+Z214</f>
        <v>0</v>
      </c>
      <c r="AC214" s="41" t="e">
        <f>AB214+U214</f>
        <v>#REF!</v>
      </c>
      <c r="AD214" s="91" t="str">
        <f>A214</f>
        <v>636-PR</v>
      </c>
      <c r="AE214" s="74" t="s">
        <v>397</v>
      </c>
    </row>
    <row r="215" spans="1:31" s="31" customFormat="1" ht="36.5" hidden="1" customHeight="1" x14ac:dyDescent="0.2">
      <c r="A215" s="33" t="s">
        <v>391</v>
      </c>
      <c r="B215" s="33" t="s">
        <v>601</v>
      </c>
      <c r="C215" s="28" t="s">
        <v>33</v>
      </c>
      <c r="D215" s="28" t="s">
        <v>45</v>
      </c>
      <c r="E215" s="35" t="s">
        <v>153</v>
      </c>
      <c r="F215" s="35" t="s">
        <v>392</v>
      </c>
      <c r="G215" s="35" t="s">
        <v>393</v>
      </c>
      <c r="H215" s="220">
        <v>45</v>
      </c>
      <c r="I215" s="33" t="s">
        <v>48</v>
      </c>
      <c r="J215" s="51">
        <v>585</v>
      </c>
      <c r="K215" s="52">
        <v>0</v>
      </c>
      <c r="L215" s="52">
        <v>25</v>
      </c>
      <c r="M215" s="52">
        <f t="shared" si="15"/>
        <v>25</v>
      </c>
      <c r="N215" s="53">
        <v>28</v>
      </c>
      <c r="O215" s="53">
        <v>22</v>
      </c>
      <c r="P215" s="71">
        <v>0.4</v>
      </c>
      <c r="Q215" s="71">
        <f t="shared" si="16"/>
        <v>246.40000000000003</v>
      </c>
      <c r="R215" s="44" t="s">
        <v>398</v>
      </c>
      <c r="S215" s="53">
        <v>0</v>
      </c>
      <c r="T215" s="34">
        <f>(M215*S215)</f>
        <v>0</v>
      </c>
      <c r="U215" s="34" t="e">
        <f>#REF!+Q215+T215</f>
        <v>#REF!</v>
      </c>
      <c r="V215" s="53">
        <f>M215*200</f>
        <v>5000</v>
      </c>
      <c r="W215" s="53">
        <v>1</v>
      </c>
      <c r="X215" s="34">
        <v>160</v>
      </c>
      <c r="Y215" s="52">
        <f t="shared" si="17"/>
        <v>160</v>
      </c>
      <c r="Z215" s="46">
        <v>0</v>
      </c>
      <c r="AA215" s="46"/>
      <c r="AB215" s="34">
        <f>V215+Y215+Z215</f>
        <v>5160</v>
      </c>
      <c r="AC215" s="34" t="e">
        <f>AB215+U215</f>
        <v>#REF!</v>
      </c>
      <c r="AD215" s="91" t="str">
        <f>A215</f>
        <v>636-PR</v>
      </c>
      <c r="AE215" s="74"/>
    </row>
    <row r="216" spans="1:31" s="31" customFormat="1" ht="36.5" customHeight="1" x14ac:dyDescent="0.2">
      <c r="A216" s="178" t="s">
        <v>391</v>
      </c>
      <c r="B216" s="178" t="s">
        <v>758</v>
      </c>
      <c r="C216" s="179" t="s">
        <v>33</v>
      </c>
      <c r="D216" s="179" t="s">
        <v>50</v>
      </c>
      <c r="E216" s="180" t="s">
        <v>199</v>
      </c>
      <c r="F216" s="180" t="s">
        <v>416</v>
      </c>
      <c r="G216" s="180" t="s">
        <v>760</v>
      </c>
      <c r="H216" s="220">
        <v>45</v>
      </c>
      <c r="I216" s="33" t="s">
        <v>48</v>
      </c>
      <c r="J216" s="51">
        <v>585</v>
      </c>
      <c r="K216" s="52">
        <v>17</v>
      </c>
      <c r="L216" s="52">
        <v>0</v>
      </c>
      <c r="M216" s="52">
        <f t="shared" si="15"/>
        <v>17</v>
      </c>
      <c r="N216" s="53">
        <v>28</v>
      </c>
      <c r="O216" s="53">
        <v>98</v>
      </c>
      <c r="P216" s="71">
        <v>0.4</v>
      </c>
      <c r="Q216" s="71">
        <f t="shared" si="16"/>
        <v>1097.6000000000001</v>
      </c>
      <c r="R216" s="44" t="s">
        <v>399</v>
      </c>
      <c r="S216" s="53">
        <v>0</v>
      </c>
      <c r="T216" s="34">
        <f>(M216*S216)</f>
        <v>0</v>
      </c>
      <c r="U216" s="34" t="e">
        <f>#REF!+Q216+T216</f>
        <v>#REF!</v>
      </c>
      <c r="V216" s="53">
        <f>M216*200</f>
        <v>3400</v>
      </c>
      <c r="W216" s="53">
        <v>1</v>
      </c>
      <c r="X216" s="34">
        <v>709</v>
      </c>
      <c r="Y216" s="52">
        <f t="shared" si="17"/>
        <v>709</v>
      </c>
      <c r="Z216" s="46">
        <v>0</v>
      </c>
      <c r="AA216" s="46"/>
      <c r="AB216" s="34">
        <f>V216+Y216+Z216</f>
        <v>4109</v>
      </c>
      <c r="AC216" s="34" t="e">
        <f>AB216+U216</f>
        <v>#REF!</v>
      </c>
      <c r="AD216" s="91" t="str">
        <f>A216</f>
        <v>636-PR</v>
      </c>
      <c r="AE216" s="74"/>
    </row>
    <row r="217" spans="1:31" s="31" customFormat="1" ht="35.25" customHeight="1" x14ac:dyDescent="0.2">
      <c r="A217" s="33" t="s">
        <v>400</v>
      </c>
      <c r="B217" s="33"/>
      <c r="C217" s="28" t="s">
        <v>33</v>
      </c>
      <c r="D217" s="28" t="s">
        <v>50</v>
      </c>
      <c r="E217" s="35" t="s">
        <v>165</v>
      </c>
      <c r="F217" s="35" t="s">
        <v>401</v>
      </c>
      <c r="G217" s="35" t="s">
        <v>402</v>
      </c>
      <c r="H217" s="220">
        <v>45</v>
      </c>
      <c r="I217" s="33" t="s">
        <v>48</v>
      </c>
      <c r="J217" s="51">
        <v>585</v>
      </c>
      <c r="K217" s="52">
        <v>0</v>
      </c>
      <c r="L217" s="52">
        <v>17</v>
      </c>
      <c r="M217" s="52">
        <f t="shared" si="15"/>
        <v>17</v>
      </c>
      <c r="N217" s="53">
        <v>28</v>
      </c>
      <c r="O217" s="53">
        <v>120</v>
      </c>
      <c r="P217" s="71">
        <v>0.4</v>
      </c>
      <c r="Q217" s="71">
        <f t="shared" si="16"/>
        <v>1344</v>
      </c>
      <c r="R217" s="110" t="s">
        <v>403</v>
      </c>
      <c r="S217" s="53">
        <v>0</v>
      </c>
      <c r="T217" s="34">
        <f>(M217*S217)</f>
        <v>0</v>
      </c>
      <c r="U217" s="34" t="e">
        <f>#REF!+Q217+T217</f>
        <v>#REF!</v>
      </c>
      <c r="V217" s="53">
        <f>M217*200</f>
        <v>3400</v>
      </c>
      <c r="W217" s="53">
        <v>1</v>
      </c>
      <c r="X217" s="53">
        <v>650</v>
      </c>
      <c r="Y217" s="52">
        <f t="shared" si="17"/>
        <v>650</v>
      </c>
      <c r="Z217" s="46">
        <v>0</v>
      </c>
      <c r="AA217" s="46"/>
      <c r="AB217" s="34">
        <f>V217+Y217+Z217</f>
        <v>4050</v>
      </c>
      <c r="AC217" s="34" t="e">
        <f>AB217+U217</f>
        <v>#REF!</v>
      </c>
      <c r="AD217" s="91" t="str">
        <f>A217</f>
        <v>640-PR</v>
      </c>
      <c r="AE217" s="74"/>
    </row>
    <row r="218" spans="1:31" s="31" customFormat="1" ht="36" customHeight="1" x14ac:dyDescent="0.2">
      <c r="A218" s="33" t="s">
        <v>400</v>
      </c>
      <c r="B218" s="33" t="s">
        <v>614</v>
      </c>
      <c r="C218" s="28" t="s">
        <v>33</v>
      </c>
      <c r="D218" s="28" t="s">
        <v>50</v>
      </c>
      <c r="E218" s="35" t="s">
        <v>385</v>
      </c>
      <c r="F218" s="35" t="s">
        <v>401</v>
      </c>
      <c r="G218" s="35" t="s">
        <v>402</v>
      </c>
      <c r="H218" s="220">
        <v>45</v>
      </c>
      <c r="I218" s="33" t="s">
        <v>48</v>
      </c>
      <c r="J218" s="51">
        <v>585</v>
      </c>
      <c r="K218" s="52">
        <v>0</v>
      </c>
      <c r="L218" s="52">
        <v>0</v>
      </c>
      <c r="M218" s="52">
        <f t="shared" si="15"/>
        <v>0</v>
      </c>
      <c r="N218" s="53">
        <v>0</v>
      </c>
      <c r="O218" s="53">
        <v>14</v>
      </c>
      <c r="P218" s="71">
        <v>0.4</v>
      </c>
      <c r="Q218" s="71">
        <f t="shared" si="16"/>
        <v>0</v>
      </c>
      <c r="R218" s="110" t="s">
        <v>404</v>
      </c>
      <c r="S218" s="53">
        <v>0</v>
      </c>
      <c r="T218" s="34">
        <f>(M218*S218)</f>
        <v>0</v>
      </c>
      <c r="U218" s="34" t="e">
        <f>#REF!+Q218+T218</f>
        <v>#REF!</v>
      </c>
      <c r="V218" s="53">
        <f>M218*200</f>
        <v>0</v>
      </c>
      <c r="W218" s="53">
        <v>0</v>
      </c>
      <c r="X218" s="53">
        <v>160</v>
      </c>
      <c r="Y218" s="52">
        <f t="shared" si="17"/>
        <v>0</v>
      </c>
      <c r="Z218" s="46">
        <v>0</v>
      </c>
      <c r="AA218" s="52"/>
      <c r="AB218" s="34">
        <f>V218+Y218+Z218</f>
        <v>0</v>
      </c>
      <c r="AC218" s="34" t="e">
        <f>AB218+U218</f>
        <v>#REF!</v>
      </c>
      <c r="AD218" s="91" t="str">
        <f>A218</f>
        <v>640-PR</v>
      </c>
      <c r="AE218" s="74"/>
    </row>
    <row r="219" spans="1:31" s="31" customFormat="1" ht="36" customHeight="1" x14ac:dyDescent="0.2">
      <c r="A219" s="33" t="s">
        <v>400</v>
      </c>
      <c r="B219" s="33" t="s">
        <v>604</v>
      </c>
      <c r="C219" s="28" t="s">
        <v>33</v>
      </c>
      <c r="D219" s="28" t="s">
        <v>50</v>
      </c>
      <c r="E219" s="35" t="s">
        <v>385</v>
      </c>
      <c r="F219" s="35" t="s">
        <v>401</v>
      </c>
      <c r="G219" s="35" t="s">
        <v>402</v>
      </c>
      <c r="H219" s="220">
        <v>45</v>
      </c>
      <c r="I219" s="33" t="s">
        <v>48</v>
      </c>
      <c r="J219" s="51">
        <v>585</v>
      </c>
      <c r="K219" s="52">
        <v>0</v>
      </c>
      <c r="L219" s="52">
        <v>0</v>
      </c>
      <c r="M219" s="52">
        <f t="shared" si="15"/>
        <v>0</v>
      </c>
      <c r="N219" s="53">
        <v>0</v>
      </c>
      <c r="O219" s="53">
        <v>14</v>
      </c>
      <c r="P219" s="71">
        <v>0.4</v>
      </c>
      <c r="Q219" s="71">
        <f t="shared" si="16"/>
        <v>0</v>
      </c>
      <c r="R219" s="110" t="s">
        <v>404</v>
      </c>
      <c r="S219" s="53">
        <v>0</v>
      </c>
      <c r="T219" s="34">
        <f>(M219*S219)</f>
        <v>0</v>
      </c>
      <c r="U219" s="34" t="e">
        <f>#REF!+Q219+T219</f>
        <v>#REF!</v>
      </c>
      <c r="V219" s="53">
        <f>M219*200</f>
        <v>0</v>
      </c>
      <c r="W219" s="53">
        <v>0</v>
      </c>
      <c r="X219" s="53">
        <v>160</v>
      </c>
      <c r="Y219" s="52">
        <f t="shared" si="17"/>
        <v>0</v>
      </c>
      <c r="Z219" s="46">
        <v>0</v>
      </c>
      <c r="AA219" s="52"/>
      <c r="AB219" s="34">
        <f>V219+Y219+Z219</f>
        <v>0</v>
      </c>
      <c r="AC219" s="34" t="e">
        <f>AB219+U219</f>
        <v>#REF!</v>
      </c>
      <c r="AD219" s="91" t="str">
        <f>A219</f>
        <v>640-PR</v>
      </c>
      <c r="AE219" s="74"/>
    </row>
    <row r="220" spans="1:31" s="31" customFormat="1" ht="59.25" hidden="1" customHeight="1" x14ac:dyDescent="0.2">
      <c r="A220" s="33" t="s">
        <v>405</v>
      </c>
      <c r="B220" s="33" t="s">
        <v>32</v>
      </c>
      <c r="C220" s="28" t="s">
        <v>77</v>
      </c>
      <c r="D220" s="28" t="s">
        <v>103</v>
      </c>
      <c r="E220" s="35" t="s">
        <v>406</v>
      </c>
      <c r="F220" s="35" t="s">
        <v>363</v>
      </c>
      <c r="G220" s="35" t="s">
        <v>364</v>
      </c>
      <c r="H220" s="220">
        <v>42</v>
      </c>
      <c r="I220" s="33" t="s">
        <v>48</v>
      </c>
      <c r="J220" s="51">
        <v>585</v>
      </c>
      <c r="K220" s="52">
        <v>0</v>
      </c>
      <c r="L220" s="52">
        <v>20</v>
      </c>
      <c r="M220" s="52">
        <f t="shared" si="15"/>
        <v>20</v>
      </c>
      <c r="N220" s="53">
        <v>28</v>
      </c>
      <c r="O220" s="53">
        <v>36</v>
      </c>
      <c r="P220" s="71">
        <v>0.4</v>
      </c>
      <c r="Q220" s="71">
        <f t="shared" si="16"/>
        <v>403.2</v>
      </c>
      <c r="R220" s="44" t="s">
        <v>407</v>
      </c>
      <c r="S220" s="53">
        <v>0</v>
      </c>
      <c r="T220" s="34">
        <f>(M220*S220)</f>
        <v>0</v>
      </c>
      <c r="U220" s="34" t="e">
        <f>#REF!+Q220+T220</f>
        <v>#REF!</v>
      </c>
      <c r="V220" s="53">
        <f>M220*200</f>
        <v>4000</v>
      </c>
      <c r="W220" s="53">
        <v>1</v>
      </c>
      <c r="X220" s="53">
        <v>200</v>
      </c>
      <c r="Y220" s="52">
        <f t="shared" si="17"/>
        <v>200</v>
      </c>
      <c r="Z220" s="46">
        <v>0</v>
      </c>
      <c r="AA220" s="46"/>
      <c r="AB220" s="34">
        <f>V220+Y220+Z220</f>
        <v>4200</v>
      </c>
      <c r="AC220" s="34" t="e">
        <f>AB220+U220</f>
        <v>#REF!</v>
      </c>
      <c r="AD220" s="57" t="str">
        <f>A220</f>
        <v>642-A</v>
      </c>
      <c r="AE220" s="74"/>
    </row>
    <row r="221" spans="1:31" s="31" customFormat="1" ht="48" hidden="1" customHeight="1" x14ac:dyDescent="0.2">
      <c r="A221" s="33" t="s">
        <v>405</v>
      </c>
      <c r="B221" s="33" t="s">
        <v>643</v>
      </c>
      <c r="C221" s="28" t="s">
        <v>77</v>
      </c>
      <c r="D221" s="28" t="s">
        <v>103</v>
      </c>
      <c r="E221" s="35" t="s">
        <v>181</v>
      </c>
      <c r="F221" s="35" t="s">
        <v>166</v>
      </c>
      <c r="G221" s="35" t="s">
        <v>359</v>
      </c>
      <c r="H221" s="220">
        <v>42</v>
      </c>
      <c r="I221" s="33" t="s">
        <v>48</v>
      </c>
      <c r="J221" s="51">
        <v>585</v>
      </c>
      <c r="K221" s="52">
        <v>0</v>
      </c>
      <c r="L221" s="52">
        <v>0</v>
      </c>
      <c r="M221" s="52">
        <f t="shared" si="15"/>
        <v>0</v>
      </c>
      <c r="N221" s="53">
        <v>0</v>
      </c>
      <c r="O221" s="53">
        <v>36</v>
      </c>
      <c r="P221" s="71">
        <v>0.4</v>
      </c>
      <c r="Q221" s="71">
        <f t="shared" si="16"/>
        <v>0</v>
      </c>
      <c r="R221" s="44" t="s">
        <v>408</v>
      </c>
      <c r="S221" s="53">
        <v>0</v>
      </c>
      <c r="T221" s="34">
        <f>(M221*S221)</f>
        <v>0</v>
      </c>
      <c r="U221" s="34" t="e">
        <f>#REF!+Q221+T221</f>
        <v>#REF!</v>
      </c>
      <c r="V221" s="53">
        <f>M221*200</f>
        <v>0</v>
      </c>
      <c r="W221" s="53">
        <v>0</v>
      </c>
      <c r="X221" s="53">
        <v>200</v>
      </c>
      <c r="Y221" s="52">
        <f t="shared" si="17"/>
        <v>0</v>
      </c>
      <c r="Z221" s="46">
        <v>0</v>
      </c>
      <c r="AA221" s="46"/>
      <c r="AB221" s="34">
        <f>V221+Y221+Z221</f>
        <v>0</v>
      </c>
      <c r="AC221" s="34" t="e">
        <f>AB221+U221</f>
        <v>#REF!</v>
      </c>
      <c r="AD221" s="57" t="str">
        <f>A221</f>
        <v>642-A</v>
      </c>
      <c r="AE221" s="74" t="s">
        <v>195</v>
      </c>
    </row>
    <row r="222" spans="1:31" s="31" customFormat="1" ht="44" hidden="1" customHeight="1" x14ac:dyDescent="0.2">
      <c r="A222" s="33" t="s">
        <v>409</v>
      </c>
      <c r="B222" s="33" t="s">
        <v>644</v>
      </c>
      <c r="C222" s="28" t="s">
        <v>77</v>
      </c>
      <c r="D222" s="28" t="s">
        <v>103</v>
      </c>
      <c r="E222" s="35" t="s">
        <v>406</v>
      </c>
      <c r="F222" s="35" t="s">
        <v>410</v>
      </c>
      <c r="G222" s="35" t="s">
        <v>411</v>
      </c>
      <c r="H222" s="220">
        <v>42</v>
      </c>
      <c r="I222" s="33" t="s">
        <v>48</v>
      </c>
      <c r="J222" s="51">
        <v>585</v>
      </c>
      <c r="K222" s="52">
        <v>0</v>
      </c>
      <c r="L222" s="52">
        <v>0</v>
      </c>
      <c r="M222" s="52">
        <f t="shared" si="15"/>
        <v>0</v>
      </c>
      <c r="N222" s="53">
        <v>0</v>
      </c>
      <c r="O222" s="53">
        <v>12</v>
      </c>
      <c r="P222" s="71">
        <v>0.4</v>
      </c>
      <c r="Q222" s="71">
        <f t="shared" si="16"/>
        <v>0</v>
      </c>
      <c r="R222" s="44" t="s">
        <v>412</v>
      </c>
      <c r="S222" s="53">
        <v>0</v>
      </c>
      <c r="T222" s="34">
        <f>(M222*S222)</f>
        <v>0</v>
      </c>
      <c r="U222" s="34" t="e">
        <f>#REF!+Q222+T222</f>
        <v>#REF!</v>
      </c>
      <c r="V222" s="53">
        <f>M222*200</f>
        <v>0</v>
      </c>
      <c r="W222" s="53">
        <v>0</v>
      </c>
      <c r="X222" s="53">
        <v>148</v>
      </c>
      <c r="Y222" s="52">
        <f t="shared" si="17"/>
        <v>0</v>
      </c>
      <c r="Z222" s="46">
        <v>0</v>
      </c>
      <c r="AA222" s="46"/>
      <c r="AB222" s="34">
        <f>V222+Y222+Z222</f>
        <v>0</v>
      </c>
      <c r="AC222" s="34" t="e">
        <f>AB222+U222</f>
        <v>#REF!</v>
      </c>
      <c r="AD222" s="57" t="str">
        <f>A222</f>
        <v>643-PR</v>
      </c>
      <c r="AE222" s="74"/>
    </row>
    <row r="223" spans="1:31" s="31" customFormat="1" ht="44" hidden="1" customHeight="1" x14ac:dyDescent="0.2">
      <c r="A223" s="178" t="s">
        <v>409</v>
      </c>
      <c r="B223" s="178" t="s">
        <v>676</v>
      </c>
      <c r="C223" s="179" t="s">
        <v>77</v>
      </c>
      <c r="D223" s="179" t="s">
        <v>103</v>
      </c>
      <c r="E223" s="180" t="s">
        <v>181</v>
      </c>
      <c r="F223" s="180" t="s">
        <v>392</v>
      </c>
      <c r="G223" s="180" t="s">
        <v>413</v>
      </c>
      <c r="H223" s="220">
        <v>42</v>
      </c>
      <c r="I223" s="33" t="s">
        <v>48</v>
      </c>
      <c r="J223" s="51">
        <v>585</v>
      </c>
      <c r="K223" s="181">
        <v>0</v>
      </c>
      <c r="L223" s="181">
        <v>20</v>
      </c>
      <c r="M223" s="52">
        <f t="shared" si="15"/>
        <v>20</v>
      </c>
      <c r="N223" s="53">
        <v>28</v>
      </c>
      <c r="O223" s="53">
        <v>36</v>
      </c>
      <c r="P223" s="71">
        <v>0.4</v>
      </c>
      <c r="Q223" s="71">
        <f t="shared" si="16"/>
        <v>403.2</v>
      </c>
      <c r="R223" s="44"/>
      <c r="S223" s="53">
        <v>0</v>
      </c>
      <c r="T223" s="34">
        <f>(M223*S223)</f>
        <v>0</v>
      </c>
      <c r="U223" s="34" t="e">
        <f>#REF!+Q223+T223</f>
        <v>#REF!</v>
      </c>
      <c r="V223" s="53">
        <f>M223*200</f>
        <v>4000</v>
      </c>
      <c r="W223" s="53">
        <v>1</v>
      </c>
      <c r="X223" s="53">
        <v>200</v>
      </c>
      <c r="Y223" s="52">
        <f t="shared" si="17"/>
        <v>200</v>
      </c>
      <c r="Z223" s="46"/>
      <c r="AA223" s="46"/>
      <c r="AB223" s="34">
        <f>V223+Y223+Z223</f>
        <v>4200</v>
      </c>
      <c r="AC223" s="34" t="e">
        <f>AB223+U223</f>
        <v>#REF!</v>
      </c>
      <c r="AD223" s="57"/>
      <c r="AE223" s="74"/>
    </row>
    <row r="224" spans="1:31" s="31" customFormat="1" ht="56" hidden="1" customHeight="1" x14ac:dyDescent="0.2">
      <c r="A224" s="33" t="s">
        <v>409</v>
      </c>
      <c r="B224" s="33"/>
      <c r="C224" s="28" t="s">
        <v>77</v>
      </c>
      <c r="D224" s="28" t="s">
        <v>103</v>
      </c>
      <c r="E224" s="35" t="s">
        <v>192</v>
      </c>
      <c r="F224" s="35" t="s">
        <v>392</v>
      </c>
      <c r="G224" s="35" t="s">
        <v>413</v>
      </c>
      <c r="H224" s="220">
        <v>42</v>
      </c>
      <c r="I224" s="33" t="s">
        <v>48</v>
      </c>
      <c r="J224" s="51">
        <v>585</v>
      </c>
      <c r="K224" s="52">
        <v>0</v>
      </c>
      <c r="L224" s="52">
        <v>18</v>
      </c>
      <c r="M224" s="52">
        <f t="shared" si="15"/>
        <v>18</v>
      </c>
      <c r="N224" s="53">
        <v>28</v>
      </c>
      <c r="O224" s="53">
        <v>19</v>
      </c>
      <c r="P224" s="71">
        <v>0.4</v>
      </c>
      <c r="Q224" s="71">
        <f t="shared" si="16"/>
        <v>212.8</v>
      </c>
      <c r="R224" s="44" t="s">
        <v>414</v>
      </c>
      <c r="S224" s="53">
        <v>0</v>
      </c>
      <c r="T224" s="34">
        <f>(M224*S224)</f>
        <v>0</v>
      </c>
      <c r="U224" s="34" t="e">
        <f>#REF!+Q224+T224</f>
        <v>#REF!</v>
      </c>
      <c r="V224" s="53">
        <f>M224*200</f>
        <v>3600</v>
      </c>
      <c r="W224" s="53">
        <v>1</v>
      </c>
      <c r="X224" s="53">
        <v>165</v>
      </c>
      <c r="Y224" s="52">
        <f t="shared" si="17"/>
        <v>165</v>
      </c>
      <c r="Z224" s="46">
        <v>0</v>
      </c>
      <c r="AA224" s="46"/>
      <c r="AB224" s="34">
        <f>V224+Y224+Z224</f>
        <v>3765</v>
      </c>
      <c r="AC224" s="34" t="e">
        <f>AB224+U224</f>
        <v>#REF!</v>
      </c>
      <c r="AD224" s="57" t="str">
        <f>A224</f>
        <v>643-PR</v>
      </c>
      <c r="AE224" s="74"/>
    </row>
    <row r="225" spans="1:31" s="31" customFormat="1" ht="56" hidden="1" customHeight="1" x14ac:dyDescent="0.2">
      <c r="A225" s="33" t="s">
        <v>409</v>
      </c>
      <c r="B225" s="33" t="s">
        <v>645</v>
      </c>
      <c r="C225" s="28" t="s">
        <v>77</v>
      </c>
      <c r="D225" s="28" t="s">
        <v>103</v>
      </c>
      <c r="E225" s="35" t="s">
        <v>189</v>
      </c>
      <c r="F225" s="35" t="s">
        <v>392</v>
      </c>
      <c r="G225" s="35" t="s">
        <v>413</v>
      </c>
      <c r="H225" s="220">
        <v>42</v>
      </c>
      <c r="I225" s="33" t="s">
        <v>48</v>
      </c>
      <c r="J225" s="51">
        <v>585</v>
      </c>
      <c r="K225" s="52">
        <v>0</v>
      </c>
      <c r="L225" s="52">
        <v>15</v>
      </c>
      <c r="M225" s="52">
        <f t="shared" si="15"/>
        <v>15</v>
      </c>
      <c r="N225" s="53">
        <v>28</v>
      </c>
      <c r="O225" s="53">
        <v>23</v>
      </c>
      <c r="P225" s="71">
        <v>0.4</v>
      </c>
      <c r="Q225" s="71">
        <f t="shared" si="16"/>
        <v>257.60000000000002</v>
      </c>
      <c r="R225" s="44"/>
      <c r="S225" s="53">
        <v>0</v>
      </c>
      <c r="T225" s="34">
        <f>(M225*S225)</f>
        <v>0</v>
      </c>
      <c r="U225" s="34" t="e">
        <f>#REF!+Q225+T225</f>
        <v>#REF!</v>
      </c>
      <c r="V225" s="53">
        <f>M225*200</f>
        <v>3000</v>
      </c>
      <c r="W225" s="53">
        <v>1</v>
      </c>
      <c r="X225" s="53">
        <v>153</v>
      </c>
      <c r="Y225" s="52">
        <f t="shared" si="17"/>
        <v>153</v>
      </c>
      <c r="Z225" s="46">
        <v>0</v>
      </c>
      <c r="AA225" s="46"/>
      <c r="AB225" s="34">
        <f>V225+Y225+Z225</f>
        <v>3153</v>
      </c>
      <c r="AC225" s="34" t="e">
        <f>AB225+U225</f>
        <v>#REF!</v>
      </c>
      <c r="AD225" s="57"/>
      <c r="AE225" s="74"/>
    </row>
    <row r="226" spans="1:31" s="31" customFormat="1" ht="30" hidden="1" customHeight="1" x14ac:dyDescent="0.2">
      <c r="A226" s="33" t="s">
        <v>409</v>
      </c>
      <c r="B226" s="33"/>
      <c r="C226" s="28" t="s">
        <v>77</v>
      </c>
      <c r="D226" s="28" t="s">
        <v>108</v>
      </c>
      <c r="E226" s="89" t="s">
        <v>415</v>
      </c>
      <c r="F226" s="35" t="s">
        <v>416</v>
      </c>
      <c r="G226" s="35" t="s">
        <v>417</v>
      </c>
      <c r="H226" s="220">
        <v>56</v>
      </c>
      <c r="I226" s="33" t="s">
        <v>48</v>
      </c>
      <c r="J226" s="51">
        <v>585</v>
      </c>
      <c r="K226" s="52">
        <v>19</v>
      </c>
      <c r="L226" s="52">
        <v>0</v>
      </c>
      <c r="M226" s="52">
        <f t="shared" si="15"/>
        <v>19</v>
      </c>
      <c r="N226" s="53">
        <v>36</v>
      </c>
      <c r="O226" s="53">
        <v>22</v>
      </c>
      <c r="P226" s="71">
        <v>0.4</v>
      </c>
      <c r="Q226" s="71">
        <f t="shared" si="16"/>
        <v>316.8</v>
      </c>
      <c r="R226" s="107" t="s">
        <v>418</v>
      </c>
      <c r="S226" s="34">
        <v>0</v>
      </c>
      <c r="T226" s="34">
        <v>0</v>
      </c>
      <c r="U226" s="34" t="e">
        <f>#REF!+Q226+T226</f>
        <v>#REF!</v>
      </c>
      <c r="V226" s="53">
        <f>M226*200</f>
        <v>3800</v>
      </c>
      <c r="W226" s="53">
        <v>1</v>
      </c>
      <c r="X226" s="52">
        <v>225</v>
      </c>
      <c r="Y226" s="52">
        <f t="shared" si="17"/>
        <v>225</v>
      </c>
      <c r="Z226" s="34">
        <v>0</v>
      </c>
      <c r="AA226" s="34"/>
      <c r="AB226" s="34">
        <f>V226+Y226+Z226</f>
        <v>4025</v>
      </c>
      <c r="AC226" s="34" t="e">
        <f>AB226+U226</f>
        <v>#REF!</v>
      </c>
      <c r="AD226" s="57" t="str">
        <f>A226</f>
        <v>643-PR</v>
      </c>
      <c r="AE226" s="74"/>
    </row>
    <row r="227" spans="1:31" s="31" customFormat="1" ht="30.75" hidden="1" customHeight="1" x14ac:dyDescent="0.2">
      <c r="A227" s="33" t="s">
        <v>409</v>
      </c>
      <c r="B227" s="33"/>
      <c r="C227" s="28" t="s">
        <v>77</v>
      </c>
      <c r="D227" s="28" t="s">
        <v>108</v>
      </c>
      <c r="E227" s="89" t="s">
        <v>415</v>
      </c>
      <c r="F227" s="35" t="s">
        <v>416</v>
      </c>
      <c r="G227" s="35" t="s">
        <v>417</v>
      </c>
      <c r="H227" s="220">
        <v>56</v>
      </c>
      <c r="I227" s="33" t="s">
        <v>48</v>
      </c>
      <c r="J227" s="51">
        <v>585</v>
      </c>
      <c r="K227" s="52">
        <v>0</v>
      </c>
      <c r="L227" s="52">
        <v>18</v>
      </c>
      <c r="M227" s="52">
        <v>18</v>
      </c>
      <c r="N227" s="53">
        <v>36</v>
      </c>
      <c r="O227" s="53">
        <v>22</v>
      </c>
      <c r="P227" s="71">
        <v>0.4</v>
      </c>
      <c r="Q227" s="71">
        <f t="shared" si="16"/>
        <v>316.8</v>
      </c>
      <c r="R227" s="107" t="s">
        <v>419</v>
      </c>
      <c r="S227" s="34">
        <v>0</v>
      </c>
      <c r="T227" s="34">
        <v>0</v>
      </c>
      <c r="U227" s="34" t="e">
        <f>#REF!+Q227+T227</f>
        <v>#REF!</v>
      </c>
      <c r="V227" s="53">
        <f>M227*200</f>
        <v>3600</v>
      </c>
      <c r="W227" s="53">
        <v>1</v>
      </c>
      <c r="X227" s="52">
        <v>225</v>
      </c>
      <c r="Y227" s="52">
        <f t="shared" si="17"/>
        <v>225</v>
      </c>
      <c r="Z227" s="34">
        <v>0</v>
      </c>
      <c r="AA227" s="34"/>
      <c r="AB227" s="34">
        <f>V227+Y227+Z227</f>
        <v>3825</v>
      </c>
      <c r="AC227" s="34" t="e">
        <f>AB227+U227</f>
        <v>#REF!</v>
      </c>
      <c r="AD227" s="57" t="str">
        <f>A227</f>
        <v>643-PR</v>
      </c>
      <c r="AE227" s="74"/>
    </row>
    <row r="228" spans="1:31" s="31" customFormat="1" ht="37.5" hidden="1" customHeight="1" x14ac:dyDescent="0.2">
      <c r="A228" s="62" t="s">
        <v>409</v>
      </c>
      <c r="B228" s="62"/>
      <c r="C228" s="63" t="s">
        <v>77</v>
      </c>
      <c r="D228" s="63" t="s">
        <v>108</v>
      </c>
      <c r="E228" s="95" t="s">
        <v>415</v>
      </c>
      <c r="F228" s="37" t="s">
        <v>420</v>
      </c>
      <c r="G228" s="37" t="s">
        <v>421</v>
      </c>
      <c r="H228" s="245">
        <v>42</v>
      </c>
      <c r="I228" s="62" t="s">
        <v>48</v>
      </c>
      <c r="J228" s="39">
        <v>585</v>
      </c>
      <c r="K228" s="40">
        <v>0</v>
      </c>
      <c r="L228" s="40">
        <v>0</v>
      </c>
      <c r="M228" s="40">
        <f t="shared" ref="M228:M295" si="18">K228+L228</f>
        <v>0</v>
      </c>
      <c r="N228" s="42">
        <v>0</v>
      </c>
      <c r="O228" s="42">
        <v>22</v>
      </c>
      <c r="P228" s="67">
        <v>0.4</v>
      </c>
      <c r="Q228" s="67">
        <f t="shared" si="16"/>
        <v>0</v>
      </c>
      <c r="R228" s="44" t="s">
        <v>422</v>
      </c>
      <c r="S228" s="42">
        <v>0</v>
      </c>
      <c r="T228" s="41">
        <f>(M228*S228)</f>
        <v>0</v>
      </c>
      <c r="U228" s="41" t="e">
        <f>#REF!+Q228+T228</f>
        <v>#REF!</v>
      </c>
      <c r="V228" s="42">
        <f>M228*200</f>
        <v>0</v>
      </c>
      <c r="W228" s="42">
        <v>0</v>
      </c>
      <c r="X228" s="42">
        <v>225</v>
      </c>
      <c r="Y228" s="40">
        <f t="shared" si="17"/>
        <v>0</v>
      </c>
      <c r="Z228" s="45">
        <v>0</v>
      </c>
      <c r="AA228" s="46"/>
      <c r="AB228" s="41">
        <f>V228+Y228+Z228</f>
        <v>0</v>
      </c>
      <c r="AC228" s="41" t="e">
        <f>AB228+U228</f>
        <v>#REF!</v>
      </c>
      <c r="AD228" s="57" t="str">
        <f>A228</f>
        <v>643-PR</v>
      </c>
      <c r="AE228" s="74"/>
    </row>
    <row r="229" spans="1:31" s="31" customFormat="1" ht="45.75" hidden="1" customHeight="1" x14ac:dyDescent="0.2">
      <c r="A229" s="62" t="s">
        <v>409</v>
      </c>
      <c r="B229" s="62"/>
      <c r="C229" s="63" t="s">
        <v>77</v>
      </c>
      <c r="D229" s="63" t="s">
        <v>108</v>
      </c>
      <c r="E229" s="37" t="s">
        <v>207</v>
      </c>
      <c r="F229" s="37" t="s">
        <v>423</v>
      </c>
      <c r="G229" s="37" t="s">
        <v>424</v>
      </c>
      <c r="H229" s="245">
        <v>42</v>
      </c>
      <c r="I229" s="62" t="s">
        <v>48</v>
      </c>
      <c r="J229" s="39">
        <v>585</v>
      </c>
      <c r="K229" s="40">
        <v>0</v>
      </c>
      <c r="L229" s="40">
        <v>0</v>
      </c>
      <c r="M229" s="40">
        <f t="shared" si="18"/>
        <v>0</v>
      </c>
      <c r="N229" s="42">
        <v>0</v>
      </c>
      <c r="O229" s="42">
        <v>12</v>
      </c>
      <c r="P229" s="67">
        <v>0.4</v>
      </c>
      <c r="Q229" s="67">
        <f t="shared" si="16"/>
        <v>0</v>
      </c>
      <c r="R229" s="44" t="s">
        <v>425</v>
      </c>
      <c r="S229" s="42">
        <v>0</v>
      </c>
      <c r="T229" s="41">
        <f>(M229*S229)</f>
        <v>0</v>
      </c>
      <c r="U229" s="41" t="e">
        <f>#REF!+Q229+T229</f>
        <v>#REF!</v>
      </c>
      <c r="V229" s="42">
        <f>M229*200</f>
        <v>0</v>
      </c>
      <c r="W229" s="42">
        <v>0</v>
      </c>
      <c r="X229" s="42">
        <v>205</v>
      </c>
      <c r="Y229" s="40">
        <f t="shared" si="17"/>
        <v>0</v>
      </c>
      <c r="Z229" s="45">
        <v>0</v>
      </c>
      <c r="AA229" s="46"/>
      <c r="AB229" s="41">
        <f>V229+Y229+Z229</f>
        <v>0</v>
      </c>
      <c r="AC229" s="41" t="e">
        <f>AB229+U229</f>
        <v>#REF!</v>
      </c>
      <c r="AD229" s="49" t="str">
        <f>A229</f>
        <v>643-PR</v>
      </c>
      <c r="AE229" s="74"/>
    </row>
    <row r="230" spans="1:31" s="31" customFormat="1" ht="45.75" hidden="1" customHeight="1" x14ac:dyDescent="0.2">
      <c r="A230" s="62" t="s">
        <v>409</v>
      </c>
      <c r="B230" s="62"/>
      <c r="C230" s="63" t="s">
        <v>77</v>
      </c>
      <c r="D230" s="63" t="s">
        <v>108</v>
      </c>
      <c r="E230" s="37" t="s">
        <v>207</v>
      </c>
      <c r="F230" s="37" t="s">
        <v>423</v>
      </c>
      <c r="G230" s="37" t="s">
        <v>424</v>
      </c>
      <c r="H230" s="245">
        <v>42</v>
      </c>
      <c r="I230" s="62" t="s">
        <v>48</v>
      </c>
      <c r="J230" s="39">
        <v>585</v>
      </c>
      <c r="K230" s="40">
        <v>0</v>
      </c>
      <c r="L230" s="40">
        <v>0</v>
      </c>
      <c r="M230" s="40">
        <f t="shared" si="18"/>
        <v>0</v>
      </c>
      <c r="N230" s="42">
        <v>0</v>
      </c>
      <c r="O230" s="42">
        <v>12</v>
      </c>
      <c r="P230" s="67">
        <v>0.4</v>
      </c>
      <c r="Q230" s="67">
        <f t="shared" si="16"/>
        <v>0</v>
      </c>
      <c r="R230" s="44" t="s">
        <v>425</v>
      </c>
      <c r="S230" s="42">
        <v>0</v>
      </c>
      <c r="T230" s="41">
        <f>(M230*S230)</f>
        <v>0</v>
      </c>
      <c r="U230" s="41" t="e">
        <f>#REF!+Q230+T230</f>
        <v>#REF!</v>
      </c>
      <c r="V230" s="42">
        <f>M230*200</f>
        <v>0</v>
      </c>
      <c r="W230" s="42">
        <v>0</v>
      </c>
      <c r="X230" s="42">
        <v>205</v>
      </c>
      <c r="Y230" s="40">
        <f t="shared" si="17"/>
        <v>0</v>
      </c>
      <c r="Z230" s="45">
        <v>0</v>
      </c>
      <c r="AA230" s="46"/>
      <c r="AB230" s="41">
        <f>V230+Y230+Z230</f>
        <v>0</v>
      </c>
      <c r="AC230" s="41" t="e">
        <f>AB230+U230</f>
        <v>#REF!</v>
      </c>
      <c r="AD230" s="49" t="str">
        <f>A230</f>
        <v>643-PR</v>
      </c>
      <c r="AE230" s="74"/>
    </row>
    <row r="231" spans="1:31" s="31" customFormat="1" ht="40.5" hidden="1" customHeight="1" x14ac:dyDescent="0.2">
      <c r="A231" s="33" t="s">
        <v>409</v>
      </c>
      <c r="B231" s="33"/>
      <c r="C231" s="28" t="s">
        <v>77</v>
      </c>
      <c r="D231" s="28" t="s">
        <v>108</v>
      </c>
      <c r="E231" s="35" t="s">
        <v>213</v>
      </c>
      <c r="F231" s="35" t="s">
        <v>426</v>
      </c>
      <c r="G231" s="35" t="s">
        <v>411</v>
      </c>
      <c r="H231" s="220">
        <v>42</v>
      </c>
      <c r="I231" s="33" t="s">
        <v>48</v>
      </c>
      <c r="J231" s="51">
        <v>585</v>
      </c>
      <c r="K231" s="52">
        <v>20</v>
      </c>
      <c r="L231" s="52">
        <v>0</v>
      </c>
      <c r="M231" s="52">
        <f t="shared" si="18"/>
        <v>20</v>
      </c>
      <c r="N231" s="53">
        <v>28</v>
      </c>
      <c r="O231" s="53">
        <v>12</v>
      </c>
      <c r="P231" s="71">
        <v>0.4</v>
      </c>
      <c r="Q231" s="71">
        <f t="shared" si="16"/>
        <v>134.40000000000003</v>
      </c>
      <c r="R231" s="44" t="s">
        <v>427</v>
      </c>
      <c r="S231" s="53">
        <v>0</v>
      </c>
      <c r="T231" s="34">
        <f>(M231*S231)</f>
        <v>0</v>
      </c>
      <c r="U231" s="34" t="e">
        <f>#REF!+Q231+T231</f>
        <v>#REF!</v>
      </c>
      <c r="V231" s="53">
        <f>M231*200</f>
        <v>4000</v>
      </c>
      <c r="W231" s="53">
        <v>1</v>
      </c>
      <c r="X231" s="53">
        <v>154</v>
      </c>
      <c r="Y231" s="52">
        <f t="shared" si="17"/>
        <v>154</v>
      </c>
      <c r="Z231" s="46">
        <v>0</v>
      </c>
      <c r="AA231" s="46"/>
      <c r="AB231" s="34">
        <f>V231+Y231+Z231</f>
        <v>4154</v>
      </c>
      <c r="AC231" s="34" t="e">
        <f>AB231+U231</f>
        <v>#REF!</v>
      </c>
      <c r="AD231" s="57" t="str">
        <f>A231</f>
        <v>643-PR</v>
      </c>
      <c r="AE231" s="74"/>
    </row>
    <row r="232" spans="1:31" s="31" customFormat="1" ht="38.25" hidden="1" customHeight="1" x14ac:dyDescent="0.2">
      <c r="A232" s="33" t="s">
        <v>409</v>
      </c>
      <c r="B232" s="33"/>
      <c r="C232" s="28" t="s">
        <v>77</v>
      </c>
      <c r="D232" s="28" t="s">
        <v>108</v>
      </c>
      <c r="E232" s="35" t="s">
        <v>213</v>
      </c>
      <c r="F232" s="35" t="s">
        <v>392</v>
      </c>
      <c r="G232" s="35" t="s">
        <v>428</v>
      </c>
      <c r="H232" s="220">
        <v>42</v>
      </c>
      <c r="I232" s="33" t="s">
        <v>48</v>
      </c>
      <c r="J232" s="51">
        <v>585</v>
      </c>
      <c r="K232" s="52">
        <v>0</v>
      </c>
      <c r="L232" s="52">
        <v>19</v>
      </c>
      <c r="M232" s="52">
        <f t="shared" si="18"/>
        <v>19</v>
      </c>
      <c r="N232" s="53">
        <v>28</v>
      </c>
      <c r="O232" s="53">
        <v>12</v>
      </c>
      <c r="P232" s="71">
        <v>0.4</v>
      </c>
      <c r="Q232" s="71">
        <f t="shared" si="16"/>
        <v>134.40000000000003</v>
      </c>
      <c r="R232" s="44" t="s">
        <v>429</v>
      </c>
      <c r="S232" s="53">
        <v>0</v>
      </c>
      <c r="T232" s="34">
        <f>(M232*S232)</f>
        <v>0</v>
      </c>
      <c r="U232" s="34" t="e">
        <f>#REF!+Q232+T232</f>
        <v>#REF!</v>
      </c>
      <c r="V232" s="53">
        <f>M232*200</f>
        <v>3800</v>
      </c>
      <c r="W232" s="53">
        <v>1</v>
      </c>
      <c r="X232" s="53">
        <v>154</v>
      </c>
      <c r="Y232" s="52">
        <f t="shared" si="17"/>
        <v>154</v>
      </c>
      <c r="Z232" s="46">
        <v>0</v>
      </c>
      <c r="AA232" s="46"/>
      <c r="AB232" s="34">
        <f>V232+Y232+Z232</f>
        <v>3954</v>
      </c>
      <c r="AC232" s="34" t="e">
        <f>AB232+U232</f>
        <v>#REF!</v>
      </c>
      <c r="AD232" s="57" t="str">
        <f>A232</f>
        <v>643-PR</v>
      </c>
      <c r="AE232" s="74"/>
    </row>
    <row r="233" spans="1:31" s="31" customFormat="1" ht="31.5" hidden="1" customHeight="1" x14ac:dyDescent="0.2">
      <c r="A233" s="33" t="s">
        <v>409</v>
      </c>
      <c r="B233" s="33"/>
      <c r="C233" s="28" t="s">
        <v>77</v>
      </c>
      <c r="D233" s="28" t="s">
        <v>108</v>
      </c>
      <c r="E233" s="89" t="s">
        <v>302</v>
      </c>
      <c r="F233" s="35" t="s">
        <v>392</v>
      </c>
      <c r="G233" s="35" t="s">
        <v>428</v>
      </c>
      <c r="H233" s="220">
        <v>42</v>
      </c>
      <c r="I233" s="33" t="s">
        <v>48</v>
      </c>
      <c r="J233" s="51">
        <v>585</v>
      </c>
      <c r="K233" s="52">
        <v>19</v>
      </c>
      <c r="L233" s="52">
        <v>0</v>
      </c>
      <c r="M233" s="52">
        <f t="shared" si="18"/>
        <v>19</v>
      </c>
      <c r="N233" s="53">
        <v>28</v>
      </c>
      <c r="O233" s="53">
        <v>41</v>
      </c>
      <c r="P233" s="71">
        <v>0.4</v>
      </c>
      <c r="Q233" s="71">
        <f t="shared" si="16"/>
        <v>459.20000000000005</v>
      </c>
      <c r="R233" s="44" t="s">
        <v>430</v>
      </c>
      <c r="S233" s="53">
        <v>0</v>
      </c>
      <c r="T233" s="34">
        <f>(M233*S233)</f>
        <v>0</v>
      </c>
      <c r="U233" s="34" t="e">
        <f>#REF!+Q233+T233</f>
        <v>#REF!</v>
      </c>
      <c r="V233" s="53">
        <f>M233*200</f>
        <v>3800</v>
      </c>
      <c r="W233" s="53">
        <v>1</v>
      </c>
      <c r="X233" s="53">
        <v>275</v>
      </c>
      <c r="Y233" s="52">
        <f t="shared" si="17"/>
        <v>275</v>
      </c>
      <c r="Z233" s="46">
        <v>0</v>
      </c>
      <c r="AA233" s="46"/>
      <c r="AB233" s="34">
        <f>V233+Y233+Z233</f>
        <v>4075</v>
      </c>
      <c r="AC233" s="34" t="e">
        <f>AB233+U233</f>
        <v>#REF!</v>
      </c>
      <c r="AD233" s="57" t="str">
        <f>A233</f>
        <v>643-PR</v>
      </c>
      <c r="AE233" s="74"/>
    </row>
    <row r="234" spans="1:31" s="31" customFormat="1" ht="28.5" customHeight="1" x14ac:dyDescent="0.2">
      <c r="A234" s="33" t="s">
        <v>409</v>
      </c>
      <c r="B234" s="33"/>
      <c r="C234" s="28" t="s">
        <v>77</v>
      </c>
      <c r="D234" s="28" t="s">
        <v>50</v>
      </c>
      <c r="E234" s="35" t="s">
        <v>373</v>
      </c>
      <c r="F234" s="35" t="s">
        <v>420</v>
      </c>
      <c r="G234" s="35" t="s">
        <v>413</v>
      </c>
      <c r="H234" s="220">
        <v>42</v>
      </c>
      <c r="I234" s="33" t="s">
        <v>48</v>
      </c>
      <c r="J234" s="51">
        <v>585</v>
      </c>
      <c r="K234" s="52">
        <v>0</v>
      </c>
      <c r="L234" s="52">
        <v>20</v>
      </c>
      <c r="M234" s="52">
        <f t="shared" si="18"/>
        <v>20</v>
      </c>
      <c r="N234" s="53">
        <v>28</v>
      </c>
      <c r="O234" s="53">
        <v>30</v>
      </c>
      <c r="P234" s="71">
        <v>0.4</v>
      </c>
      <c r="Q234" s="71">
        <f t="shared" si="16"/>
        <v>336</v>
      </c>
      <c r="R234" s="44" t="s">
        <v>431</v>
      </c>
      <c r="S234" s="53">
        <v>0</v>
      </c>
      <c r="T234" s="34">
        <f>(M234*S234)</f>
        <v>0</v>
      </c>
      <c r="U234" s="34" t="e">
        <f>#REF!+Q234+T234</f>
        <v>#REF!</v>
      </c>
      <c r="V234" s="53">
        <f>M234*200</f>
        <v>4000</v>
      </c>
      <c r="W234" s="53">
        <v>1</v>
      </c>
      <c r="X234" s="53">
        <v>310</v>
      </c>
      <c r="Y234" s="52">
        <f t="shared" si="17"/>
        <v>310</v>
      </c>
      <c r="Z234" s="46">
        <v>0</v>
      </c>
      <c r="AA234" s="46"/>
      <c r="AB234" s="34">
        <f>V234+Y234+Z234</f>
        <v>4310</v>
      </c>
      <c r="AC234" s="34" t="e">
        <f>AB234+U234</f>
        <v>#REF!</v>
      </c>
      <c r="AD234" s="57" t="str">
        <f>A234</f>
        <v>643-PR</v>
      </c>
      <c r="AE234" s="74"/>
    </row>
    <row r="235" spans="1:31" s="31" customFormat="1" ht="42.75" customHeight="1" x14ac:dyDescent="0.2">
      <c r="A235" s="33" t="s">
        <v>409</v>
      </c>
      <c r="B235" s="33"/>
      <c r="C235" s="28" t="s">
        <v>77</v>
      </c>
      <c r="D235" s="28" t="s">
        <v>50</v>
      </c>
      <c r="E235" s="35" t="s">
        <v>165</v>
      </c>
      <c r="F235" s="35" t="s">
        <v>432</v>
      </c>
      <c r="G235" s="35" t="s">
        <v>433</v>
      </c>
      <c r="H235" s="220">
        <v>42</v>
      </c>
      <c r="I235" s="33" t="s">
        <v>48</v>
      </c>
      <c r="J235" s="51">
        <v>585</v>
      </c>
      <c r="K235" s="52">
        <v>20</v>
      </c>
      <c r="L235" s="52">
        <v>0</v>
      </c>
      <c r="M235" s="52">
        <f t="shared" si="18"/>
        <v>20</v>
      </c>
      <c r="N235" s="53">
        <v>28</v>
      </c>
      <c r="O235" s="53">
        <v>46</v>
      </c>
      <c r="P235" s="71">
        <v>0.4</v>
      </c>
      <c r="Q235" s="71">
        <f t="shared" si="16"/>
        <v>515.20000000000005</v>
      </c>
      <c r="R235" s="44" t="s">
        <v>434</v>
      </c>
      <c r="S235" s="53">
        <v>0</v>
      </c>
      <c r="T235" s="34">
        <f>(M235*S235)</f>
        <v>0</v>
      </c>
      <c r="U235" s="34" t="e">
        <f>#REF!+Q235+T235</f>
        <v>#REF!</v>
      </c>
      <c r="V235" s="53">
        <f>M235*200</f>
        <v>4000</v>
      </c>
      <c r="W235" s="53">
        <v>1</v>
      </c>
      <c r="X235" s="53">
        <v>385</v>
      </c>
      <c r="Y235" s="52">
        <f t="shared" si="17"/>
        <v>385</v>
      </c>
      <c r="Z235" s="46">
        <v>0</v>
      </c>
      <c r="AA235" s="46"/>
      <c r="AB235" s="34">
        <f>V235+Y235+Z235</f>
        <v>4385</v>
      </c>
      <c r="AC235" s="34" t="e">
        <f>AB235+U235</f>
        <v>#REF!</v>
      </c>
      <c r="AD235" s="57" t="str">
        <f>A235</f>
        <v>643-PR</v>
      </c>
      <c r="AE235" s="74"/>
    </row>
    <row r="236" spans="1:31" s="31" customFormat="1" ht="33" hidden="1" customHeight="1" x14ac:dyDescent="0.2">
      <c r="A236" s="33" t="s">
        <v>435</v>
      </c>
      <c r="B236" s="33" t="s">
        <v>32</v>
      </c>
      <c r="C236" s="28" t="s">
        <v>77</v>
      </c>
      <c r="D236" s="28" t="s">
        <v>108</v>
      </c>
      <c r="E236" s="89" t="s">
        <v>302</v>
      </c>
      <c r="F236" s="35" t="s">
        <v>416</v>
      </c>
      <c r="G236" s="35" t="s">
        <v>417</v>
      </c>
      <c r="H236" s="220">
        <v>56</v>
      </c>
      <c r="I236" s="33" t="s">
        <v>48</v>
      </c>
      <c r="J236" s="51">
        <v>585</v>
      </c>
      <c r="K236" s="52">
        <v>0</v>
      </c>
      <c r="L236" s="52">
        <v>18</v>
      </c>
      <c r="M236" s="52">
        <f t="shared" si="18"/>
        <v>18</v>
      </c>
      <c r="N236" s="53">
        <v>36</v>
      </c>
      <c r="O236" s="53">
        <v>41</v>
      </c>
      <c r="P236" s="71">
        <v>0.4</v>
      </c>
      <c r="Q236" s="71">
        <f t="shared" si="16"/>
        <v>590.40000000000009</v>
      </c>
      <c r="R236" s="107" t="s">
        <v>436</v>
      </c>
      <c r="S236" s="53">
        <v>0</v>
      </c>
      <c r="T236" s="34">
        <f>(M236*S236)</f>
        <v>0</v>
      </c>
      <c r="U236" s="34" t="e">
        <f>#REF!+Q236+T236</f>
        <v>#REF!</v>
      </c>
      <c r="V236" s="53">
        <f>M236*200</f>
        <v>3600</v>
      </c>
      <c r="W236" s="53">
        <v>0</v>
      </c>
      <c r="X236" s="53">
        <v>0</v>
      </c>
      <c r="Y236" s="52">
        <f t="shared" si="17"/>
        <v>0</v>
      </c>
      <c r="Z236" s="46">
        <v>0</v>
      </c>
      <c r="AA236" s="46" t="s">
        <v>301</v>
      </c>
      <c r="AB236" s="34">
        <f>V236+Y236+Z236</f>
        <v>3600</v>
      </c>
      <c r="AC236" s="34" t="e">
        <f>AB236+U236</f>
        <v>#REF!</v>
      </c>
      <c r="AD236" s="57" t="str">
        <f>A236</f>
        <v>643-SH</v>
      </c>
      <c r="AE236" s="74"/>
    </row>
    <row r="237" spans="1:31" s="31" customFormat="1" ht="42.75" hidden="1" customHeight="1" x14ac:dyDescent="0.2">
      <c r="A237" s="62" t="s">
        <v>437</v>
      </c>
      <c r="B237" s="62" t="s">
        <v>32</v>
      </c>
      <c r="C237" s="63" t="s">
        <v>77</v>
      </c>
      <c r="D237" s="63" t="s">
        <v>108</v>
      </c>
      <c r="E237" s="37" t="s">
        <v>438</v>
      </c>
      <c r="F237" s="37" t="s">
        <v>94</v>
      </c>
      <c r="G237" s="37" t="s">
        <v>95</v>
      </c>
      <c r="H237" s="245">
        <v>42</v>
      </c>
      <c r="I237" s="62" t="s">
        <v>172</v>
      </c>
      <c r="J237" s="39">
        <v>585</v>
      </c>
      <c r="K237" s="40">
        <v>0</v>
      </c>
      <c r="L237" s="40">
        <v>0</v>
      </c>
      <c r="M237" s="40">
        <f t="shared" si="18"/>
        <v>0</v>
      </c>
      <c r="N237" s="42">
        <v>0</v>
      </c>
      <c r="O237" s="42">
        <v>15</v>
      </c>
      <c r="P237" s="67">
        <v>0.4</v>
      </c>
      <c r="Q237" s="67">
        <f t="shared" si="16"/>
        <v>0</v>
      </c>
      <c r="R237" s="131" t="s">
        <v>439</v>
      </c>
      <c r="S237" s="42">
        <v>0</v>
      </c>
      <c r="T237" s="41">
        <f>(M237*S237)</f>
        <v>0</v>
      </c>
      <c r="U237" s="41" t="e">
        <f>#REF!+Q237+T237</f>
        <v>#REF!</v>
      </c>
      <c r="V237" s="42">
        <f>M237*200</f>
        <v>0</v>
      </c>
      <c r="W237" s="42">
        <v>0</v>
      </c>
      <c r="X237" s="42">
        <v>175</v>
      </c>
      <c r="Y237" s="40">
        <f t="shared" si="17"/>
        <v>0</v>
      </c>
      <c r="Z237" s="45">
        <v>0</v>
      </c>
      <c r="AA237" s="45"/>
      <c r="AB237" s="41">
        <f>V237+Y237+Z237</f>
        <v>0</v>
      </c>
      <c r="AC237" s="41" t="e">
        <f>AB237+U237</f>
        <v>#REF!</v>
      </c>
      <c r="AD237" s="57" t="str">
        <f>A237</f>
        <v>644-PR</v>
      </c>
      <c r="AE237" s="74"/>
    </row>
    <row r="238" spans="1:31" s="31" customFormat="1" ht="43.5" hidden="1" customHeight="1" x14ac:dyDescent="0.2">
      <c r="A238" s="33" t="s">
        <v>437</v>
      </c>
      <c r="B238" s="33"/>
      <c r="C238" s="28" t="s">
        <v>77</v>
      </c>
      <c r="D238" s="28" t="s">
        <v>108</v>
      </c>
      <c r="E238" s="35" t="s">
        <v>438</v>
      </c>
      <c r="F238" s="35" t="s">
        <v>440</v>
      </c>
      <c r="G238" s="35" t="s">
        <v>441</v>
      </c>
      <c r="H238" s="220">
        <v>56</v>
      </c>
      <c r="I238" s="33" t="s">
        <v>172</v>
      </c>
      <c r="J238" s="51">
        <v>585</v>
      </c>
      <c r="K238" s="52">
        <v>0</v>
      </c>
      <c r="L238" s="52">
        <v>15</v>
      </c>
      <c r="M238" s="52">
        <f t="shared" si="18"/>
        <v>15</v>
      </c>
      <c r="N238" s="53">
        <v>24</v>
      </c>
      <c r="O238" s="53">
        <v>15</v>
      </c>
      <c r="P238" s="71">
        <v>0.4</v>
      </c>
      <c r="Q238" s="71">
        <f t="shared" si="16"/>
        <v>144</v>
      </c>
      <c r="R238" s="107" t="s">
        <v>442</v>
      </c>
      <c r="S238" s="53">
        <v>150</v>
      </c>
      <c r="T238" s="34">
        <f>(M238*S238)</f>
        <v>2250</v>
      </c>
      <c r="U238" s="34" t="e">
        <f>#REF!+Q238+T238</f>
        <v>#REF!</v>
      </c>
      <c r="V238" s="53">
        <f>M238*200</f>
        <v>3000</v>
      </c>
      <c r="W238" s="53">
        <v>1</v>
      </c>
      <c r="X238" s="53">
        <v>175</v>
      </c>
      <c r="Y238" s="52">
        <f t="shared" si="17"/>
        <v>175</v>
      </c>
      <c r="Z238" s="46">
        <v>0</v>
      </c>
      <c r="AA238" s="46"/>
      <c r="AB238" s="34">
        <f>V238+Y238+Z238</f>
        <v>3175</v>
      </c>
      <c r="AC238" s="34" t="e">
        <f>AB238+U238</f>
        <v>#REF!</v>
      </c>
      <c r="AD238" s="57" t="str">
        <f>A238</f>
        <v>644-PR</v>
      </c>
      <c r="AE238" s="74"/>
    </row>
    <row r="239" spans="1:31" s="31" customFormat="1" ht="50" hidden="1" customHeight="1" x14ac:dyDescent="0.2">
      <c r="A239" s="178" t="s">
        <v>437</v>
      </c>
      <c r="B239" s="178" t="s">
        <v>677</v>
      </c>
      <c r="C239" s="179" t="s">
        <v>77</v>
      </c>
      <c r="D239" s="179" t="s">
        <v>108</v>
      </c>
      <c r="E239" s="180" t="s">
        <v>438</v>
      </c>
      <c r="F239" s="180" t="s">
        <v>308</v>
      </c>
      <c r="G239" s="180" t="s">
        <v>309</v>
      </c>
      <c r="H239" s="220">
        <v>42</v>
      </c>
      <c r="I239" s="33" t="s">
        <v>172</v>
      </c>
      <c r="J239" s="51">
        <v>585</v>
      </c>
      <c r="K239" s="52">
        <v>0</v>
      </c>
      <c r="L239" s="52">
        <v>15</v>
      </c>
      <c r="M239" s="52">
        <f t="shared" si="18"/>
        <v>15</v>
      </c>
      <c r="N239" s="53">
        <v>18</v>
      </c>
      <c r="O239" s="53">
        <v>15</v>
      </c>
      <c r="P239" s="71">
        <v>0.4</v>
      </c>
      <c r="Q239" s="71">
        <f t="shared" si="16"/>
        <v>108</v>
      </c>
      <c r="R239" s="107" t="s">
        <v>678</v>
      </c>
      <c r="S239" s="53">
        <v>0</v>
      </c>
      <c r="T239" s="34">
        <f>(M239*S239)</f>
        <v>0</v>
      </c>
      <c r="U239" s="34" t="e">
        <f>#REF!+Q239+T239</f>
        <v>#REF!</v>
      </c>
      <c r="V239" s="53">
        <f>M239*200</f>
        <v>3000</v>
      </c>
      <c r="W239" s="53">
        <v>1</v>
      </c>
      <c r="X239" s="53">
        <v>175</v>
      </c>
      <c r="Y239" s="52">
        <f t="shared" si="17"/>
        <v>175</v>
      </c>
      <c r="Z239" s="46">
        <v>0</v>
      </c>
      <c r="AA239" s="46"/>
      <c r="AB239" s="34">
        <f>V239+Y239+Z239</f>
        <v>3175</v>
      </c>
      <c r="AC239" s="34" t="e">
        <f>AB239+U239</f>
        <v>#REF!</v>
      </c>
      <c r="AD239" s="57" t="str">
        <f>A239</f>
        <v>644-PR</v>
      </c>
      <c r="AE239" s="74"/>
    </row>
    <row r="240" spans="1:31" s="31" customFormat="1" ht="50" hidden="1" customHeight="1" x14ac:dyDescent="0.2">
      <c r="A240" s="33" t="s">
        <v>437</v>
      </c>
      <c r="B240" s="33"/>
      <c r="C240" s="28" t="s">
        <v>77</v>
      </c>
      <c r="D240" s="28" t="s">
        <v>108</v>
      </c>
      <c r="E240" s="35" t="s">
        <v>443</v>
      </c>
      <c r="F240" s="35" t="s">
        <v>82</v>
      </c>
      <c r="G240" s="35" t="s">
        <v>444</v>
      </c>
      <c r="H240" s="220">
        <v>42</v>
      </c>
      <c r="I240" s="33" t="s">
        <v>172</v>
      </c>
      <c r="J240" s="51">
        <v>585</v>
      </c>
      <c r="K240" s="52">
        <v>0</v>
      </c>
      <c r="L240" s="52">
        <v>15</v>
      </c>
      <c r="M240" s="52">
        <f t="shared" si="18"/>
        <v>15</v>
      </c>
      <c r="N240" s="53">
        <v>18</v>
      </c>
      <c r="O240" s="53">
        <v>68</v>
      </c>
      <c r="P240" s="71">
        <v>0.4</v>
      </c>
      <c r="Q240" s="71">
        <f t="shared" si="16"/>
        <v>489.6</v>
      </c>
      <c r="R240" s="107" t="s">
        <v>445</v>
      </c>
      <c r="S240" s="53">
        <v>0</v>
      </c>
      <c r="T240" s="34">
        <f>(M240*S240)</f>
        <v>0</v>
      </c>
      <c r="U240" s="34" t="e">
        <f>#REF!+Q240+T240</f>
        <v>#REF!</v>
      </c>
      <c r="V240" s="53">
        <f>M240*200</f>
        <v>3000</v>
      </c>
      <c r="W240" s="53">
        <v>1</v>
      </c>
      <c r="X240" s="53">
        <v>225</v>
      </c>
      <c r="Y240" s="52">
        <f t="shared" si="17"/>
        <v>225</v>
      </c>
      <c r="Z240" s="46">
        <v>0</v>
      </c>
      <c r="AA240" s="46"/>
      <c r="AB240" s="34">
        <f>V240+Y240+Z240</f>
        <v>3225</v>
      </c>
      <c r="AC240" s="34" t="e">
        <f>AB240+U240</f>
        <v>#REF!</v>
      </c>
      <c r="AD240" s="57" t="str">
        <f>A240</f>
        <v>644-PR</v>
      </c>
      <c r="AE240" s="74"/>
    </row>
    <row r="241" spans="1:31" s="31" customFormat="1" ht="39.75" hidden="1" customHeight="1" x14ac:dyDescent="0.2">
      <c r="A241" s="33" t="s">
        <v>437</v>
      </c>
      <c r="B241" s="33" t="s">
        <v>646</v>
      </c>
      <c r="C241" s="28" t="s">
        <v>77</v>
      </c>
      <c r="D241" s="28" t="s">
        <v>108</v>
      </c>
      <c r="E241" s="35" t="s">
        <v>438</v>
      </c>
      <c r="F241" s="35" t="s">
        <v>100</v>
      </c>
      <c r="G241" s="35" t="s">
        <v>411</v>
      </c>
      <c r="H241" s="220">
        <v>42</v>
      </c>
      <c r="I241" s="33" t="s">
        <v>172</v>
      </c>
      <c r="J241" s="51">
        <v>585</v>
      </c>
      <c r="K241" s="52">
        <v>0</v>
      </c>
      <c r="L241" s="52">
        <v>0</v>
      </c>
      <c r="M241" s="52">
        <f t="shared" si="18"/>
        <v>0</v>
      </c>
      <c r="N241" s="53">
        <v>0</v>
      </c>
      <c r="O241" s="53">
        <v>15</v>
      </c>
      <c r="P241" s="71">
        <v>0.4</v>
      </c>
      <c r="Q241" s="71">
        <f t="shared" si="16"/>
        <v>0</v>
      </c>
      <c r="R241" s="107" t="s">
        <v>446</v>
      </c>
      <c r="S241" s="53">
        <v>0</v>
      </c>
      <c r="T241" s="34">
        <f>(M241*S241)</f>
        <v>0</v>
      </c>
      <c r="U241" s="34" t="e">
        <f>#REF!+Q241+T241</f>
        <v>#REF!</v>
      </c>
      <c r="V241" s="53">
        <f>M241*200</f>
        <v>0</v>
      </c>
      <c r="W241" s="53">
        <v>0</v>
      </c>
      <c r="X241" s="53">
        <v>175</v>
      </c>
      <c r="Y241" s="52">
        <f t="shared" si="17"/>
        <v>0</v>
      </c>
      <c r="Z241" s="46">
        <v>0</v>
      </c>
      <c r="AA241" s="46"/>
      <c r="AB241" s="34">
        <f>V241+Y241+Z241</f>
        <v>0</v>
      </c>
      <c r="AC241" s="34" t="e">
        <f>AB241+U241</f>
        <v>#REF!</v>
      </c>
      <c r="AD241" s="57" t="str">
        <f>A241</f>
        <v>644-PR</v>
      </c>
      <c r="AE241" s="74"/>
    </row>
    <row r="242" spans="1:31" s="31" customFormat="1" ht="38.25" hidden="1" customHeight="1" x14ac:dyDescent="0.2">
      <c r="A242" s="33" t="s">
        <v>437</v>
      </c>
      <c r="B242" s="33"/>
      <c r="C242" s="28" t="s">
        <v>77</v>
      </c>
      <c r="D242" s="28" t="s">
        <v>108</v>
      </c>
      <c r="E242" s="35" t="s">
        <v>443</v>
      </c>
      <c r="F242" s="35" t="s">
        <v>447</v>
      </c>
      <c r="G242" s="35" t="s">
        <v>448</v>
      </c>
      <c r="H242" s="220">
        <v>42</v>
      </c>
      <c r="I242" s="33" t="s">
        <v>172</v>
      </c>
      <c r="J242" s="51">
        <v>585</v>
      </c>
      <c r="K242" s="52">
        <v>14</v>
      </c>
      <c r="L242" s="52">
        <v>0</v>
      </c>
      <c r="M242" s="52">
        <f t="shared" si="18"/>
        <v>14</v>
      </c>
      <c r="N242" s="34">
        <v>18</v>
      </c>
      <c r="O242" s="34">
        <v>68</v>
      </c>
      <c r="P242" s="54">
        <v>0.4</v>
      </c>
      <c r="Q242" s="54">
        <f t="shared" si="16"/>
        <v>489.6</v>
      </c>
      <c r="R242" s="107" t="s">
        <v>449</v>
      </c>
      <c r="S242" s="34">
        <v>110</v>
      </c>
      <c r="T242" s="34">
        <f>(M242*S242)</f>
        <v>1540</v>
      </c>
      <c r="U242" s="34" t="e">
        <f>#REF!+Q242+T242</f>
        <v>#REF!</v>
      </c>
      <c r="V242" s="34">
        <f>M242*200</f>
        <v>2800</v>
      </c>
      <c r="W242" s="34">
        <v>1</v>
      </c>
      <c r="X242" s="34">
        <v>225</v>
      </c>
      <c r="Y242" s="52">
        <f t="shared" si="17"/>
        <v>225</v>
      </c>
      <c r="Z242" s="52">
        <v>0</v>
      </c>
      <c r="AA242" s="52"/>
      <c r="AB242" s="34">
        <f>V242+Y242+Z242</f>
        <v>3025</v>
      </c>
      <c r="AC242" s="34" t="e">
        <f>AB242+U242</f>
        <v>#REF!</v>
      </c>
      <c r="AD242" s="57" t="str">
        <f>A242</f>
        <v>644-PR</v>
      </c>
      <c r="AE242" s="74"/>
    </row>
    <row r="243" spans="1:31" s="31" customFormat="1" ht="39" hidden="1" customHeight="1" x14ac:dyDescent="0.2">
      <c r="A243" s="33" t="s">
        <v>437</v>
      </c>
      <c r="B243" s="33"/>
      <c r="C243" s="28" t="s">
        <v>77</v>
      </c>
      <c r="D243" s="28" t="s">
        <v>108</v>
      </c>
      <c r="E243" s="35" t="s">
        <v>443</v>
      </c>
      <c r="F243" s="35" t="s">
        <v>440</v>
      </c>
      <c r="G243" s="35" t="s">
        <v>441</v>
      </c>
      <c r="H243" s="220">
        <v>56</v>
      </c>
      <c r="I243" s="33" t="s">
        <v>172</v>
      </c>
      <c r="J243" s="51">
        <v>585</v>
      </c>
      <c r="K243" s="52">
        <v>15</v>
      </c>
      <c r="L243" s="52">
        <v>0</v>
      </c>
      <c r="M243" s="52">
        <f t="shared" si="18"/>
        <v>15</v>
      </c>
      <c r="N243" s="53">
        <v>24</v>
      </c>
      <c r="O243" s="53">
        <v>68</v>
      </c>
      <c r="P243" s="71">
        <v>0.4</v>
      </c>
      <c r="Q243" s="71">
        <f t="shared" si="16"/>
        <v>652.80000000000007</v>
      </c>
      <c r="R243" s="107" t="s">
        <v>450</v>
      </c>
      <c r="S243" s="53">
        <v>150</v>
      </c>
      <c r="T243" s="34">
        <f>(M243*S243)</f>
        <v>2250</v>
      </c>
      <c r="U243" s="34" t="e">
        <f>#REF!+Q243+T243</f>
        <v>#REF!</v>
      </c>
      <c r="V243" s="53">
        <f>M243*200</f>
        <v>3000</v>
      </c>
      <c r="W243" s="53">
        <v>1</v>
      </c>
      <c r="X243" s="53">
        <v>225</v>
      </c>
      <c r="Y243" s="52">
        <f t="shared" si="17"/>
        <v>225</v>
      </c>
      <c r="Z243" s="46">
        <v>0</v>
      </c>
      <c r="AA243" s="46"/>
      <c r="AB243" s="34">
        <f>V243+Y243+Z243</f>
        <v>3225</v>
      </c>
      <c r="AC243" s="34" t="e">
        <f>AB243+U243</f>
        <v>#REF!</v>
      </c>
      <c r="AD243" s="57" t="str">
        <f>A243</f>
        <v>644-PR</v>
      </c>
      <c r="AE243" s="74"/>
    </row>
    <row r="244" spans="1:31" s="31" customFormat="1" ht="33.75" hidden="1" customHeight="1" x14ac:dyDescent="0.2">
      <c r="A244" s="33" t="s">
        <v>437</v>
      </c>
      <c r="B244" s="33"/>
      <c r="C244" s="28" t="s">
        <v>77</v>
      </c>
      <c r="D244" s="28" t="s">
        <v>45</v>
      </c>
      <c r="E244" s="35" t="s">
        <v>228</v>
      </c>
      <c r="F244" s="132" t="s">
        <v>451</v>
      </c>
      <c r="G244" s="35" t="s">
        <v>452</v>
      </c>
      <c r="H244" s="52">
        <v>42</v>
      </c>
      <c r="I244" s="33" t="s">
        <v>37</v>
      </c>
      <c r="J244" s="51">
        <v>1200</v>
      </c>
      <c r="K244" s="52">
        <v>0</v>
      </c>
      <c r="L244" s="52">
        <v>18</v>
      </c>
      <c r="M244" s="52">
        <f t="shared" si="18"/>
        <v>18</v>
      </c>
      <c r="N244" s="53">
        <v>0</v>
      </c>
      <c r="O244" s="53">
        <v>0</v>
      </c>
      <c r="P244" s="71">
        <v>0</v>
      </c>
      <c r="Q244" s="71">
        <f t="shared" si="16"/>
        <v>0</v>
      </c>
      <c r="R244" s="44" t="s">
        <v>38</v>
      </c>
      <c r="S244" s="53">
        <v>0</v>
      </c>
      <c r="T244" s="34">
        <f>(M244*S244)</f>
        <v>0</v>
      </c>
      <c r="U244" s="34" t="e">
        <f>#REF!+Q244+T244</f>
        <v>#REF!</v>
      </c>
      <c r="V244" s="53">
        <f>M244*200</f>
        <v>3600</v>
      </c>
      <c r="W244" s="53">
        <v>14</v>
      </c>
      <c r="X244" s="53">
        <v>920</v>
      </c>
      <c r="Y244" s="52">
        <f t="shared" si="17"/>
        <v>12880</v>
      </c>
      <c r="Z244" s="46">
        <v>0</v>
      </c>
      <c r="AA244" s="46"/>
      <c r="AB244" s="34">
        <f>V244+Y244+Z244</f>
        <v>16480</v>
      </c>
      <c r="AC244" s="34" t="e">
        <f>AB244+U244</f>
        <v>#REF!</v>
      </c>
      <c r="AD244" s="57" t="str">
        <f>A244</f>
        <v>644-PR</v>
      </c>
      <c r="AE244" s="74"/>
    </row>
    <row r="245" spans="1:31" s="31" customFormat="1" ht="35.25" hidden="1" customHeight="1" x14ac:dyDescent="0.2">
      <c r="A245" s="33" t="s">
        <v>437</v>
      </c>
      <c r="B245" s="33"/>
      <c r="C245" s="28" t="s">
        <v>77</v>
      </c>
      <c r="D245" s="28" t="s">
        <v>45</v>
      </c>
      <c r="E245" s="35" t="s">
        <v>228</v>
      </c>
      <c r="F245" s="35" t="s">
        <v>88</v>
      </c>
      <c r="G245" s="35" t="s">
        <v>89</v>
      </c>
      <c r="H245" s="52">
        <v>42</v>
      </c>
      <c r="I245" s="33" t="s">
        <v>172</v>
      </c>
      <c r="J245" s="51">
        <v>585</v>
      </c>
      <c r="K245" s="52">
        <v>0</v>
      </c>
      <c r="L245" s="52">
        <v>18</v>
      </c>
      <c r="M245" s="52">
        <f t="shared" si="18"/>
        <v>18</v>
      </c>
      <c r="N245" s="53">
        <v>14</v>
      </c>
      <c r="O245" s="53">
        <v>50</v>
      </c>
      <c r="P245" s="71">
        <v>0.4</v>
      </c>
      <c r="Q245" s="71">
        <f t="shared" si="16"/>
        <v>280</v>
      </c>
      <c r="R245" s="44" t="s">
        <v>453</v>
      </c>
      <c r="S245" s="53">
        <v>150</v>
      </c>
      <c r="T245" s="34">
        <f>(M245*S245)</f>
        <v>2700</v>
      </c>
      <c r="U245" s="34" t="e">
        <f>#REF!+Q245+T245</f>
        <v>#REF!</v>
      </c>
      <c r="V245" s="53">
        <f>M245*200</f>
        <v>3600</v>
      </c>
      <c r="W245" s="53">
        <v>14</v>
      </c>
      <c r="X245" s="53">
        <v>625</v>
      </c>
      <c r="Y245" s="52">
        <f t="shared" si="17"/>
        <v>8750</v>
      </c>
      <c r="Z245" s="46">
        <v>0</v>
      </c>
      <c r="AA245" s="46"/>
      <c r="AB245" s="34">
        <f>V245+Y245+Z245</f>
        <v>12350</v>
      </c>
      <c r="AC245" s="34" t="e">
        <f>AB245+U245</f>
        <v>#REF!</v>
      </c>
      <c r="AD245" s="57" t="str">
        <f>A245</f>
        <v>644-PR</v>
      </c>
      <c r="AE245" s="74"/>
    </row>
    <row r="246" spans="1:31" s="31" customFormat="1" ht="39" hidden="1" customHeight="1" x14ac:dyDescent="0.2">
      <c r="A246" s="33" t="s">
        <v>437</v>
      </c>
      <c r="B246" s="33"/>
      <c r="C246" s="28" t="s">
        <v>77</v>
      </c>
      <c r="D246" s="28" t="s">
        <v>45</v>
      </c>
      <c r="E246" s="35" t="s">
        <v>228</v>
      </c>
      <c r="F246" s="35" t="s">
        <v>389</v>
      </c>
      <c r="G246" s="35" t="s">
        <v>382</v>
      </c>
      <c r="H246" s="52">
        <v>42</v>
      </c>
      <c r="I246" s="33" t="s">
        <v>37</v>
      </c>
      <c r="J246" s="51">
        <v>1200</v>
      </c>
      <c r="K246" s="52">
        <v>0</v>
      </c>
      <c r="L246" s="52">
        <v>20</v>
      </c>
      <c r="M246" s="52">
        <f t="shared" si="18"/>
        <v>20</v>
      </c>
      <c r="N246" s="53">
        <v>0</v>
      </c>
      <c r="O246" s="53">
        <v>0</v>
      </c>
      <c r="P246" s="71">
        <v>0.4</v>
      </c>
      <c r="Q246" s="71">
        <f t="shared" si="16"/>
        <v>0</v>
      </c>
      <c r="R246" s="44" t="s">
        <v>38</v>
      </c>
      <c r="S246" s="53">
        <v>0</v>
      </c>
      <c r="T246" s="34">
        <f>(M246*S246)</f>
        <v>0</v>
      </c>
      <c r="U246" s="34" t="e">
        <f>#REF!+Q246+T246</f>
        <v>#REF!</v>
      </c>
      <c r="V246" s="53">
        <f>M246*200</f>
        <v>4000</v>
      </c>
      <c r="W246" s="53">
        <v>0</v>
      </c>
      <c r="X246" s="53">
        <v>0</v>
      </c>
      <c r="Y246" s="52">
        <f t="shared" si="17"/>
        <v>0</v>
      </c>
      <c r="Z246" s="46">
        <v>0</v>
      </c>
      <c r="AA246" s="46"/>
      <c r="AB246" s="34">
        <f>V246+Y246+Z246</f>
        <v>4000</v>
      </c>
      <c r="AC246" s="34" t="e">
        <f>AB246+U246</f>
        <v>#REF!</v>
      </c>
      <c r="AD246" s="57" t="str">
        <f>A246</f>
        <v>644-PR</v>
      </c>
      <c r="AE246" s="74"/>
    </row>
    <row r="247" spans="1:31" s="31" customFormat="1" ht="39" hidden="1" customHeight="1" x14ac:dyDescent="0.2">
      <c r="A247" s="33" t="s">
        <v>454</v>
      </c>
      <c r="B247" s="33" t="s">
        <v>32</v>
      </c>
      <c r="C247" s="28" t="s">
        <v>77</v>
      </c>
      <c r="D247" s="28" t="s">
        <v>103</v>
      </c>
      <c r="E247" s="35" t="s">
        <v>455</v>
      </c>
      <c r="F247" s="35" t="s">
        <v>456</v>
      </c>
      <c r="G247" s="35" t="s">
        <v>457</v>
      </c>
      <c r="H247" s="220">
        <v>42</v>
      </c>
      <c r="I247" s="33" t="s">
        <v>48</v>
      </c>
      <c r="J247" s="51">
        <v>585</v>
      </c>
      <c r="K247" s="52">
        <v>15</v>
      </c>
      <c r="L247" s="52">
        <v>0</v>
      </c>
      <c r="M247" s="52">
        <f t="shared" si="18"/>
        <v>15</v>
      </c>
      <c r="N247" s="53">
        <v>28</v>
      </c>
      <c r="O247" s="53">
        <v>51</v>
      </c>
      <c r="P247" s="71">
        <v>0.4</v>
      </c>
      <c r="Q247" s="71">
        <f t="shared" si="16"/>
        <v>571.20000000000005</v>
      </c>
      <c r="R247" s="44" t="s">
        <v>458</v>
      </c>
      <c r="S247" s="53">
        <v>0</v>
      </c>
      <c r="T247" s="34">
        <f>(M247*S247)</f>
        <v>0</v>
      </c>
      <c r="U247" s="34" t="e">
        <f>#REF!+Q247+T247</f>
        <v>#REF!</v>
      </c>
      <c r="V247" s="53">
        <f>M247*200</f>
        <v>3000</v>
      </c>
      <c r="W247" s="53">
        <v>1</v>
      </c>
      <c r="X247" s="53">
        <v>187</v>
      </c>
      <c r="Y247" s="52">
        <f t="shared" si="17"/>
        <v>187</v>
      </c>
      <c r="Z247" s="46">
        <v>0</v>
      </c>
      <c r="AA247" s="46"/>
      <c r="AB247" s="34">
        <f>V247+Y247+Z247</f>
        <v>3187</v>
      </c>
      <c r="AC247" s="34" t="e">
        <f>AB247+U247</f>
        <v>#REF!</v>
      </c>
      <c r="AD247" s="57" t="str">
        <f>A247</f>
        <v>647-PR</v>
      </c>
      <c r="AE247" s="74"/>
    </row>
    <row r="248" spans="1:31" s="36" customFormat="1" ht="38.25" hidden="1" customHeight="1" x14ac:dyDescent="0.2">
      <c r="A248" s="33" t="s">
        <v>454</v>
      </c>
      <c r="B248" s="33"/>
      <c r="C248" s="28" t="s">
        <v>77</v>
      </c>
      <c r="D248" s="28" t="s">
        <v>103</v>
      </c>
      <c r="E248" s="35" t="s">
        <v>189</v>
      </c>
      <c r="F248" s="35" t="s">
        <v>459</v>
      </c>
      <c r="G248" s="35" t="s">
        <v>444</v>
      </c>
      <c r="H248" s="220">
        <v>42</v>
      </c>
      <c r="I248" s="33" t="s">
        <v>48</v>
      </c>
      <c r="J248" s="51">
        <v>585</v>
      </c>
      <c r="K248" s="52">
        <v>17</v>
      </c>
      <c r="L248" s="52">
        <v>0</v>
      </c>
      <c r="M248" s="52">
        <f t="shared" si="18"/>
        <v>17</v>
      </c>
      <c r="N248" s="53">
        <v>28</v>
      </c>
      <c r="O248" s="53">
        <v>23</v>
      </c>
      <c r="P248" s="71">
        <v>0.4</v>
      </c>
      <c r="Q248" s="71">
        <f t="shared" si="16"/>
        <v>257.60000000000002</v>
      </c>
      <c r="R248" s="107" t="s">
        <v>460</v>
      </c>
      <c r="S248" s="53">
        <v>0</v>
      </c>
      <c r="T248" s="34">
        <f>(M248*S248)</f>
        <v>0</v>
      </c>
      <c r="U248" s="34" t="e">
        <f>#REF!+Q248+T248</f>
        <v>#REF!</v>
      </c>
      <c r="V248" s="53">
        <f>M248*200</f>
        <v>3400</v>
      </c>
      <c r="W248" s="53">
        <v>1</v>
      </c>
      <c r="X248" s="53">
        <v>170</v>
      </c>
      <c r="Y248" s="52">
        <f t="shared" si="17"/>
        <v>170</v>
      </c>
      <c r="Z248" s="46">
        <v>0</v>
      </c>
      <c r="AA248" s="46"/>
      <c r="AB248" s="34">
        <f>V248+Y248+Z248</f>
        <v>3570</v>
      </c>
      <c r="AC248" s="34" t="e">
        <f>AB248+U248</f>
        <v>#REF!</v>
      </c>
      <c r="AD248" s="57" t="str">
        <f>A248</f>
        <v>647-PR</v>
      </c>
      <c r="AE248" s="74"/>
    </row>
    <row r="249" spans="1:31" s="31" customFormat="1" ht="35.5" hidden="1" customHeight="1" x14ac:dyDescent="0.2">
      <c r="A249" s="62" t="s">
        <v>454</v>
      </c>
      <c r="B249" s="62"/>
      <c r="C249" s="63" t="s">
        <v>77</v>
      </c>
      <c r="D249" s="63" t="s">
        <v>103</v>
      </c>
      <c r="E249" s="37" t="s">
        <v>192</v>
      </c>
      <c r="F249" s="37" t="s">
        <v>461</v>
      </c>
      <c r="G249" s="37" t="s">
        <v>457</v>
      </c>
      <c r="H249" s="245">
        <v>42</v>
      </c>
      <c r="I249" s="62" t="s">
        <v>48</v>
      </c>
      <c r="J249" s="39">
        <v>585</v>
      </c>
      <c r="K249" s="40">
        <v>0</v>
      </c>
      <c r="L249" s="40">
        <v>0</v>
      </c>
      <c r="M249" s="40">
        <f t="shared" si="18"/>
        <v>0</v>
      </c>
      <c r="N249" s="42">
        <v>0</v>
      </c>
      <c r="O249" s="42">
        <v>20</v>
      </c>
      <c r="P249" s="67">
        <v>0.4</v>
      </c>
      <c r="Q249" s="67">
        <f t="shared" si="16"/>
        <v>0</v>
      </c>
      <c r="R249" s="44" t="s">
        <v>462</v>
      </c>
      <c r="S249" s="42">
        <v>0</v>
      </c>
      <c r="T249" s="41">
        <f>(M249*S249)</f>
        <v>0</v>
      </c>
      <c r="U249" s="41" t="e">
        <f>#REF!+Q249+T249</f>
        <v>#REF!</v>
      </c>
      <c r="V249" s="42">
        <f>M249*200</f>
        <v>0</v>
      </c>
      <c r="W249" s="42">
        <v>0</v>
      </c>
      <c r="X249" s="42">
        <v>165</v>
      </c>
      <c r="Y249" s="40">
        <f t="shared" si="17"/>
        <v>0</v>
      </c>
      <c r="Z249" s="45">
        <v>0</v>
      </c>
      <c r="AA249" s="46"/>
      <c r="AB249" s="41">
        <f>V249+Y249+Z249</f>
        <v>0</v>
      </c>
      <c r="AC249" s="41" t="e">
        <f>AB249+U249</f>
        <v>#REF!</v>
      </c>
      <c r="AD249" s="49" t="str">
        <f>A249</f>
        <v>647-PR</v>
      </c>
      <c r="AE249" s="74"/>
    </row>
    <row r="250" spans="1:31" s="31" customFormat="1" ht="35.5" hidden="1" customHeight="1" x14ac:dyDescent="0.2">
      <c r="A250" s="33" t="s">
        <v>454</v>
      </c>
      <c r="B250" s="33"/>
      <c r="C250" s="28" t="s">
        <v>77</v>
      </c>
      <c r="D250" s="28" t="s">
        <v>108</v>
      </c>
      <c r="E250" s="35" t="s">
        <v>368</v>
      </c>
      <c r="F250" s="35" t="s">
        <v>463</v>
      </c>
      <c r="G250" s="35" t="s">
        <v>444</v>
      </c>
      <c r="H250" s="220">
        <v>42</v>
      </c>
      <c r="I250" s="33" t="s">
        <v>48</v>
      </c>
      <c r="J250" s="51">
        <v>585</v>
      </c>
      <c r="K250" s="52">
        <v>20</v>
      </c>
      <c r="L250" s="52">
        <v>0</v>
      </c>
      <c r="M250" s="52">
        <f t="shared" si="18"/>
        <v>20</v>
      </c>
      <c r="N250" s="53">
        <v>28</v>
      </c>
      <c r="O250" s="53">
        <v>68</v>
      </c>
      <c r="P250" s="71">
        <v>0.4</v>
      </c>
      <c r="Q250" s="71">
        <f t="shared" si="16"/>
        <v>761.60000000000014</v>
      </c>
      <c r="R250" s="44" t="s">
        <v>464</v>
      </c>
      <c r="S250" s="53">
        <v>0</v>
      </c>
      <c r="T250" s="34">
        <f>(M250*S250)</f>
        <v>0</v>
      </c>
      <c r="U250" s="34" t="e">
        <f>#REF!+Q250+T250</f>
        <v>#REF!</v>
      </c>
      <c r="V250" s="53">
        <f>M250*200</f>
        <v>4000</v>
      </c>
      <c r="W250" s="53">
        <v>1</v>
      </c>
      <c r="X250" s="53">
        <v>313</v>
      </c>
      <c r="Y250" s="52">
        <f t="shared" si="17"/>
        <v>313</v>
      </c>
      <c r="Z250" s="46">
        <v>0</v>
      </c>
      <c r="AA250" s="46"/>
      <c r="AB250" s="34">
        <f>V250+Y250+Z250</f>
        <v>4313</v>
      </c>
      <c r="AC250" s="34" t="e">
        <f>AB250+U250</f>
        <v>#REF!</v>
      </c>
      <c r="AD250" s="57" t="str">
        <f>A250</f>
        <v>647-PR</v>
      </c>
      <c r="AE250" s="74"/>
    </row>
    <row r="251" spans="1:31" s="31" customFormat="1" ht="35.5" hidden="1" customHeight="1" x14ac:dyDescent="0.2">
      <c r="A251" s="33" t="s">
        <v>454</v>
      </c>
      <c r="B251" s="33" t="s">
        <v>652</v>
      </c>
      <c r="C251" s="28" t="s">
        <v>77</v>
      </c>
      <c r="D251" s="28" t="s">
        <v>108</v>
      </c>
      <c r="E251" s="35" t="s">
        <v>210</v>
      </c>
      <c r="F251" s="35" t="s">
        <v>651</v>
      </c>
      <c r="G251" s="35" t="s">
        <v>465</v>
      </c>
      <c r="H251" s="220">
        <v>42</v>
      </c>
      <c r="I251" s="33" t="s">
        <v>48</v>
      </c>
      <c r="J251" s="51">
        <v>585</v>
      </c>
      <c r="K251" s="52">
        <v>0</v>
      </c>
      <c r="L251" s="52">
        <v>18</v>
      </c>
      <c r="M251" s="52">
        <f t="shared" si="18"/>
        <v>18</v>
      </c>
      <c r="N251" s="53">
        <v>28</v>
      </c>
      <c r="O251" s="53">
        <v>47</v>
      </c>
      <c r="P251" s="71">
        <v>0.4</v>
      </c>
      <c r="Q251" s="71">
        <f t="shared" si="16"/>
        <v>526.4</v>
      </c>
      <c r="R251" s="44"/>
      <c r="S251" s="53">
        <v>0</v>
      </c>
      <c r="T251" s="34">
        <f>(M251*S251)</f>
        <v>0</v>
      </c>
      <c r="U251" s="34" t="e">
        <f>#REF!+Q251+T251</f>
        <v>#REF!</v>
      </c>
      <c r="V251" s="53">
        <f>M251*200</f>
        <v>3600</v>
      </c>
      <c r="W251" s="53">
        <v>1</v>
      </c>
      <c r="X251" s="53">
        <v>175</v>
      </c>
      <c r="Y251" s="52">
        <f t="shared" si="17"/>
        <v>175</v>
      </c>
      <c r="Z251" s="46">
        <v>0</v>
      </c>
      <c r="AA251" s="46"/>
      <c r="AB251" s="34">
        <f>V251+Y251+Z251</f>
        <v>3775</v>
      </c>
      <c r="AC251" s="34" t="e">
        <f>AB251+U251</f>
        <v>#REF!</v>
      </c>
      <c r="AD251" s="57" t="str">
        <f>A251</f>
        <v>647-PR</v>
      </c>
      <c r="AE251" s="74"/>
    </row>
    <row r="252" spans="1:31" s="31" customFormat="1" ht="35.5" hidden="1" customHeight="1" x14ac:dyDescent="0.2">
      <c r="A252" s="33" t="s">
        <v>454</v>
      </c>
      <c r="B252" s="33" t="s">
        <v>647</v>
      </c>
      <c r="C252" s="28" t="s">
        <v>77</v>
      </c>
      <c r="D252" s="28" t="s">
        <v>108</v>
      </c>
      <c r="E252" s="35" t="s">
        <v>513</v>
      </c>
      <c r="F252" s="35" t="s">
        <v>648</v>
      </c>
      <c r="G252" s="35" t="s">
        <v>465</v>
      </c>
      <c r="H252" s="220">
        <v>42</v>
      </c>
      <c r="I252" s="33" t="s">
        <v>48</v>
      </c>
      <c r="J252" s="51">
        <v>585</v>
      </c>
      <c r="K252" s="52">
        <v>0</v>
      </c>
      <c r="L252" s="52">
        <v>14</v>
      </c>
      <c r="M252" s="52">
        <f t="shared" si="18"/>
        <v>14</v>
      </c>
      <c r="N252" s="53">
        <v>28</v>
      </c>
      <c r="O252" s="53">
        <v>55</v>
      </c>
      <c r="P252" s="71">
        <v>0.4</v>
      </c>
      <c r="Q252" s="71">
        <f t="shared" si="16"/>
        <v>616</v>
      </c>
      <c r="R252" s="44"/>
      <c r="S252" s="53">
        <v>0</v>
      </c>
      <c r="T252" s="34">
        <f>(M252*S252)</f>
        <v>0</v>
      </c>
      <c r="U252" s="34" t="e">
        <f>#REF!+Q252+T252</f>
        <v>#REF!</v>
      </c>
      <c r="V252" s="53">
        <f>M252*200</f>
        <v>2800</v>
      </c>
      <c r="W252" s="53">
        <v>1</v>
      </c>
      <c r="X252" s="53">
        <v>300</v>
      </c>
      <c r="Y252" s="52">
        <f t="shared" si="17"/>
        <v>300</v>
      </c>
      <c r="Z252" s="46"/>
      <c r="AA252" s="46"/>
      <c r="AB252" s="34">
        <f>V252+Y252+Z252</f>
        <v>3100</v>
      </c>
      <c r="AC252" s="34" t="e">
        <f>AB252+U252</f>
        <v>#REF!</v>
      </c>
      <c r="AD252" s="57"/>
      <c r="AE252" s="74"/>
    </row>
    <row r="253" spans="1:31" s="31" customFormat="1" ht="35.5" hidden="1" customHeight="1" x14ac:dyDescent="0.2">
      <c r="A253" s="178" t="s">
        <v>454</v>
      </c>
      <c r="B253" s="178" t="s">
        <v>680</v>
      </c>
      <c r="C253" s="179" t="s">
        <v>77</v>
      </c>
      <c r="D253" s="179" t="s">
        <v>108</v>
      </c>
      <c r="E253" s="180" t="s">
        <v>213</v>
      </c>
      <c r="F253" s="180" t="s">
        <v>466</v>
      </c>
      <c r="G253" s="180" t="s">
        <v>457</v>
      </c>
      <c r="H253" s="220">
        <v>42</v>
      </c>
      <c r="I253" s="33" t="s">
        <v>48</v>
      </c>
      <c r="J253" s="51">
        <v>585</v>
      </c>
      <c r="K253" s="181">
        <v>0</v>
      </c>
      <c r="L253" s="181">
        <v>0</v>
      </c>
      <c r="M253" s="52">
        <f t="shared" si="18"/>
        <v>0</v>
      </c>
      <c r="N253" s="53">
        <v>0</v>
      </c>
      <c r="O253" s="53">
        <v>0</v>
      </c>
      <c r="P253" s="71">
        <v>0.4</v>
      </c>
      <c r="Q253" s="71">
        <f t="shared" si="16"/>
        <v>0</v>
      </c>
      <c r="R253" s="44" t="s">
        <v>467</v>
      </c>
      <c r="S253" s="53">
        <v>0</v>
      </c>
      <c r="T253" s="34">
        <f>(M253*S253)</f>
        <v>0</v>
      </c>
      <c r="U253" s="34" t="e">
        <f>#REF!+Q253+T253</f>
        <v>#REF!</v>
      </c>
      <c r="V253" s="53">
        <f>M253*200</f>
        <v>0</v>
      </c>
      <c r="W253" s="53">
        <v>0</v>
      </c>
      <c r="X253" s="53">
        <v>154</v>
      </c>
      <c r="Y253" s="52">
        <f t="shared" si="17"/>
        <v>0</v>
      </c>
      <c r="Z253" s="46">
        <v>0</v>
      </c>
      <c r="AA253" s="46"/>
      <c r="AB253" s="34">
        <f>V253+Y253+Z253</f>
        <v>0</v>
      </c>
      <c r="AC253" s="34" t="e">
        <f>AB253+U253</f>
        <v>#REF!</v>
      </c>
      <c r="AD253" s="57" t="str">
        <f>A253</f>
        <v>647-PR</v>
      </c>
      <c r="AE253" s="74"/>
    </row>
    <row r="254" spans="1:31" s="31" customFormat="1" ht="35.5" hidden="1" customHeight="1" x14ac:dyDescent="0.2">
      <c r="A254" s="33" t="s">
        <v>454</v>
      </c>
      <c r="B254" s="33" t="s">
        <v>650</v>
      </c>
      <c r="C254" s="28" t="s">
        <v>77</v>
      </c>
      <c r="D254" s="28" t="s">
        <v>45</v>
      </c>
      <c r="E254" s="35" t="s">
        <v>313</v>
      </c>
      <c r="F254" s="132" t="s">
        <v>468</v>
      </c>
      <c r="G254" s="35" t="s">
        <v>649</v>
      </c>
      <c r="H254" s="220">
        <v>42</v>
      </c>
      <c r="I254" s="33" t="s">
        <v>48</v>
      </c>
      <c r="J254" s="51">
        <v>585</v>
      </c>
      <c r="K254" s="52">
        <v>0</v>
      </c>
      <c r="L254" s="52">
        <v>20</v>
      </c>
      <c r="M254" s="52">
        <f t="shared" si="18"/>
        <v>20</v>
      </c>
      <c r="N254" s="53">
        <v>28</v>
      </c>
      <c r="O254" s="53">
        <v>56</v>
      </c>
      <c r="P254" s="71">
        <v>0.4</v>
      </c>
      <c r="Q254" s="71">
        <f t="shared" si="16"/>
        <v>627.20000000000005</v>
      </c>
      <c r="R254" s="44" t="s">
        <v>469</v>
      </c>
      <c r="S254" s="53">
        <v>0</v>
      </c>
      <c r="T254" s="34">
        <f>(M254*S254)</f>
        <v>0</v>
      </c>
      <c r="U254" s="34" t="e">
        <f>#REF!+Q254+T254</f>
        <v>#REF!</v>
      </c>
      <c r="V254" s="53">
        <f>M254*200</f>
        <v>4000</v>
      </c>
      <c r="W254" s="53">
        <v>1</v>
      </c>
      <c r="X254" s="53">
        <v>320</v>
      </c>
      <c r="Y254" s="52">
        <f t="shared" si="17"/>
        <v>320</v>
      </c>
      <c r="Z254" s="46">
        <v>0</v>
      </c>
      <c r="AA254" s="46"/>
      <c r="AB254" s="34">
        <f>V254+Y254+Z254</f>
        <v>4320</v>
      </c>
      <c r="AC254" s="34" t="e">
        <f>AB254+U254</f>
        <v>#REF!</v>
      </c>
      <c r="AD254" s="57" t="str">
        <f>A254</f>
        <v>647-PR</v>
      </c>
      <c r="AE254" s="74"/>
    </row>
    <row r="255" spans="1:31" s="31" customFormat="1" ht="35.5" customHeight="1" x14ac:dyDescent="0.2">
      <c r="A255" s="33" t="s">
        <v>454</v>
      </c>
      <c r="B255" s="33"/>
      <c r="C255" s="28" t="s">
        <v>77</v>
      </c>
      <c r="D255" s="28" t="s">
        <v>50</v>
      </c>
      <c r="E255" s="35" t="s">
        <v>373</v>
      </c>
      <c r="F255" s="35" t="s">
        <v>470</v>
      </c>
      <c r="G255" s="35" t="s">
        <v>457</v>
      </c>
      <c r="H255" s="220">
        <v>42</v>
      </c>
      <c r="I255" s="33" t="s">
        <v>48</v>
      </c>
      <c r="J255" s="51">
        <v>585</v>
      </c>
      <c r="K255" s="52">
        <v>0</v>
      </c>
      <c r="L255" s="52">
        <v>25</v>
      </c>
      <c r="M255" s="52">
        <f t="shared" si="18"/>
        <v>25</v>
      </c>
      <c r="N255" s="53">
        <v>14</v>
      </c>
      <c r="O255" s="53">
        <v>30</v>
      </c>
      <c r="P255" s="71">
        <v>0.4</v>
      </c>
      <c r="Q255" s="71">
        <f t="shared" si="16"/>
        <v>168</v>
      </c>
      <c r="R255" s="44" t="s">
        <v>471</v>
      </c>
      <c r="S255" s="53">
        <v>0</v>
      </c>
      <c r="T255" s="34">
        <f>(M255*S255)</f>
        <v>0</v>
      </c>
      <c r="U255" s="34" t="e">
        <f>#REF!+Q255+T255</f>
        <v>#REF!</v>
      </c>
      <c r="V255" s="53">
        <f>M255*200</f>
        <v>5000</v>
      </c>
      <c r="W255" s="53">
        <v>1</v>
      </c>
      <c r="X255" s="53">
        <v>310</v>
      </c>
      <c r="Y255" s="52">
        <f t="shared" si="17"/>
        <v>310</v>
      </c>
      <c r="Z255" s="46">
        <v>0</v>
      </c>
      <c r="AA255" s="46"/>
      <c r="AB255" s="34">
        <f>V255+Y255+Z255</f>
        <v>5310</v>
      </c>
      <c r="AC255" s="34" t="e">
        <f>AB255+U255</f>
        <v>#REF!</v>
      </c>
      <c r="AD255" s="57" t="str">
        <f>A255</f>
        <v>647-PR</v>
      </c>
      <c r="AE255" s="74"/>
    </row>
    <row r="256" spans="1:31" s="31" customFormat="1" ht="37.25" customHeight="1" x14ac:dyDescent="0.2">
      <c r="A256" s="33" t="s">
        <v>454</v>
      </c>
      <c r="B256" s="33"/>
      <c r="C256" s="28" t="s">
        <v>77</v>
      </c>
      <c r="D256" s="28" t="s">
        <v>50</v>
      </c>
      <c r="E256" s="35" t="s">
        <v>165</v>
      </c>
      <c r="F256" s="35" t="s">
        <v>470</v>
      </c>
      <c r="G256" s="35" t="s">
        <v>457</v>
      </c>
      <c r="H256" s="220">
        <v>42</v>
      </c>
      <c r="I256" s="33" t="s">
        <v>48</v>
      </c>
      <c r="J256" s="51">
        <v>585</v>
      </c>
      <c r="K256" s="52">
        <v>0</v>
      </c>
      <c r="L256" s="52">
        <v>18</v>
      </c>
      <c r="M256" s="52">
        <f t="shared" si="18"/>
        <v>18</v>
      </c>
      <c r="N256" s="53">
        <v>28</v>
      </c>
      <c r="O256" s="53">
        <v>42</v>
      </c>
      <c r="P256" s="71">
        <v>0.4</v>
      </c>
      <c r="Q256" s="71">
        <f t="shared" si="16"/>
        <v>470.40000000000003</v>
      </c>
      <c r="R256" s="44" t="s">
        <v>472</v>
      </c>
      <c r="S256" s="53">
        <v>0</v>
      </c>
      <c r="T256" s="34">
        <f>(M256*S256)</f>
        <v>0</v>
      </c>
      <c r="U256" s="34" t="e">
        <f>#REF!+Q256+T256</f>
        <v>#REF!</v>
      </c>
      <c r="V256" s="53">
        <f>M256*200</f>
        <v>3600</v>
      </c>
      <c r="W256" s="53">
        <v>1</v>
      </c>
      <c r="X256" s="53">
        <v>385</v>
      </c>
      <c r="Y256" s="52">
        <f t="shared" si="17"/>
        <v>385</v>
      </c>
      <c r="Z256" s="46">
        <v>0</v>
      </c>
      <c r="AA256" s="46"/>
      <c r="AB256" s="34">
        <f>V256+Y256+Z256</f>
        <v>3985</v>
      </c>
      <c r="AC256" s="34" t="e">
        <f>AB256+U256</f>
        <v>#REF!</v>
      </c>
      <c r="AD256" s="57" t="str">
        <f>A256</f>
        <v>647-PR</v>
      </c>
      <c r="AE256" s="74"/>
    </row>
    <row r="257" spans="1:31" s="31" customFormat="1" ht="55" hidden="1" customHeight="1" x14ac:dyDescent="0.2">
      <c r="A257" s="33" t="s">
        <v>473</v>
      </c>
      <c r="B257" s="33" t="s">
        <v>32</v>
      </c>
      <c r="C257" s="28" t="s">
        <v>77</v>
      </c>
      <c r="D257" s="28" t="s">
        <v>103</v>
      </c>
      <c r="E257" s="35" t="s">
        <v>189</v>
      </c>
      <c r="F257" s="35" t="s">
        <v>52</v>
      </c>
      <c r="G257" s="35" t="s">
        <v>474</v>
      </c>
      <c r="H257" s="220">
        <v>42</v>
      </c>
      <c r="I257" s="33" t="s">
        <v>48</v>
      </c>
      <c r="J257" s="51">
        <v>585</v>
      </c>
      <c r="K257" s="52">
        <v>18</v>
      </c>
      <c r="L257" s="52">
        <v>0</v>
      </c>
      <c r="M257" s="52">
        <f t="shared" si="18"/>
        <v>18</v>
      </c>
      <c r="N257" s="53">
        <v>28</v>
      </c>
      <c r="O257" s="53">
        <v>16</v>
      </c>
      <c r="P257" s="71">
        <v>0.4</v>
      </c>
      <c r="Q257" s="54">
        <f t="shared" si="16"/>
        <v>179.20000000000002</v>
      </c>
      <c r="R257" s="107" t="s">
        <v>475</v>
      </c>
      <c r="S257" s="53">
        <v>284</v>
      </c>
      <c r="T257" s="34">
        <f>(M257*S257)</f>
        <v>5112</v>
      </c>
      <c r="U257" s="34" t="e">
        <f>#REF!+Q257+T257</f>
        <v>#REF!</v>
      </c>
      <c r="V257" s="53">
        <f>M257*200</f>
        <v>3600</v>
      </c>
      <c r="W257" s="53">
        <v>1</v>
      </c>
      <c r="X257" s="53">
        <v>187</v>
      </c>
      <c r="Y257" s="52">
        <f t="shared" si="17"/>
        <v>187</v>
      </c>
      <c r="Z257" s="46">
        <v>0</v>
      </c>
      <c r="AA257" s="46"/>
      <c r="AB257" s="34">
        <f>V257+Y257+Z257</f>
        <v>3787</v>
      </c>
      <c r="AC257" s="34" t="e">
        <f>AB257+U257</f>
        <v>#REF!</v>
      </c>
      <c r="AD257" s="57" t="str">
        <f>A257</f>
        <v>648-PR</v>
      </c>
      <c r="AE257" s="74" t="s">
        <v>476</v>
      </c>
    </row>
    <row r="258" spans="1:31" s="31" customFormat="1" ht="41.25" hidden="1" customHeight="1" x14ac:dyDescent="0.2">
      <c r="A258" s="133" t="s">
        <v>473</v>
      </c>
      <c r="B258" s="133"/>
      <c r="C258" s="134" t="s">
        <v>77</v>
      </c>
      <c r="D258" s="134" t="s">
        <v>103</v>
      </c>
      <c r="E258" s="131" t="s">
        <v>362</v>
      </c>
      <c r="F258" s="131" t="s">
        <v>477</v>
      </c>
      <c r="G258" s="131" t="s">
        <v>91</v>
      </c>
      <c r="H258" s="245">
        <v>42</v>
      </c>
      <c r="I258" s="62" t="s">
        <v>48</v>
      </c>
      <c r="J258" s="39">
        <v>585</v>
      </c>
      <c r="K258" s="40">
        <v>0</v>
      </c>
      <c r="L258" s="40">
        <v>0</v>
      </c>
      <c r="M258" s="40">
        <f t="shared" si="18"/>
        <v>0</v>
      </c>
      <c r="N258" s="42">
        <v>0</v>
      </c>
      <c r="O258" s="42">
        <v>17</v>
      </c>
      <c r="P258" s="67">
        <v>0.4</v>
      </c>
      <c r="Q258" s="43">
        <f t="shared" si="16"/>
        <v>0</v>
      </c>
      <c r="R258" s="44" t="s">
        <v>478</v>
      </c>
      <c r="S258" s="42">
        <v>150</v>
      </c>
      <c r="T258" s="41">
        <f>(M258*S258)</f>
        <v>0</v>
      </c>
      <c r="U258" s="41" t="e">
        <f>#REF!+Q258+T258</f>
        <v>#REF!</v>
      </c>
      <c r="V258" s="42">
        <f>M258*200</f>
        <v>0</v>
      </c>
      <c r="W258" s="42">
        <v>0</v>
      </c>
      <c r="X258" s="42">
        <v>170</v>
      </c>
      <c r="Y258" s="40">
        <f t="shared" si="17"/>
        <v>0</v>
      </c>
      <c r="Z258" s="45">
        <v>0</v>
      </c>
      <c r="AA258" s="46"/>
      <c r="AB258" s="41">
        <f>V258+Y258+Z258</f>
        <v>0</v>
      </c>
      <c r="AC258" s="41" t="e">
        <f>AB258+U258</f>
        <v>#REF!</v>
      </c>
      <c r="AD258" s="49" t="str">
        <f>A258</f>
        <v>648-PR</v>
      </c>
      <c r="AE258" s="74"/>
    </row>
    <row r="259" spans="1:31" s="31" customFormat="1" ht="49" hidden="1" customHeight="1" x14ac:dyDescent="0.2">
      <c r="A259" s="178" t="s">
        <v>473</v>
      </c>
      <c r="B259" s="178" t="s">
        <v>681</v>
      </c>
      <c r="C259" s="179" t="s">
        <v>77</v>
      </c>
      <c r="D259" s="179" t="s">
        <v>103</v>
      </c>
      <c r="E259" s="180" t="s">
        <v>362</v>
      </c>
      <c r="F259" s="180" t="s">
        <v>479</v>
      </c>
      <c r="G259" s="180" t="s">
        <v>89</v>
      </c>
      <c r="H259" s="220">
        <v>42</v>
      </c>
      <c r="I259" s="33" t="s">
        <v>48</v>
      </c>
      <c r="J259" s="51">
        <v>585</v>
      </c>
      <c r="K259" s="181">
        <v>0</v>
      </c>
      <c r="L259" s="181">
        <v>18</v>
      </c>
      <c r="M259" s="52">
        <f t="shared" si="18"/>
        <v>18</v>
      </c>
      <c r="N259" s="182">
        <v>28</v>
      </c>
      <c r="O259" s="53">
        <v>17</v>
      </c>
      <c r="P259" s="71">
        <v>0.4</v>
      </c>
      <c r="Q259" s="54">
        <f t="shared" si="16"/>
        <v>190.40000000000003</v>
      </c>
      <c r="R259" s="44" t="s">
        <v>481</v>
      </c>
      <c r="S259" s="182">
        <v>150</v>
      </c>
      <c r="T259" s="34">
        <f>(M259*S259)</f>
        <v>2700</v>
      </c>
      <c r="U259" s="34" t="e">
        <f>#REF!+Q259+T259</f>
        <v>#REF!</v>
      </c>
      <c r="V259" s="53">
        <f>M259*200</f>
        <v>3600</v>
      </c>
      <c r="W259" s="53">
        <v>1</v>
      </c>
      <c r="X259" s="53">
        <v>170</v>
      </c>
      <c r="Y259" s="52">
        <f t="shared" si="17"/>
        <v>170</v>
      </c>
      <c r="Z259" s="46">
        <v>0</v>
      </c>
      <c r="AA259" s="46"/>
      <c r="AB259" s="34">
        <f>V259+Y259+Z259</f>
        <v>3770</v>
      </c>
      <c r="AC259" s="34" t="e">
        <f>AB259+U259</f>
        <v>#REF!</v>
      </c>
      <c r="AD259" s="57" t="str">
        <f>A259</f>
        <v>648-PR</v>
      </c>
      <c r="AE259" s="74"/>
    </row>
    <row r="260" spans="1:31" s="31" customFormat="1" ht="42.75" hidden="1" customHeight="1" x14ac:dyDescent="0.2">
      <c r="A260" s="33" t="s">
        <v>473</v>
      </c>
      <c r="B260" s="33"/>
      <c r="C260" s="28" t="s">
        <v>77</v>
      </c>
      <c r="D260" s="28" t="s">
        <v>103</v>
      </c>
      <c r="E260" s="35" t="s">
        <v>362</v>
      </c>
      <c r="F260" s="35" t="s">
        <v>47</v>
      </c>
      <c r="G260" s="35" t="s">
        <v>452</v>
      </c>
      <c r="H260" s="220">
        <v>42</v>
      </c>
      <c r="I260" s="33" t="s">
        <v>48</v>
      </c>
      <c r="J260" s="51">
        <v>585</v>
      </c>
      <c r="K260" s="52">
        <v>15</v>
      </c>
      <c r="L260" s="52">
        <v>0</v>
      </c>
      <c r="M260" s="52">
        <f t="shared" si="18"/>
        <v>15</v>
      </c>
      <c r="N260" s="53">
        <v>28</v>
      </c>
      <c r="O260" s="53">
        <v>17</v>
      </c>
      <c r="P260" s="71">
        <v>0.4</v>
      </c>
      <c r="Q260" s="54">
        <f t="shared" si="16"/>
        <v>190.40000000000003</v>
      </c>
      <c r="R260" s="44" t="s">
        <v>482</v>
      </c>
      <c r="S260" s="53">
        <v>300</v>
      </c>
      <c r="T260" s="34">
        <f>(M260*S260)</f>
        <v>4500</v>
      </c>
      <c r="U260" s="34" t="e">
        <f>#REF!+Q260+T260</f>
        <v>#REF!</v>
      </c>
      <c r="V260" s="53">
        <f>M260*200</f>
        <v>3000</v>
      </c>
      <c r="W260" s="53">
        <v>1</v>
      </c>
      <c r="X260" s="53">
        <v>170</v>
      </c>
      <c r="Y260" s="52">
        <f t="shared" si="17"/>
        <v>170</v>
      </c>
      <c r="Z260" s="46">
        <v>0</v>
      </c>
      <c r="AA260" s="46"/>
      <c r="AB260" s="34">
        <f>V260+Y260+Z260</f>
        <v>3170</v>
      </c>
      <c r="AC260" s="34" t="e">
        <f>AB260+U260</f>
        <v>#REF!</v>
      </c>
      <c r="AD260" s="57" t="str">
        <f>A260</f>
        <v>648-PR</v>
      </c>
      <c r="AE260" s="74"/>
    </row>
    <row r="261" spans="1:31" s="31" customFormat="1" ht="42.75" hidden="1" customHeight="1" x14ac:dyDescent="0.2">
      <c r="A261" s="33" t="s">
        <v>473</v>
      </c>
      <c r="B261" s="33" t="s">
        <v>613</v>
      </c>
      <c r="C261" s="28" t="s">
        <v>77</v>
      </c>
      <c r="D261" s="28" t="s">
        <v>103</v>
      </c>
      <c r="E261" s="35" t="s">
        <v>199</v>
      </c>
      <c r="F261" s="35" t="s">
        <v>47</v>
      </c>
      <c r="G261" s="35" t="s">
        <v>452</v>
      </c>
      <c r="H261" s="220">
        <v>42</v>
      </c>
      <c r="I261" s="33" t="s">
        <v>48</v>
      </c>
      <c r="J261" s="51">
        <v>585</v>
      </c>
      <c r="K261" s="52">
        <v>0</v>
      </c>
      <c r="L261" s="52">
        <v>18</v>
      </c>
      <c r="M261" s="52">
        <f t="shared" si="18"/>
        <v>18</v>
      </c>
      <c r="N261" s="53">
        <v>28</v>
      </c>
      <c r="O261" s="53">
        <v>42</v>
      </c>
      <c r="P261" s="71">
        <v>0.4</v>
      </c>
      <c r="Q261" s="54">
        <f t="shared" si="16"/>
        <v>470.40000000000003</v>
      </c>
      <c r="R261" s="44"/>
      <c r="S261" s="53">
        <v>300</v>
      </c>
      <c r="T261" s="34">
        <f>(M261*S261)</f>
        <v>5400</v>
      </c>
      <c r="U261" s="34" t="e">
        <f>#REF!+Q261+T261</f>
        <v>#REF!</v>
      </c>
      <c r="V261" s="53">
        <f>M261*200</f>
        <v>3600</v>
      </c>
      <c r="W261" s="53">
        <v>1</v>
      </c>
      <c r="X261" s="53">
        <v>250</v>
      </c>
      <c r="Y261" s="52">
        <f t="shared" si="17"/>
        <v>250</v>
      </c>
      <c r="Z261" s="46">
        <v>0</v>
      </c>
      <c r="AA261" s="46"/>
      <c r="AB261" s="34">
        <f>V261+Y261+Z261</f>
        <v>3850</v>
      </c>
      <c r="AC261" s="34" t="e">
        <f>AB261+U261</f>
        <v>#REF!</v>
      </c>
      <c r="AD261" s="57" t="str">
        <f>A261</f>
        <v>648-PR</v>
      </c>
      <c r="AE261" s="74"/>
    </row>
    <row r="262" spans="1:31" s="31" customFormat="1" ht="34.5" hidden="1" customHeight="1" x14ac:dyDescent="0.2">
      <c r="A262" s="33" t="s">
        <v>473</v>
      </c>
      <c r="B262" s="33" t="s">
        <v>32</v>
      </c>
      <c r="C262" s="28" t="s">
        <v>77</v>
      </c>
      <c r="D262" s="28" t="s">
        <v>103</v>
      </c>
      <c r="E262" s="35" t="s">
        <v>455</v>
      </c>
      <c r="F262" s="35" t="s">
        <v>52</v>
      </c>
      <c r="G262" s="35" t="s">
        <v>89</v>
      </c>
      <c r="H262" s="220">
        <v>42</v>
      </c>
      <c r="I262" s="33" t="s">
        <v>48</v>
      </c>
      <c r="J262" s="51">
        <v>585</v>
      </c>
      <c r="K262" s="52">
        <v>0</v>
      </c>
      <c r="L262" s="52">
        <v>18</v>
      </c>
      <c r="M262" s="52">
        <f t="shared" si="18"/>
        <v>18</v>
      </c>
      <c r="N262" s="53">
        <v>28</v>
      </c>
      <c r="O262" s="53">
        <v>51</v>
      </c>
      <c r="P262" s="71">
        <v>0.4</v>
      </c>
      <c r="Q262" s="54">
        <f t="shared" ref="Q262:Q332" si="19">SUM(O262*P262*N262)</f>
        <v>571.20000000000005</v>
      </c>
      <c r="R262" s="107" t="s">
        <v>483</v>
      </c>
      <c r="S262" s="53">
        <v>150</v>
      </c>
      <c r="T262" s="34">
        <f>(M262*S262)</f>
        <v>2700</v>
      </c>
      <c r="U262" s="34" t="e">
        <f>#REF!+Q262+T262</f>
        <v>#REF!</v>
      </c>
      <c r="V262" s="53">
        <f>M262*200</f>
        <v>3600</v>
      </c>
      <c r="W262" s="53">
        <v>1</v>
      </c>
      <c r="X262" s="53">
        <v>215</v>
      </c>
      <c r="Y262" s="52">
        <f t="shared" si="17"/>
        <v>215</v>
      </c>
      <c r="Z262" s="46">
        <v>0</v>
      </c>
      <c r="AA262" s="46"/>
      <c r="AB262" s="34">
        <f>V262+Y262+Z262</f>
        <v>3815</v>
      </c>
      <c r="AC262" s="34" t="e">
        <f>AB262+U262</f>
        <v>#REF!</v>
      </c>
      <c r="AD262" s="57" t="str">
        <f>A262</f>
        <v>648-PR</v>
      </c>
      <c r="AE262" s="74" t="s">
        <v>484</v>
      </c>
    </row>
    <row r="263" spans="1:31" s="31" customFormat="1" ht="30.75" hidden="1" customHeight="1" x14ac:dyDescent="0.2">
      <c r="A263" s="33" t="s">
        <v>473</v>
      </c>
      <c r="B263" s="33"/>
      <c r="C263" s="28" t="s">
        <v>77</v>
      </c>
      <c r="D263" s="28" t="s">
        <v>103</v>
      </c>
      <c r="E263" s="35" t="s">
        <v>406</v>
      </c>
      <c r="F263" s="35" t="s">
        <v>52</v>
      </c>
      <c r="G263" s="35" t="s">
        <v>480</v>
      </c>
      <c r="H263" s="220">
        <v>42</v>
      </c>
      <c r="I263" s="33" t="s">
        <v>48</v>
      </c>
      <c r="J263" s="51">
        <v>585</v>
      </c>
      <c r="K263" s="52">
        <v>0</v>
      </c>
      <c r="L263" s="52">
        <v>17</v>
      </c>
      <c r="M263" s="52">
        <f t="shared" si="18"/>
        <v>17</v>
      </c>
      <c r="N263" s="53">
        <v>28</v>
      </c>
      <c r="O263" s="53">
        <v>12</v>
      </c>
      <c r="P263" s="71">
        <v>0.4</v>
      </c>
      <c r="Q263" s="54">
        <f t="shared" si="19"/>
        <v>134.40000000000003</v>
      </c>
      <c r="R263" s="107" t="s">
        <v>485</v>
      </c>
      <c r="S263" s="53">
        <v>300</v>
      </c>
      <c r="T263" s="34">
        <f>(M263*S263)</f>
        <v>5100</v>
      </c>
      <c r="U263" s="34" t="e">
        <f>#REF!+Q263+T263</f>
        <v>#REF!</v>
      </c>
      <c r="V263" s="53">
        <f>M263*200</f>
        <v>3400</v>
      </c>
      <c r="W263" s="53">
        <v>1</v>
      </c>
      <c r="X263" s="53">
        <v>148</v>
      </c>
      <c r="Y263" s="52">
        <f t="shared" si="17"/>
        <v>148</v>
      </c>
      <c r="Z263" s="46">
        <v>0</v>
      </c>
      <c r="AA263" s="46"/>
      <c r="AB263" s="34">
        <f>V263+Y263+Z263</f>
        <v>3548</v>
      </c>
      <c r="AC263" s="34" t="e">
        <f>AB263+U263</f>
        <v>#REF!</v>
      </c>
      <c r="AD263" s="57" t="str">
        <f>A263</f>
        <v>648-PR</v>
      </c>
      <c r="AE263" s="74"/>
    </row>
    <row r="264" spans="1:31" s="31" customFormat="1" ht="38" hidden="1" customHeight="1" x14ac:dyDescent="0.2">
      <c r="A264" s="33" t="s">
        <v>473</v>
      </c>
      <c r="B264" s="33" t="s">
        <v>654</v>
      </c>
      <c r="C264" s="28" t="s">
        <v>77</v>
      </c>
      <c r="D264" s="28" t="s">
        <v>103</v>
      </c>
      <c r="E264" s="35" t="s">
        <v>181</v>
      </c>
      <c r="F264" s="35" t="s">
        <v>52</v>
      </c>
      <c r="G264" s="35" t="s">
        <v>89</v>
      </c>
      <c r="H264" s="220">
        <v>42</v>
      </c>
      <c r="I264" s="33" t="s">
        <v>48</v>
      </c>
      <c r="J264" s="51">
        <v>585</v>
      </c>
      <c r="K264" s="52">
        <v>15</v>
      </c>
      <c r="L264" s="52">
        <v>0</v>
      </c>
      <c r="M264" s="52">
        <f t="shared" si="18"/>
        <v>15</v>
      </c>
      <c r="N264" s="53">
        <v>28</v>
      </c>
      <c r="O264" s="53">
        <v>36</v>
      </c>
      <c r="P264" s="71">
        <v>0.4</v>
      </c>
      <c r="Q264" s="54">
        <f t="shared" si="19"/>
        <v>403.2</v>
      </c>
      <c r="R264" s="107" t="s">
        <v>486</v>
      </c>
      <c r="S264" s="53">
        <v>150</v>
      </c>
      <c r="T264" s="34">
        <f>(M264*S264)</f>
        <v>2250</v>
      </c>
      <c r="U264" s="34" t="e">
        <f>#REF!+Q264+T264</f>
        <v>#REF!</v>
      </c>
      <c r="V264" s="53">
        <f>M264*200</f>
        <v>3000</v>
      </c>
      <c r="W264" s="53">
        <v>1</v>
      </c>
      <c r="X264" s="53">
        <v>215</v>
      </c>
      <c r="Y264" s="52">
        <f t="shared" si="17"/>
        <v>215</v>
      </c>
      <c r="Z264" s="46">
        <v>0</v>
      </c>
      <c r="AA264" s="46"/>
      <c r="AB264" s="34">
        <f>V264+Y264+Z264</f>
        <v>3215</v>
      </c>
      <c r="AC264" s="34" t="e">
        <f>AB264+U264</f>
        <v>#REF!</v>
      </c>
      <c r="AD264" s="57" t="str">
        <f>A264</f>
        <v>648-PR</v>
      </c>
      <c r="AE264" s="74" t="s">
        <v>487</v>
      </c>
    </row>
    <row r="265" spans="1:31" s="31" customFormat="1" ht="37.5" hidden="1" customHeight="1" x14ac:dyDescent="0.2">
      <c r="A265" s="33" t="s">
        <v>473</v>
      </c>
      <c r="B265" s="33"/>
      <c r="C265" s="28" t="s">
        <v>77</v>
      </c>
      <c r="D265" s="28" t="s">
        <v>103</v>
      </c>
      <c r="E265" s="35" t="s">
        <v>192</v>
      </c>
      <c r="F265" s="35" t="s">
        <v>479</v>
      </c>
      <c r="G265" s="35" t="s">
        <v>89</v>
      </c>
      <c r="H265" s="220">
        <v>42</v>
      </c>
      <c r="I265" s="33" t="s">
        <v>48</v>
      </c>
      <c r="J265" s="51">
        <v>585</v>
      </c>
      <c r="K265" s="52">
        <v>15</v>
      </c>
      <c r="L265" s="52">
        <v>0</v>
      </c>
      <c r="M265" s="52">
        <f t="shared" si="18"/>
        <v>15</v>
      </c>
      <c r="N265" s="53">
        <v>28</v>
      </c>
      <c r="O265" s="53">
        <v>13</v>
      </c>
      <c r="P265" s="71">
        <v>0.4</v>
      </c>
      <c r="Q265" s="54">
        <f t="shared" si="19"/>
        <v>145.6</v>
      </c>
      <c r="R265" s="107" t="s">
        <v>488</v>
      </c>
      <c r="S265" s="53">
        <v>150</v>
      </c>
      <c r="T265" s="34">
        <f>(M265*S265)</f>
        <v>2250</v>
      </c>
      <c r="U265" s="34" t="e">
        <f>#REF!+Q265+T265</f>
        <v>#REF!</v>
      </c>
      <c r="V265" s="53">
        <f>M265*200</f>
        <v>3000</v>
      </c>
      <c r="W265" s="53">
        <v>1</v>
      </c>
      <c r="X265" s="53">
        <v>165</v>
      </c>
      <c r="Y265" s="52">
        <f t="shared" si="17"/>
        <v>165</v>
      </c>
      <c r="Z265" s="46">
        <v>0</v>
      </c>
      <c r="AA265" s="46"/>
      <c r="AB265" s="34">
        <f>V265+Y265+Z265</f>
        <v>3165</v>
      </c>
      <c r="AC265" s="34" t="e">
        <f>AB265+U265</f>
        <v>#REF!</v>
      </c>
      <c r="AD265" s="57" t="str">
        <f>A265</f>
        <v>648-PR</v>
      </c>
      <c r="AE265" s="74"/>
    </row>
    <row r="266" spans="1:31" s="31" customFormat="1" ht="61" hidden="1" x14ac:dyDescent="0.2">
      <c r="A266" s="33" t="s">
        <v>473</v>
      </c>
      <c r="B266" s="33" t="s">
        <v>641</v>
      </c>
      <c r="C266" s="28" t="s">
        <v>77</v>
      </c>
      <c r="D266" s="28" t="s">
        <v>103</v>
      </c>
      <c r="E266" s="35" t="s">
        <v>181</v>
      </c>
      <c r="F266" s="35" t="s">
        <v>479</v>
      </c>
      <c r="G266" s="35" t="s">
        <v>474</v>
      </c>
      <c r="H266" s="220">
        <v>42</v>
      </c>
      <c r="I266" s="33" t="s">
        <v>48</v>
      </c>
      <c r="J266" s="51">
        <v>585</v>
      </c>
      <c r="K266" s="52">
        <v>17</v>
      </c>
      <c r="L266" s="52">
        <v>0</v>
      </c>
      <c r="M266" s="52">
        <f t="shared" si="18"/>
        <v>17</v>
      </c>
      <c r="N266" s="53">
        <v>28</v>
      </c>
      <c r="O266" s="53">
        <v>36</v>
      </c>
      <c r="P266" s="71">
        <v>0.4</v>
      </c>
      <c r="Q266" s="54">
        <f t="shared" si="19"/>
        <v>403.2</v>
      </c>
      <c r="R266" s="107" t="s">
        <v>489</v>
      </c>
      <c r="S266" s="53">
        <v>150</v>
      </c>
      <c r="T266" s="34">
        <f>(M266*S266)</f>
        <v>2550</v>
      </c>
      <c r="U266" s="34" t="e">
        <f>#REF!+Q266+T266</f>
        <v>#REF!</v>
      </c>
      <c r="V266" s="53">
        <f>M266*200</f>
        <v>3400</v>
      </c>
      <c r="W266" s="53">
        <v>1</v>
      </c>
      <c r="X266" s="53">
        <v>215</v>
      </c>
      <c r="Y266" s="52">
        <f t="shared" si="17"/>
        <v>215</v>
      </c>
      <c r="Z266" s="46">
        <v>0</v>
      </c>
      <c r="AA266" s="46"/>
      <c r="AB266" s="34">
        <f>V266+Y266+Z266</f>
        <v>3615</v>
      </c>
      <c r="AC266" s="34" t="e">
        <f>AB266+U266</f>
        <v>#REF!</v>
      </c>
      <c r="AD266" s="57" t="str">
        <f>A266</f>
        <v>648-PR</v>
      </c>
      <c r="AE266" s="74"/>
    </row>
    <row r="267" spans="1:31" s="31" customFormat="1" ht="61" hidden="1" x14ac:dyDescent="0.2">
      <c r="A267" s="33" t="s">
        <v>473</v>
      </c>
      <c r="B267" s="33" t="s">
        <v>642</v>
      </c>
      <c r="C267" s="28" t="s">
        <v>77</v>
      </c>
      <c r="D267" s="28" t="s">
        <v>103</v>
      </c>
      <c r="E267" s="35" t="s">
        <v>181</v>
      </c>
      <c r="F267" s="35" t="s">
        <v>479</v>
      </c>
      <c r="G267" s="35" t="s">
        <v>474</v>
      </c>
      <c r="H267" s="220">
        <v>42</v>
      </c>
      <c r="I267" s="33" t="s">
        <v>48</v>
      </c>
      <c r="J267" s="51">
        <v>585</v>
      </c>
      <c r="K267" s="52">
        <v>0</v>
      </c>
      <c r="L267" s="52">
        <v>22</v>
      </c>
      <c r="M267" s="52">
        <f t="shared" si="18"/>
        <v>22</v>
      </c>
      <c r="N267" s="53">
        <v>28</v>
      </c>
      <c r="O267" s="53">
        <v>36</v>
      </c>
      <c r="P267" s="71">
        <v>0.4</v>
      </c>
      <c r="Q267" s="54">
        <f t="shared" si="19"/>
        <v>403.2</v>
      </c>
      <c r="R267" s="107" t="s">
        <v>489</v>
      </c>
      <c r="S267" s="53">
        <v>150</v>
      </c>
      <c r="T267" s="34">
        <f>(M267*S267)</f>
        <v>3300</v>
      </c>
      <c r="U267" s="34" t="e">
        <f>#REF!+Q267+T267</f>
        <v>#REF!</v>
      </c>
      <c r="V267" s="53">
        <f>M267*200</f>
        <v>4400</v>
      </c>
      <c r="W267" s="53">
        <v>1</v>
      </c>
      <c r="X267" s="53">
        <v>215</v>
      </c>
      <c r="Y267" s="52">
        <f t="shared" ref="Y267:Y330" si="20">SUM(X267*W267)</f>
        <v>215</v>
      </c>
      <c r="Z267" s="46">
        <v>0</v>
      </c>
      <c r="AA267" s="46"/>
      <c r="AB267" s="34">
        <f>V267+Y267+Z267</f>
        <v>4615</v>
      </c>
      <c r="AC267" s="34" t="e">
        <f>AB267+U267</f>
        <v>#REF!</v>
      </c>
      <c r="AD267" s="57" t="str">
        <f>A267</f>
        <v>648-PR</v>
      </c>
      <c r="AE267" s="74"/>
    </row>
    <row r="268" spans="1:31" s="31" customFormat="1" ht="40.5" hidden="1" customHeight="1" x14ac:dyDescent="0.2">
      <c r="A268" s="33" t="s">
        <v>473</v>
      </c>
      <c r="B268" s="33" t="s">
        <v>659</v>
      </c>
      <c r="C268" s="28" t="s">
        <v>77</v>
      </c>
      <c r="D268" s="28" t="s">
        <v>108</v>
      </c>
      <c r="E268" s="35" t="s">
        <v>204</v>
      </c>
      <c r="F268" s="35" t="s">
        <v>52</v>
      </c>
      <c r="G268" s="35" t="s">
        <v>480</v>
      </c>
      <c r="H268" s="220">
        <v>42</v>
      </c>
      <c r="I268" s="33" t="s">
        <v>48</v>
      </c>
      <c r="J268" s="51">
        <v>585</v>
      </c>
      <c r="K268" s="52">
        <v>0</v>
      </c>
      <c r="L268" s="52">
        <v>15</v>
      </c>
      <c r="M268" s="52">
        <f t="shared" si="18"/>
        <v>15</v>
      </c>
      <c r="N268" s="53">
        <v>28</v>
      </c>
      <c r="O268" s="53">
        <v>26</v>
      </c>
      <c r="P268" s="71">
        <v>0.4</v>
      </c>
      <c r="Q268" s="71">
        <f t="shared" si="19"/>
        <v>291.2</v>
      </c>
      <c r="R268" s="44" t="s">
        <v>490</v>
      </c>
      <c r="S268" s="53">
        <v>300</v>
      </c>
      <c r="T268" s="34">
        <f>(M268*S268)</f>
        <v>4500</v>
      </c>
      <c r="U268" s="34" t="e">
        <f>#REF!+Q268+T268</f>
        <v>#REF!</v>
      </c>
      <c r="V268" s="53">
        <f>M268*200</f>
        <v>3000</v>
      </c>
      <c r="W268" s="53">
        <v>1</v>
      </c>
      <c r="X268" s="53">
        <v>170</v>
      </c>
      <c r="Y268" s="52">
        <f t="shared" si="20"/>
        <v>170</v>
      </c>
      <c r="Z268" s="46">
        <v>0</v>
      </c>
      <c r="AA268" s="46"/>
      <c r="AB268" s="34">
        <f>V268+Y268+Z268</f>
        <v>3170</v>
      </c>
      <c r="AC268" s="34" t="e">
        <f>AB268+U268</f>
        <v>#REF!</v>
      </c>
      <c r="AD268" s="57" t="str">
        <f>A268</f>
        <v>648-PR</v>
      </c>
      <c r="AE268" s="74"/>
    </row>
    <row r="269" spans="1:31" s="31" customFormat="1" ht="35.5" hidden="1" customHeight="1" x14ac:dyDescent="0.2">
      <c r="A269" s="33" t="s">
        <v>473</v>
      </c>
      <c r="B269" s="33"/>
      <c r="C269" s="28" t="s">
        <v>77</v>
      </c>
      <c r="D269" s="28" t="s">
        <v>108</v>
      </c>
      <c r="E269" s="35" t="s">
        <v>204</v>
      </c>
      <c r="F269" s="35" t="s">
        <v>52</v>
      </c>
      <c r="G269" s="35" t="s">
        <v>491</v>
      </c>
      <c r="H269" s="220">
        <v>56</v>
      </c>
      <c r="I269" s="33" t="s">
        <v>48</v>
      </c>
      <c r="J269" s="51">
        <v>585</v>
      </c>
      <c r="K269" s="52">
        <v>18</v>
      </c>
      <c r="L269" s="52">
        <v>0</v>
      </c>
      <c r="M269" s="52">
        <f t="shared" si="18"/>
        <v>18</v>
      </c>
      <c r="N269" s="53">
        <v>28</v>
      </c>
      <c r="O269" s="53">
        <v>26</v>
      </c>
      <c r="P269" s="71">
        <v>0.4</v>
      </c>
      <c r="Q269" s="71">
        <f t="shared" si="19"/>
        <v>291.2</v>
      </c>
      <c r="R269" s="44" t="s">
        <v>492</v>
      </c>
      <c r="S269" s="53">
        <v>300</v>
      </c>
      <c r="T269" s="34">
        <f>(M269*S269)</f>
        <v>5400</v>
      </c>
      <c r="U269" s="34" t="e">
        <f>#REF!+Q269+T269</f>
        <v>#REF!</v>
      </c>
      <c r="V269" s="53">
        <f>M269*200</f>
        <v>3600</v>
      </c>
      <c r="W269" s="53">
        <v>1</v>
      </c>
      <c r="X269" s="53">
        <v>170</v>
      </c>
      <c r="Y269" s="52">
        <f t="shared" si="20"/>
        <v>170</v>
      </c>
      <c r="Z269" s="46">
        <v>0</v>
      </c>
      <c r="AA269" s="46"/>
      <c r="AB269" s="34">
        <f>V269+Y269+Z269</f>
        <v>3770</v>
      </c>
      <c r="AC269" s="34" t="e">
        <f>AB269+U269</f>
        <v>#REF!</v>
      </c>
      <c r="AD269" s="57" t="str">
        <f>A269</f>
        <v>648-PR</v>
      </c>
      <c r="AE269" s="74"/>
    </row>
    <row r="270" spans="1:31" s="31" customFormat="1" ht="39" hidden="1" customHeight="1" x14ac:dyDescent="0.2">
      <c r="A270" s="178" t="s">
        <v>473</v>
      </c>
      <c r="B270" s="178" t="s">
        <v>748</v>
      </c>
      <c r="C270" s="179" t="s">
        <v>77</v>
      </c>
      <c r="D270" s="179" t="s">
        <v>108</v>
      </c>
      <c r="E270" s="180" t="s">
        <v>493</v>
      </c>
      <c r="F270" s="180" t="s">
        <v>52</v>
      </c>
      <c r="G270" s="180" t="s">
        <v>491</v>
      </c>
      <c r="H270" s="220">
        <v>56</v>
      </c>
      <c r="I270" s="33" t="s">
        <v>48</v>
      </c>
      <c r="J270" s="51">
        <v>585</v>
      </c>
      <c r="K270" s="52">
        <v>0</v>
      </c>
      <c r="L270" s="52">
        <v>0</v>
      </c>
      <c r="M270" s="52">
        <f t="shared" si="18"/>
        <v>0</v>
      </c>
      <c r="N270" s="53">
        <v>0</v>
      </c>
      <c r="O270" s="53">
        <v>10</v>
      </c>
      <c r="P270" s="71">
        <v>0.4</v>
      </c>
      <c r="Q270" s="71">
        <f t="shared" si="19"/>
        <v>0</v>
      </c>
      <c r="R270" s="44" t="s">
        <v>494</v>
      </c>
      <c r="S270" s="53">
        <v>0</v>
      </c>
      <c r="T270" s="34">
        <f>(M270*S270)</f>
        <v>0</v>
      </c>
      <c r="U270" s="34" t="e">
        <f>#REF!+Q270+T270</f>
        <v>#REF!</v>
      </c>
      <c r="V270" s="53">
        <f>M270*200</f>
        <v>0</v>
      </c>
      <c r="W270" s="53">
        <v>0</v>
      </c>
      <c r="X270" s="53">
        <v>175</v>
      </c>
      <c r="Y270" s="52">
        <f t="shared" si="20"/>
        <v>0</v>
      </c>
      <c r="Z270" s="46">
        <v>0</v>
      </c>
      <c r="AA270" s="46"/>
      <c r="AB270" s="34">
        <f>V270+Y270+Z270</f>
        <v>0</v>
      </c>
      <c r="AC270" s="34" t="e">
        <f>AB270+U270</f>
        <v>#REF!</v>
      </c>
      <c r="AD270" s="57" t="str">
        <f>A270</f>
        <v>648-PR</v>
      </c>
      <c r="AE270" s="74"/>
    </row>
    <row r="271" spans="1:31" s="31" customFormat="1" ht="50" hidden="1" customHeight="1" x14ac:dyDescent="0.2">
      <c r="A271" s="178" t="s">
        <v>473</v>
      </c>
      <c r="B271" s="178" t="s">
        <v>679</v>
      </c>
      <c r="C271" s="179" t="s">
        <v>77</v>
      </c>
      <c r="D271" s="179" t="s">
        <v>108</v>
      </c>
      <c r="E271" s="180" t="s">
        <v>368</v>
      </c>
      <c r="F271" s="180" t="s">
        <v>479</v>
      </c>
      <c r="G271" s="180" t="s">
        <v>491</v>
      </c>
      <c r="H271" s="220">
        <v>56</v>
      </c>
      <c r="I271" s="33" t="s">
        <v>48</v>
      </c>
      <c r="J271" s="51">
        <v>585</v>
      </c>
      <c r="K271" s="181">
        <v>20</v>
      </c>
      <c r="L271" s="181">
        <v>0</v>
      </c>
      <c r="M271" s="52">
        <f t="shared" si="18"/>
        <v>20</v>
      </c>
      <c r="N271" s="53">
        <v>36</v>
      </c>
      <c r="O271" s="53">
        <v>68</v>
      </c>
      <c r="P271" s="71">
        <v>0.4</v>
      </c>
      <c r="Q271" s="71">
        <f t="shared" si="19"/>
        <v>979.2</v>
      </c>
      <c r="R271" s="44"/>
      <c r="S271" s="53">
        <v>300</v>
      </c>
      <c r="T271" s="34">
        <f>(M271*S271)</f>
        <v>6000</v>
      </c>
      <c r="U271" s="34" t="e">
        <f>#REF!+Q271+T271</f>
        <v>#REF!</v>
      </c>
      <c r="V271" s="53">
        <f>M271*200</f>
        <v>4000</v>
      </c>
      <c r="W271" s="53">
        <v>1</v>
      </c>
      <c r="X271" s="53">
        <v>200</v>
      </c>
      <c r="Y271" s="52">
        <f t="shared" si="20"/>
        <v>200</v>
      </c>
      <c r="Z271" s="46">
        <v>0</v>
      </c>
      <c r="AA271" s="46"/>
      <c r="AB271" s="34">
        <f>V271+Y271+Z271</f>
        <v>4200</v>
      </c>
      <c r="AC271" s="34" t="e">
        <f>AB271+U271</f>
        <v>#REF!</v>
      </c>
      <c r="AD271" s="57" t="str">
        <f>A271</f>
        <v>648-PR</v>
      </c>
      <c r="AE271" s="74"/>
    </row>
    <row r="272" spans="1:31" s="31" customFormat="1" ht="39" hidden="1" customHeight="1" x14ac:dyDescent="0.2">
      <c r="A272" s="178" t="s">
        <v>473</v>
      </c>
      <c r="B272" s="178" t="s">
        <v>656</v>
      </c>
      <c r="C272" s="28" t="s">
        <v>77</v>
      </c>
      <c r="D272" s="28" t="s">
        <v>108</v>
      </c>
      <c r="E272" s="35" t="s">
        <v>438</v>
      </c>
      <c r="F272" s="180" t="s">
        <v>264</v>
      </c>
      <c r="G272" s="35" t="s">
        <v>480</v>
      </c>
      <c r="H272" s="220">
        <v>42</v>
      </c>
      <c r="I272" s="33" t="s">
        <v>335</v>
      </c>
      <c r="J272" s="51">
        <v>585</v>
      </c>
      <c r="K272" s="52">
        <v>17</v>
      </c>
      <c r="L272" s="52">
        <v>0</v>
      </c>
      <c r="M272" s="52">
        <f t="shared" si="18"/>
        <v>17</v>
      </c>
      <c r="N272" s="53">
        <v>18</v>
      </c>
      <c r="O272" s="53">
        <v>15</v>
      </c>
      <c r="P272" s="71">
        <v>0.4</v>
      </c>
      <c r="Q272" s="71">
        <f t="shared" si="19"/>
        <v>108</v>
      </c>
      <c r="R272" s="44"/>
      <c r="S272" s="53">
        <v>300</v>
      </c>
      <c r="T272" s="34">
        <f>(M272*S272)</f>
        <v>5100</v>
      </c>
      <c r="U272" s="34" t="e">
        <f>#REF!+Q272+T272</f>
        <v>#REF!</v>
      </c>
      <c r="V272" s="53">
        <f>M272*200</f>
        <v>3400</v>
      </c>
      <c r="W272" s="53">
        <v>1</v>
      </c>
      <c r="X272" s="53">
        <v>250</v>
      </c>
      <c r="Y272" s="52">
        <f t="shared" si="20"/>
        <v>250</v>
      </c>
      <c r="Z272" s="46"/>
      <c r="AA272" s="46"/>
      <c r="AB272" s="34">
        <f>V272+Y272+Z272</f>
        <v>3650</v>
      </c>
      <c r="AC272" s="34" t="e">
        <f>AB272+U272</f>
        <v>#REF!</v>
      </c>
      <c r="AD272" s="57" t="str">
        <f>A272</f>
        <v>648-PR</v>
      </c>
      <c r="AE272" s="74"/>
    </row>
    <row r="273" spans="1:31" s="31" customFormat="1" ht="43" hidden="1" customHeight="1" x14ac:dyDescent="0.2">
      <c r="A273" s="178" t="s">
        <v>473</v>
      </c>
      <c r="B273" s="178" t="s">
        <v>753</v>
      </c>
      <c r="C273" s="179" t="s">
        <v>77</v>
      </c>
      <c r="D273" s="179" t="s">
        <v>108</v>
      </c>
      <c r="E273" s="180" t="s">
        <v>111</v>
      </c>
      <c r="F273" s="180" t="s">
        <v>754</v>
      </c>
      <c r="G273" s="180" t="s">
        <v>500</v>
      </c>
      <c r="H273" s="220">
        <v>56</v>
      </c>
      <c r="I273" s="33" t="s">
        <v>48</v>
      </c>
      <c r="J273" s="51">
        <v>585</v>
      </c>
      <c r="K273" s="52">
        <v>0</v>
      </c>
      <c r="L273" s="52">
        <v>20</v>
      </c>
      <c r="M273" s="52">
        <f t="shared" si="18"/>
        <v>20</v>
      </c>
      <c r="N273" s="53">
        <v>28</v>
      </c>
      <c r="O273" s="53">
        <v>24</v>
      </c>
      <c r="P273" s="71">
        <v>0.4</v>
      </c>
      <c r="Q273" s="71">
        <f t="shared" si="19"/>
        <v>268.80000000000007</v>
      </c>
      <c r="R273" s="44" t="s">
        <v>496</v>
      </c>
      <c r="S273" s="53">
        <v>100</v>
      </c>
      <c r="T273" s="34">
        <f>(M273*S273)</f>
        <v>2000</v>
      </c>
      <c r="U273" s="34" t="e">
        <f>#REF!+Q273+T273</f>
        <v>#REF!</v>
      </c>
      <c r="V273" s="53">
        <f>M273*200</f>
        <v>4000</v>
      </c>
      <c r="W273" s="53">
        <v>1</v>
      </c>
      <c r="X273" s="53">
        <v>225</v>
      </c>
      <c r="Y273" s="52">
        <f t="shared" si="20"/>
        <v>225</v>
      </c>
      <c r="Z273" s="46"/>
      <c r="AA273" s="46"/>
      <c r="AB273" s="34">
        <f>V273+Y273+Z273</f>
        <v>4225</v>
      </c>
      <c r="AC273" s="34" t="e">
        <f>AB273+U273</f>
        <v>#REF!</v>
      </c>
      <c r="AD273" s="57" t="str">
        <f>A273</f>
        <v>648-PR</v>
      </c>
      <c r="AE273" s="74"/>
    </row>
    <row r="274" spans="1:31" s="36" customFormat="1" ht="30" hidden="1" customHeight="1" x14ac:dyDescent="0.2">
      <c r="A274" s="178" t="s">
        <v>473</v>
      </c>
      <c r="B274" s="178" t="s">
        <v>744</v>
      </c>
      <c r="C274" s="179" t="s">
        <v>77</v>
      </c>
      <c r="D274" s="179" t="s">
        <v>45</v>
      </c>
      <c r="E274" s="180" t="s">
        <v>261</v>
      </c>
      <c r="F274" s="180" t="s">
        <v>88</v>
      </c>
      <c r="G274" s="180" t="s">
        <v>89</v>
      </c>
      <c r="H274" s="220">
        <v>42</v>
      </c>
      <c r="I274" s="33" t="s">
        <v>172</v>
      </c>
      <c r="J274" s="51">
        <v>585</v>
      </c>
      <c r="K274" s="52">
        <v>0</v>
      </c>
      <c r="L274" s="52">
        <v>0</v>
      </c>
      <c r="M274" s="52">
        <f t="shared" si="18"/>
        <v>0</v>
      </c>
      <c r="N274" s="53">
        <v>0</v>
      </c>
      <c r="O274" s="53">
        <v>42</v>
      </c>
      <c r="P274" s="71">
        <v>0.4</v>
      </c>
      <c r="Q274" s="71">
        <f t="shared" si="19"/>
        <v>0</v>
      </c>
      <c r="R274" s="44" t="s">
        <v>497</v>
      </c>
      <c r="S274" s="53">
        <v>0</v>
      </c>
      <c r="T274" s="34">
        <f>(M274*S274)</f>
        <v>0</v>
      </c>
      <c r="U274" s="34" t="e">
        <f>#REF!+Q274+T274</f>
        <v>#REF!</v>
      </c>
      <c r="V274" s="53">
        <f>M274*200</f>
        <v>0</v>
      </c>
      <c r="W274" s="53">
        <v>0</v>
      </c>
      <c r="X274" s="53">
        <v>363</v>
      </c>
      <c r="Y274" s="52">
        <f t="shared" si="20"/>
        <v>0</v>
      </c>
      <c r="Z274" s="46">
        <v>0</v>
      </c>
      <c r="AA274" s="46"/>
      <c r="AB274" s="34">
        <f>V274+Y274+Z274</f>
        <v>0</v>
      </c>
      <c r="AC274" s="34" t="e">
        <f>AB274+U274</f>
        <v>#REF!</v>
      </c>
      <c r="AD274" s="57" t="str">
        <f>A274</f>
        <v>648-PR</v>
      </c>
      <c r="AE274" s="74"/>
    </row>
    <row r="275" spans="1:31" s="36" customFormat="1" ht="44" hidden="1" customHeight="1" x14ac:dyDescent="0.2">
      <c r="A275" s="178" t="s">
        <v>473</v>
      </c>
      <c r="B275" s="178" t="s">
        <v>711</v>
      </c>
      <c r="C275" s="179" t="s">
        <v>77</v>
      </c>
      <c r="D275" s="179" t="s">
        <v>45</v>
      </c>
      <c r="E275" s="180" t="s">
        <v>261</v>
      </c>
      <c r="F275" s="180" t="s">
        <v>498</v>
      </c>
      <c r="G275" s="180" t="s">
        <v>93</v>
      </c>
      <c r="H275" s="220">
        <v>42</v>
      </c>
      <c r="I275" s="33" t="s">
        <v>37</v>
      </c>
      <c r="J275" s="51">
        <v>1200</v>
      </c>
      <c r="K275" s="52">
        <v>18</v>
      </c>
      <c r="L275" s="181">
        <v>20</v>
      </c>
      <c r="M275" s="52">
        <f t="shared" si="18"/>
        <v>38</v>
      </c>
      <c r="N275" s="53">
        <v>0</v>
      </c>
      <c r="O275" s="53">
        <v>42</v>
      </c>
      <c r="P275" s="71">
        <v>0.4</v>
      </c>
      <c r="Q275" s="71">
        <f t="shared" si="19"/>
        <v>0</v>
      </c>
      <c r="R275" s="44" t="s">
        <v>38</v>
      </c>
      <c r="S275" s="53">
        <v>0</v>
      </c>
      <c r="T275" s="34">
        <f>(M275*S275)</f>
        <v>0</v>
      </c>
      <c r="U275" s="34" t="e">
        <f>#REF!+Q275+T275</f>
        <v>#REF!</v>
      </c>
      <c r="V275" s="53">
        <f>M275*200</f>
        <v>7600</v>
      </c>
      <c r="W275" s="182">
        <v>28</v>
      </c>
      <c r="X275" s="53">
        <v>363</v>
      </c>
      <c r="Y275" s="52">
        <f t="shared" si="20"/>
        <v>10164</v>
      </c>
      <c r="Z275" s="46">
        <v>0</v>
      </c>
      <c r="AA275" s="46"/>
      <c r="AB275" s="34">
        <f>V275+Y275+Z275</f>
        <v>17764</v>
      </c>
      <c r="AC275" s="34" t="e">
        <f>AB275+U275</f>
        <v>#REF!</v>
      </c>
      <c r="AD275" s="57" t="str">
        <f>A275</f>
        <v>648-PR</v>
      </c>
      <c r="AE275" s="74"/>
    </row>
    <row r="276" spans="1:31" s="36" customFormat="1" ht="36" hidden="1" customHeight="1" x14ac:dyDescent="0.2">
      <c r="A276" s="178" t="s">
        <v>473</v>
      </c>
      <c r="B276" s="178" t="s">
        <v>683</v>
      </c>
      <c r="C276" s="179" t="s">
        <v>77</v>
      </c>
      <c r="D276" s="179" t="s">
        <v>45</v>
      </c>
      <c r="E276" s="180" t="s">
        <v>310</v>
      </c>
      <c r="F276" s="180" t="s">
        <v>499</v>
      </c>
      <c r="G276" s="180" t="s">
        <v>500</v>
      </c>
      <c r="H276" s="220">
        <v>56</v>
      </c>
      <c r="I276" s="33" t="s">
        <v>48</v>
      </c>
      <c r="J276" s="51">
        <v>585</v>
      </c>
      <c r="K276" s="181">
        <v>20</v>
      </c>
      <c r="L276" s="181">
        <v>0</v>
      </c>
      <c r="M276" s="52">
        <f t="shared" si="18"/>
        <v>20</v>
      </c>
      <c r="N276" s="53">
        <v>36</v>
      </c>
      <c r="O276" s="53">
        <v>28</v>
      </c>
      <c r="P276" s="71">
        <v>0.4</v>
      </c>
      <c r="Q276" s="71">
        <f t="shared" si="19"/>
        <v>403.20000000000005</v>
      </c>
      <c r="R276" s="44" t="s">
        <v>501</v>
      </c>
      <c r="S276" s="53">
        <v>100</v>
      </c>
      <c r="T276" s="34">
        <f>(M276*S276)</f>
        <v>2000</v>
      </c>
      <c r="U276" s="34" t="e">
        <f>#REF!+Q276+T276</f>
        <v>#REF!</v>
      </c>
      <c r="V276" s="53">
        <f>M276*200</f>
        <v>4000</v>
      </c>
      <c r="W276" s="53">
        <v>1</v>
      </c>
      <c r="X276" s="53">
        <v>310</v>
      </c>
      <c r="Y276" s="52">
        <f t="shared" si="20"/>
        <v>310</v>
      </c>
      <c r="Z276" s="46">
        <v>0</v>
      </c>
      <c r="AA276" s="46"/>
      <c r="AB276" s="34">
        <f>V276+Y276+Z276</f>
        <v>4310</v>
      </c>
      <c r="AC276" s="34" t="e">
        <f>AB276+U276</f>
        <v>#REF!</v>
      </c>
      <c r="AD276" s="57" t="str">
        <f>A276</f>
        <v>648-PR</v>
      </c>
      <c r="AE276" s="74"/>
    </row>
    <row r="277" spans="1:31" s="31" customFormat="1" ht="42" customHeight="1" x14ac:dyDescent="0.2">
      <c r="A277" s="33" t="s">
        <v>473</v>
      </c>
      <c r="B277" s="33"/>
      <c r="C277" s="28" t="s">
        <v>77</v>
      </c>
      <c r="D277" s="28" t="s">
        <v>50</v>
      </c>
      <c r="E277" s="35" t="s">
        <v>373</v>
      </c>
      <c r="F277" s="35" t="s">
        <v>102</v>
      </c>
      <c r="G277" s="35" t="s">
        <v>89</v>
      </c>
      <c r="H277" s="220">
        <v>42</v>
      </c>
      <c r="I277" s="33" t="s">
        <v>172</v>
      </c>
      <c r="J277" s="51">
        <v>585</v>
      </c>
      <c r="K277" s="52">
        <v>17</v>
      </c>
      <c r="L277" s="52">
        <v>0</v>
      </c>
      <c r="M277" s="52">
        <f t="shared" si="18"/>
        <v>17</v>
      </c>
      <c r="N277" s="53">
        <v>14</v>
      </c>
      <c r="O277" s="53">
        <v>30</v>
      </c>
      <c r="P277" s="71">
        <v>0.4</v>
      </c>
      <c r="Q277" s="71">
        <f t="shared" si="19"/>
        <v>168</v>
      </c>
      <c r="R277" s="107" t="s">
        <v>502</v>
      </c>
      <c r="S277" s="53">
        <v>150</v>
      </c>
      <c r="T277" s="34">
        <f>(M277*S277)</f>
        <v>2550</v>
      </c>
      <c r="U277" s="34" t="e">
        <f>#REF!+Q277+T277</f>
        <v>#REF!</v>
      </c>
      <c r="V277" s="53">
        <f>M277*200</f>
        <v>3400</v>
      </c>
      <c r="W277" s="53">
        <v>1</v>
      </c>
      <c r="X277" s="53">
        <v>310</v>
      </c>
      <c r="Y277" s="52">
        <f t="shared" si="20"/>
        <v>310</v>
      </c>
      <c r="Z277" s="46">
        <v>0</v>
      </c>
      <c r="AA277" s="46"/>
      <c r="AB277" s="34">
        <f>V277+Y277+Z277</f>
        <v>3710</v>
      </c>
      <c r="AC277" s="34" t="e">
        <f>AB277+U277</f>
        <v>#REF!</v>
      </c>
      <c r="AD277" s="57" t="str">
        <f>A277</f>
        <v>648-PR</v>
      </c>
      <c r="AE277" s="74"/>
    </row>
    <row r="278" spans="1:31" s="31" customFormat="1" ht="33.75" customHeight="1" x14ac:dyDescent="0.2">
      <c r="A278" s="33" t="s">
        <v>473</v>
      </c>
      <c r="B278" s="33"/>
      <c r="C278" s="28" t="s">
        <v>77</v>
      </c>
      <c r="D278" s="28" t="s">
        <v>50</v>
      </c>
      <c r="E278" s="35" t="s">
        <v>51</v>
      </c>
      <c r="F278" s="35" t="s">
        <v>52</v>
      </c>
      <c r="G278" s="35" t="s">
        <v>89</v>
      </c>
      <c r="H278" s="220">
        <v>42</v>
      </c>
      <c r="I278" s="33" t="s">
        <v>48</v>
      </c>
      <c r="J278" s="51">
        <v>585</v>
      </c>
      <c r="K278" s="52">
        <v>15</v>
      </c>
      <c r="L278" s="52">
        <v>0</v>
      </c>
      <c r="M278" s="52">
        <f t="shared" si="18"/>
        <v>15</v>
      </c>
      <c r="N278" s="53">
        <v>14</v>
      </c>
      <c r="O278" s="53">
        <v>134</v>
      </c>
      <c r="P278" s="71">
        <v>0.4</v>
      </c>
      <c r="Q278" s="71">
        <f t="shared" si="19"/>
        <v>750.4</v>
      </c>
      <c r="R278" s="44" t="s">
        <v>503</v>
      </c>
      <c r="S278" s="53">
        <v>150</v>
      </c>
      <c r="T278" s="34">
        <f>(M278*S278)</f>
        <v>2250</v>
      </c>
      <c r="U278" s="34" t="e">
        <f>#REF!+Q278+T278</f>
        <v>#REF!</v>
      </c>
      <c r="V278" s="53">
        <f>M278*200</f>
        <v>3000</v>
      </c>
      <c r="W278" s="53">
        <v>1</v>
      </c>
      <c r="X278" s="53">
        <v>700</v>
      </c>
      <c r="Y278" s="52">
        <f t="shared" si="20"/>
        <v>700</v>
      </c>
      <c r="Z278" s="46">
        <v>0</v>
      </c>
      <c r="AA278" s="46"/>
      <c r="AB278" s="34">
        <f>V278+Y278+Z278</f>
        <v>3700</v>
      </c>
      <c r="AC278" s="34" t="e">
        <f>AB278+U278</f>
        <v>#REF!</v>
      </c>
      <c r="AD278" s="57" t="str">
        <f>A278</f>
        <v>648-PR</v>
      </c>
      <c r="AE278" s="74"/>
    </row>
    <row r="279" spans="1:31" s="31" customFormat="1" ht="37" customHeight="1" x14ac:dyDescent="0.2">
      <c r="A279" s="33" t="s">
        <v>473</v>
      </c>
      <c r="B279" s="33"/>
      <c r="C279" s="28" t="s">
        <v>77</v>
      </c>
      <c r="D279" s="28" t="s">
        <v>50</v>
      </c>
      <c r="E279" s="35" t="s">
        <v>51</v>
      </c>
      <c r="F279" s="35" t="s">
        <v>504</v>
      </c>
      <c r="G279" s="35" t="s">
        <v>474</v>
      </c>
      <c r="H279" s="220">
        <v>42</v>
      </c>
      <c r="I279" s="33" t="s">
        <v>48</v>
      </c>
      <c r="J279" s="51">
        <v>585</v>
      </c>
      <c r="K279" s="52">
        <v>0</v>
      </c>
      <c r="L279" s="52">
        <v>20</v>
      </c>
      <c r="M279" s="52">
        <f t="shared" si="18"/>
        <v>20</v>
      </c>
      <c r="N279" s="53">
        <v>14</v>
      </c>
      <c r="O279" s="53">
        <v>134</v>
      </c>
      <c r="P279" s="71">
        <v>0.4</v>
      </c>
      <c r="Q279" s="71">
        <f t="shared" si="19"/>
        <v>750.4</v>
      </c>
      <c r="R279" s="44" t="s">
        <v>505</v>
      </c>
      <c r="S279" s="53">
        <v>150</v>
      </c>
      <c r="T279" s="34">
        <f>(M279*S279)</f>
        <v>3000</v>
      </c>
      <c r="U279" s="34" t="e">
        <f>#REF!+Q279+T279</f>
        <v>#REF!</v>
      </c>
      <c r="V279" s="53">
        <f>M279*200</f>
        <v>4000</v>
      </c>
      <c r="W279" s="53">
        <v>1</v>
      </c>
      <c r="X279" s="53">
        <v>700</v>
      </c>
      <c r="Y279" s="52">
        <f t="shared" si="20"/>
        <v>700</v>
      </c>
      <c r="Z279" s="46">
        <v>0</v>
      </c>
      <c r="AA279" s="46"/>
      <c r="AB279" s="34">
        <f>V279+Y279+Z279</f>
        <v>4700</v>
      </c>
      <c r="AC279" s="34" t="e">
        <f>AB279+U279</f>
        <v>#REF!</v>
      </c>
      <c r="AD279" s="57" t="str">
        <f>A279</f>
        <v>648-PR</v>
      </c>
      <c r="AE279" s="74"/>
    </row>
    <row r="280" spans="1:31" s="31" customFormat="1" ht="43" customHeight="1" x14ac:dyDescent="0.2">
      <c r="A280" s="178" t="s">
        <v>473</v>
      </c>
      <c r="B280" s="178" t="s">
        <v>682</v>
      </c>
      <c r="C280" s="179" t="s">
        <v>77</v>
      </c>
      <c r="D280" s="179" t="s">
        <v>50</v>
      </c>
      <c r="E280" s="180" t="s">
        <v>165</v>
      </c>
      <c r="F280" s="180" t="s">
        <v>451</v>
      </c>
      <c r="G280" s="180" t="s">
        <v>452</v>
      </c>
      <c r="H280" s="220">
        <v>42</v>
      </c>
      <c r="I280" s="33" t="s">
        <v>172</v>
      </c>
      <c r="J280" s="51">
        <v>585</v>
      </c>
      <c r="K280" s="181">
        <v>0</v>
      </c>
      <c r="L280" s="181">
        <v>17</v>
      </c>
      <c r="M280" s="52">
        <f t="shared" si="18"/>
        <v>17</v>
      </c>
      <c r="N280" s="53">
        <v>14</v>
      </c>
      <c r="O280" s="53">
        <v>46</v>
      </c>
      <c r="P280" s="71">
        <v>0.4</v>
      </c>
      <c r="Q280" s="71">
        <f t="shared" si="19"/>
        <v>257.60000000000002</v>
      </c>
      <c r="R280" s="44" t="s">
        <v>506</v>
      </c>
      <c r="S280" s="53">
        <v>300</v>
      </c>
      <c r="T280" s="34">
        <f>(M280*S280)</f>
        <v>5100</v>
      </c>
      <c r="U280" s="34" t="e">
        <f>#REF!+Q280+T280</f>
        <v>#REF!</v>
      </c>
      <c r="V280" s="53">
        <f>M280*200</f>
        <v>3400</v>
      </c>
      <c r="W280" s="53">
        <v>1</v>
      </c>
      <c r="X280" s="53">
        <v>385</v>
      </c>
      <c r="Y280" s="52">
        <f t="shared" si="20"/>
        <v>385</v>
      </c>
      <c r="Z280" s="46">
        <v>0</v>
      </c>
      <c r="AA280" s="46"/>
      <c r="AB280" s="34">
        <f>V280+Y280+Z280</f>
        <v>3785</v>
      </c>
      <c r="AC280" s="34" t="e">
        <f>AB280+U280</f>
        <v>#REF!</v>
      </c>
      <c r="AD280" s="57" t="str">
        <f>A280</f>
        <v>648-PR</v>
      </c>
      <c r="AE280" s="74"/>
    </row>
    <row r="281" spans="1:31" s="31" customFormat="1" ht="32.25" customHeight="1" x14ac:dyDescent="0.2">
      <c r="A281" s="178" t="s">
        <v>473</v>
      </c>
      <c r="B281" s="178" t="s">
        <v>682</v>
      </c>
      <c r="C281" s="179" t="s">
        <v>77</v>
      </c>
      <c r="D281" s="179" t="s">
        <v>50</v>
      </c>
      <c r="E281" s="180" t="s">
        <v>165</v>
      </c>
      <c r="F281" s="180" t="s">
        <v>498</v>
      </c>
      <c r="G281" s="180" t="s">
        <v>507</v>
      </c>
      <c r="H281" s="220">
        <v>42</v>
      </c>
      <c r="I281" s="33" t="s">
        <v>172</v>
      </c>
      <c r="J281" s="51">
        <v>585</v>
      </c>
      <c r="K281" s="181">
        <v>0</v>
      </c>
      <c r="L281" s="181">
        <v>18</v>
      </c>
      <c r="M281" s="52">
        <f t="shared" si="18"/>
        <v>18</v>
      </c>
      <c r="N281" s="53">
        <v>14</v>
      </c>
      <c r="O281" s="53">
        <v>46</v>
      </c>
      <c r="P281" s="71">
        <v>0.4</v>
      </c>
      <c r="Q281" s="71">
        <f t="shared" si="19"/>
        <v>257.60000000000002</v>
      </c>
      <c r="R281" s="44" t="s">
        <v>508</v>
      </c>
      <c r="S281" s="53">
        <v>150</v>
      </c>
      <c r="T281" s="34">
        <f>(M281*S281)</f>
        <v>2700</v>
      </c>
      <c r="U281" s="34" t="e">
        <f>#REF!+Q281+T281</f>
        <v>#REF!</v>
      </c>
      <c r="V281" s="53">
        <f>M281*200</f>
        <v>3600</v>
      </c>
      <c r="W281" s="53">
        <v>1</v>
      </c>
      <c r="X281" s="53">
        <v>385</v>
      </c>
      <c r="Y281" s="52">
        <f t="shared" si="20"/>
        <v>385</v>
      </c>
      <c r="Z281" s="46">
        <v>0</v>
      </c>
      <c r="AA281" s="46"/>
      <c r="AB281" s="34">
        <f>V281+Y281+Z281</f>
        <v>3985</v>
      </c>
      <c r="AC281" s="34" t="e">
        <f>AB281+U281</f>
        <v>#REF!</v>
      </c>
      <c r="AD281" s="57" t="str">
        <f>A281</f>
        <v>648-PR</v>
      </c>
      <c r="AE281" s="74"/>
    </row>
    <row r="282" spans="1:31" s="31" customFormat="1" ht="38.25" customHeight="1" x14ac:dyDescent="0.2">
      <c r="A282" s="33" t="s">
        <v>473</v>
      </c>
      <c r="B282" s="33" t="s">
        <v>653</v>
      </c>
      <c r="C282" s="28" t="s">
        <v>77</v>
      </c>
      <c r="D282" s="28" t="s">
        <v>50</v>
      </c>
      <c r="E282" s="89" t="s">
        <v>509</v>
      </c>
      <c r="F282" s="35" t="s">
        <v>47</v>
      </c>
      <c r="G282" s="35" t="s">
        <v>91</v>
      </c>
      <c r="H282" s="220">
        <v>42</v>
      </c>
      <c r="I282" s="33" t="s">
        <v>48</v>
      </c>
      <c r="J282" s="51">
        <v>585</v>
      </c>
      <c r="K282" s="52">
        <v>0</v>
      </c>
      <c r="L282" s="52">
        <v>22</v>
      </c>
      <c r="M282" s="52">
        <f t="shared" si="18"/>
        <v>22</v>
      </c>
      <c r="N282" s="53">
        <v>28</v>
      </c>
      <c r="O282" s="53">
        <v>120</v>
      </c>
      <c r="P282" s="71">
        <v>0.4</v>
      </c>
      <c r="Q282" s="71">
        <f t="shared" si="19"/>
        <v>1344</v>
      </c>
      <c r="R282" s="107" t="s">
        <v>510</v>
      </c>
      <c r="S282" s="53">
        <v>150</v>
      </c>
      <c r="T282" s="34">
        <f>(M282*S282)</f>
        <v>3300</v>
      </c>
      <c r="U282" s="34" t="e">
        <f>#REF!+Q282+T282</f>
        <v>#REF!</v>
      </c>
      <c r="V282" s="53">
        <f>M282*200</f>
        <v>4400</v>
      </c>
      <c r="W282" s="53">
        <v>1</v>
      </c>
      <c r="X282" s="53">
        <v>750</v>
      </c>
      <c r="Y282" s="52">
        <f t="shared" si="20"/>
        <v>750</v>
      </c>
      <c r="Z282" s="46">
        <v>0</v>
      </c>
      <c r="AA282" s="46"/>
      <c r="AB282" s="34">
        <f>V282+Y282+Z282</f>
        <v>5150</v>
      </c>
      <c r="AC282" s="34" t="e">
        <f>AB282+U282</f>
        <v>#REF!</v>
      </c>
      <c r="AD282" s="57" t="str">
        <f>A282</f>
        <v>648-PR</v>
      </c>
      <c r="AE282" s="74"/>
    </row>
    <row r="283" spans="1:31" s="31" customFormat="1" ht="40.5" hidden="1" customHeight="1" x14ac:dyDescent="0.2">
      <c r="A283" s="33" t="s">
        <v>511</v>
      </c>
      <c r="B283" s="33"/>
      <c r="C283" s="28" t="s">
        <v>77</v>
      </c>
      <c r="D283" s="28" t="s">
        <v>108</v>
      </c>
      <c r="E283" s="35" t="s">
        <v>495</v>
      </c>
      <c r="F283" s="35" t="s">
        <v>47</v>
      </c>
      <c r="G283" s="35" t="s">
        <v>91</v>
      </c>
      <c r="H283" s="220">
        <v>42</v>
      </c>
      <c r="I283" s="33" t="s">
        <v>48</v>
      </c>
      <c r="J283" s="51">
        <v>585</v>
      </c>
      <c r="K283" s="52">
        <v>16</v>
      </c>
      <c r="L283" s="52">
        <v>0</v>
      </c>
      <c r="M283" s="52">
        <f t="shared" si="18"/>
        <v>16</v>
      </c>
      <c r="N283" s="53">
        <v>28</v>
      </c>
      <c r="O283" s="53">
        <v>13</v>
      </c>
      <c r="P283" s="71">
        <v>0.4</v>
      </c>
      <c r="Q283" s="71">
        <f t="shared" si="19"/>
        <v>145.6</v>
      </c>
      <c r="R283" s="44" t="s">
        <v>512</v>
      </c>
      <c r="S283" s="53">
        <v>150</v>
      </c>
      <c r="T283" s="34">
        <f>(M283*S283)</f>
        <v>2400</v>
      </c>
      <c r="U283" s="34" t="e">
        <f>#REF!+Q283+T283</f>
        <v>#REF!</v>
      </c>
      <c r="V283" s="53">
        <f>M283*200</f>
        <v>3200</v>
      </c>
      <c r="W283" s="53">
        <v>0</v>
      </c>
      <c r="X283" s="53">
        <v>0</v>
      </c>
      <c r="Y283" s="52">
        <f t="shared" si="20"/>
        <v>0</v>
      </c>
      <c r="Z283" s="46">
        <v>0</v>
      </c>
      <c r="AA283" s="46"/>
      <c r="AB283" s="34">
        <f>V283+Y283+Z283</f>
        <v>3200</v>
      </c>
      <c r="AC283" s="34" t="e">
        <f>AB283+U283</f>
        <v>#REF!</v>
      </c>
      <c r="AD283" s="57" t="str">
        <f>A283</f>
        <v>648-SH</v>
      </c>
      <c r="AE283" s="74"/>
    </row>
    <row r="284" spans="1:31" s="31" customFormat="1" ht="39.75" hidden="1" customHeight="1" x14ac:dyDescent="0.2">
      <c r="A284" s="33" t="s">
        <v>511</v>
      </c>
      <c r="B284" s="33"/>
      <c r="C284" s="28" t="s">
        <v>77</v>
      </c>
      <c r="D284" s="28" t="s">
        <v>108</v>
      </c>
      <c r="E284" s="35" t="s">
        <v>513</v>
      </c>
      <c r="F284" s="35" t="s">
        <v>47</v>
      </c>
      <c r="G284" s="35" t="s">
        <v>91</v>
      </c>
      <c r="H284" s="220">
        <v>42</v>
      </c>
      <c r="I284" s="33" t="s">
        <v>48</v>
      </c>
      <c r="J284" s="51">
        <v>585</v>
      </c>
      <c r="K284" s="52">
        <v>20</v>
      </c>
      <c r="L284" s="52">
        <v>0</v>
      </c>
      <c r="M284" s="52">
        <f t="shared" si="18"/>
        <v>20</v>
      </c>
      <c r="N284" s="53">
        <v>28</v>
      </c>
      <c r="O284" s="53">
        <v>32</v>
      </c>
      <c r="P284" s="71">
        <v>0.4</v>
      </c>
      <c r="Q284" s="71">
        <f t="shared" si="19"/>
        <v>358.40000000000003</v>
      </c>
      <c r="R284" s="44" t="s">
        <v>514</v>
      </c>
      <c r="S284" s="53">
        <v>150</v>
      </c>
      <c r="T284" s="34">
        <f>(M284*S284)</f>
        <v>3000</v>
      </c>
      <c r="U284" s="34" t="e">
        <f>#REF!+Q284+T284</f>
        <v>#REF!</v>
      </c>
      <c r="V284" s="53">
        <f>M284*200</f>
        <v>4000</v>
      </c>
      <c r="W284" s="53">
        <v>0</v>
      </c>
      <c r="X284" s="53">
        <v>0</v>
      </c>
      <c r="Y284" s="52">
        <f t="shared" si="20"/>
        <v>0</v>
      </c>
      <c r="Z284" s="46">
        <v>0</v>
      </c>
      <c r="AA284" s="46"/>
      <c r="AB284" s="34">
        <f>V284+Y284+Z284</f>
        <v>4000</v>
      </c>
      <c r="AC284" s="34" t="e">
        <f>AB284+U284</f>
        <v>#REF!</v>
      </c>
      <c r="AD284" s="57" t="str">
        <f>A284</f>
        <v>648-SH</v>
      </c>
      <c r="AE284" s="74"/>
    </row>
    <row r="285" spans="1:31" s="31" customFormat="1" ht="58" hidden="1" customHeight="1" x14ac:dyDescent="0.2">
      <c r="A285" s="33" t="s">
        <v>515</v>
      </c>
      <c r="B285" s="33"/>
      <c r="C285" s="28" t="s">
        <v>77</v>
      </c>
      <c r="D285" s="28" t="s">
        <v>103</v>
      </c>
      <c r="E285" s="35" t="s">
        <v>455</v>
      </c>
      <c r="F285" s="35" t="s">
        <v>516</v>
      </c>
      <c r="G285" s="35" t="s">
        <v>86</v>
      </c>
      <c r="H285" s="220">
        <v>56</v>
      </c>
      <c r="I285" s="33" t="s">
        <v>48</v>
      </c>
      <c r="J285" s="51">
        <v>585</v>
      </c>
      <c r="K285" s="52">
        <v>0</v>
      </c>
      <c r="L285" s="52">
        <v>15</v>
      </c>
      <c r="M285" s="52">
        <f t="shared" si="18"/>
        <v>15</v>
      </c>
      <c r="N285" s="53">
        <v>28</v>
      </c>
      <c r="O285" s="53">
        <v>51</v>
      </c>
      <c r="P285" s="71">
        <v>0.4</v>
      </c>
      <c r="Q285" s="71">
        <f t="shared" si="19"/>
        <v>571.20000000000005</v>
      </c>
      <c r="R285" s="44" t="s">
        <v>517</v>
      </c>
      <c r="S285" s="53">
        <v>300</v>
      </c>
      <c r="T285" s="34">
        <f>(M285*S285)</f>
        <v>4500</v>
      </c>
      <c r="U285" s="34" t="e">
        <f>#REF!+Q285+T285</f>
        <v>#REF!</v>
      </c>
      <c r="V285" s="53">
        <f>M285*200</f>
        <v>3000</v>
      </c>
      <c r="W285" s="53">
        <v>1</v>
      </c>
      <c r="X285" s="53">
        <v>187</v>
      </c>
      <c r="Y285" s="52">
        <f t="shared" si="20"/>
        <v>187</v>
      </c>
      <c r="Z285" s="52">
        <v>0</v>
      </c>
      <c r="AA285" s="52"/>
      <c r="AB285" s="34">
        <f>V285+Y285+Z285</f>
        <v>3187</v>
      </c>
      <c r="AC285" s="34" t="e">
        <f>AB285+U285</f>
        <v>#REF!</v>
      </c>
      <c r="AD285" s="57" t="str">
        <f>A285</f>
        <v>651-PR</v>
      </c>
      <c r="AE285" s="74"/>
    </row>
    <row r="286" spans="1:31" s="31" customFormat="1" ht="39.75" hidden="1" customHeight="1" x14ac:dyDescent="0.2">
      <c r="A286" s="33" t="s">
        <v>515</v>
      </c>
      <c r="B286" s="33"/>
      <c r="C286" s="28" t="s">
        <v>77</v>
      </c>
      <c r="D286" s="28" t="s">
        <v>103</v>
      </c>
      <c r="E286" s="35" t="s">
        <v>406</v>
      </c>
      <c r="F286" s="35" t="s">
        <v>518</v>
      </c>
      <c r="G286" s="35" t="s">
        <v>86</v>
      </c>
      <c r="H286" s="220">
        <v>56</v>
      </c>
      <c r="I286" s="33" t="s">
        <v>48</v>
      </c>
      <c r="J286" s="51">
        <v>585</v>
      </c>
      <c r="K286" s="52">
        <v>15</v>
      </c>
      <c r="L286" s="52">
        <v>0</v>
      </c>
      <c r="M286" s="52">
        <f t="shared" si="18"/>
        <v>15</v>
      </c>
      <c r="N286" s="53">
        <v>28</v>
      </c>
      <c r="O286" s="53">
        <v>12</v>
      </c>
      <c r="P286" s="71">
        <v>0.4</v>
      </c>
      <c r="Q286" s="71">
        <f t="shared" si="19"/>
        <v>134.40000000000003</v>
      </c>
      <c r="R286" s="44" t="s">
        <v>519</v>
      </c>
      <c r="S286" s="53">
        <v>300</v>
      </c>
      <c r="T286" s="34">
        <f>(M286*S286)</f>
        <v>4500</v>
      </c>
      <c r="U286" s="34" t="e">
        <f>#REF!+Q286+T286</f>
        <v>#REF!</v>
      </c>
      <c r="V286" s="53">
        <f>M286*200</f>
        <v>3000</v>
      </c>
      <c r="W286" s="53">
        <v>1</v>
      </c>
      <c r="X286" s="53">
        <v>148</v>
      </c>
      <c r="Y286" s="52">
        <f t="shared" si="20"/>
        <v>148</v>
      </c>
      <c r="Z286" s="52">
        <v>0</v>
      </c>
      <c r="AA286" s="52"/>
      <c r="AB286" s="34">
        <f>V286+Y286+Z286</f>
        <v>3148</v>
      </c>
      <c r="AC286" s="34" t="e">
        <f>AB286+U286</f>
        <v>#REF!</v>
      </c>
      <c r="AD286" s="57" t="str">
        <f>A286</f>
        <v>651-PR</v>
      </c>
      <c r="AE286" s="74"/>
    </row>
    <row r="287" spans="1:31" s="31" customFormat="1" ht="53" hidden="1" customHeight="1" x14ac:dyDescent="0.2">
      <c r="A287" s="178" t="s">
        <v>515</v>
      </c>
      <c r="B287" s="178" t="s">
        <v>750</v>
      </c>
      <c r="C287" s="179" t="s">
        <v>77</v>
      </c>
      <c r="D287" s="179" t="s">
        <v>108</v>
      </c>
      <c r="E287" s="180" t="s">
        <v>210</v>
      </c>
      <c r="F287" s="180" t="s">
        <v>518</v>
      </c>
      <c r="G287" s="180" t="s">
        <v>86</v>
      </c>
      <c r="H287" s="220">
        <v>56</v>
      </c>
      <c r="I287" s="33" t="s">
        <v>48</v>
      </c>
      <c r="J287" s="51">
        <v>585</v>
      </c>
      <c r="K287" s="52">
        <v>0</v>
      </c>
      <c r="L287" s="52">
        <v>19</v>
      </c>
      <c r="M287" s="52">
        <f t="shared" si="18"/>
        <v>19</v>
      </c>
      <c r="N287" s="53">
        <v>28</v>
      </c>
      <c r="O287" s="53">
        <v>47</v>
      </c>
      <c r="P287" s="71">
        <v>0.4</v>
      </c>
      <c r="Q287" s="71">
        <f t="shared" si="19"/>
        <v>526.4</v>
      </c>
      <c r="R287" s="44" t="s">
        <v>519</v>
      </c>
      <c r="S287" s="53">
        <v>300</v>
      </c>
      <c r="T287" s="34">
        <f>(M287*S287)</f>
        <v>5700</v>
      </c>
      <c r="U287" s="34" t="e">
        <f>#REF!+Q287+T287</f>
        <v>#REF!</v>
      </c>
      <c r="V287" s="53">
        <f>M287*200</f>
        <v>3800</v>
      </c>
      <c r="W287" s="53">
        <v>1</v>
      </c>
      <c r="X287" s="53">
        <v>300</v>
      </c>
      <c r="Y287" s="52">
        <f t="shared" si="20"/>
        <v>300</v>
      </c>
      <c r="Z287" s="52">
        <v>0</v>
      </c>
      <c r="AA287" s="34">
        <v>3148</v>
      </c>
      <c r="AB287" s="34">
        <f>V287+Y287+Z287</f>
        <v>4100</v>
      </c>
      <c r="AC287" s="34" t="e">
        <f>AB287+U287</f>
        <v>#REF!</v>
      </c>
      <c r="AD287" s="57" t="s">
        <v>515</v>
      </c>
      <c r="AE287" s="74"/>
    </row>
    <row r="288" spans="1:31" s="31" customFormat="1" ht="38.25" hidden="1" customHeight="1" x14ac:dyDescent="0.2">
      <c r="A288" s="33" t="s">
        <v>515</v>
      </c>
      <c r="B288" s="33"/>
      <c r="C288" s="28" t="s">
        <v>77</v>
      </c>
      <c r="D288" s="28" t="s">
        <v>103</v>
      </c>
      <c r="E288" s="35" t="s">
        <v>406</v>
      </c>
      <c r="F288" s="35" t="s">
        <v>518</v>
      </c>
      <c r="G288" s="35" t="s">
        <v>86</v>
      </c>
      <c r="H288" s="220">
        <v>56</v>
      </c>
      <c r="I288" s="33" t="s">
        <v>48</v>
      </c>
      <c r="J288" s="51">
        <v>585</v>
      </c>
      <c r="K288" s="52">
        <v>0</v>
      </c>
      <c r="L288" s="52">
        <v>15</v>
      </c>
      <c r="M288" s="52">
        <f t="shared" si="18"/>
        <v>15</v>
      </c>
      <c r="N288" s="53">
        <v>28</v>
      </c>
      <c r="O288" s="53">
        <v>12</v>
      </c>
      <c r="P288" s="71">
        <v>0.4</v>
      </c>
      <c r="Q288" s="71">
        <f t="shared" si="19"/>
        <v>134.40000000000003</v>
      </c>
      <c r="R288" s="44" t="s">
        <v>519</v>
      </c>
      <c r="S288" s="53">
        <v>300</v>
      </c>
      <c r="T288" s="34">
        <f>(M288*S288)</f>
        <v>4500</v>
      </c>
      <c r="U288" s="34" t="e">
        <f>#REF!+Q288+T288</f>
        <v>#REF!</v>
      </c>
      <c r="V288" s="53">
        <f>M288*200</f>
        <v>3000</v>
      </c>
      <c r="W288" s="53">
        <v>1</v>
      </c>
      <c r="X288" s="53">
        <v>148</v>
      </c>
      <c r="Y288" s="52">
        <f t="shared" si="20"/>
        <v>148</v>
      </c>
      <c r="Z288" s="52">
        <v>0</v>
      </c>
      <c r="AA288" s="52"/>
      <c r="AB288" s="34">
        <f>V288+Y288+Z288</f>
        <v>3148</v>
      </c>
      <c r="AC288" s="34" t="e">
        <f>AB288+U288</f>
        <v>#REF!</v>
      </c>
      <c r="AD288" s="57" t="str">
        <f>A288</f>
        <v>651-PR</v>
      </c>
      <c r="AE288" s="74"/>
    </row>
    <row r="289" spans="1:31" s="31" customFormat="1" ht="51" hidden="1" customHeight="1" x14ac:dyDescent="0.2">
      <c r="A289" s="33" t="s">
        <v>515</v>
      </c>
      <c r="B289" s="33"/>
      <c r="C289" s="28" t="s">
        <v>77</v>
      </c>
      <c r="D289" s="28" t="s">
        <v>103</v>
      </c>
      <c r="E289" s="35" t="s">
        <v>192</v>
      </c>
      <c r="F289" s="35" t="s">
        <v>463</v>
      </c>
      <c r="G289" s="35" t="s">
        <v>86</v>
      </c>
      <c r="H289" s="220">
        <v>56</v>
      </c>
      <c r="I289" s="33" t="s">
        <v>48</v>
      </c>
      <c r="J289" s="51">
        <v>585</v>
      </c>
      <c r="K289" s="52">
        <v>15</v>
      </c>
      <c r="L289" s="52">
        <v>0</v>
      </c>
      <c r="M289" s="52">
        <f t="shared" si="18"/>
        <v>15</v>
      </c>
      <c r="N289" s="53">
        <v>28</v>
      </c>
      <c r="O289" s="53">
        <v>20</v>
      </c>
      <c r="P289" s="71">
        <v>0.4</v>
      </c>
      <c r="Q289" s="71">
        <f t="shared" si="19"/>
        <v>224</v>
      </c>
      <c r="R289" s="107" t="s">
        <v>520</v>
      </c>
      <c r="S289" s="53">
        <v>300</v>
      </c>
      <c r="T289" s="34">
        <f>(M289*S289)</f>
        <v>4500</v>
      </c>
      <c r="U289" s="34" t="e">
        <f>#REF!+Q289+T289</f>
        <v>#REF!</v>
      </c>
      <c r="V289" s="53">
        <f>M289*200</f>
        <v>3000</v>
      </c>
      <c r="W289" s="53">
        <v>1</v>
      </c>
      <c r="X289" s="53">
        <v>165</v>
      </c>
      <c r="Y289" s="52">
        <f t="shared" si="20"/>
        <v>165</v>
      </c>
      <c r="Z289" s="52">
        <v>0</v>
      </c>
      <c r="AA289" s="52"/>
      <c r="AB289" s="34">
        <f>V289+Y289+Z289</f>
        <v>3165</v>
      </c>
      <c r="AC289" s="34" t="e">
        <f>AB289+U289</f>
        <v>#REF!</v>
      </c>
      <c r="AD289" s="57" t="str">
        <f>A289</f>
        <v>651-PR</v>
      </c>
      <c r="AE289" s="74"/>
    </row>
    <row r="290" spans="1:31" s="31" customFormat="1" ht="51" hidden="1" customHeight="1" x14ac:dyDescent="0.2">
      <c r="A290" s="178" t="s">
        <v>515</v>
      </c>
      <c r="B290" s="178" t="s">
        <v>749</v>
      </c>
      <c r="C290" s="179" t="s">
        <v>77</v>
      </c>
      <c r="D290" s="179" t="s">
        <v>108</v>
      </c>
      <c r="E290" s="180" t="s">
        <v>493</v>
      </c>
      <c r="F290" s="180" t="s">
        <v>220</v>
      </c>
      <c r="G290" s="180" t="s">
        <v>86</v>
      </c>
      <c r="H290" s="220">
        <v>56</v>
      </c>
      <c r="I290" s="33" t="s">
        <v>48</v>
      </c>
      <c r="J290" s="51">
        <v>585</v>
      </c>
      <c r="K290" s="52">
        <v>0</v>
      </c>
      <c r="L290" s="52">
        <v>15</v>
      </c>
      <c r="M290" s="52">
        <f t="shared" si="18"/>
        <v>15</v>
      </c>
      <c r="N290" s="53">
        <v>28</v>
      </c>
      <c r="O290" s="53">
        <v>10</v>
      </c>
      <c r="P290" s="71">
        <v>0.4</v>
      </c>
      <c r="Q290" s="71">
        <f t="shared" si="19"/>
        <v>112</v>
      </c>
      <c r="R290" s="107" t="s">
        <v>520</v>
      </c>
      <c r="S290" s="53">
        <v>300</v>
      </c>
      <c r="T290" s="34">
        <f>(M290*S290)</f>
        <v>4500</v>
      </c>
      <c r="U290" s="34" t="e">
        <f>#REF!+Q290+T290</f>
        <v>#REF!</v>
      </c>
      <c r="V290" s="53">
        <f>M290*200</f>
        <v>3000</v>
      </c>
      <c r="W290" s="53">
        <v>1</v>
      </c>
      <c r="X290" s="53">
        <v>200</v>
      </c>
      <c r="Y290" s="52">
        <f t="shared" si="20"/>
        <v>200</v>
      </c>
      <c r="Z290" s="52">
        <v>0</v>
      </c>
      <c r="AA290" s="52"/>
      <c r="AB290" s="34">
        <f>V290+Y290+Z290</f>
        <v>3200</v>
      </c>
      <c r="AC290" s="34" t="e">
        <f>AB290+U290</f>
        <v>#REF!</v>
      </c>
      <c r="AD290" s="57" t="str">
        <f>A290</f>
        <v>651-PR</v>
      </c>
      <c r="AE290" s="74"/>
    </row>
    <row r="291" spans="1:31" s="31" customFormat="1" ht="45.75" hidden="1" customHeight="1" x14ac:dyDescent="0.2">
      <c r="A291" s="62" t="s">
        <v>515</v>
      </c>
      <c r="B291" s="62"/>
      <c r="C291" s="63" t="s">
        <v>77</v>
      </c>
      <c r="D291" s="63" t="s">
        <v>108</v>
      </c>
      <c r="E291" s="37" t="s">
        <v>111</v>
      </c>
      <c r="F291" s="37" t="s">
        <v>220</v>
      </c>
      <c r="G291" s="37" t="s">
        <v>521</v>
      </c>
      <c r="H291" s="245">
        <v>42</v>
      </c>
      <c r="I291" s="62" t="s">
        <v>48</v>
      </c>
      <c r="J291" s="39">
        <v>585</v>
      </c>
      <c r="K291" s="40">
        <v>0</v>
      </c>
      <c r="L291" s="40">
        <v>0</v>
      </c>
      <c r="M291" s="40">
        <f t="shared" si="18"/>
        <v>0</v>
      </c>
      <c r="N291" s="42">
        <v>0</v>
      </c>
      <c r="O291" s="42">
        <v>24</v>
      </c>
      <c r="P291" s="67">
        <v>0.4</v>
      </c>
      <c r="Q291" s="67">
        <f t="shared" si="19"/>
        <v>0</v>
      </c>
      <c r="R291" s="44" t="s">
        <v>522</v>
      </c>
      <c r="S291" s="42">
        <v>0</v>
      </c>
      <c r="T291" s="41">
        <f>(M291*S291)</f>
        <v>0</v>
      </c>
      <c r="U291" s="41" t="e">
        <f>#REF!+Q291+T291</f>
        <v>#REF!</v>
      </c>
      <c r="V291" s="42">
        <f>M291*200</f>
        <v>0</v>
      </c>
      <c r="W291" s="42">
        <v>0</v>
      </c>
      <c r="X291" s="42">
        <v>225</v>
      </c>
      <c r="Y291" s="40">
        <f t="shared" si="20"/>
        <v>0</v>
      </c>
      <c r="Z291" s="40">
        <v>0</v>
      </c>
      <c r="AA291" s="52"/>
      <c r="AB291" s="41">
        <f>V291+Y291+Z291</f>
        <v>0</v>
      </c>
      <c r="AC291" s="41" t="e">
        <f>AB291+U291</f>
        <v>#REF!</v>
      </c>
      <c r="AD291" s="49" t="str">
        <f>A291</f>
        <v>651-PR</v>
      </c>
      <c r="AE291" s="74"/>
    </row>
    <row r="292" spans="1:31" s="31" customFormat="1" ht="36" hidden="1" customHeight="1" x14ac:dyDescent="0.2">
      <c r="A292" s="178" t="s">
        <v>515</v>
      </c>
      <c r="B292" s="178" t="s">
        <v>752</v>
      </c>
      <c r="C292" s="179" t="s">
        <v>77</v>
      </c>
      <c r="D292" s="179" t="s">
        <v>108</v>
      </c>
      <c r="E292" s="180" t="s">
        <v>111</v>
      </c>
      <c r="F292" s="180" t="s">
        <v>518</v>
      </c>
      <c r="G292" s="180" t="s">
        <v>86</v>
      </c>
      <c r="H292" s="220">
        <v>56</v>
      </c>
      <c r="I292" s="33" t="s">
        <v>48</v>
      </c>
      <c r="J292" s="51">
        <v>585</v>
      </c>
      <c r="K292" s="52">
        <v>0</v>
      </c>
      <c r="L292" s="52">
        <v>0</v>
      </c>
      <c r="M292" s="52">
        <f t="shared" si="18"/>
        <v>0</v>
      </c>
      <c r="N292" s="53">
        <v>0</v>
      </c>
      <c r="O292" s="53">
        <v>24</v>
      </c>
      <c r="P292" s="71">
        <v>0.4</v>
      </c>
      <c r="Q292" s="71">
        <f t="shared" si="19"/>
        <v>0</v>
      </c>
      <c r="R292" s="44" t="s">
        <v>523</v>
      </c>
      <c r="S292" s="53">
        <v>0</v>
      </c>
      <c r="T292" s="34">
        <f>(M292*S292)</f>
        <v>0</v>
      </c>
      <c r="U292" s="34" t="e">
        <f>#REF!+Q292+T292</f>
        <v>#REF!</v>
      </c>
      <c r="V292" s="53">
        <f>M292*200</f>
        <v>0</v>
      </c>
      <c r="W292" s="53">
        <v>0</v>
      </c>
      <c r="X292" s="53">
        <v>225</v>
      </c>
      <c r="Y292" s="52">
        <f t="shared" si="20"/>
        <v>0</v>
      </c>
      <c r="Z292" s="52">
        <v>0</v>
      </c>
      <c r="AA292" s="52"/>
      <c r="AB292" s="34">
        <f>V292+Y292+Z292</f>
        <v>0</v>
      </c>
      <c r="AC292" s="34" t="e">
        <f>AB292+U292</f>
        <v>#REF!</v>
      </c>
      <c r="AD292" s="57" t="str">
        <f>A292</f>
        <v>651-PR</v>
      </c>
      <c r="AE292" s="74"/>
    </row>
    <row r="293" spans="1:31" s="31" customFormat="1" ht="23" hidden="1" customHeight="1" x14ac:dyDescent="0.2">
      <c r="A293" s="33" t="s">
        <v>515</v>
      </c>
      <c r="B293" s="33"/>
      <c r="C293" s="28" t="s">
        <v>77</v>
      </c>
      <c r="D293" s="28" t="s">
        <v>108</v>
      </c>
      <c r="E293" s="35" t="s">
        <v>298</v>
      </c>
      <c r="F293" s="35" t="s">
        <v>518</v>
      </c>
      <c r="G293" s="35" t="s">
        <v>86</v>
      </c>
      <c r="H293" s="220">
        <v>56</v>
      </c>
      <c r="I293" s="33" t="s">
        <v>48</v>
      </c>
      <c r="J293" s="51">
        <v>585</v>
      </c>
      <c r="K293" s="52">
        <v>15</v>
      </c>
      <c r="L293" s="52">
        <v>0</v>
      </c>
      <c r="M293" s="52">
        <f t="shared" si="18"/>
        <v>15</v>
      </c>
      <c r="N293" s="53">
        <v>36</v>
      </c>
      <c r="O293" s="53">
        <v>16</v>
      </c>
      <c r="P293" s="71">
        <v>0.4</v>
      </c>
      <c r="Q293" s="71">
        <f t="shared" si="19"/>
        <v>230.4</v>
      </c>
      <c r="R293" s="44" t="s">
        <v>524</v>
      </c>
      <c r="S293" s="53">
        <v>300</v>
      </c>
      <c r="T293" s="34">
        <f>(M293*S293)</f>
        <v>4500</v>
      </c>
      <c r="U293" s="34" t="e">
        <f>#REF!+Q293+T293</f>
        <v>#REF!</v>
      </c>
      <c r="V293" s="53">
        <f>M293*200</f>
        <v>3000</v>
      </c>
      <c r="W293" s="53">
        <v>1</v>
      </c>
      <c r="X293" s="53">
        <v>225</v>
      </c>
      <c r="Y293" s="52">
        <f t="shared" si="20"/>
        <v>225</v>
      </c>
      <c r="Z293" s="52">
        <v>0</v>
      </c>
      <c r="AA293" s="52"/>
      <c r="AB293" s="34">
        <f>V293+Y293+Z293</f>
        <v>3225</v>
      </c>
      <c r="AC293" s="34" t="e">
        <f>AB293+U293</f>
        <v>#REF!</v>
      </c>
      <c r="AD293" s="57" t="str">
        <f>A293</f>
        <v>651-PR</v>
      </c>
      <c r="AE293" s="74"/>
    </row>
    <row r="294" spans="1:31" s="31" customFormat="1" ht="39.75" hidden="1" customHeight="1" x14ac:dyDescent="0.2">
      <c r="A294" s="178" t="s">
        <v>515</v>
      </c>
      <c r="B294" s="178" t="s">
        <v>684</v>
      </c>
      <c r="C294" s="179" t="s">
        <v>77</v>
      </c>
      <c r="D294" s="179" t="s">
        <v>45</v>
      </c>
      <c r="E294" s="180" t="s">
        <v>261</v>
      </c>
      <c r="F294" s="180" t="s">
        <v>518</v>
      </c>
      <c r="G294" s="180" t="s">
        <v>86</v>
      </c>
      <c r="H294" s="220">
        <v>56</v>
      </c>
      <c r="I294" s="33" t="s">
        <v>48</v>
      </c>
      <c r="J294" s="51">
        <v>585</v>
      </c>
      <c r="K294" s="52">
        <v>20</v>
      </c>
      <c r="L294" s="52">
        <v>0</v>
      </c>
      <c r="M294" s="52">
        <f t="shared" si="18"/>
        <v>20</v>
      </c>
      <c r="N294" s="53">
        <v>36</v>
      </c>
      <c r="O294" s="53">
        <v>42</v>
      </c>
      <c r="P294" s="71">
        <v>0.4</v>
      </c>
      <c r="Q294" s="71">
        <f t="shared" si="19"/>
        <v>604.80000000000007</v>
      </c>
      <c r="R294" s="107" t="s">
        <v>525</v>
      </c>
      <c r="S294" s="53">
        <v>300</v>
      </c>
      <c r="T294" s="34">
        <f>(M294*S294)</f>
        <v>6000</v>
      </c>
      <c r="U294" s="34" t="e">
        <f>#REF!+Q294+T294</f>
        <v>#REF!</v>
      </c>
      <c r="V294" s="53">
        <f>M294*200</f>
        <v>4000</v>
      </c>
      <c r="W294" s="53">
        <v>1</v>
      </c>
      <c r="X294" s="53">
        <v>363</v>
      </c>
      <c r="Y294" s="52">
        <f t="shared" si="20"/>
        <v>363</v>
      </c>
      <c r="Z294" s="46">
        <v>0</v>
      </c>
      <c r="AA294" s="46"/>
      <c r="AB294" s="34">
        <f>V294+Y294+Z294</f>
        <v>4363</v>
      </c>
      <c r="AC294" s="34" t="e">
        <f>AB294+U294</f>
        <v>#REF!</v>
      </c>
      <c r="AD294" s="57" t="str">
        <f>A294</f>
        <v>651-PR</v>
      </c>
      <c r="AE294" s="74"/>
    </row>
    <row r="295" spans="1:31" s="31" customFormat="1" ht="36" customHeight="1" x14ac:dyDescent="0.2">
      <c r="A295" s="178" t="s">
        <v>515</v>
      </c>
      <c r="B295" s="178" t="s">
        <v>747</v>
      </c>
      <c r="C295" s="179" t="s">
        <v>77</v>
      </c>
      <c r="D295" s="179" t="s">
        <v>50</v>
      </c>
      <c r="E295" s="180" t="s">
        <v>373</v>
      </c>
      <c r="F295" s="180" t="s">
        <v>220</v>
      </c>
      <c r="G295" s="180" t="s">
        <v>441</v>
      </c>
      <c r="H295" s="220">
        <v>56</v>
      </c>
      <c r="I295" s="33" t="s">
        <v>48</v>
      </c>
      <c r="J295" s="51">
        <v>585</v>
      </c>
      <c r="K295" s="181">
        <v>0</v>
      </c>
      <c r="L295" s="181">
        <v>25</v>
      </c>
      <c r="M295" s="52">
        <f t="shared" si="18"/>
        <v>25</v>
      </c>
      <c r="N295" s="53">
        <v>28</v>
      </c>
      <c r="O295" s="53">
        <v>14</v>
      </c>
      <c r="P295" s="71">
        <v>0.4</v>
      </c>
      <c r="Q295" s="71">
        <f t="shared" si="19"/>
        <v>156.80000000000001</v>
      </c>
      <c r="R295" s="107" t="s">
        <v>526</v>
      </c>
      <c r="S295" s="53">
        <v>150</v>
      </c>
      <c r="T295" s="34">
        <f>(M295*S295)</f>
        <v>3750</v>
      </c>
      <c r="U295" s="34" t="e">
        <f>#REF!+Q295+T295</f>
        <v>#REF!</v>
      </c>
      <c r="V295" s="53">
        <f>M295*200</f>
        <v>5000</v>
      </c>
      <c r="W295" s="53">
        <v>1</v>
      </c>
      <c r="X295" s="53">
        <v>310</v>
      </c>
      <c r="Y295" s="52">
        <f t="shared" si="20"/>
        <v>310</v>
      </c>
      <c r="Z295" s="52">
        <v>0</v>
      </c>
      <c r="AA295" s="52"/>
      <c r="AB295" s="34">
        <f>V295+Y295+Z295</f>
        <v>5310</v>
      </c>
      <c r="AC295" s="34" t="e">
        <f>AB295+U295</f>
        <v>#REF!</v>
      </c>
      <c r="AD295" s="57" t="str">
        <f>A295</f>
        <v>651-PR</v>
      </c>
      <c r="AE295" s="74"/>
    </row>
    <row r="296" spans="1:31" s="31" customFormat="1" ht="50" hidden="1" customHeight="1" x14ac:dyDescent="0.2">
      <c r="A296" s="243" t="s">
        <v>718</v>
      </c>
      <c r="B296" s="243" t="s">
        <v>720</v>
      </c>
      <c r="C296" s="179" t="s">
        <v>77</v>
      </c>
      <c r="D296" s="179" t="s">
        <v>45</v>
      </c>
      <c r="E296" s="180" t="s">
        <v>153</v>
      </c>
      <c r="F296" s="180" t="s">
        <v>149</v>
      </c>
      <c r="G296" s="180" t="s">
        <v>382</v>
      </c>
      <c r="H296" s="246">
        <v>42</v>
      </c>
      <c r="I296" s="178" t="s">
        <v>48</v>
      </c>
      <c r="J296" s="183">
        <v>585</v>
      </c>
      <c r="K296" s="181">
        <v>0</v>
      </c>
      <c r="L296" s="181">
        <v>20</v>
      </c>
      <c r="M296" s="181">
        <f t="shared" ref="M296:M348" si="21">K296+L296</f>
        <v>20</v>
      </c>
      <c r="N296" s="182">
        <v>28</v>
      </c>
      <c r="O296" s="182">
        <v>10</v>
      </c>
      <c r="P296" s="184">
        <v>0.4</v>
      </c>
      <c r="Q296" s="184">
        <f t="shared" si="19"/>
        <v>112</v>
      </c>
      <c r="R296" s="188" t="s">
        <v>719</v>
      </c>
      <c r="S296" s="55">
        <v>300</v>
      </c>
      <c r="T296" s="55">
        <f>(M296*S296)</f>
        <v>6000</v>
      </c>
      <c r="U296" s="55" t="e">
        <f>#REF!+Q296+T296</f>
        <v>#REF!</v>
      </c>
      <c r="V296" s="55">
        <f>M296*200</f>
        <v>4000</v>
      </c>
      <c r="W296" s="182">
        <v>1</v>
      </c>
      <c r="X296" s="55">
        <v>750</v>
      </c>
      <c r="Y296" s="181">
        <f t="shared" si="20"/>
        <v>750</v>
      </c>
      <c r="Z296" s="181">
        <v>0</v>
      </c>
      <c r="AA296" s="181"/>
      <c r="AB296" s="55">
        <f>V296+Y296+Z296</f>
        <v>4750</v>
      </c>
      <c r="AC296" s="55" t="e">
        <f>AB296+U296</f>
        <v>#REF!</v>
      </c>
      <c r="AD296" s="91" t="str">
        <f>A296</f>
        <v>652-A (New: KES-TECH)</v>
      </c>
      <c r="AE296" s="74"/>
    </row>
    <row r="297" spans="1:31" s="31" customFormat="1" ht="50" hidden="1" customHeight="1" x14ac:dyDescent="0.2">
      <c r="A297" s="243" t="s">
        <v>718</v>
      </c>
      <c r="B297" s="243" t="s">
        <v>729</v>
      </c>
      <c r="C297" s="179" t="s">
        <v>77</v>
      </c>
      <c r="D297" s="179" t="s">
        <v>108</v>
      </c>
      <c r="E297" s="180" t="s">
        <v>111</v>
      </c>
      <c r="F297" s="180" t="s">
        <v>722</v>
      </c>
      <c r="G297" s="180" t="s">
        <v>382</v>
      </c>
      <c r="H297" s="246">
        <v>42</v>
      </c>
      <c r="I297" s="178" t="s">
        <v>48</v>
      </c>
      <c r="J297" s="183">
        <v>585</v>
      </c>
      <c r="K297" s="181">
        <v>0</v>
      </c>
      <c r="L297" s="181">
        <v>20</v>
      </c>
      <c r="M297" s="181">
        <f t="shared" si="21"/>
        <v>20</v>
      </c>
      <c r="N297" s="182">
        <v>28</v>
      </c>
      <c r="O297" s="182">
        <v>27</v>
      </c>
      <c r="P297" s="184">
        <v>0.4</v>
      </c>
      <c r="Q297" s="184">
        <f t="shared" si="19"/>
        <v>302.40000000000003</v>
      </c>
      <c r="R297" s="188" t="s">
        <v>32</v>
      </c>
      <c r="S297" s="55">
        <v>300</v>
      </c>
      <c r="T297" s="55">
        <f>(M297*S297)</f>
        <v>6000</v>
      </c>
      <c r="U297" s="55" t="e">
        <f>#REF!+Q297+T297</f>
        <v>#REF!</v>
      </c>
      <c r="V297" s="55">
        <f>M297*200</f>
        <v>4000</v>
      </c>
      <c r="W297" s="182">
        <v>1</v>
      </c>
      <c r="X297" s="55">
        <v>175</v>
      </c>
      <c r="Y297" s="181">
        <f t="shared" si="20"/>
        <v>175</v>
      </c>
      <c r="Z297" s="181">
        <v>0</v>
      </c>
      <c r="AA297" s="181"/>
      <c r="AB297" s="55">
        <f>V297+Y297+Z297</f>
        <v>4175</v>
      </c>
      <c r="AC297" s="55" t="e">
        <f>AB297+U297</f>
        <v>#REF!</v>
      </c>
      <c r="AD297" s="91"/>
      <c r="AE297" s="74"/>
    </row>
    <row r="298" spans="1:31" s="31" customFormat="1" ht="50" hidden="1" customHeight="1" x14ac:dyDescent="0.2">
      <c r="A298" s="243" t="s">
        <v>718</v>
      </c>
      <c r="B298" s="243" t="s">
        <v>730</v>
      </c>
      <c r="C298" s="179" t="s">
        <v>77</v>
      </c>
      <c r="D298" s="179" t="s">
        <v>108</v>
      </c>
      <c r="E298" s="180" t="s">
        <v>368</v>
      </c>
      <c r="F298" s="180" t="s">
        <v>477</v>
      </c>
      <c r="G298" s="180" t="s">
        <v>91</v>
      </c>
      <c r="H298" s="246">
        <v>42</v>
      </c>
      <c r="I298" s="178" t="s">
        <v>48</v>
      </c>
      <c r="J298" s="183">
        <v>585</v>
      </c>
      <c r="K298" s="181">
        <v>0</v>
      </c>
      <c r="L298" s="181">
        <v>20</v>
      </c>
      <c r="M298" s="181">
        <f t="shared" si="21"/>
        <v>20</v>
      </c>
      <c r="N298" s="182">
        <v>28</v>
      </c>
      <c r="O298" s="182">
        <v>68</v>
      </c>
      <c r="P298" s="184">
        <v>0.4</v>
      </c>
      <c r="Q298" s="184">
        <f t="shared" si="19"/>
        <v>761.60000000000014</v>
      </c>
      <c r="R298" s="188" t="s">
        <v>32</v>
      </c>
      <c r="S298" s="55">
        <v>150</v>
      </c>
      <c r="T298" s="55">
        <f>(M298*S298)</f>
        <v>3000</v>
      </c>
      <c r="U298" s="55" t="e">
        <f>#REF!+Q298+T298</f>
        <v>#REF!</v>
      </c>
      <c r="V298" s="55">
        <f>M298*200</f>
        <v>4000</v>
      </c>
      <c r="W298" s="182">
        <v>1</v>
      </c>
      <c r="X298" s="55">
        <v>313</v>
      </c>
      <c r="Y298" s="181">
        <f t="shared" si="20"/>
        <v>313</v>
      </c>
      <c r="Z298" s="181">
        <v>0</v>
      </c>
      <c r="AA298" s="181"/>
      <c r="AB298" s="55">
        <f>V298+Y298+Z298</f>
        <v>4313</v>
      </c>
      <c r="AC298" s="55" t="e">
        <f>AB298+U298</f>
        <v>#REF!</v>
      </c>
      <c r="AD298" s="91"/>
      <c r="AE298" s="74"/>
    </row>
    <row r="299" spans="1:31" s="31" customFormat="1" ht="50" hidden="1" customHeight="1" x14ac:dyDescent="0.2">
      <c r="A299" s="243" t="s">
        <v>718</v>
      </c>
      <c r="B299" s="243" t="s">
        <v>731</v>
      </c>
      <c r="C299" s="179" t="s">
        <v>77</v>
      </c>
      <c r="D299" s="179" t="s">
        <v>108</v>
      </c>
      <c r="E299" s="180" t="s">
        <v>415</v>
      </c>
      <c r="F299" s="180" t="s">
        <v>477</v>
      </c>
      <c r="G299" s="180" t="s">
        <v>91</v>
      </c>
      <c r="H299" s="246">
        <v>42</v>
      </c>
      <c r="I299" s="178" t="s">
        <v>48</v>
      </c>
      <c r="J299" s="183">
        <v>585</v>
      </c>
      <c r="K299" s="181">
        <v>0</v>
      </c>
      <c r="L299" s="181">
        <v>20</v>
      </c>
      <c r="M299" s="181">
        <f t="shared" si="21"/>
        <v>20</v>
      </c>
      <c r="N299" s="182">
        <v>28</v>
      </c>
      <c r="O299" s="182">
        <v>22</v>
      </c>
      <c r="P299" s="184">
        <v>0.4</v>
      </c>
      <c r="Q299" s="184">
        <f t="shared" si="19"/>
        <v>246.40000000000003</v>
      </c>
      <c r="R299" s="188" t="s">
        <v>32</v>
      </c>
      <c r="S299" s="55">
        <v>150</v>
      </c>
      <c r="T299" s="55">
        <f>(M299*S299)</f>
        <v>3000</v>
      </c>
      <c r="U299" s="55" t="e">
        <f>#REF!+Q299+T299</f>
        <v>#REF!</v>
      </c>
      <c r="V299" s="55">
        <f>M299*200</f>
        <v>4000</v>
      </c>
      <c r="W299" s="182">
        <v>1</v>
      </c>
      <c r="X299" s="55">
        <v>225</v>
      </c>
      <c r="Y299" s="181">
        <f t="shared" si="20"/>
        <v>225</v>
      </c>
      <c r="Z299" s="181">
        <v>0</v>
      </c>
      <c r="AA299" s="181"/>
      <c r="AB299" s="55">
        <f>V299+Y299+Z299</f>
        <v>4225</v>
      </c>
      <c r="AC299" s="55" t="e">
        <f>AB299+U299</f>
        <v>#REF!</v>
      </c>
      <c r="AD299" s="91"/>
      <c r="AE299" s="74"/>
    </row>
    <row r="300" spans="1:31" s="31" customFormat="1" ht="50" hidden="1" customHeight="1" x14ac:dyDescent="0.2">
      <c r="A300" s="243" t="s">
        <v>718</v>
      </c>
      <c r="B300" s="243" t="s">
        <v>733</v>
      </c>
      <c r="C300" s="179" t="s">
        <v>77</v>
      </c>
      <c r="D300" s="179" t="s">
        <v>108</v>
      </c>
      <c r="E300" s="180" t="s">
        <v>298</v>
      </c>
      <c r="F300" s="180" t="s">
        <v>477</v>
      </c>
      <c r="G300" s="180" t="s">
        <v>91</v>
      </c>
      <c r="H300" s="246">
        <v>42</v>
      </c>
      <c r="I300" s="178" t="s">
        <v>48</v>
      </c>
      <c r="J300" s="183">
        <v>585</v>
      </c>
      <c r="K300" s="181">
        <v>0</v>
      </c>
      <c r="L300" s="181">
        <v>20</v>
      </c>
      <c r="M300" s="181">
        <f t="shared" si="21"/>
        <v>20</v>
      </c>
      <c r="N300" s="182">
        <v>28</v>
      </c>
      <c r="O300" s="182">
        <v>16</v>
      </c>
      <c r="P300" s="184">
        <v>0.4</v>
      </c>
      <c r="Q300" s="184">
        <f t="shared" si="19"/>
        <v>179.20000000000002</v>
      </c>
      <c r="R300" s="188" t="s">
        <v>32</v>
      </c>
      <c r="S300" s="55">
        <v>150</v>
      </c>
      <c r="T300" s="55">
        <f>(M300*S300)</f>
        <v>3000</v>
      </c>
      <c r="U300" s="55" t="e">
        <f>#REF!+Q300+T300</f>
        <v>#REF!</v>
      </c>
      <c r="V300" s="55">
        <f>M300*200</f>
        <v>4000</v>
      </c>
      <c r="W300" s="182">
        <v>1</v>
      </c>
      <c r="X300" s="55">
        <v>225</v>
      </c>
      <c r="Y300" s="181">
        <f t="shared" si="20"/>
        <v>225</v>
      </c>
      <c r="Z300" s="181">
        <v>0</v>
      </c>
      <c r="AA300" s="181"/>
      <c r="AB300" s="55">
        <f>V300+Y300+Z300</f>
        <v>4225</v>
      </c>
      <c r="AC300" s="55" t="e">
        <f>AB300+U300</f>
        <v>#REF!</v>
      </c>
      <c r="AD300" s="91"/>
      <c r="AE300" s="74"/>
    </row>
    <row r="301" spans="1:31" s="31" customFormat="1" ht="50" hidden="1" customHeight="1" x14ac:dyDescent="0.2">
      <c r="A301" s="243" t="s">
        <v>718</v>
      </c>
      <c r="B301" s="243" t="s">
        <v>732</v>
      </c>
      <c r="C301" s="179" t="s">
        <v>77</v>
      </c>
      <c r="D301" s="179" t="s">
        <v>108</v>
      </c>
      <c r="E301" s="180" t="s">
        <v>210</v>
      </c>
      <c r="F301" s="180" t="s">
        <v>479</v>
      </c>
      <c r="G301" s="180" t="s">
        <v>480</v>
      </c>
      <c r="H301" s="246">
        <v>42</v>
      </c>
      <c r="I301" s="178" t="s">
        <v>48</v>
      </c>
      <c r="J301" s="183">
        <v>585</v>
      </c>
      <c r="K301" s="181">
        <v>0</v>
      </c>
      <c r="L301" s="181">
        <v>20</v>
      </c>
      <c r="M301" s="181">
        <f t="shared" si="21"/>
        <v>20</v>
      </c>
      <c r="N301" s="182">
        <v>28</v>
      </c>
      <c r="O301" s="182">
        <v>78</v>
      </c>
      <c r="P301" s="184">
        <v>0.4</v>
      </c>
      <c r="Q301" s="184">
        <f t="shared" si="19"/>
        <v>873.60000000000014</v>
      </c>
      <c r="R301" s="188" t="s">
        <v>32</v>
      </c>
      <c r="S301" s="55">
        <v>300</v>
      </c>
      <c r="T301" s="55">
        <f>(M301*S301)</f>
        <v>6000</v>
      </c>
      <c r="U301" s="55" t="e">
        <f>#REF!+Q301+T301</f>
        <v>#REF!</v>
      </c>
      <c r="V301" s="55">
        <f>M301*200</f>
        <v>4000</v>
      </c>
      <c r="W301" s="182">
        <v>1</v>
      </c>
      <c r="X301" s="55">
        <v>385</v>
      </c>
      <c r="Y301" s="181">
        <f t="shared" si="20"/>
        <v>385</v>
      </c>
      <c r="Z301" s="181">
        <v>0</v>
      </c>
      <c r="AA301" s="181"/>
      <c r="AB301" s="55">
        <f>V301+Y301+Z301</f>
        <v>4385</v>
      </c>
      <c r="AC301" s="55" t="e">
        <f>AB301+U301</f>
        <v>#REF!</v>
      </c>
      <c r="AD301" s="91"/>
      <c r="AE301" s="74"/>
    </row>
    <row r="302" spans="1:31" s="31" customFormat="1" ht="50" hidden="1" customHeight="1" x14ac:dyDescent="0.2">
      <c r="A302" s="243" t="s">
        <v>718</v>
      </c>
      <c r="B302" s="243" t="s">
        <v>724</v>
      </c>
      <c r="C302" s="179" t="s">
        <v>33</v>
      </c>
      <c r="D302" s="179" t="s">
        <v>34</v>
      </c>
      <c r="E302" s="180" t="s">
        <v>35</v>
      </c>
      <c r="F302" s="180" t="s">
        <v>85</v>
      </c>
      <c r="G302" s="180" t="s">
        <v>132</v>
      </c>
      <c r="H302" s="246">
        <v>45</v>
      </c>
      <c r="I302" s="178" t="s">
        <v>37</v>
      </c>
      <c r="J302" s="183">
        <v>1200</v>
      </c>
      <c r="K302" s="181">
        <v>0</v>
      </c>
      <c r="L302" s="181">
        <v>17</v>
      </c>
      <c r="M302" s="181">
        <f t="shared" si="21"/>
        <v>17</v>
      </c>
      <c r="N302" s="182">
        <v>0</v>
      </c>
      <c r="O302" s="182">
        <v>0</v>
      </c>
      <c r="P302" s="184">
        <v>0.4</v>
      </c>
      <c r="Q302" s="184">
        <f t="shared" si="19"/>
        <v>0</v>
      </c>
      <c r="R302" s="188" t="s">
        <v>32</v>
      </c>
      <c r="S302" s="55">
        <v>0</v>
      </c>
      <c r="T302" s="55">
        <f>(M302*S302)</f>
        <v>0</v>
      </c>
      <c r="U302" s="55" t="e">
        <f>#REF!+Q302+T302</f>
        <v>#REF!</v>
      </c>
      <c r="V302" s="55">
        <f>M302*200</f>
        <v>3400</v>
      </c>
      <c r="W302" s="182">
        <v>14</v>
      </c>
      <c r="X302" s="55">
        <v>330</v>
      </c>
      <c r="Y302" s="181">
        <f t="shared" si="20"/>
        <v>4620</v>
      </c>
      <c r="Z302" s="181">
        <v>0</v>
      </c>
      <c r="AA302" s="181"/>
      <c r="AB302" s="55">
        <f>V302+Y302+Z302</f>
        <v>8020</v>
      </c>
      <c r="AC302" s="55" t="e">
        <f>AB302+U302</f>
        <v>#REF!</v>
      </c>
      <c r="AD302" s="91"/>
      <c r="AE302" s="74"/>
    </row>
    <row r="303" spans="1:31" s="31" customFormat="1" ht="50" hidden="1" customHeight="1" x14ac:dyDescent="0.2">
      <c r="A303" s="243" t="s">
        <v>718</v>
      </c>
      <c r="B303" s="243" t="s">
        <v>728</v>
      </c>
      <c r="C303" s="179" t="s">
        <v>33</v>
      </c>
      <c r="D303" s="179" t="s">
        <v>108</v>
      </c>
      <c r="E303" s="180" t="s">
        <v>125</v>
      </c>
      <c r="F303" s="180" t="s">
        <v>266</v>
      </c>
      <c r="G303" s="180" t="s">
        <v>267</v>
      </c>
      <c r="H303" s="246">
        <v>45</v>
      </c>
      <c r="I303" s="178" t="s">
        <v>37</v>
      </c>
      <c r="J303" s="183">
        <v>1200</v>
      </c>
      <c r="K303" s="181">
        <v>0</v>
      </c>
      <c r="L303" s="181">
        <v>17</v>
      </c>
      <c r="M303" s="181">
        <f t="shared" si="21"/>
        <v>17</v>
      </c>
      <c r="N303" s="182">
        <v>0</v>
      </c>
      <c r="O303" s="182">
        <v>0</v>
      </c>
      <c r="P303" s="184">
        <v>0.4</v>
      </c>
      <c r="Q303" s="184">
        <f t="shared" si="19"/>
        <v>0</v>
      </c>
      <c r="R303" s="188" t="s">
        <v>32</v>
      </c>
      <c r="S303" s="55">
        <v>0</v>
      </c>
      <c r="T303" s="55">
        <f>(M303*S303)</f>
        <v>0</v>
      </c>
      <c r="U303" s="55" t="e">
        <f>#REF!+Q303+T303</f>
        <v>#REF!</v>
      </c>
      <c r="V303" s="55">
        <f>M303*200</f>
        <v>3400</v>
      </c>
      <c r="W303" s="182">
        <v>14</v>
      </c>
      <c r="X303" s="55">
        <v>980</v>
      </c>
      <c r="Y303" s="181">
        <f t="shared" si="20"/>
        <v>13720</v>
      </c>
      <c r="Z303" s="181">
        <v>0</v>
      </c>
      <c r="AA303" s="181"/>
      <c r="AB303" s="55">
        <f>V303+Y303+Z303</f>
        <v>17120</v>
      </c>
      <c r="AC303" s="55" t="e">
        <f>AB303+U303</f>
        <v>#REF!</v>
      </c>
      <c r="AD303" s="91"/>
      <c r="AE303" s="74"/>
    </row>
    <row r="304" spans="1:31" s="31" customFormat="1" ht="50" hidden="1" customHeight="1" x14ac:dyDescent="0.2">
      <c r="A304" s="243" t="s">
        <v>718</v>
      </c>
      <c r="B304" s="243" t="s">
        <v>725</v>
      </c>
      <c r="C304" s="179" t="s">
        <v>33</v>
      </c>
      <c r="D304" s="179" t="s">
        <v>45</v>
      </c>
      <c r="E304" s="180" t="s">
        <v>216</v>
      </c>
      <c r="F304" s="180" t="s">
        <v>78</v>
      </c>
      <c r="G304" s="180" t="s">
        <v>726</v>
      </c>
      <c r="H304" s="246">
        <v>45</v>
      </c>
      <c r="I304" s="178" t="s">
        <v>37</v>
      </c>
      <c r="J304" s="183">
        <v>1200</v>
      </c>
      <c r="K304" s="181">
        <v>0</v>
      </c>
      <c r="L304" s="181">
        <v>17</v>
      </c>
      <c r="M304" s="181">
        <f t="shared" si="21"/>
        <v>17</v>
      </c>
      <c r="N304" s="182">
        <v>0</v>
      </c>
      <c r="O304" s="182">
        <v>0</v>
      </c>
      <c r="P304" s="184">
        <v>0.4</v>
      </c>
      <c r="Q304" s="184">
        <f t="shared" si="19"/>
        <v>0</v>
      </c>
      <c r="R304" s="188" t="s">
        <v>32</v>
      </c>
      <c r="S304" s="55">
        <v>0</v>
      </c>
      <c r="T304" s="55">
        <f>(M304*S304)</f>
        <v>0</v>
      </c>
      <c r="U304" s="55" t="e">
        <f>#REF!+Q304+T304</f>
        <v>#REF!</v>
      </c>
      <c r="V304" s="55">
        <f>M304*200</f>
        <v>3400</v>
      </c>
      <c r="W304" s="182">
        <v>12</v>
      </c>
      <c r="X304" s="55">
        <v>750</v>
      </c>
      <c r="Y304" s="181">
        <f t="shared" si="20"/>
        <v>9000</v>
      </c>
      <c r="Z304" s="181">
        <v>0</v>
      </c>
      <c r="AA304" s="181"/>
      <c r="AB304" s="55">
        <f>V304+Y304+Z304</f>
        <v>12400</v>
      </c>
      <c r="AC304" s="55" t="e">
        <f>AB304+U304</f>
        <v>#REF!</v>
      </c>
      <c r="AD304" s="91"/>
      <c r="AE304" s="74"/>
    </row>
    <row r="305" spans="1:31" s="31" customFormat="1" ht="50" hidden="1" customHeight="1" x14ac:dyDescent="0.2">
      <c r="A305" s="243" t="s">
        <v>718</v>
      </c>
      <c r="B305" s="243" t="s">
        <v>727</v>
      </c>
      <c r="C305" s="179" t="s">
        <v>33</v>
      </c>
      <c r="D305" s="179" t="s">
        <v>45</v>
      </c>
      <c r="E305" s="180" t="s">
        <v>65</v>
      </c>
      <c r="F305" s="180" t="s">
        <v>102</v>
      </c>
      <c r="G305" s="180" t="s">
        <v>258</v>
      </c>
      <c r="H305" s="246">
        <v>45</v>
      </c>
      <c r="I305" s="178" t="s">
        <v>37</v>
      </c>
      <c r="J305" s="183">
        <v>1200</v>
      </c>
      <c r="K305" s="181">
        <v>0</v>
      </c>
      <c r="L305" s="181">
        <v>20</v>
      </c>
      <c r="M305" s="181">
        <f t="shared" si="21"/>
        <v>20</v>
      </c>
      <c r="N305" s="182">
        <v>0</v>
      </c>
      <c r="O305" s="182">
        <v>0</v>
      </c>
      <c r="P305" s="184">
        <v>0.4</v>
      </c>
      <c r="Q305" s="184">
        <f t="shared" si="19"/>
        <v>0</v>
      </c>
      <c r="R305" s="188" t="s">
        <v>32</v>
      </c>
      <c r="S305" s="55">
        <v>0</v>
      </c>
      <c r="T305" s="55">
        <f>(M305*S305)</f>
        <v>0</v>
      </c>
      <c r="U305" s="55" t="e">
        <f>#REF!+Q305+T305</f>
        <v>#REF!</v>
      </c>
      <c r="V305" s="55">
        <f>M305*200</f>
        <v>4000</v>
      </c>
      <c r="W305" s="182">
        <v>14</v>
      </c>
      <c r="X305" s="55">
        <v>550</v>
      </c>
      <c r="Y305" s="181">
        <f t="shared" si="20"/>
        <v>7700</v>
      </c>
      <c r="Z305" s="181">
        <v>0</v>
      </c>
      <c r="AA305" s="181"/>
      <c r="AB305" s="55">
        <f>V305+Y305+Z305</f>
        <v>11700</v>
      </c>
      <c r="AC305" s="55" t="e">
        <f>AB305+U305</f>
        <v>#REF!</v>
      </c>
      <c r="AD305" s="91"/>
      <c r="AE305" s="74"/>
    </row>
    <row r="306" spans="1:31" s="31" customFormat="1" ht="50" hidden="1" customHeight="1" x14ac:dyDescent="0.2">
      <c r="A306" s="243" t="s">
        <v>718</v>
      </c>
      <c r="B306" s="243" t="s">
        <v>723</v>
      </c>
      <c r="C306" s="179" t="s">
        <v>77</v>
      </c>
      <c r="D306" s="179" t="s">
        <v>45</v>
      </c>
      <c r="E306" s="180" t="s">
        <v>261</v>
      </c>
      <c r="F306" s="180" t="s">
        <v>722</v>
      </c>
      <c r="G306" s="180" t="s">
        <v>382</v>
      </c>
      <c r="H306" s="246">
        <v>42</v>
      </c>
      <c r="I306" s="178" t="s">
        <v>48</v>
      </c>
      <c r="J306" s="183">
        <v>585</v>
      </c>
      <c r="K306" s="181">
        <v>0</v>
      </c>
      <c r="L306" s="181">
        <v>22</v>
      </c>
      <c r="M306" s="181">
        <f t="shared" si="21"/>
        <v>22</v>
      </c>
      <c r="N306" s="182">
        <v>28</v>
      </c>
      <c r="O306" s="182">
        <v>42</v>
      </c>
      <c r="P306" s="184">
        <v>0.4</v>
      </c>
      <c r="Q306" s="184">
        <f t="shared" si="19"/>
        <v>470.40000000000003</v>
      </c>
      <c r="R306" s="188" t="s">
        <v>32</v>
      </c>
      <c r="S306" s="55">
        <v>300</v>
      </c>
      <c r="T306" s="55">
        <f>(M306*S306)</f>
        <v>6600</v>
      </c>
      <c r="U306" s="55" t="e">
        <f>#REF!+Q306+T306</f>
        <v>#REF!</v>
      </c>
      <c r="V306" s="55">
        <f>M306*200</f>
        <v>4400</v>
      </c>
      <c r="W306" s="182">
        <v>1</v>
      </c>
      <c r="X306" s="55">
        <v>363</v>
      </c>
      <c r="Y306" s="181">
        <f t="shared" si="20"/>
        <v>363</v>
      </c>
      <c r="Z306" s="181">
        <v>0</v>
      </c>
      <c r="AA306" s="181"/>
      <c r="AB306" s="55">
        <f>V306+Y306+Z306</f>
        <v>4763</v>
      </c>
      <c r="AC306" s="55" t="e">
        <f>AB306+U306</f>
        <v>#REF!</v>
      </c>
      <c r="AD306" s="91"/>
      <c r="AE306" s="74"/>
    </row>
    <row r="307" spans="1:31" s="31" customFormat="1" ht="50" hidden="1" customHeight="1" x14ac:dyDescent="0.2">
      <c r="A307" s="243" t="s">
        <v>718</v>
      </c>
      <c r="B307" s="243" t="s">
        <v>721</v>
      </c>
      <c r="C307" s="179" t="s">
        <v>77</v>
      </c>
      <c r="D307" s="179" t="s">
        <v>45</v>
      </c>
      <c r="E307" s="180" t="s">
        <v>148</v>
      </c>
      <c r="F307" s="180" t="s">
        <v>149</v>
      </c>
      <c r="G307" s="180" t="s">
        <v>382</v>
      </c>
      <c r="H307" s="246">
        <v>42</v>
      </c>
      <c r="I307" s="178" t="s">
        <v>48</v>
      </c>
      <c r="J307" s="183">
        <v>585</v>
      </c>
      <c r="K307" s="181">
        <v>0</v>
      </c>
      <c r="L307" s="181">
        <v>20</v>
      </c>
      <c r="M307" s="181">
        <f t="shared" si="21"/>
        <v>20</v>
      </c>
      <c r="N307" s="182">
        <v>28</v>
      </c>
      <c r="O307" s="182">
        <v>10</v>
      </c>
      <c r="P307" s="184">
        <v>0.4</v>
      </c>
      <c r="Q307" s="184">
        <f t="shared" si="19"/>
        <v>112</v>
      </c>
      <c r="R307" s="188" t="s">
        <v>719</v>
      </c>
      <c r="S307" s="55">
        <v>300</v>
      </c>
      <c r="T307" s="55">
        <f>(M307*S307)</f>
        <v>6000</v>
      </c>
      <c r="U307" s="55" t="e">
        <f>#REF!+Q307+T307</f>
        <v>#REF!</v>
      </c>
      <c r="V307" s="55">
        <f>M307*200</f>
        <v>4000</v>
      </c>
      <c r="W307" s="182">
        <v>1</v>
      </c>
      <c r="X307" s="55">
        <v>750</v>
      </c>
      <c r="Y307" s="181">
        <f t="shared" si="20"/>
        <v>750</v>
      </c>
      <c r="Z307" s="181">
        <v>0</v>
      </c>
      <c r="AA307" s="181"/>
      <c r="AB307" s="55">
        <f>V307+Y307+Z307</f>
        <v>4750</v>
      </c>
      <c r="AC307" s="55" t="e">
        <f>AB307+U307</f>
        <v>#REF!</v>
      </c>
      <c r="AD307" s="91"/>
      <c r="AE307" s="74"/>
    </row>
    <row r="308" spans="1:31" s="31" customFormat="1" ht="39.75" hidden="1" customHeight="1" x14ac:dyDescent="0.2">
      <c r="A308" s="243" t="s">
        <v>527</v>
      </c>
      <c r="B308" s="243" t="s">
        <v>716</v>
      </c>
      <c r="C308" s="179" t="s">
        <v>77</v>
      </c>
      <c r="D308" s="179" t="s">
        <v>45</v>
      </c>
      <c r="E308" s="180" t="s">
        <v>313</v>
      </c>
      <c r="F308" s="180" t="s">
        <v>214</v>
      </c>
      <c r="G308" s="180" t="s">
        <v>734</v>
      </c>
      <c r="H308" s="246">
        <v>42</v>
      </c>
      <c r="I308" s="178" t="s">
        <v>48</v>
      </c>
      <c r="J308" s="183">
        <v>585</v>
      </c>
      <c r="K308" s="181">
        <v>0</v>
      </c>
      <c r="L308" s="181">
        <v>28</v>
      </c>
      <c r="M308" s="181">
        <f t="shared" si="21"/>
        <v>28</v>
      </c>
      <c r="N308" s="182">
        <v>28</v>
      </c>
      <c r="O308" s="182">
        <v>56</v>
      </c>
      <c r="P308" s="184">
        <v>0.4</v>
      </c>
      <c r="Q308" s="184">
        <f t="shared" si="19"/>
        <v>627.20000000000005</v>
      </c>
      <c r="R308" s="191"/>
      <c r="S308" s="55">
        <v>0</v>
      </c>
      <c r="T308" s="55">
        <f>(M308*S308)</f>
        <v>0</v>
      </c>
      <c r="U308" s="55" t="e">
        <f>#REF!+Q308+T308</f>
        <v>#REF!</v>
      </c>
      <c r="V308" s="55">
        <f>M308*200</f>
        <v>5600</v>
      </c>
      <c r="W308" s="55">
        <v>1</v>
      </c>
      <c r="X308" s="55">
        <v>320</v>
      </c>
      <c r="Y308" s="181">
        <f t="shared" si="20"/>
        <v>320</v>
      </c>
      <c r="Z308" s="181">
        <v>0</v>
      </c>
      <c r="AA308" s="181"/>
      <c r="AB308" s="55">
        <f>V308+Y308+Z308</f>
        <v>5920</v>
      </c>
      <c r="AC308" s="55" t="e">
        <f>AB308+U308</f>
        <v>#REF!</v>
      </c>
      <c r="AD308" s="91" t="str">
        <f>A308</f>
        <v>652-B</v>
      </c>
      <c r="AE308" s="74" t="s">
        <v>528</v>
      </c>
    </row>
    <row r="309" spans="1:31" s="31" customFormat="1" ht="42.75" customHeight="1" x14ac:dyDescent="0.2">
      <c r="A309" s="33" t="s">
        <v>527</v>
      </c>
      <c r="B309" s="33"/>
      <c r="C309" s="28" t="s">
        <v>33</v>
      </c>
      <c r="D309" s="28" t="s">
        <v>50</v>
      </c>
      <c r="E309" s="89" t="s">
        <v>35</v>
      </c>
      <c r="F309" s="35" t="s">
        <v>266</v>
      </c>
      <c r="G309" s="35" t="s">
        <v>267</v>
      </c>
      <c r="H309" s="220">
        <v>45</v>
      </c>
      <c r="I309" s="33" t="s">
        <v>37</v>
      </c>
      <c r="J309" s="51">
        <v>1200</v>
      </c>
      <c r="K309" s="52">
        <v>0</v>
      </c>
      <c r="L309" s="52">
        <v>0</v>
      </c>
      <c r="M309" s="52">
        <f t="shared" si="21"/>
        <v>0</v>
      </c>
      <c r="N309" s="53">
        <v>0</v>
      </c>
      <c r="O309" s="53">
        <v>0</v>
      </c>
      <c r="P309" s="71">
        <v>0.4</v>
      </c>
      <c r="Q309" s="71">
        <f t="shared" si="19"/>
        <v>0</v>
      </c>
      <c r="R309" s="44"/>
      <c r="S309" s="34">
        <v>0</v>
      </c>
      <c r="T309" s="34">
        <f>(M309*S309)</f>
        <v>0</v>
      </c>
      <c r="U309" s="34" t="e">
        <f>#REF!+Q309+T309</f>
        <v>#REF!</v>
      </c>
      <c r="V309" s="34">
        <f>M309*200</f>
        <v>0</v>
      </c>
      <c r="W309" s="34">
        <v>0</v>
      </c>
      <c r="X309" s="34">
        <v>160</v>
      </c>
      <c r="Y309" s="52">
        <f t="shared" si="20"/>
        <v>0</v>
      </c>
      <c r="Z309" s="52">
        <v>0</v>
      </c>
      <c r="AA309" s="52"/>
      <c r="AB309" s="34">
        <f>V309+Y309+Z309</f>
        <v>0</v>
      </c>
      <c r="AC309" s="34" t="e">
        <f>AB309+U309</f>
        <v>#REF!</v>
      </c>
      <c r="AD309" s="91" t="str">
        <f>A309</f>
        <v>652-B</v>
      </c>
      <c r="AE309" s="74"/>
    </row>
    <row r="310" spans="1:31" s="31" customFormat="1" ht="34.5" hidden="1" customHeight="1" x14ac:dyDescent="0.2">
      <c r="A310" s="178" t="s">
        <v>529</v>
      </c>
      <c r="B310" s="178" t="s">
        <v>765</v>
      </c>
      <c r="C310" s="88" t="s">
        <v>33</v>
      </c>
      <c r="D310" s="88" t="s">
        <v>108</v>
      </c>
      <c r="E310" s="89" t="s">
        <v>438</v>
      </c>
      <c r="F310" s="89" t="s">
        <v>264</v>
      </c>
      <c r="G310" s="89" t="s">
        <v>530</v>
      </c>
      <c r="H310" s="220">
        <v>45</v>
      </c>
      <c r="I310" s="90" t="s">
        <v>172</v>
      </c>
      <c r="J310" s="51">
        <v>585</v>
      </c>
      <c r="K310" s="52">
        <v>0</v>
      </c>
      <c r="L310" s="52">
        <v>0</v>
      </c>
      <c r="M310" s="52">
        <f t="shared" si="21"/>
        <v>0</v>
      </c>
      <c r="N310" s="53">
        <v>0</v>
      </c>
      <c r="O310" s="53">
        <v>116</v>
      </c>
      <c r="P310" s="71">
        <v>0.4</v>
      </c>
      <c r="Q310" s="71">
        <f t="shared" si="19"/>
        <v>0</v>
      </c>
      <c r="R310" s="107" t="s">
        <v>531</v>
      </c>
      <c r="S310" s="53">
        <v>310</v>
      </c>
      <c r="T310" s="34">
        <f>(M310*S310)</f>
        <v>0</v>
      </c>
      <c r="U310" s="34" t="e">
        <f>#REF!+Q310+T310</f>
        <v>#REF!</v>
      </c>
      <c r="V310" s="53">
        <f>M310*200</f>
        <v>0</v>
      </c>
      <c r="W310" s="34">
        <v>0</v>
      </c>
      <c r="X310" s="34">
        <v>625</v>
      </c>
      <c r="Y310" s="52">
        <f t="shared" si="20"/>
        <v>0</v>
      </c>
      <c r="Z310" s="46">
        <v>0</v>
      </c>
      <c r="AA310" s="46"/>
      <c r="AB310" s="34">
        <f>V310+Y310+Z310</f>
        <v>0</v>
      </c>
      <c r="AC310" s="34" t="e">
        <f>AB310+U310</f>
        <v>#REF!</v>
      </c>
      <c r="AD310" s="91" t="str">
        <f>A310</f>
        <v>652-PR</v>
      </c>
      <c r="AE310" s="74" t="s">
        <v>532</v>
      </c>
    </row>
    <row r="311" spans="1:31" s="31" customFormat="1" ht="37" hidden="1" customHeight="1" x14ac:dyDescent="0.2">
      <c r="A311" s="33" t="s">
        <v>529</v>
      </c>
      <c r="B311" s="33" t="s">
        <v>655</v>
      </c>
      <c r="C311" s="88" t="s">
        <v>33</v>
      </c>
      <c r="D311" s="88" t="s">
        <v>108</v>
      </c>
      <c r="E311" s="89" t="s">
        <v>438</v>
      </c>
      <c r="F311" s="89" t="s">
        <v>264</v>
      </c>
      <c r="G311" s="89" t="s">
        <v>530</v>
      </c>
      <c r="H311" s="220">
        <v>45</v>
      </c>
      <c r="I311" s="90" t="s">
        <v>172</v>
      </c>
      <c r="J311" s="51">
        <v>585</v>
      </c>
      <c r="K311" s="52">
        <v>0</v>
      </c>
      <c r="L311" s="52">
        <v>0</v>
      </c>
      <c r="M311" s="52">
        <f t="shared" si="21"/>
        <v>0</v>
      </c>
      <c r="N311" s="53">
        <v>0</v>
      </c>
      <c r="O311" s="53">
        <v>116</v>
      </c>
      <c r="P311" s="71">
        <v>0.4</v>
      </c>
      <c r="Q311" s="71">
        <f t="shared" si="19"/>
        <v>0</v>
      </c>
      <c r="R311" s="107" t="s">
        <v>531</v>
      </c>
      <c r="S311" s="53">
        <v>0</v>
      </c>
      <c r="T311" s="34">
        <f>(M311*S311)</f>
        <v>0</v>
      </c>
      <c r="U311" s="34" t="e">
        <f>#REF!+Q311+T311</f>
        <v>#REF!</v>
      </c>
      <c r="V311" s="53">
        <f>M311*200</f>
        <v>0</v>
      </c>
      <c r="W311" s="34">
        <v>0</v>
      </c>
      <c r="X311" s="34">
        <v>625</v>
      </c>
      <c r="Y311" s="52">
        <f t="shared" si="20"/>
        <v>0</v>
      </c>
      <c r="Z311" s="46">
        <v>0</v>
      </c>
      <c r="AA311" s="46"/>
      <c r="AB311" s="34">
        <f>V311+Y311+Z311</f>
        <v>0</v>
      </c>
      <c r="AC311" s="34" t="e">
        <f>AB311+U311</f>
        <v>#REF!</v>
      </c>
      <c r="AD311" s="91" t="str">
        <f>A311</f>
        <v>652-PR</v>
      </c>
      <c r="AE311" s="74" t="s">
        <v>532</v>
      </c>
    </row>
    <row r="312" spans="1:31" s="31" customFormat="1" ht="39.75" hidden="1" customHeight="1" x14ac:dyDescent="0.2">
      <c r="A312" s="33" t="s">
        <v>529</v>
      </c>
      <c r="B312" s="33"/>
      <c r="C312" s="88" t="s">
        <v>33</v>
      </c>
      <c r="D312" s="88" t="s">
        <v>108</v>
      </c>
      <c r="E312" s="89" t="s">
        <v>302</v>
      </c>
      <c r="F312" s="89" t="s">
        <v>533</v>
      </c>
      <c r="G312" s="35" t="s">
        <v>135</v>
      </c>
      <c r="H312" s="220">
        <v>45</v>
      </c>
      <c r="I312" s="90" t="s">
        <v>48</v>
      </c>
      <c r="J312" s="51">
        <v>585</v>
      </c>
      <c r="K312" s="52">
        <v>0</v>
      </c>
      <c r="L312" s="52">
        <v>17</v>
      </c>
      <c r="M312" s="52">
        <f t="shared" si="21"/>
        <v>17</v>
      </c>
      <c r="N312" s="53">
        <v>28</v>
      </c>
      <c r="O312" s="53">
        <v>116</v>
      </c>
      <c r="P312" s="71">
        <v>0.4</v>
      </c>
      <c r="Q312" s="71">
        <f t="shared" si="19"/>
        <v>1299.2000000000003</v>
      </c>
      <c r="R312" s="107" t="s">
        <v>534</v>
      </c>
      <c r="S312" s="53">
        <v>235</v>
      </c>
      <c r="T312" s="34">
        <f>(M312*S312)</f>
        <v>3995</v>
      </c>
      <c r="U312" s="34" t="e">
        <f>#REF!+Q312+T312</f>
        <v>#REF!</v>
      </c>
      <c r="V312" s="53">
        <f>M312*200</f>
        <v>3400</v>
      </c>
      <c r="W312" s="34">
        <v>1</v>
      </c>
      <c r="X312" s="34">
        <v>459</v>
      </c>
      <c r="Y312" s="52">
        <f t="shared" si="20"/>
        <v>459</v>
      </c>
      <c r="Z312" s="46">
        <v>0</v>
      </c>
      <c r="AA312" s="46"/>
      <c r="AB312" s="34">
        <f>V312+Y312+Z312</f>
        <v>3859</v>
      </c>
      <c r="AC312" s="34" t="e">
        <f>AB312+U312</f>
        <v>#REF!</v>
      </c>
      <c r="AD312" s="91" t="str">
        <f>A312</f>
        <v>652-PR</v>
      </c>
      <c r="AE312" s="74"/>
    </row>
    <row r="313" spans="1:31" s="31" customFormat="1" ht="33" hidden="1" customHeight="1" x14ac:dyDescent="0.2">
      <c r="A313" s="33" t="s">
        <v>529</v>
      </c>
      <c r="B313" s="33" t="s">
        <v>32</v>
      </c>
      <c r="C313" s="28" t="s">
        <v>33</v>
      </c>
      <c r="D313" s="28" t="s">
        <v>45</v>
      </c>
      <c r="E313" s="35" t="s">
        <v>310</v>
      </c>
      <c r="F313" s="35" t="s">
        <v>535</v>
      </c>
      <c r="G313" s="35" t="s">
        <v>135</v>
      </c>
      <c r="H313" s="220">
        <v>45</v>
      </c>
      <c r="I313" s="33" t="s">
        <v>48</v>
      </c>
      <c r="J313" s="51">
        <v>585</v>
      </c>
      <c r="K313" s="52">
        <v>0</v>
      </c>
      <c r="L313" s="52">
        <v>17</v>
      </c>
      <c r="M313" s="52">
        <f t="shared" si="21"/>
        <v>17</v>
      </c>
      <c r="N313" s="53">
        <v>14</v>
      </c>
      <c r="O313" s="53">
        <v>128</v>
      </c>
      <c r="P313" s="71">
        <v>0.4</v>
      </c>
      <c r="Q313" s="71">
        <f t="shared" si="19"/>
        <v>716.80000000000007</v>
      </c>
      <c r="R313" s="107" t="s">
        <v>536</v>
      </c>
      <c r="S313" s="53">
        <v>235</v>
      </c>
      <c r="T313" s="34">
        <f>(M313*S313)</f>
        <v>3995</v>
      </c>
      <c r="U313" s="34" t="e">
        <f>#REF!+Q313+T313</f>
        <v>#REF!</v>
      </c>
      <c r="V313" s="53">
        <f>M313*200</f>
        <v>3400</v>
      </c>
      <c r="W313" s="53">
        <v>1</v>
      </c>
      <c r="X313" s="53">
        <v>685</v>
      </c>
      <c r="Y313" s="52">
        <f t="shared" si="20"/>
        <v>685</v>
      </c>
      <c r="Z313" s="46">
        <v>0</v>
      </c>
      <c r="AA313" s="46"/>
      <c r="AB313" s="34">
        <f>V313+Y313+Z313</f>
        <v>4085</v>
      </c>
      <c r="AC313" s="34" t="e">
        <f>AB313+U313</f>
        <v>#REF!</v>
      </c>
      <c r="AD313" s="91" t="str">
        <f>A313</f>
        <v>652-PR</v>
      </c>
      <c r="AE313" s="74" t="s">
        <v>537</v>
      </c>
    </row>
    <row r="314" spans="1:31" s="31" customFormat="1" ht="33.75" hidden="1" customHeight="1" x14ac:dyDescent="0.2">
      <c r="A314" s="33" t="s">
        <v>529</v>
      </c>
      <c r="B314" s="33" t="s">
        <v>32</v>
      </c>
      <c r="C314" s="28" t="s">
        <v>33</v>
      </c>
      <c r="D314" s="28" t="s">
        <v>45</v>
      </c>
      <c r="E314" s="35" t="s">
        <v>310</v>
      </c>
      <c r="F314" s="35" t="s">
        <v>535</v>
      </c>
      <c r="G314" s="35" t="s">
        <v>135</v>
      </c>
      <c r="H314" s="220">
        <v>45</v>
      </c>
      <c r="I314" s="33" t="s">
        <v>48</v>
      </c>
      <c r="J314" s="51">
        <v>585</v>
      </c>
      <c r="K314" s="52">
        <v>17</v>
      </c>
      <c r="L314" s="52">
        <v>0</v>
      </c>
      <c r="M314" s="52">
        <f t="shared" si="21"/>
        <v>17</v>
      </c>
      <c r="N314" s="53">
        <v>14</v>
      </c>
      <c r="O314" s="53">
        <v>128</v>
      </c>
      <c r="P314" s="71">
        <v>0.4</v>
      </c>
      <c r="Q314" s="71">
        <f t="shared" si="19"/>
        <v>716.80000000000007</v>
      </c>
      <c r="R314" s="107" t="s">
        <v>538</v>
      </c>
      <c r="S314" s="53">
        <v>235</v>
      </c>
      <c r="T314" s="34">
        <f>(M314*S314)</f>
        <v>3995</v>
      </c>
      <c r="U314" s="34" t="e">
        <f>#REF!+Q314+T314</f>
        <v>#REF!</v>
      </c>
      <c r="V314" s="53">
        <f>M314*200</f>
        <v>3400</v>
      </c>
      <c r="W314" s="53">
        <v>1</v>
      </c>
      <c r="X314" s="53">
        <v>685</v>
      </c>
      <c r="Y314" s="52">
        <f t="shared" si="20"/>
        <v>685</v>
      </c>
      <c r="Z314" s="46">
        <v>0</v>
      </c>
      <c r="AA314" s="46"/>
      <c r="AB314" s="34">
        <f>V314+Y314+Z314</f>
        <v>4085</v>
      </c>
      <c r="AC314" s="34" t="e">
        <f>AB314+U314</f>
        <v>#REF!</v>
      </c>
      <c r="AD314" s="91" t="str">
        <f>A314</f>
        <v>652-PR</v>
      </c>
      <c r="AE314" s="74"/>
    </row>
    <row r="315" spans="1:31" s="31" customFormat="1" ht="38.25" hidden="1" customHeight="1" x14ac:dyDescent="0.2">
      <c r="A315" s="33" t="s">
        <v>529</v>
      </c>
      <c r="B315" s="33" t="s">
        <v>596</v>
      </c>
      <c r="C315" s="28" t="s">
        <v>33</v>
      </c>
      <c r="D315" s="28" t="s">
        <v>45</v>
      </c>
      <c r="E315" s="35" t="s">
        <v>148</v>
      </c>
      <c r="F315" s="35" t="s">
        <v>52</v>
      </c>
      <c r="G315" s="35" t="s">
        <v>258</v>
      </c>
      <c r="H315" s="220">
        <v>45</v>
      </c>
      <c r="I315" s="33" t="s">
        <v>48</v>
      </c>
      <c r="J315" s="51">
        <v>585</v>
      </c>
      <c r="K315" s="52">
        <v>18</v>
      </c>
      <c r="L315" s="52">
        <v>0</v>
      </c>
      <c r="M315" s="52">
        <f t="shared" si="21"/>
        <v>18</v>
      </c>
      <c r="N315" s="53">
        <v>28</v>
      </c>
      <c r="O315" s="53">
        <v>14</v>
      </c>
      <c r="P315" s="71">
        <v>0.4</v>
      </c>
      <c r="Q315" s="54">
        <f t="shared" si="19"/>
        <v>156.80000000000001</v>
      </c>
      <c r="R315" s="35" t="s">
        <v>539</v>
      </c>
      <c r="S315" s="53">
        <v>385</v>
      </c>
      <c r="T315" s="34">
        <f>(M315*S315)</f>
        <v>6930</v>
      </c>
      <c r="U315" s="34" t="e">
        <f>#REF!+Q315+T315</f>
        <v>#REF!</v>
      </c>
      <c r="V315" s="34">
        <f>M315*200</f>
        <v>3600</v>
      </c>
      <c r="W315" s="34">
        <v>1</v>
      </c>
      <c r="X315" s="34">
        <v>160</v>
      </c>
      <c r="Y315" s="52">
        <f t="shared" si="20"/>
        <v>160</v>
      </c>
      <c r="Z315" s="52">
        <v>0</v>
      </c>
      <c r="AA315" s="52"/>
      <c r="AB315" s="34">
        <f>V315+Y315+Z315</f>
        <v>3760</v>
      </c>
      <c r="AC315" s="34" t="e">
        <f>AB315+U315</f>
        <v>#REF!</v>
      </c>
      <c r="AD315" s="91" t="str">
        <f>A315</f>
        <v>652-PR</v>
      </c>
      <c r="AE315" s="74"/>
    </row>
    <row r="316" spans="1:31" s="31" customFormat="1" ht="38.25" hidden="1" customHeight="1" x14ac:dyDescent="0.2">
      <c r="A316" s="33" t="s">
        <v>529</v>
      </c>
      <c r="B316" s="33"/>
      <c r="C316" s="28" t="s">
        <v>33</v>
      </c>
      <c r="D316" s="28" t="s">
        <v>45</v>
      </c>
      <c r="E316" s="35" t="s">
        <v>153</v>
      </c>
      <c r="F316" s="35" t="s">
        <v>52</v>
      </c>
      <c r="G316" s="35" t="s">
        <v>258</v>
      </c>
      <c r="H316" s="220">
        <v>45</v>
      </c>
      <c r="I316" s="33" t="s">
        <v>48</v>
      </c>
      <c r="J316" s="51">
        <v>585</v>
      </c>
      <c r="K316" s="52">
        <v>17</v>
      </c>
      <c r="L316" s="52">
        <v>0</v>
      </c>
      <c r="M316" s="52">
        <f t="shared" si="21"/>
        <v>17</v>
      </c>
      <c r="N316" s="53">
        <v>28</v>
      </c>
      <c r="O316" s="53">
        <v>31</v>
      </c>
      <c r="P316" s="71">
        <v>0.4</v>
      </c>
      <c r="Q316" s="54">
        <f t="shared" si="19"/>
        <v>347.2</v>
      </c>
      <c r="R316" s="35" t="s">
        <v>540</v>
      </c>
      <c r="S316" s="53">
        <v>385</v>
      </c>
      <c r="T316" s="34">
        <f>(M316*S316)</f>
        <v>6545</v>
      </c>
      <c r="U316" s="34" t="e">
        <f>#REF!+Q316+T316</f>
        <v>#REF!</v>
      </c>
      <c r="V316" s="34">
        <f>M316*200</f>
        <v>3400</v>
      </c>
      <c r="W316" s="34">
        <v>1</v>
      </c>
      <c r="X316" s="34">
        <v>160</v>
      </c>
      <c r="Y316" s="52">
        <f t="shared" si="20"/>
        <v>160</v>
      </c>
      <c r="Z316" s="52">
        <v>0</v>
      </c>
      <c r="AA316" s="52"/>
      <c r="AB316" s="34">
        <f>V316+Y316+Z316</f>
        <v>3560</v>
      </c>
      <c r="AC316" s="34" t="e">
        <f>AB316+U316</f>
        <v>#REF!</v>
      </c>
      <c r="AD316" s="91" t="str">
        <f>A316</f>
        <v>652-PR</v>
      </c>
      <c r="AE316" s="74" t="s">
        <v>541</v>
      </c>
    </row>
    <row r="317" spans="1:31" s="31" customFormat="1" ht="40.5" hidden="1" customHeight="1" x14ac:dyDescent="0.2">
      <c r="A317" s="33" t="s">
        <v>529</v>
      </c>
      <c r="B317" s="33"/>
      <c r="C317" s="28" t="s">
        <v>33</v>
      </c>
      <c r="D317" s="28" t="s">
        <v>45</v>
      </c>
      <c r="E317" s="35" t="s">
        <v>156</v>
      </c>
      <c r="F317" s="35" t="s">
        <v>62</v>
      </c>
      <c r="G317" s="35" t="s">
        <v>258</v>
      </c>
      <c r="H317" s="220">
        <v>45</v>
      </c>
      <c r="I317" s="33" t="s">
        <v>172</v>
      </c>
      <c r="J317" s="51">
        <v>585</v>
      </c>
      <c r="K317" s="52">
        <v>0</v>
      </c>
      <c r="L317" s="52">
        <v>17</v>
      </c>
      <c r="M317" s="52">
        <f t="shared" si="21"/>
        <v>17</v>
      </c>
      <c r="N317" s="53">
        <v>28</v>
      </c>
      <c r="O317" s="53">
        <v>8</v>
      </c>
      <c r="P317" s="71">
        <v>0.4</v>
      </c>
      <c r="Q317" s="71">
        <f t="shared" si="19"/>
        <v>89.600000000000009</v>
      </c>
      <c r="R317" s="107" t="s">
        <v>542</v>
      </c>
      <c r="S317" s="53">
        <v>385</v>
      </c>
      <c r="T317" s="34">
        <f>(M317*S317)</f>
        <v>6545</v>
      </c>
      <c r="U317" s="34" t="e">
        <f>#REF!+Q317+T317</f>
        <v>#REF!</v>
      </c>
      <c r="V317" s="34">
        <f>M317*200</f>
        <v>3400</v>
      </c>
      <c r="W317" s="34">
        <v>1</v>
      </c>
      <c r="X317" s="34">
        <v>160</v>
      </c>
      <c r="Y317" s="52">
        <f t="shared" si="20"/>
        <v>160</v>
      </c>
      <c r="Z317" s="46">
        <v>0</v>
      </c>
      <c r="AA317" s="46"/>
      <c r="AB317" s="34">
        <f>V317+Y317+Z317</f>
        <v>3560</v>
      </c>
      <c r="AC317" s="34" t="e">
        <f>AB317+U317</f>
        <v>#REF!</v>
      </c>
      <c r="AD317" s="91" t="str">
        <f>A317</f>
        <v>652-PR</v>
      </c>
      <c r="AE317" s="74"/>
    </row>
    <row r="318" spans="1:31" s="31" customFormat="1" ht="39" customHeight="1" x14ac:dyDescent="0.2">
      <c r="A318" s="33" t="s">
        <v>529</v>
      </c>
      <c r="B318" s="33" t="s">
        <v>605</v>
      </c>
      <c r="C318" s="28" t="s">
        <v>33</v>
      </c>
      <c r="D318" s="28" t="s">
        <v>50</v>
      </c>
      <c r="E318" s="35" t="s">
        <v>161</v>
      </c>
      <c r="F318" s="35" t="s">
        <v>134</v>
      </c>
      <c r="G318" s="35" t="s">
        <v>135</v>
      </c>
      <c r="H318" s="220">
        <v>45</v>
      </c>
      <c r="I318" s="33" t="s">
        <v>37</v>
      </c>
      <c r="J318" s="51">
        <v>1200</v>
      </c>
      <c r="K318" s="52">
        <v>0</v>
      </c>
      <c r="L318" s="52">
        <v>20</v>
      </c>
      <c r="M318" s="52">
        <f t="shared" si="21"/>
        <v>20</v>
      </c>
      <c r="N318" s="53">
        <v>0</v>
      </c>
      <c r="O318" s="53">
        <v>0</v>
      </c>
      <c r="P318" s="71">
        <v>0.4</v>
      </c>
      <c r="Q318" s="71">
        <f t="shared" si="19"/>
        <v>0</v>
      </c>
      <c r="R318" s="44"/>
      <c r="S318" s="53">
        <v>0</v>
      </c>
      <c r="T318" s="34">
        <f>(M318*S318)</f>
        <v>0</v>
      </c>
      <c r="U318" s="34" t="e">
        <f>#REF!+Q318+T318</f>
        <v>#REF!</v>
      </c>
      <c r="V318" s="53">
        <f>M318*200</f>
        <v>4000</v>
      </c>
      <c r="W318" s="53">
        <v>21</v>
      </c>
      <c r="X318" s="53">
        <v>160</v>
      </c>
      <c r="Y318" s="52">
        <f t="shared" si="20"/>
        <v>3360</v>
      </c>
      <c r="Z318" s="46">
        <v>0</v>
      </c>
      <c r="AA318" s="46"/>
      <c r="AB318" s="34">
        <f>V318+Y318+Z318</f>
        <v>7360</v>
      </c>
      <c r="AC318" s="34" t="e">
        <f>AB318+U318</f>
        <v>#REF!</v>
      </c>
      <c r="AD318" s="91" t="str">
        <f>A318</f>
        <v>652-PR</v>
      </c>
      <c r="AE318" s="74"/>
    </row>
    <row r="319" spans="1:31" s="31" customFormat="1" ht="39" customHeight="1" x14ac:dyDescent="0.2">
      <c r="A319" s="33" t="s">
        <v>529</v>
      </c>
      <c r="B319" s="33" t="s">
        <v>606</v>
      </c>
      <c r="C319" s="28" t="s">
        <v>33</v>
      </c>
      <c r="D319" s="28" t="s">
        <v>50</v>
      </c>
      <c r="E319" s="35" t="s">
        <v>161</v>
      </c>
      <c r="F319" s="35" t="s">
        <v>134</v>
      </c>
      <c r="G319" s="35" t="s">
        <v>135</v>
      </c>
      <c r="H319" s="220">
        <v>45</v>
      </c>
      <c r="I319" s="33" t="s">
        <v>37</v>
      </c>
      <c r="J319" s="51">
        <v>1200</v>
      </c>
      <c r="K319" s="52">
        <v>17</v>
      </c>
      <c r="L319" s="52">
        <v>0</v>
      </c>
      <c r="M319" s="52">
        <f t="shared" si="21"/>
        <v>17</v>
      </c>
      <c r="N319" s="53">
        <v>0</v>
      </c>
      <c r="O319" s="53">
        <v>0</v>
      </c>
      <c r="P319" s="71">
        <v>0.4</v>
      </c>
      <c r="Q319" s="71">
        <v>0</v>
      </c>
      <c r="R319" s="44"/>
      <c r="S319" s="53">
        <v>0</v>
      </c>
      <c r="T319" s="34">
        <v>0</v>
      </c>
      <c r="U319" s="34" t="e">
        <f>#REF!+Q319+T319</f>
        <v>#REF!</v>
      </c>
      <c r="V319" s="53">
        <f>M319*200</f>
        <v>3400</v>
      </c>
      <c r="W319" s="53">
        <v>21</v>
      </c>
      <c r="X319" s="53">
        <v>160</v>
      </c>
      <c r="Y319" s="52">
        <f t="shared" si="20"/>
        <v>3360</v>
      </c>
      <c r="Z319" s="46">
        <v>0</v>
      </c>
      <c r="AA319" s="34">
        <v>7360</v>
      </c>
      <c r="AB319" s="34">
        <f>V319+Y319+Z319</f>
        <v>6760</v>
      </c>
      <c r="AC319" s="34" t="e">
        <f>AB319+U319</f>
        <v>#REF!</v>
      </c>
      <c r="AD319" s="91" t="str">
        <f>A319</f>
        <v>652-PR</v>
      </c>
      <c r="AE319" s="74"/>
    </row>
    <row r="320" spans="1:31" s="31" customFormat="1" ht="42" customHeight="1" x14ac:dyDescent="0.2">
      <c r="A320" s="33" t="s">
        <v>529</v>
      </c>
      <c r="B320" s="33" t="s">
        <v>607</v>
      </c>
      <c r="C320" s="28" t="s">
        <v>33</v>
      </c>
      <c r="D320" s="28" t="s">
        <v>50</v>
      </c>
      <c r="E320" s="35" t="s">
        <v>161</v>
      </c>
      <c r="F320" s="35" t="s">
        <v>134</v>
      </c>
      <c r="G320" s="35" t="s">
        <v>267</v>
      </c>
      <c r="H320" s="220">
        <v>45</v>
      </c>
      <c r="I320" s="33" t="s">
        <v>37</v>
      </c>
      <c r="J320" s="51">
        <v>1200</v>
      </c>
      <c r="K320" s="52">
        <v>20</v>
      </c>
      <c r="L320" s="52">
        <v>0</v>
      </c>
      <c r="M320" s="52">
        <f t="shared" si="21"/>
        <v>20</v>
      </c>
      <c r="N320" s="53">
        <v>0</v>
      </c>
      <c r="O320" s="53">
        <v>0</v>
      </c>
      <c r="P320" s="71">
        <v>0.4</v>
      </c>
      <c r="Q320" s="71">
        <f t="shared" si="19"/>
        <v>0</v>
      </c>
      <c r="R320" s="44"/>
      <c r="S320" s="53">
        <v>0</v>
      </c>
      <c r="T320" s="34">
        <f>(M320*S320)</f>
        <v>0</v>
      </c>
      <c r="U320" s="34" t="e">
        <f>#REF!+Q320+T320</f>
        <v>#REF!</v>
      </c>
      <c r="V320" s="53">
        <f>M320*200</f>
        <v>4000</v>
      </c>
      <c r="W320" s="53">
        <v>14</v>
      </c>
      <c r="X320" s="53">
        <v>160</v>
      </c>
      <c r="Y320" s="52">
        <f t="shared" si="20"/>
        <v>2240</v>
      </c>
      <c r="Z320" s="46">
        <v>0</v>
      </c>
      <c r="AA320" s="46"/>
      <c r="AB320" s="34">
        <f>V320+Y320+Z320</f>
        <v>6240</v>
      </c>
      <c r="AC320" s="34" t="e">
        <f>AB320+U320</f>
        <v>#REF!</v>
      </c>
      <c r="AD320" s="91" t="str">
        <f>A320</f>
        <v>652-PR</v>
      </c>
      <c r="AE320" s="74"/>
    </row>
    <row r="321" spans="1:31" s="31" customFormat="1" ht="41.25" customHeight="1" x14ac:dyDescent="0.2">
      <c r="A321" s="33" t="s">
        <v>529</v>
      </c>
      <c r="B321" s="33"/>
      <c r="C321" s="28" t="s">
        <v>33</v>
      </c>
      <c r="D321" s="28" t="s">
        <v>50</v>
      </c>
      <c r="E321" s="35" t="s">
        <v>161</v>
      </c>
      <c r="F321" s="35" t="s">
        <v>266</v>
      </c>
      <c r="G321" s="35" t="s">
        <v>267</v>
      </c>
      <c r="H321" s="220">
        <v>45</v>
      </c>
      <c r="I321" s="33" t="s">
        <v>37</v>
      </c>
      <c r="J321" s="51">
        <v>1200</v>
      </c>
      <c r="K321" s="52">
        <v>0</v>
      </c>
      <c r="L321" s="52">
        <v>15</v>
      </c>
      <c r="M321" s="52">
        <f t="shared" si="21"/>
        <v>15</v>
      </c>
      <c r="N321" s="53">
        <v>0</v>
      </c>
      <c r="O321" s="53">
        <v>0</v>
      </c>
      <c r="P321" s="71">
        <v>0.4</v>
      </c>
      <c r="Q321" s="71">
        <f t="shared" si="19"/>
        <v>0</v>
      </c>
      <c r="R321" s="44"/>
      <c r="S321" s="53">
        <v>0</v>
      </c>
      <c r="T321" s="34">
        <f>(M321*S321)</f>
        <v>0</v>
      </c>
      <c r="U321" s="34" t="e">
        <f>#REF!+Q321+T321</f>
        <v>#REF!</v>
      </c>
      <c r="V321" s="53">
        <f>M321*200</f>
        <v>3000</v>
      </c>
      <c r="W321" s="53">
        <v>14</v>
      </c>
      <c r="X321" s="53">
        <v>160</v>
      </c>
      <c r="Y321" s="52">
        <f t="shared" si="20"/>
        <v>2240</v>
      </c>
      <c r="Z321" s="46">
        <v>0</v>
      </c>
      <c r="AA321" s="46"/>
      <c r="AB321" s="34">
        <f>V321+Y321+Z321</f>
        <v>5240</v>
      </c>
      <c r="AC321" s="34" t="e">
        <f>AB321+U321</f>
        <v>#REF!</v>
      </c>
      <c r="AD321" s="91" t="str">
        <f>A321</f>
        <v>652-PR</v>
      </c>
      <c r="AE321" s="74"/>
    </row>
    <row r="322" spans="1:31" s="31" customFormat="1" ht="34.5" customHeight="1" x14ac:dyDescent="0.2">
      <c r="A322" s="33" t="s">
        <v>529</v>
      </c>
      <c r="B322" s="33"/>
      <c r="C322" s="28" t="s">
        <v>33</v>
      </c>
      <c r="D322" s="28" t="s">
        <v>50</v>
      </c>
      <c r="E322" s="35" t="s">
        <v>385</v>
      </c>
      <c r="F322" s="35" t="s">
        <v>266</v>
      </c>
      <c r="G322" s="35" t="s">
        <v>267</v>
      </c>
      <c r="H322" s="220">
        <v>45</v>
      </c>
      <c r="I322" s="33" t="s">
        <v>37</v>
      </c>
      <c r="J322" s="51">
        <v>1200</v>
      </c>
      <c r="K322" s="52">
        <v>15</v>
      </c>
      <c r="L322" s="52">
        <v>0</v>
      </c>
      <c r="M322" s="52">
        <f t="shared" si="21"/>
        <v>15</v>
      </c>
      <c r="N322" s="53">
        <v>0</v>
      </c>
      <c r="O322" s="53">
        <v>0</v>
      </c>
      <c r="P322" s="71">
        <v>0.4</v>
      </c>
      <c r="Q322" s="71">
        <f t="shared" si="19"/>
        <v>0</v>
      </c>
      <c r="R322" s="44"/>
      <c r="S322" s="34">
        <v>0</v>
      </c>
      <c r="T322" s="34">
        <f>(M322*S322)</f>
        <v>0</v>
      </c>
      <c r="U322" s="34" t="e">
        <f>#REF!+Q322+T322</f>
        <v>#REF!</v>
      </c>
      <c r="V322" s="34">
        <f>M322*200</f>
        <v>3000</v>
      </c>
      <c r="W322" s="34">
        <v>14</v>
      </c>
      <c r="X322" s="34">
        <v>160</v>
      </c>
      <c r="Y322" s="52">
        <f t="shared" si="20"/>
        <v>2240</v>
      </c>
      <c r="Z322" s="46">
        <v>0</v>
      </c>
      <c r="AA322" s="46"/>
      <c r="AB322" s="34">
        <f>V322+Y322+Z322</f>
        <v>5240</v>
      </c>
      <c r="AC322" s="34" t="e">
        <f>AB322+U322</f>
        <v>#REF!</v>
      </c>
      <c r="AD322" s="91" t="str">
        <f>A322</f>
        <v>652-PR</v>
      </c>
      <c r="AE322" s="74"/>
    </row>
    <row r="323" spans="1:31" s="31" customFormat="1" ht="50.25" customHeight="1" x14ac:dyDescent="0.2">
      <c r="A323" s="33" t="s">
        <v>529</v>
      </c>
      <c r="B323" s="33"/>
      <c r="C323" s="28" t="s">
        <v>33</v>
      </c>
      <c r="D323" s="28" t="s">
        <v>50</v>
      </c>
      <c r="E323" s="35" t="s">
        <v>385</v>
      </c>
      <c r="F323" s="35" t="s">
        <v>102</v>
      </c>
      <c r="G323" s="35" t="s">
        <v>258</v>
      </c>
      <c r="H323" s="220">
        <v>45</v>
      </c>
      <c r="I323" s="33" t="s">
        <v>172</v>
      </c>
      <c r="J323" s="51">
        <v>585</v>
      </c>
      <c r="K323" s="52">
        <v>0</v>
      </c>
      <c r="L323" s="52">
        <v>20</v>
      </c>
      <c r="M323" s="52">
        <f t="shared" si="21"/>
        <v>20</v>
      </c>
      <c r="N323" s="53">
        <v>17</v>
      </c>
      <c r="O323" s="53">
        <v>10</v>
      </c>
      <c r="P323" s="71">
        <v>0.4</v>
      </c>
      <c r="Q323" s="71">
        <f t="shared" si="19"/>
        <v>68</v>
      </c>
      <c r="R323" s="44"/>
      <c r="S323" s="53">
        <v>385</v>
      </c>
      <c r="T323" s="34">
        <f>(M323*S323)</f>
        <v>7700</v>
      </c>
      <c r="U323" s="34" t="e">
        <f>#REF!+Q323+T323</f>
        <v>#REF!</v>
      </c>
      <c r="V323" s="53">
        <f>M323*200</f>
        <v>4000</v>
      </c>
      <c r="W323" s="53">
        <v>1</v>
      </c>
      <c r="X323" s="53">
        <v>160</v>
      </c>
      <c r="Y323" s="52">
        <f t="shared" si="20"/>
        <v>160</v>
      </c>
      <c r="Z323" s="46">
        <v>0</v>
      </c>
      <c r="AA323" s="46"/>
      <c r="AB323" s="34">
        <f>V323+Y323+Z323</f>
        <v>4160</v>
      </c>
      <c r="AC323" s="34" t="e">
        <f>AB323+U323</f>
        <v>#REF!</v>
      </c>
      <c r="AD323" s="91" t="str">
        <f>A323</f>
        <v>652-PR</v>
      </c>
      <c r="AE323" s="74"/>
    </row>
    <row r="324" spans="1:31" s="31" customFormat="1" ht="48" customHeight="1" x14ac:dyDescent="0.2">
      <c r="A324" s="33" t="s">
        <v>529</v>
      </c>
      <c r="B324" s="33"/>
      <c r="C324" s="28" t="s">
        <v>33</v>
      </c>
      <c r="D324" s="28" t="s">
        <v>50</v>
      </c>
      <c r="E324" s="89" t="s">
        <v>121</v>
      </c>
      <c r="F324" s="35" t="s">
        <v>102</v>
      </c>
      <c r="G324" s="35" t="s">
        <v>135</v>
      </c>
      <c r="H324" s="220">
        <v>45</v>
      </c>
      <c r="I324" s="33" t="s">
        <v>172</v>
      </c>
      <c r="J324" s="51">
        <v>585</v>
      </c>
      <c r="K324" s="52">
        <v>20</v>
      </c>
      <c r="L324" s="52">
        <v>0</v>
      </c>
      <c r="M324" s="52">
        <f t="shared" si="21"/>
        <v>20</v>
      </c>
      <c r="N324" s="53">
        <v>14</v>
      </c>
      <c r="O324" s="53">
        <v>88</v>
      </c>
      <c r="P324" s="71">
        <v>0.4</v>
      </c>
      <c r="Q324" s="71">
        <f t="shared" si="19"/>
        <v>492.80000000000007</v>
      </c>
      <c r="R324" s="44" t="s">
        <v>543</v>
      </c>
      <c r="S324" s="53">
        <v>235</v>
      </c>
      <c r="T324" s="34">
        <f>(M324*S324)</f>
        <v>4700</v>
      </c>
      <c r="U324" s="34" t="e">
        <f>#REF!+Q324+T324</f>
        <v>#REF!</v>
      </c>
      <c r="V324" s="53">
        <f>M324*200</f>
        <v>4000</v>
      </c>
      <c r="W324" s="53">
        <v>1</v>
      </c>
      <c r="X324" s="53">
        <v>410</v>
      </c>
      <c r="Y324" s="52">
        <f t="shared" si="20"/>
        <v>410</v>
      </c>
      <c r="Z324" s="46">
        <v>0</v>
      </c>
      <c r="AA324" s="46"/>
      <c r="AB324" s="34">
        <f>V324+Y324+Z324</f>
        <v>4410</v>
      </c>
      <c r="AC324" s="34" t="e">
        <f>AB324+U324</f>
        <v>#REF!</v>
      </c>
      <c r="AD324" s="91" t="str">
        <f>A324</f>
        <v>652-PR</v>
      </c>
      <c r="AE324" s="74" t="s">
        <v>544</v>
      </c>
    </row>
    <row r="325" spans="1:31" s="31" customFormat="1" ht="40.5" hidden="1" customHeight="1" x14ac:dyDescent="0.2">
      <c r="A325" s="33" t="s">
        <v>529</v>
      </c>
      <c r="B325" s="33" t="s">
        <v>290</v>
      </c>
      <c r="C325" s="28" t="s">
        <v>33</v>
      </c>
      <c r="D325" s="28" t="s">
        <v>34</v>
      </c>
      <c r="E325" s="35" t="s">
        <v>170</v>
      </c>
      <c r="F325" s="35" t="s">
        <v>134</v>
      </c>
      <c r="G325" s="35" t="s">
        <v>135</v>
      </c>
      <c r="H325" s="220">
        <v>45</v>
      </c>
      <c r="I325" s="33" t="s">
        <v>37</v>
      </c>
      <c r="J325" s="51">
        <v>1200</v>
      </c>
      <c r="K325" s="52">
        <v>0</v>
      </c>
      <c r="L325" s="52">
        <v>18</v>
      </c>
      <c r="M325" s="52">
        <f t="shared" si="21"/>
        <v>18</v>
      </c>
      <c r="N325" s="53">
        <v>0</v>
      </c>
      <c r="O325" s="53">
        <v>0</v>
      </c>
      <c r="P325" s="71">
        <v>0.4</v>
      </c>
      <c r="Q325" s="71">
        <f t="shared" si="19"/>
        <v>0</v>
      </c>
      <c r="R325" s="44"/>
      <c r="S325" s="53">
        <v>0</v>
      </c>
      <c r="T325" s="34">
        <f>(M325*S325)</f>
        <v>0</v>
      </c>
      <c r="U325" s="34" t="e">
        <f>#REF!+Q325+T325</f>
        <v>#REF!</v>
      </c>
      <c r="V325" s="53">
        <f>M325*200</f>
        <v>3600</v>
      </c>
      <c r="W325" s="53">
        <v>9</v>
      </c>
      <c r="X325" s="53">
        <v>215</v>
      </c>
      <c r="Y325" s="52">
        <f t="shared" si="20"/>
        <v>1935</v>
      </c>
      <c r="Z325" s="46">
        <v>0</v>
      </c>
      <c r="AA325" s="46"/>
      <c r="AB325" s="34">
        <f>V325+Y325+Z325</f>
        <v>5535</v>
      </c>
      <c r="AC325" s="34" t="e">
        <f>AB325+U325</f>
        <v>#REF!</v>
      </c>
      <c r="AD325" s="91" t="str">
        <f>A325</f>
        <v>652-PR</v>
      </c>
      <c r="AE325" s="74"/>
    </row>
    <row r="326" spans="1:31" s="31" customFormat="1" ht="39.75" hidden="1" customHeight="1" x14ac:dyDescent="0.2">
      <c r="A326" s="33" t="s">
        <v>529</v>
      </c>
      <c r="B326" s="33"/>
      <c r="C326" s="28" t="s">
        <v>33</v>
      </c>
      <c r="D326" s="28" t="s">
        <v>34</v>
      </c>
      <c r="E326" s="35" t="s">
        <v>545</v>
      </c>
      <c r="F326" s="89" t="s">
        <v>52</v>
      </c>
      <c r="G326" s="89" t="s">
        <v>135</v>
      </c>
      <c r="H326" s="220">
        <v>45</v>
      </c>
      <c r="I326" s="90" t="s">
        <v>48</v>
      </c>
      <c r="J326" s="51">
        <v>585</v>
      </c>
      <c r="K326" s="52">
        <v>0</v>
      </c>
      <c r="L326" s="52">
        <v>17</v>
      </c>
      <c r="M326" s="52">
        <f t="shared" si="21"/>
        <v>17</v>
      </c>
      <c r="N326" s="34">
        <v>28</v>
      </c>
      <c r="O326" s="34">
        <v>133</v>
      </c>
      <c r="P326" s="54">
        <v>0.4</v>
      </c>
      <c r="Q326" s="54">
        <f t="shared" si="19"/>
        <v>1489.6000000000001</v>
      </c>
      <c r="R326" s="35" t="s">
        <v>546</v>
      </c>
      <c r="S326" s="34">
        <v>235</v>
      </c>
      <c r="T326" s="34">
        <f>(M326*S326)</f>
        <v>3995</v>
      </c>
      <c r="U326" s="34" t="e">
        <f>#REF!+Q326+T326</f>
        <v>#REF!</v>
      </c>
      <c r="V326" s="34">
        <f>M326*200</f>
        <v>3400</v>
      </c>
      <c r="W326" s="34">
        <v>1</v>
      </c>
      <c r="X326" s="34">
        <v>660</v>
      </c>
      <c r="Y326" s="52">
        <f t="shared" si="20"/>
        <v>660</v>
      </c>
      <c r="Z326" s="52">
        <v>0</v>
      </c>
      <c r="AA326" s="52"/>
      <c r="AB326" s="34">
        <f>V326+Y326+Z326</f>
        <v>4060</v>
      </c>
      <c r="AC326" s="34" t="e">
        <f>AB326+U326</f>
        <v>#REF!</v>
      </c>
      <c r="AD326" s="91" t="str">
        <f>A326</f>
        <v>652-PR</v>
      </c>
      <c r="AE326" s="74"/>
    </row>
    <row r="327" spans="1:31" s="31" customFormat="1" ht="40" hidden="1" customHeight="1" x14ac:dyDescent="0.2">
      <c r="A327" s="33" t="s">
        <v>529</v>
      </c>
      <c r="B327" s="33"/>
      <c r="C327" s="88" t="s">
        <v>33</v>
      </c>
      <c r="D327" s="88" t="s">
        <v>34</v>
      </c>
      <c r="E327" s="89" t="s">
        <v>35</v>
      </c>
      <c r="F327" s="35" t="s">
        <v>547</v>
      </c>
      <c r="G327" s="35" t="s">
        <v>530</v>
      </c>
      <c r="H327" s="220">
        <v>45</v>
      </c>
      <c r="I327" s="90" t="s">
        <v>37</v>
      </c>
      <c r="J327" s="51">
        <v>1200</v>
      </c>
      <c r="K327" s="52">
        <v>17</v>
      </c>
      <c r="L327" s="52">
        <v>0</v>
      </c>
      <c r="M327" s="52">
        <f t="shared" si="21"/>
        <v>17</v>
      </c>
      <c r="N327" s="34">
        <v>0</v>
      </c>
      <c r="O327" s="34">
        <v>0</v>
      </c>
      <c r="P327" s="54">
        <v>0.4</v>
      </c>
      <c r="Q327" s="54">
        <f t="shared" si="19"/>
        <v>0</v>
      </c>
      <c r="R327" s="110"/>
      <c r="S327" s="34">
        <v>0</v>
      </c>
      <c r="T327" s="34">
        <f>(M327*S327)</f>
        <v>0</v>
      </c>
      <c r="U327" s="34" t="e">
        <f>#REF!+Q327+T327</f>
        <v>#REF!</v>
      </c>
      <c r="V327" s="34">
        <f>M327*200</f>
        <v>3400</v>
      </c>
      <c r="W327" s="34">
        <v>14</v>
      </c>
      <c r="X327" s="34">
        <v>330</v>
      </c>
      <c r="Y327" s="52">
        <f t="shared" si="20"/>
        <v>4620</v>
      </c>
      <c r="Z327" s="52">
        <v>0</v>
      </c>
      <c r="AA327" s="52"/>
      <c r="AB327" s="34">
        <f>V327+Y327+Z327</f>
        <v>8020</v>
      </c>
      <c r="AC327" s="34" t="e">
        <f>AB327+U327</f>
        <v>#REF!</v>
      </c>
      <c r="AD327" s="91" t="str">
        <f>A327</f>
        <v>652-PR</v>
      </c>
      <c r="AE327" s="74"/>
    </row>
    <row r="328" spans="1:31" s="31" customFormat="1" ht="41.25" hidden="1" customHeight="1" x14ac:dyDescent="0.2">
      <c r="A328" s="33" t="s">
        <v>529</v>
      </c>
      <c r="B328" s="33"/>
      <c r="C328" s="28" t="s">
        <v>33</v>
      </c>
      <c r="D328" s="28" t="s">
        <v>34</v>
      </c>
      <c r="E328" s="35" t="s">
        <v>548</v>
      </c>
      <c r="F328" s="89" t="s">
        <v>52</v>
      </c>
      <c r="G328" s="89" t="s">
        <v>258</v>
      </c>
      <c r="H328" s="220">
        <v>45</v>
      </c>
      <c r="I328" s="90" t="s">
        <v>48</v>
      </c>
      <c r="J328" s="51">
        <v>585</v>
      </c>
      <c r="K328" s="52">
        <v>17</v>
      </c>
      <c r="L328" s="52">
        <v>0</v>
      </c>
      <c r="M328" s="52">
        <f t="shared" si="21"/>
        <v>17</v>
      </c>
      <c r="N328" s="34">
        <v>28</v>
      </c>
      <c r="O328" s="34">
        <v>88</v>
      </c>
      <c r="P328" s="54">
        <v>0.4</v>
      </c>
      <c r="Q328" s="54">
        <f t="shared" si="19"/>
        <v>985.60000000000014</v>
      </c>
      <c r="R328" s="110" t="s">
        <v>549</v>
      </c>
      <c r="S328" s="34">
        <v>385</v>
      </c>
      <c r="T328" s="34">
        <f>(M328*S328)</f>
        <v>6545</v>
      </c>
      <c r="U328" s="34" t="e">
        <f>#REF!+Q328+T328</f>
        <v>#REF!</v>
      </c>
      <c r="V328" s="34">
        <f>M328*200</f>
        <v>3400</v>
      </c>
      <c r="W328" s="34">
        <v>1</v>
      </c>
      <c r="X328" s="34">
        <v>420</v>
      </c>
      <c r="Y328" s="52">
        <f t="shared" si="20"/>
        <v>420</v>
      </c>
      <c r="Z328" s="52">
        <v>0</v>
      </c>
      <c r="AA328" s="52"/>
      <c r="AB328" s="34">
        <f>V328+Y328+Z328</f>
        <v>3820</v>
      </c>
      <c r="AC328" s="34" t="e">
        <f>AB328+U328</f>
        <v>#REF!</v>
      </c>
      <c r="AD328" s="91" t="str">
        <f>A328</f>
        <v>652-PR</v>
      </c>
      <c r="AE328" s="74"/>
    </row>
    <row r="329" spans="1:31" s="31" customFormat="1" ht="48.75" hidden="1" customHeight="1" x14ac:dyDescent="0.2">
      <c r="A329" s="33" t="s">
        <v>529</v>
      </c>
      <c r="B329" s="33"/>
      <c r="C329" s="88" t="s">
        <v>33</v>
      </c>
      <c r="D329" s="88" t="s">
        <v>34</v>
      </c>
      <c r="E329" s="89" t="s">
        <v>35</v>
      </c>
      <c r="F329" s="35" t="s">
        <v>140</v>
      </c>
      <c r="G329" s="35" t="s">
        <v>141</v>
      </c>
      <c r="H329" s="220">
        <v>45</v>
      </c>
      <c r="I329" s="90" t="s">
        <v>37</v>
      </c>
      <c r="J329" s="51">
        <v>1200</v>
      </c>
      <c r="K329" s="52">
        <v>0</v>
      </c>
      <c r="L329" s="52">
        <v>17</v>
      </c>
      <c r="M329" s="52">
        <f t="shared" si="21"/>
        <v>17</v>
      </c>
      <c r="N329" s="53">
        <v>0</v>
      </c>
      <c r="O329" s="53">
        <v>188</v>
      </c>
      <c r="P329" s="71">
        <v>0.4</v>
      </c>
      <c r="Q329" s="71">
        <f t="shared" si="19"/>
        <v>0</v>
      </c>
      <c r="R329" s="44"/>
      <c r="S329" s="53">
        <v>0</v>
      </c>
      <c r="T329" s="34">
        <f>(M329*S329)</f>
        <v>0</v>
      </c>
      <c r="U329" s="34" t="e">
        <f>#REF!+Q329+T329</f>
        <v>#REF!</v>
      </c>
      <c r="V329" s="53">
        <f>M329*200</f>
        <v>3400</v>
      </c>
      <c r="W329" s="34">
        <v>14</v>
      </c>
      <c r="X329" s="34">
        <v>536</v>
      </c>
      <c r="Y329" s="52">
        <f t="shared" si="20"/>
        <v>7504</v>
      </c>
      <c r="Z329" s="46">
        <v>0</v>
      </c>
      <c r="AA329" s="46"/>
      <c r="AB329" s="34">
        <f>V329+Y329+Z329</f>
        <v>10904</v>
      </c>
      <c r="AC329" s="34" t="e">
        <f>AB329+U329</f>
        <v>#REF!</v>
      </c>
      <c r="AD329" s="91" t="str">
        <f>A329</f>
        <v>652-PR</v>
      </c>
      <c r="AE329" s="74"/>
    </row>
    <row r="330" spans="1:31" s="31" customFormat="1" ht="42" hidden="1" customHeight="1" x14ac:dyDescent="0.2">
      <c r="A330" s="33" t="s">
        <v>529</v>
      </c>
      <c r="B330" s="33"/>
      <c r="C330" s="88" t="s">
        <v>33</v>
      </c>
      <c r="D330" s="88" t="s">
        <v>34</v>
      </c>
      <c r="E330" s="89" t="s">
        <v>35</v>
      </c>
      <c r="F330" s="35" t="s">
        <v>550</v>
      </c>
      <c r="G330" s="35" t="s">
        <v>551</v>
      </c>
      <c r="H330" s="220">
        <v>45</v>
      </c>
      <c r="I330" s="90" t="s">
        <v>37</v>
      </c>
      <c r="J330" s="51">
        <v>1200</v>
      </c>
      <c r="K330" s="52">
        <v>0</v>
      </c>
      <c r="L330" s="52">
        <v>17</v>
      </c>
      <c r="M330" s="52">
        <f t="shared" si="21"/>
        <v>17</v>
      </c>
      <c r="N330" s="53">
        <v>0</v>
      </c>
      <c r="O330" s="53">
        <v>0</v>
      </c>
      <c r="P330" s="71">
        <v>0.4</v>
      </c>
      <c r="Q330" s="71">
        <f t="shared" si="19"/>
        <v>0</v>
      </c>
      <c r="R330" s="44"/>
      <c r="S330" s="53">
        <v>0</v>
      </c>
      <c r="T330" s="34">
        <f>(M330*S330)</f>
        <v>0</v>
      </c>
      <c r="U330" s="34" t="e">
        <f>#REF!+Q330+T330</f>
        <v>#REF!</v>
      </c>
      <c r="V330" s="53">
        <f>M330*200</f>
        <v>3400</v>
      </c>
      <c r="W330" s="34">
        <v>14</v>
      </c>
      <c r="X330" s="34">
        <v>536</v>
      </c>
      <c r="Y330" s="52">
        <f t="shared" si="20"/>
        <v>7504</v>
      </c>
      <c r="Z330" s="46">
        <v>0</v>
      </c>
      <c r="AA330" s="46"/>
      <c r="AB330" s="34">
        <f>V330+Y330+Z330</f>
        <v>10904</v>
      </c>
      <c r="AC330" s="34" t="e">
        <f>AB330+U330</f>
        <v>#REF!</v>
      </c>
      <c r="AD330" s="91" t="str">
        <f>A330</f>
        <v>652-PR</v>
      </c>
      <c r="AE330" s="74"/>
    </row>
    <row r="331" spans="1:31" s="31" customFormat="1" ht="39" hidden="1" customHeight="1" x14ac:dyDescent="0.2">
      <c r="A331" s="33" t="s">
        <v>529</v>
      </c>
      <c r="B331" s="33"/>
      <c r="C331" s="28" t="s">
        <v>33</v>
      </c>
      <c r="D331" s="28" t="s">
        <v>34</v>
      </c>
      <c r="E331" s="89" t="s">
        <v>35</v>
      </c>
      <c r="F331" s="35" t="s">
        <v>52</v>
      </c>
      <c r="G331" s="35" t="s">
        <v>258</v>
      </c>
      <c r="H331" s="220">
        <v>45</v>
      </c>
      <c r="I331" s="33" t="s">
        <v>37</v>
      </c>
      <c r="J331" s="51">
        <v>1200</v>
      </c>
      <c r="K331" s="52">
        <v>0</v>
      </c>
      <c r="L331" s="52">
        <v>17</v>
      </c>
      <c r="M331" s="52">
        <f t="shared" si="21"/>
        <v>17</v>
      </c>
      <c r="N331" s="53">
        <v>0</v>
      </c>
      <c r="O331" s="53">
        <v>0</v>
      </c>
      <c r="P331" s="71">
        <v>0.4</v>
      </c>
      <c r="Q331" s="71">
        <f t="shared" si="19"/>
        <v>0</v>
      </c>
      <c r="R331" s="44"/>
      <c r="S331" s="53">
        <v>0</v>
      </c>
      <c r="T331" s="34">
        <f>(M331*S331)</f>
        <v>0</v>
      </c>
      <c r="U331" s="34" t="e">
        <f>#REF!+Q331+T331</f>
        <v>#REF!</v>
      </c>
      <c r="V331" s="53">
        <f>M331*200</f>
        <v>3400</v>
      </c>
      <c r="W331" s="53">
        <v>14</v>
      </c>
      <c r="X331" s="53">
        <v>536</v>
      </c>
      <c r="Y331" s="52">
        <f t="shared" ref="Y331:Y339" si="22">SUM(X331*W331)</f>
        <v>7504</v>
      </c>
      <c r="Z331" s="46">
        <v>0</v>
      </c>
      <c r="AA331" s="46"/>
      <c r="AB331" s="34">
        <f>V331+Y331+Z331</f>
        <v>10904</v>
      </c>
      <c r="AC331" s="34" t="e">
        <f>AB331+U331</f>
        <v>#REF!</v>
      </c>
      <c r="AD331" s="91" t="str">
        <f>A331</f>
        <v>652-PR</v>
      </c>
      <c r="AE331" s="74"/>
    </row>
    <row r="332" spans="1:31" s="31" customFormat="1" ht="38.25" hidden="1" customHeight="1" x14ac:dyDescent="0.2">
      <c r="A332" s="243" t="s">
        <v>554</v>
      </c>
      <c r="B332" s="243" t="s">
        <v>717</v>
      </c>
      <c r="C332" s="179" t="s">
        <v>77</v>
      </c>
      <c r="D332" s="179" t="s">
        <v>45</v>
      </c>
      <c r="E332" s="180" t="s">
        <v>313</v>
      </c>
      <c r="F332" s="180" t="s">
        <v>303</v>
      </c>
      <c r="G332" s="180" t="s">
        <v>639</v>
      </c>
      <c r="H332" s="246">
        <v>42</v>
      </c>
      <c r="I332" s="178" t="s">
        <v>48</v>
      </c>
      <c r="J332" s="183">
        <v>585</v>
      </c>
      <c r="K332" s="181">
        <v>0</v>
      </c>
      <c r="L332" s="181">
        <v>20</v>
      </c>
      <c r="M332" s="181">
        <f t="shared" si="21"/>
        <v>20</v>
      </c>
      <c r="N332" s="182">
        <v>28</v>
      </c>
      <c r="O332" s="182">
        <v>56</v>
      </c>
      <c r="P332" s="184">
        <v>0.4</v>
      </c>
      <c r="Q332" s="184">
        <f t="shared" si="19"/>
        <v>627.20000000000005</v>
      </c>
      <c r="R332" s="191" t="s">
        <v>38</v>
      </c>
      <c r="S332" s="182">
        <v>0</v>
      </c>
      <c r="T332" s="55">
        <f>(M332*S332)</f>
        <v>0</v>
      </c>
      <c r="U332" s="55" t="e">
        <f>#REF!+Q332+T332</f>
        <v>#REF!</v>
      </c>
      <c r="V332" s="55">
        <f>M332*200</f>
        <v>4000</v>
      </c>
      <c r="W332" s="55">
        <v>1</v>
      </c>
      <c r="X332" s="55">
        <v>320</v>
      </c>
      <c r="Y332" s="181">
        <f t="shared" si="22"/>
        <v>320</v>
      </c>
      <c r="Z332" s="189">
        <v>0</v>
      </c>
      <c r="AA332" s="189"/>
      <c r="AB332" s="55">
        <f>V332+Y332+Z332</f>
        <v>4320</v>
      </c>
      <c r="AC332" s="55" t="e">
        <f>AB332+U332</f>
        <v>#REF!</v>
      </c>
      <c r="AD332" s="91" t="str">
        <f>A332</f>
        <v>654-A</v>
      </c>
      <c r="AE332" s="74"/>
    </row>
    <row r="333" spans="1:31" s="31" customFormat="1" ht="38.25" hidden="1" customHeight="1" x14ac:dyDescent="0.2">
      <c r="A333" s="243"/>
      <c r="B333" s="243" t="s">
        <v>738</v>
      </c>
      <c r="C333" s="179" t="s">
        <v>77</v>
      </c>
      <c r="D333" s="179" t="s">
        <v>108</v>
      </c>
      <c r="E333" s="180" t="s">
        <v>380</v>
      </c>
      <c r="F333" s="180" t="s">
        <v>722</v>
      </c>
      <c r="G333" s="180" t="s">
        <v>382</v>
      </c>
      <c r="H333" s="246">
        <v>42</v>
      </c>
      <c r="I333" s="178" t="s">
        <v>48</v>
      </c>
      <c r="J333" s="183">
        <v>585</v>
      </c>
      <c r="K333" s="181">
        <v>0</v>
      </c>
      <c r="L333" s="181">
        <v>20</v>
      </c>
      <c r="M333" s="181">
        <f t="shared" si="21"/>
        <v>20</v>
      </c>
      <c r="N333" s="182">
        <v>28</v>
      </c>
      <c r="O333" s="182">
        <v>78</v>
      </c>
      <c r="P333" s="184">
        <v>0.4</v>
      </c>
      <c r="Q333" s="184">
        <f t="shared" ref="Q333:Q338" si="23">SUM(O333*P333*N333)</f>
        <v>873.60000000000014</v>
      </c>
      <c r="R333" s="191" t="s">
        <v>38</v>
      </c>
      <c r="S333" s="182">
        <v>300</v>
      </c>
      <c r="T333" s="55">
        <f>(M333*S333)</f>
        <v>6000</v>
      </c>
      <c r="U333" s="55" t="e">
        <f>#REF!+Q333+T333</f>
        <v>#REF!</v>
      </c>
      <c r="V333" s="55">
        <f>M333*200</f>
        <v>4000</v>
      </c>
      <c r="W333" s="55">
        <v>1</v>
      </c>
      <c r="X333" s="55">
        <v>385</v>
      </c>
      <c r="Y333" s="181">
        <f t="shared" si="22"/>
        <v>385</v>
      </c>
      <c r="Z333" s="189">
        <v>0</v>
      </c>
      <c r="AA333" s="189"/>
      <c r="AB333" s="55">
        <f>V333+Y333+Z333</f>
        <v>4385</v>
      </c>
      <c r="AC333" s="55" t="e">
        <f>AB333+U333</f>
        <v>#REF!</v>
      </c>
      <c r="AD333" s="91"/>
      <c r="AE333" s="74"/>
    </row>
    <row r="334" spans="1:31" s="31" customFormat="1" ht="38.25" customHeight="1" x14ac:dyDescent="0.2">
      <c r="A334" s="243"/>
      <c r="B334" s="243" t="s">
        <v>735</v>
      </c>
      <c r="C334" s="179" t="s">
        <v>77</v>
      </c>
      <c r="D334" s="179" t="s">
        <v>50</v>
      </c>
      <c r="E334" s="180" t="s">
        <v>51</v>
      </c>
      <c r="F334" s="180" t="s">
        <v>386</v>
      </c>
      <c r="G334" s="180" t="s">
        <v>382</v>
      </c>
      <c r="H334" s="246">
        <v>42</v>
      </c>
      <c r="I334" s="178" t="s">
        <v>48</v>
      </c>
      <c r="J334" s="183">
        <v>585</v>
      </c>
      <c r="K334" s="181">
        <v>0</v>
      </c>
      <c r="L334" s="181">
        <v>25</v>
      </c>
      <c r="M334" s="181">
        <f t="shared" si="21"/>
        <v>25</v>
      </c>
      <c r="N334" s="182">
        <v>28</v>
      </c>
      <c r="O334" s="182">
        <v>10</v>
      </c>
      <c r="P334" s="184">
        <v>0.4</v>
      </c>
      <c r="Q334" s="184">
        <f t="shared" si="23"/>
        <v>112</v>
      </c>
      <c r="R334" s="191" t="s">
        <v>38</v>
      </c>
      <c r="S334" s="182">
        <v>300</v>
      </c>
      <c r="T334" s="55">
        <f>(M334*S334)</f>
        <v>7500</v>
      </c>
      <c r="U334" s="55" t="e">
        <f>#REF!+Q334+T334</f>
        <v>#REF!</v>
      </c>
      <c r="V334" s="55">
        <f>M334*200</f>
        <v>5000</v>
      </c>
      <c r="W334" s="55">
        <v>1</v>
      </c>
      <c r="X334" s="55">
        <v>700</v>
      </c>
      <c r="Y334" s="181">
        <f t="shared" si="22"/>
        <v>700</v>
      </c>
      <c r="Z334" s="189">
        <v>0</v>
      </c>
      <c r="AA334" s="189"/>
      <c r="AB334" s="55">
        <f>V334+Y334+Z334</f>
        <v>5700</v>
      </c>
      <c r="AC334" s="55" t="e">
        <f>AB334+U334</f>
        <v>#REF!</v>
      </c>
      <c r="AD334" s="91"/>
      <c r="AE334" s="74"/>
    </row>
    <row r="335" spans="1:31" s="31" customFormat="1" ht="38.25" customHeight="1" x14ac:dyDescent="0.2">
      <c r="A335" s="243"/>
      <c r="B335" s="243" t="s">
        <v>745</v>
      </c>
      <c r="C335" s="179" t="s">
        <v>33</v>
      </c>
      <c r="D335" s="179" t="s">
        <v>50</v>
      </c>
      <c r="E335" s="180" t="s">
        <v>51</v>
      </c>
      <c r="F335" s="180" t="s">
        <v>386</v>
      </c>
      <c r="G335" s="180" t="s">
        <v>746</v>
      </c>
      <c r="H335" s="246">
        <v>42</v>
      </c>
      <c r="I335" s="178" t="s">
        <v>48</v>
      </c>
      <c r="J335" s="183">
        <v>585</v>
      </c>
      <c r="K335" s="181">
        <v>0</v>
      </c>
      <c r="L335" s="181">
        <v>0</v>
      </c>
      <c r="M335" s="181">
        <f t="shared" si="21"/>
        <v>0</v>
      </c>
      <c r="N335" s="182">
        <v>0</v>
      </c>
      <c r="O335" s="182">
        <v>10</v>
      </c>
      <c r="P335" s="184">
        <v>0.4</v>
      </c>
      <c r="Q335" s="184">
        <f t="shared" si="23"/>
        <v>0</v>
      </c>
      <c r="R335" s="191" t="s">
        <v>38</v>
      </c>
      <c r="S335" s="182">
        <v>0</v>
      </c>
      <c r="T335" s="55">
        <f>(M335*S335)</f>
        <v>0</v>
      </c>
      <c r="U335" s="55" t="e">
        <f>#REF!+Q335+T335</f>
        <v>#REF!</v>
      </c>
      <c r="V335" s="55">
        <f>M335*200</f>
        <v>0</v>
      </c>
      <c r="W335" s="55">
        <v>72</v>
      </c>
      <c r="X335" s="55">
        <v>291.66000000000003</v>
      </c>
      <c r="Y335" s="181">
        <f t="shared" si="22"/>
        <v>20999.52</v>
      </c>
      <c r="Z335" s="189">
        <v>0</v>
      </c>
      <c r="AA335" s="189"/>
      <c r="AB335" s="55">
        <f>V335+Y335+Z335</f>
        <v>20999.52</v>
      </c>
      <c r="AC335" s="55" t="e">
        <f>AB335+U335</f>
        <v>#REF!</v>
      </c>
      <c r="AD335" s="91"/>
      <c r="AE335" s="74"/>
    </row>
    <row r="336" spans="1:31" s="31" customFormat="1" ht="38.25" hidden="1" customHeight="1" x14ac:dyDescent="0.2">
      <c r="A336" s="243"/>
      <c r="B336" s="243" t="s">
        <v>739</v>
      </c>
      <c r="C336" s="179" t="s">
        <v>77</v>
      </c>
      <c r="D336" s="179" t="s">
        <v>108</v>
      </c>
      <c r="E336" s="180" t="s">
        <v>513</v>
      </c>
      <c r="F336" s="180" t="s">
        <v>52</v>
      </c>
      <c r="G336" s="180" t="s">
        <v>491</v>
      </c>
      <c r="H336" s="246">
        <v>56</v>
      </c>
      <c r="I336" s="178" t="s">
        <v>48</v>
      </c>
      <c r="J336" s="183">
        <v>585</v>
      </c>
      <c r="K336" s="181">
        <v>0</v>
      </c>
      <c r="L336" s="181">
        <v>20</v>
      </c>
      <c r="M336" s="181">
        <f t="shared" si="21"/>
        <v>20</v>
      </c>
      <c r="N336" s="182">
        <v>36</v>
      </c>
      <c r="O336" s="182">
        <v>32</v>
      </c>
      <c r="P336" s="184">
        <v>0.4</v>
      </c>
      <c r="Q336" s="184">
        <f t="shared" si="23"/>
        <v>460.8</v>
      </c>
      <c r="R336" s="191" t="s">
        <v>38</v>
      </c>
      <c r="S336" s="182">
        <v>300</v>
      </c>
      <c r="T336" s="55">
        <f>(M336*S336)</f>
        <v>6000</v>
      </c>
      <c r="U336" s="55" t="e">
        <f>#REF!+Q336+T336</f>
        <v>#REF!</v>
      </c>
      <c r="V336" s="55">
        <f>M336*200</f>
        <v>4000</v>
      </c>
      <c r="W336" s="55">
        <v>1</v>
      </c>
      <c r="X336" s="55">
        <v>300</v>
      </c>
      <c r="Y336" s="181">
        <f t="shared" si="22"/>
        <v>300</v>
      </c>
      <c r="Z336" s="189">
        <v>0</v>
      </c>
      <c r="AA336" s="189"/>
      <c r="AB336" s="55">
        <f>V336+Y336+Z336</f>
        <v>4300</v>
      </c>
      <c r="AC336" s="55" t="e">
        <f>AB336+U336</f>
        <v>#REF!</v>
      </c>
      <c r="AD336" s="91"/>
      <c r="AE336" s="74"/>
    </row>
    <row r="337" spans="1:31" s="31" customFormat="1" ht="38.25" hidden="1" customHeight="1" x14ac:dyDescent="0.2">
      <c r="A337" s="243"/>
      <c r="B337" s="243" t="s">
        <v>737</v>
      </c>
      <c r="C337" s="179" t="s">
        <v>77</v>
      </c>
      <c r="D337" s="179" t="s">
        <v>108</v>
      </c>
      <c r="E337" s="180" t="s">
        <v>438</v>
      </c>
      <c r="F337" s="180" t="s">
        <v>736</v>
      </c>
      <c r="G337" s="180" t="s">
        <v>197</v>
      </c>
      <c r="H337" s="246">
        <v>42</v>
      </c>
      <c r="I337" s="178" t="s">
        <v>172</v>
      </c>
      <c r="J337" s="183">
        <v>585</v>
      </c>
      <c r="K337" s="181">
        <v>0</v>
      </c>
      <c r="L337" s="181">
        <v>15</v>
      </c>
      <c r="M337" s="181">
        <f t="shared" si="21"/>
        <v>15</v>
      </c>
      <c r="N337" s="182">
        <v>18</v>
      </c>
      <c r="O337" s="182">
        <v>15</v>
      </c>
      <c r="P337" s="184">
        <v>0.4</v>
      </c>
      <c r="Q337" s="184">
        <f t="shared" si="23"/>
        <v>108</v>
      </c>
      <c r="R337" s="191" t="s">
        <v>38</v>
      </c>
      <c r="S337" s="182">
        <v>0</v>
      </c>
      <c r="T337" s="55">
        <f>(M337*S337)</f>
        <v>0</v>
      </c>
      <c r="U337" s="55" t="e">
        <f>#REF!+Q337+T337</f>
        <v>#REF!</v>
      </c>
      <c r="V337" s="55">
        <f>M337*200</f>
        <v>3000</v>
      </c>
      <c r="W337" s="55">
        <v>1</v>
      </c>
      <c r="X337" s="55">
        <v>250</v>
      </c>
      <c r="Y337" s="181">
        <f t="shared" si="22"/>
        <v>250</v>
      </c>
      <c r="Z337" s="189">
        <v>0</v>
      </c>
      <c r="AA337" s="189"/>
      <c r="AB337" s="55">
        <f>V337+Y337+Z337</f>
        <v>3250</v>
      </c>
      <c r="AC337" s="55" t="e">
        <f>AB337+U337</f>
        <v>#REF!</v>
      </c>
      <c r="AD337" s="91"/>
      <c r="AE337" s="74"/>
    </row>
    <row r="338" spans="1:31" s="31" customFormat="1" ht="38.25" customHeight="1" x14ac:dyDescent="0.2">
      <c r="A338" s="243"/>
      <c r="B338" s="243" t="s">
        <v>735</v>
      </c>
      <c r="C338" s="179" t="s">
        <v>77</v>
      </c>
      <c r="D338" s="179" t="s">
        <v>50</v>
      </c>
      <c r="E338" s="180" t="s">
        <v>51</v>
      </c>
      <c r="F338" s="180" t="s">
        <v>736</v>
      </c>
      <c r="G338" s="180" t="s">
        <v>639</v>
      </c>
      <c r="H338" s="246">
        <v>42</v>
      </c>
      <c r="I338" s="178" t="s">
        <v>48</v>
      </c>
      <c r="J338" s="183">
        <v>585</v>
      </c>
      <c r="K338" s="181">
        <v>0</v>
      </c>
      <c r="L338" s="181">
        <v>26</v>
      </c>
      <c r="M338" s="181">
        <f t="shared" si="21"/>
        <v>26</v>
      </c>
      <c r="N338" s="182">
        <v>28</v>
      </c>
      <c r="O338" s="182">
        <v>10</v>
      </c>
      <c r="P338" s="184">
        <v>0.4</v>
      </c>
      <c r="Q338" s="184">
        <f t="shared" si="23"/>
        <v>112</v>
      </c>
      <c r="R338" s="191" t="s">
        <v>38</v>
      </c>
      <c r="S338" s="182">
        <v>0</v>
      </c>
      <c r="T338" s="55">
        <f>(M338*S338)</f>
        <v>0</v>
      </c>
      <c r="U338" s="55" t="e">
        <f>#REF!+Q338+T338</f>
        <v>#REF!</v>
      </c>
      <c r="V338" s="55">
        <f>M338*200</f>
        <v>5200</v>
      </c>
      <c r="W338" s="55">
        <v>1</v>
      </c>
      <c r="X338" s="55">
        <v>700</v>
      </c>
      <c r="Y338" s="181">
        <f t="shared" si="22"/>
        <v>700</v>
      </c>
      <c r="Z338" s="189">
        <v>0</v>
      </c>
      <c r="AA338" s="189"/>
      <c r="AB338" s="55">
        <f>V338+Y338+Z338</f>
        <v>5900</v>
      </c>
      <c r="AC338" s="55" t="e">
        <f>AB338+U338</f>
        <v>#REF!</v>
      </c>
      <c r="AD338" s="91"/>
      <c r="AE338" s="74"/>
    </row>
    <row r="339" spans="1:31" s="114" customFormat="1" ht="51" hidden="1" customHeight="1" x14ac:dyDescent="0.2">
      <c r="A339" s="33" t="s">
        <v>552</v>
      </c>
      <c r="B339" s="33"/>
      <c r="C339" s="88" t="s">
        <v>33</v>
      </c>
      <c r="D339" s="88" t="s">
        <v>45</v>
      </c>
      <c r="E339" s="89" t="s">
        <v>35</v>
      </c>
      <c r="F339" s="35" t="s">
        <v>102</v>
      </c>
      <c r="G339" s="35" t="s">
        <v>258</v>
      </c>
      <c r="H339" s="220">
        <v>45</v>
      </c>
      <c r="I339" s="90" t="s">
        <v>37</v>
      </c>
      <c r="J339" s="51">
        <v>1200</v>
      </c>
      <c r="K339" s="52">
        <v>0</v>
      </c>
      <c r="L339" s="52">
        <v>18</v>
      </c>
      <c r="M339" s="52">
        <f t="shared" si="21"/>
        <v>18</v>
      </c>
      <c r="N339" s="53">
        <v>0</v>
      </c>
      <c r="O339" s="53">
        <v>0</v>
      </c>
      <c r="P339" s="71">
        <v>0.4</v>
      </c>
      <c r="Q339" s="71">
        <v>0</v>
      </c>
      <c r="R339" s="44"/>
      <c r="S339" s="53">
        <v>0</v>
      </c>
      <c r="T339" s="34">
        <f>(M339*S339)</f>
        <v>0</v>
      </c>
      <c r="U339" s="34" t="e">
        <f>#REF!+Q339+T339</f>
        <v>#REF!</v>
      </c>
      <c r="V339" s="34">
        <f>M339*200</f>
        <v>3600</v>
      </c>
      <c r="W339" s="34">
        <v>3</v>
      </c>
      <c r="X339" s="34">
        <v>504</v>
      </c>
      <c r="Y339" s="52">
        <f t="shared" si="22"/>
        <v>1512</v>
      </c>
      <c r="Z339" s="46">
        <v>0</v>
      </c>
      <c r="AA339" s="46"/>
      <c r="AB339" s="34">
        <f>V339+Y339+Z339</f>
        <v>5112</v>
      </c>
      <c r="AC339" s="34" t="e">
        <f>AB339+U339</f>
        <v>#REF!</v>
      </c>
      <c r="AD339" s="91" t="str">
        <f>A339</f>
        <v>653-D</v>
      </c>
      <c r="AE339" s="88"/>
    </row>
    <row r="340" spans="1:31" s="31" customFormat="1" ht="39" hidden="1" customHeight="1" x14ac:dyDescent="0.2">
      <c r="A340" s="33" t="s">
        <v>552</v>
      </c>
      <c r="B340" s="33"/>
      <c r="C340" s="88" t="s">
        <v>33</v>
      </c>
      <c r="D340" s="88" t="s">
        <v>112</v>
      </c>
      <c r="E340" s="35" t="s">
        <v>112</v>
      </c>
      <c r="F340" s="35" t="s">
        <v>112</v>
      </c>
      <c r="G340" s="35" t="s">
        <v>114</v>
      </c>
      <c r="H340" s="220" t="s">
        <v>112</v>
      </c>
      <c r="I340" s="90" t="s">
        <v>112</v>
      </c>
      <c r="J340" s="51">
        <v>0</v>
      </c>
      <c r="K340" s="52">
        <v>0</v>
      </c>
      <c r="L340" s="52">
        <v>0</v>
      </c>
      <c r="M340" s="52">
        <f t="shared" si="21"/>
        <v>0</v>
      </c>
      <c r="N340" s="53">
        <v>0</v>
      </c>
      <c r="O340" s="53">
        <v>0</v>
      </c>
      <c r="P340" s="71">
        <v>0</v>
      </c>
      <c r="Q340" s="71">
        <v>0</v>
      </c>
      <c r="R340" s="44"/>
      <c r="S340" s="53">
        <v>0</v>
      </c>
      <c r="T340" s="34">
        <v>0</v>
      </c>
      <c r="U340" s="34" t="e">
        <f>#REF!+Q340+T340</f>
        <v>#REF!</v>
      </c>
      <c r="V340" s="34">
        <f>M340*200</f>
        <v>0</v>
      </c>
      <c r="W340" s="34">
        <v>0</v>
      </c>
      <c r="X340" s="34">
        <v>0</v>
      </c>
      <c r="Y340" s="52">
        <v>0</v>
      </c>
      <c r="Z340" s="46">
        <v>0</v>
      </c>
      <c r="AA340" s="46"/>
      <c r="AB340" s="34">
        <v>0</v>
      </c>
      <c r="AC340" s="34" t="e">
        <f>AB340+U340</f>
        <v>#REF!</v>
      </c>
      <c r="AD340" s="91" t="str">
        <f>A340</f>
        <v>653-D</v>
      </c>
      <c r="AE340" s="74"/>
    </row>
    <row r="341" spans="1:31" s="31" customFormat="1" ht="30.75" hidden="1" customHeight="1" x14ac:dyDescent="0.2">
      <c r="A341" s="33" t="s">
        <v>552</v>
      </c>
      <c r="B341" s="33"/>
      <c r="C341" s="88" t="s">
        <v>33</v>
      </c>
      <c r="D341" s="88" t="s">
        <v>112</v>
      </c>
      <c r="E341" s="35" t="s">
        <v>112</v>
      </c>
      <c r="F341" s="35" t="s">
        <v>112</v>
      </c>
      <c r="G341" s="35" t="s">
        <v>116</v>
      </c>
      <c r="H341" s="220" t="s">
        <v>112</v>
      </c>
      <c r="I341" s="90" t="s">
        <v>112</v>
      </c>
      <c r="J341" s="51">
        <v>0</v>
      </c>
      <c r="K341" s="52">
        <v>0</v>
      </c>
      <c r="L341" s="52">
        <v>0</v>
      </c>
      <c r="M341" s="52">
        <f t="shared" si="21"/>
        <v>0</v>
      </c>
      <c r="N341" s="53">
        <v>0</v>
      </c>
      <c r="O341" s="53">
        <v>0</v>
      </c>
      <c r="P341" s="71">
        <v>0</v>
      </c>
      <c r="Q341" s="71">
        <v>0</v>
      </c>
      <c r="R341" s="44"/>
      <c r="S341" s="53">
        <v>0</v>
      </c>
      <c r="T341" s="34">
        <v>0</v>
      </c>
      <c r="U341" s="34" t="e">
        <f>#REF!+Q341+T341</f>
        <v>#REF!</v>
      </c>
      <c r="V341" s="34">
        <f>M341*200</f>
        <v>0</v>
      </c>
      <c r="W341" s="34">
        <v>0</v>
      </c>
      <c r="X341" s="34">
        <v>0</v>
      </c>
      <c r="Y341" s="52">
        <v>0</v>
      </c>
      <c r="Z341" s="46">
        <v>0</v>
      </c>
      <c r="AA341" s="46"/>
      <c r="AB341" s="34">
        <v>0</v>
      </c>
      <c r="AC341" s="34" t="e">
        <f>AB341+U341</f>
        <v>#REF!</v>
      </c>
      <c r="AD341" s="91" t="str">
        <f>A341</f>
        <v>653-D</v>
      </c>
      <c r="AE341" s="74"/>
    </row>
    <row r="342" spans="1:31" s="31" customFormat="1" ht="36" hidden="1" customHeight="1" x14ac:dyDescent="0.2">
      <c r="A342" s="33" t="s">
        <v>552</v>
      </c>
      <c r="B342" s="33"/>
      <c r="C342" s="88" t="s">
        <v>33</v>
      </c>
      <c r="D342" s="88" t="s">
        <v>34</v>
      </c>
      <c r="E342" s="89" t="s">
        <v>35</v>
      </c>
      <c r="F342" s="89" t="s">
        <v>553</v>
      </c>
      <c r="G342" s="35" t="s">
        <v>269</v>
      </c>
      <c r="H342" s="220">
        <v>45</v>
      </c>
      <c r="I342" s="90" t="s">
        <v>37</v>
      </c>
      <c r="J342" s="51">
        <v>1200</v>
      </c>
      <c r="K342" s="52">
        <v>18</v>
      </c>
      <c r="L342" s="52">
        <v>0</v>
      </c>
      <c r="M342" s="52">
        <f t="shared" si="21"/>
        <v>18</v>
      </c>
      <c r="N342" s="53">
        <v>0</v>
      </c>
      <c r="O342" s="53">
        <v>0</v>
      </c>
      <c r="P342" s="71">
        <v>0</v>
      </c>
      <c r="Q342" s="71">
        <v>0</v>
      </c>
      <c r="R342" s="44"/>
      <c r="S342" s="53">
        <v>0</v>
      </c>
      <c r="T342" s="34">
        <f>(M342*S342)</f>
        <v>0</v>
      </c>
      <c r="U342" s="34" t="e">
        <f>#REF!+Q342+T342</f>
        <v>#REF!</v>
      </c>
      <c r="V342" s="34">
        <f>M342*200</f>
        <v>3600</v>
      </c>
      <c r="W342" s="34">
        <v>15</v>
      </c>
      <c r="X342" s="34">
        <v>247</v>
      </c>
      <c r="Y342" s="52">
        <f t="shared" ref="Y342:Y352" si="24">SUM(X342*W342)</f>
        <v>3705</v>
      </c>
      <c r="Z342" s="46">
        <v>0</v>
      </c>
      <c r="AA342" s="46"/>
      <c r="AB342" s="34">
        <f>V342+Y342+Z342</f>
        <v>7305</v>
      </c>
      <c r="AC342" s="34" t="e">
        <f>AB342+U342</f>
        <v>#REF!</v>
      </c>
      <c r="AD342" s="91" t="str">
        <f>A342</f>
        <v>653-D</v>
      </c>
      <c r="AE342" s="74"/>
    </row>
    <row r="343" spans="1:31" s="31" customFormat="1" ht="45" hidden="1" customHeight="1" x14ac:dyDescent="0.2">
      <c r="A343" s="33" t="s">
        <v>554</v>
      </c>
      <c r="B343" s="33" t="s">
        <v>555</v>
      </c>
      <c r="C343" s="88" t="s">
        <v>33</v>
      </c>
      <c r="D343" s="88" t="s">
        <v>45</v>
      </c>
      <c r="E343" s="35" t="s">
        <v>153</v>
      </c>
      <c r="F343" s="35" t="s">
        <v>266</v>
      </c>
      <c r="G343" s="35" t="s">
        <v>267</v>
      </c>
      <c r="H343" s="220">
        <v>45</v>
      </c>
      <c r="I343" s="90" t="s">
        <v>37</v>
      </c>
      <c r="J343" s="51">
        <v>1200</v>
      </c>
      <c r="K343" s="52">
        <v>0</v>
      </c>
      <c r="L343" s="52">
        <v>0</v>
      </c>
      <c r="M343" s="52">
        <f t="shared" si="21"/>
        <v>0</v>
      </c>
      <c r="N343" s="53">
        <v>0</v>
      </c>
      <c r="O343" s="53">
        <v>0</v>
      </c>
      <c r="P343" s="71">
        <v>0.4</v>
      </c>
      <c r="Q343" s="71">
        <f>SUM(O343*P343*N343)</f>
        <v>0</v>
      </c>
      <c r="R343" s="44"/>
      <c r="S343" s="53">
        <v>0</v>
      </c>
      <c r="T343" s="34">
        <f>(M343*S343)</f>
        <v>0</v>
      </c>
      <c r="U343" s="34" t="e">
        <f>#REF!+Q343+T343</f>
        <v>#REF!</v>
      </c>
      <c r="V343" s="34">
        <f>M343*200</f>
        <v>0</v>
      </c>
      <c r="W343" s="34">
        <v>0</v>
      </c>
      <c r="X343" s="34">
        <v>1</v>
      </c>
      <c r="Y343" s="52">
        <f t="shared" si="24"/>
        <v>0</v>
      </c>
      <c r="Z343" s="46">
        <v>0</v>
      </c>
      <c r="AA343" s="46" t="s">
        <v>556</v>
      </c>
      <c r="AB343" s="34">
        <f>V343+Y343+Z343</f>
        <v>0</v>
      </c>
      <c r="AC343" s="34" t="e">
        <f>AB343+U343</f>
        <v>#REF!</v>
      </c>
      <c r="AD343" s="91" t="str">
        <f>A343</f>
        <v>654-A</v>
      </c>
      <c r="AE343" s="74"/>
    </row>
    <row r="344" spans="1:31" s="31" customFormat="1" ht="39.75" hidden="1" customHeight="1" x14ac:dyDescent="0.2">
      <c r="A344" s="33" t="s">
        <v>554</v>
      </c>
      <c r="B344" s="33" t="s">
        <v>555</v>
      </c>
      <c r="C344" s="28" t="s">
        <v>33</v>
      </c>
      <c r="D344" s="28" t="s">
        <v>45</v>
      </c>
      <c r="E344" s="35" t="s">
        <v>153</v>
      </c>
      <c r="F344" s="35" t="s">
        <v>85</v>
      </c>
      <c r="G344" s="35" t="s">
        <v>132</v>
      </c>
      <c r="H344" s="220">
        <v>45</v>
      </c>
      <c r="I344" s="33" t="s">
        <v>37</v>
      </c>
      <c r="J344" s="51">
        <v>1200</v>
      </c>
      <c r="K344" s="52">
        <v>0</v>
      </c>
      <c r="L344" s="52">
        <v>0</v>
      </c>
      <c r="M344" s="52">
        <f t="shared" si="21"/>
        <v>0</v>
      </c>
      <c r="N344" s="53">
        <v>0</v>
      </c>
      <c r="O344" s="53">
        <v>0</v>
      </c>
      <c r="P344" s="71">
        <v>0.4</v>
      </c>
      <c r="Q344" s="71">
        <f>SUM(O344*P344*N344)</f>
        <v>0</v>
      </c>
      <c r="R344" s="44"/>
      <c r="S344" s="53">
        <v>0</v>
      </c>
      <c r="T344" s="34">
        <f>(M344*S344)</f>
        <v>0</v>
      </c>
      <c r="U344" s="34" t="e">
        <f>#REF!+Q344+T344</f>
        <v>#REF!</v>
      </c>
      <c r="V344" s="34">
        <f>M344*200</f>
        <v>0</v>
      </c>
      <c r="W344" s="34">
        <v>0</v>
      </c>
      <c r="X344" s="34">
        <v>149</v>
      </c>
      <c r="Y344" s="52">
        <f t="shared" si="24"/>
        <v>0</v>
      </c>
      <c r="Z344" s="46">
        <v>0</v>
      </c>
      <c r="AA344" s="46" t="s">
        <v>556</v>
      </c>
      <c r="AB344" s="34">
        <f>V344+Y344+Z344</f>
        <v>0</v>
      </c>
      <c r="AC344" s="34" t="e">
        <f>AB344+U344</f>
        <v>#REF!</v>
      </c>
      <c r="AD344" s="91" t="str">
        <f>A344</f>
        <v>654-A</v>
      </c>
      <c r="AE344" s="74"/>
    </row>
    <row r="345" spans="1:31" s="31" customFormat="1" ht="41.25" hidden="1" customHeight="1" x14ac:dyDescent="0.2">
      <c r="A345" s="33" t="s">
        <v>554</v>
      </c>
      <c r="B345" s="33" t="s">
        <v>555</v>
      </c>
      <c r="C345" s="28" t="s">
        <v>33</v>
      </c>
      <c r="D345" s="28" t="s">
        <v>45</v>
      </c>
      <c r="E345" s="35" t="s">
        <v>313</v>
      </c>
      <c r="F345" s="35" t="s">
        <v>264</v>
      </c>
      <c r="G345" s="35" t="s">
        <v>530</v>
      </c>
      <c r="H345" s="220">
        <v>45</v>
      </c>
      <c r="I345" s="33" t="s">
        <v>37</v>
      </c>
      <c r="J345" s="51">
        <v>1200</v>
      </c>
      <c r="K345" s="52">
        <v>0</v>
      </c>
      <c r="L345" s="52">
        <v>0</v>
      </c>
      <c r="M345" s="52">
        <f t="shared" si="21"/>
        <v>0</v>
      </c>
      <c r="N345" s="53">
        <v>0</v>
      </c>
      <c r="O345" s="53">
        <v>114</v>
      </c>
      <c r="P345" s="71">
        <v>0.4</v>
      </c>
      <c r="Q345" s="71">
        <f>SUM(O345*P345*N345)</f>
        <v>0</v>
      </c>
      <c r="R345" s="44" t="s">
        <v>557</v>
      </c>
      <c r="S345" s="53">
        <v>0</v>
      </c>
      <c r="T345" s="34">
        <f>(M345*S345)</f>
        <v>0</v>
      </c>
      <c r="U345" s="34" t="e">
        <f>#REF!+Q345+T345</f>
        <v>#REF!</v>
      </c>
      <c r="V345" s="34">
        <f>M345*200</f>
        <v>0</v>
      </c>
      <c r="W345" s="34">
        <v>0</v>
      </c>
      <c r="X345" s="34">
        <v>501</v>
      </c>
      <c r="Y345" s="52">
        <f t="shared" si="24"/>
        <v>0</v>
      </c>
      <c r="Z345" s="46">
        <v>0</v>
      </c>
      <c r="AA345" s="46"/>
      <c r="AB345" s="34">
        <f>V345+Y345+Z345</f>
        <v>0</v>
      </c>
      <c r="AC345" s="34" t="e">
        <f>AB345+U345</f>
        <v>#REF!</v>
      </c>
      <c r="AD345" s="91" t="str">
        <f>A345</f>
        <v>654-A</v>
      </c>
      <c r="AE345" s="74"/>
    </row>
    <row r="346" spans="1:31" s="31" customFormat="1" ht="45" hidden="1" customHeight="1" x14ac:dyDescent="0.2">
      <c r="A346" s="33" t="s">
        <v>558</v>
      </c>
      <c r="B346" s="33" t="s">
        <v>555</v>
      </c>
      <c r="C346" s="28" t="s">
        <v>44</v>
      </c>
      <c r="D346" s="28" t="s">
        <v>45</v>
      </c>
      <c r="E346" s="35" t="s">
        <v>65</v>
      </c>
      <c r="F346" s="35" t="s">
        <v>559</v>
      </c>
      <c r="G346" s="35" t="s">
        <v>60</v>
      </c>
      <c r="H346" s="220">
        <v>45</v>
      </c>
      <c r="I346" s="33" t="s">
        <v>172</v>
      </c>
      <c r="J346" s="51">
        <v>585</v>
      </c>
      <c r="K346" s="52">
        <v>0</v>
      </c>
      <c r="L346" s="52">
        <v>0</v>
      </c>
      <c r="M346" s="52">
        <f t="shared" si="21"/>
        <v>0</v>
      </c>
      <c r="N346" s="53">
        <v>0</v>
      </c>
      <c r="O346" s="53">
        <v>140</v>
      </c>
      <c r="P346" s="54">
        <v>0.4</v>
      </c>
      <c r="Q346" s="71">
        <f>SUM(O346*P346*N346)</f>
        <v>0</v>
      </c>
      <c r="R346" s="110" t="s">
        <v>560</v>
      </c>
      <c r="S346" s="34">
        <v>0</v>
      </c>
      <c r="T346" s="34">
        <f>(M346*S346)</f>
        <v>0</v>
      </c>
      <c r="U346" s="34" t="e">
        <f>#REF!+Q346+T346</f>
        <v>#REF!</v>
      </c>
      <c r="V346" s="34">
        <f>M346*200</f>
        <v>0</v>
      </c>
      <c r="W346" s="34">
        <v>0</v>
      </c>
      <c r="X346" s="34">
        <v>670</v>
      </c>
      <c r="Y346" s="52">
        <f t="shared" si="24"/>
        <v>0</v>
      </c>
      <c r="Z346" s="46">
        <v>0</v>
      </c>
      <c r="AA346" s="46" t="s">
        <v>556</v>
      </c>
      <c r="AB346" s="34">
        <f>V346+Y346+Z346</f>
        <v>0</v>
      </c>
      <c r="AC346" s="34" t="e">
        <f>AB346+U346</f>
        <v>#REF!</v>
      </c>
      <c r="AD346" s="57" t="str">
        <f>A346</f>
        <v>655-A</v>
      </c>
      <c r="AE346" s="74"/>
    </row>
    <row r="347" spans="1:31" s="31" customFormat="1" ht="47.25" hidden="1" customHeight="1" x14ac:dyDescent="0.2">
      <c r="A347" s="33" t="s">
        <v>561</v>
      </c>
      <c r="B347" s="33" t="s">
        <v>555</v>
      </c>
      <c r="C347" s="88" t="s">
        <v>77</v>
      </c>
      <c r="D347" s="88" t="s">
        <v>45</v>
      </c>
      <c r="E347" s="35" t="s">
        <v>313</v>
      </c>
      <c r="F347" s="35" t="s">
        <v>389</v>
      </c>
      <c r="G347" s="35" t="s">
        <v>382</v>
      </c>
      <c r="H347" s="220">
        <v>42</v>
      </c>
      <c r="I347" s="90" t="s">
        <v>37</v>
      </c>
      <c r="J347" s="51">
        <v>1200</v>
      </c>
      <c r="K347" s="52">
        <v>0</v>
      </c>
      <c r="L347" s="52">
        <v>0</v>
      </c>
      <c r="M347" s="52">
        <f t="shared" si="21"/>
        <v>0</v>
      </c>
      <c r="N347" s="53">
        <v>0</v>
      </c>
      <c r="O347" s="53">
        <v>0</v>
      </c>
      <c r="P347" s="54">
        <v>0.4</v>
      </c>
      <c r="Q347" s="71">
        <f>SUM(O347*P347*N347)</f>
        <v>0</v>
      </c>
      <c r="R347" s="44"/>
      <c r="S347" s="53">
        <v>0</v>
      </c>
      <c r="T347" s="34">
        <f>(M347*S347)</f>
        <v>0</v>
      </c>
      <c r="U347" s="34" t="e">
        <f>#REF!+Q347+T347</f>
        <v>#REF!</v>
      </c>
      <c r="V347" s="34">
        <f>M347*200</f>
        <v>0</v>
      </c>
      <c r="W347" s="34">
        <v>0</v>
      </c>
      <c r="X347" s="34">
        <v>220</v>
      </c>
      <c r="Y347" s="52">
        <f t="shared" si="24"/>
        <v>0</v>
      </c>
      <c r="Z347" s="46">
        <v>0</v>
      </c>
      <c r="AA347" s="46" t="s">
        <v>562</v>
      </c>
      <c r="AB347" s="34">
        <f>V347+Y347+Z347</f>
        <v>0</v>
      </c>
      <c r="AC347" s="34" t="e">
        <f>AB347+U347</f>
        <v>#REF!</v>
      </c>
      <c r="AD347" s="57" t="str">
        <f>A347</f>
        <v>656-A</v>
      </c>
      <c r="AE347" s="74"/>
    </row>
    <row r="348" spans="1:31" s="31" customFormat="1" ht="66" hidden="1" customHeight="1" x14ac:dyDescent="0.2">
      <c r="A348" s="74" t="s">
        <v>712</v>
      </c>
      <c r="B348" s="33" t="s">
        <v>713</v>
      </c>
      <c r="C348" s="28" t="s">
        <v>77</v>
      </c>
      <c r="D348" s="28" t="s">
        <v>108</v>
      </c>
      <c r="E348" s="35" t="s">
        <v>104</v>
      </c>
      <c r="F348" s="99" t="s">
        <v>714</v>
      </c>
      <c r="G348" s="35" t="s">
        <v>715</v>
      </c>
      <c r="H348" s="248">
        <v>42</v>
      </c>
      <c r="I348" s="74" t="s">
        <v>37</v>
      </c>
      <c r="J348" s="100">
        <v>753</v>
      </c>
      <c r="K348" s="100">
        <v>0</v>
      </c>
      <c r="L348" s="100">
        <v>20</v>
      </c>
      <c r="M348" s="52">
        <f t="shared" si="21"/>
        <v>20</v>
      </c>
      <c r="N348" s="53">
        <v>0</v>
      </c>
      <c r="O348" s="53">
        <v>153</v>
      </c>
      <c r="P348" s="71">
        <v>0</v>
      </c>
      <c r="Q348" s="71">
        <f>SUM(N348*O348)</f>
        <v>0</v>
      </c>
      <c r="R348" s="110" t="s">
        <v>563</v>
      </c>
      <c r="S348" s="53">
        <v>0</v>
      </c>
      <c r="T348" s="34">
        <f>(M348*S348)</f>
        <v>0</v>
      </c>
      <c r="U348" s="34" t="e">
        <f>#REF!+Q348+T348</f>
        <v>#REF!</v>
      </c>
      <c r="V348" s="53">
        <f>M348*200</f>
        <v>4000</v>
      </c>
      <c r="W348" s="53">
        <v>560</v>
      </c>
      <c r="X348" s="53">
        <v>3.35</v>
      </c>
      <c r="Y348" s="52">
        <f t="shared" si="24"/>
        <v>1876</v>
      </c>
      <c r="Z348" s="46">
        <v>6160</v>
      </c>
      <c r="AA348" s="46"/>
      <c r="AB348" s="34">
        <f>V348+Y348+Z348</f>
        <v>12036</v>
      </c>
      <c r="AC348" s="34" t="e">
        <f>AB348+U348</f>
        <v>#REF!</v>
      </c>
      <c r="AD348" s="57" t="str">
        <f>A348</f>
        <v>657-P</v>
      </c>
      <c r="AE348" s="74"/>
    </row>
    <row r="349" spans="1:31" s="31" customFormat="1" ht="48" hidden="1" customHeight="1" x14ac:dyDescent="0.2">
      <c r="A349" s="74" t="s">
        <v>564</v>
      </c>
      <c r="B349" s="74"/>
      <c r="C349" s="28" t="s">
        <v>77</v>
      </c>
      <c r="D349" s="28" t="s">
        <v>103</v>
      </c>
      <c r="E349" s="35" t="s">
        <v>565</v>
      </c>
      <c r="F349" s="28" t="s">
        <v>80</v>
      </c>
      <c r="G349" s="99" t="s">
        <v>81</v>
      </c>
      <c r="H349" s="248">
        <v>42</v>
      </c>
      <c r="I349" s="74" t="s">
        <v>37</v>
      </c>
      <c r="J349" s="100">
        <v>753</v>
      </c>
      <c r="K349" s="100">
        <v>15</v>
      </c>
      <c r="L349" s="100">
        <v>0</v>
      </c>
      <c r="M349" s="52">
        <f>K349+L349</f>
        <v>15</v>
      </c>
      <c r="N349" s="53">
        <f>SUM(36*M349)</f>
        <v>540</v>
      </c>
      <c r="O349" s="53">
        <v>3.35</v>
      </c>
      <c r="P349" s="71">
        <v>0</v>
      </c>
      <c r="Q349" s="71">
        <f>SUM(N349*O349)</f>
        <v>1809</v>
      </c>
      <c r="R349" s="44" t="s">
        <v>566</v>
      </c>
      <c r="S349" s="53">
        <v>0</v>
      </c>
      <c r="T349" s="34">
        <f>(M349*S349)</f>
        <v>0</v>
      </c>
      <c r="U349" s="34" t="e">
        <f>#REF!+Q349+T349</f>
        <v>#REF!</v>
      </c>
      <c r="V349" s="53">
        <f>M349*200</f>
        <v>3000</v>
      </c>
      <c r="W349" s="53">
        <v>0</v>
      </c>
      <c r="X349" s="53">
        <v>0</v>
      </c>
      <c r="Y349" s="52">
        <f t="shared" si="24"/>
        <v>0</v>
      </c>
      <c r="Z349" s="46">
        <v>6160</v>
      </c>
      <c r="AA349" s="46"/>
      <c r="AB349" s="34">
        <f>V349+Y349+Z349</f>
        <v>9160</v>
      </c>
      <c r="AC349" s="34" t="e">
        <f>AB349+U349</f>
        <v>#REF!</v>
      </c>
      <c r="AD349" s="57" t="str">
        <f>A349</f>
        <v>661-D</v>
      </c>
      <c r="AE349" s="74"/>
    </row>
    <row r="350" spans="1:31" s="31" customFormat="1" ht="40.25" hidden="1" customHeight="1" x14ac:dyDescent="0.2">
      <c r="A350" s="186" t="s">
        <v>564</v>
      </c>
      <c r="B350" s="186" t="s">
        <v>686</v>
      </c>
      <c r="C350" s="179" t="s">
        <v>77</v>
      </c>
      <c r="D350" s="179" t="s">
        <v>103</v>
      </c>
      <c r="E350" s="180" t="s">
        <v>565</v>
      </c>
      <c r="F350" s="179" t="s">
        <v>567</v>
      </c>
      <c r="G350" s="193" t="s">
        <v>568</v>
      </c>
      <c r="H350" s="248">
        <v>42</v>
      </c>
      <c r="I350" s="186" t="s">
        <v>172</v>
      </c>
      <c r="J350" s="236">
        <v>585</v>
      </c>
      <c r="K350" s="100">
        <v>0</v>
      </c>
      <c r="L350" s="236">
        <v>21</v>
      </c>
      <c r="M350" s="52">
        <f>K350+L350</f>
        <v>21</v>
      </c>
      <c r="N350" s="182">
        <v>18</v>
      </c>
      <c r="O350" s="182">
        <v>53</v>
      </c>
      <c r="P350" s="184">
        <v>0.4</v>
      </c>
      <c r="Q350" s="184">
        <f>SUM(N350*O350*P350)</f>
        <v>381.6</v>
      </c>
      <c r="R350" s="44" t="s">
        <v>685</v>
      </c>
      <c r="S350" s="53">
        <v>0</v>
      </c>
      <c r="T350" s="34">
        <f>(M350*S350)</f>
        <v>0</v>
      </c>
      <c r="U350" s="34" t="e">
        <f>#REF!+Q350+T350</f>
        <v>#REF!</v>
      </c>
      <c r="V350" s="53">
        <f>M350*200</f>
        <v>4200</v>
      </c>
      <c r="W350" s="182">
        <v>1</v>
      </c>
      <c r="X350" s="182">
        <v>300</v>
      </c>
      <c r="Y350" s="181">
        <f t="shared" si="24"/>
        <v>300</v>
      </c>
      <c r="Z350" s="46">
        <v>6160</v>
      </c>
      <c r="AA350" s="46"/>
      <c r="AB350" s="34">
        <f>V350+Y350+Z350</f>
        <v>10660</v>
      </c>
      <c r="AC350" s="34" t="e">
        <f>AB350+U350</f>
        <v>#REF!</v>
      </c>
      <c r="AD350" s="57" t="str">
        <f>A350</f>
        <v>661-D</v>
      </c>
      <c r="AE350" s="74"/>
    </row>
    <row r="351" spans="1:31" s="31" customFormat="1" ht="40.25" hidden="1" customHeight="1" x14ac:dyDescent="0.2">
      <c r="A351" s="186" t="s">
        <v>564</v>
      </c>
      <c r="B351" s="186" t="s">
        <v>697</v>
      </c>
      <c r="C351" s="179" t="s">
        <v>77</v>
      </c>
      <c r="D351" s="179" t="s">
        <v>103</v>
      </c>
      <c r="E351" s="180" t="s">
        <v>565</v>
      </c>
      <c r="F351" s="179" t="s">
        <v>567</v>
      </c>
      <c r="G351" s="193" t="s">
        <v>568</v>
      </c>
      <c r="H351" s="248">
        <v>42</v>
      </c>
      <c r="I351" s="186" t="s">
        <v>172</v>
      </c>
      <c r="J351" s="236">
        <v>585</v>
      </c>
      <c r="K351" s="100">
        <v>0</v>
      </c>
      <c r="L351" s="236">
        <v>24</v>
      </c>
      <c r="M351" s="52">
        <f>K351+L351</f>
        <v>24</v>
      </c>
      <c r="N351" s="182">
        <v>14</v>
      </c>
      <c r="O351" s="182">
        <v>27</v>
      </c>
      <c r="P351" s="184">
        <v>0.4</v>
      </c>
      <c r="Q351" s="184">
        <f>SUM(N351*O351*P351)</f>
        <v>151.20000000000002</v>
      </c>
      <c r="R351" s="44" t="s">
        <v>685</v>
      </c>
      <c r="S351" s="53">
        <v>0</v>
      </c>
      <c r="T351" s="34">
        <f>(M351*S351)</f>
        <v>0</v>
      </c>
      <c r="U351" s="34" t="e">
        <f>#REF!+Q351+T351</f>
        <v>#REF!</v>
      </c>
      <c r="V351" s="53">
        <f>M351*200</f>
        <v>4800</v>
      </c>
      <c r="W351" s="182">
        <v>1</v>
      </c>
      <c r="X351" s="182">
        <v>225</v>
      </c>
      <c r="Y351" s="181">
        <f t="shared" si="24"/>
        <v>225</v>
      </c>
      <c r="Z351" s="46">
        <v>6160</v>
      </c>
      <c r="AA351" s="46"/>
      <c r="AB351" s="34">
        <f>V351+Y351+Z351</f>
        <v>11185</v>
      </c>
      <c r="AC351" s="34" t="e">
        <f>AB351+U351</f>
        <v>#REF!</v>
      </c>
      <c r="AD351" s="57" t="str">
        <f>A351</f>
        <v>661-D</v>
      </c>
      <c r="AE351" s="74"/>
    </row>
    <row r="352" spans="1:31" s="31" customFormat="1" ht="59" hidden="1" customHeight="1" x14ac:dyDescent="0.2">
      <c r="A352" s="186" t="s">
        <v>564</v>
      </c>
      <c r="B352" s="186" t="s">
        <v>698</v>
      </c>
      <c r="C352" s="179" t="s">
        <v>77</v>
      </c>
      <c r="D352" s="179" t="s">
        <v>108</v>
      </c>
      <c r="E352" s="180" t="s">
        <v>211</v>
      </c>
      <c r="F352" s="179" t="s">
        <v>690</v>
      </c>
      <c r="G352" s="193" t="s">
        <v>691</v>
      </c>
      <c r="H352" s="248">
        <v>42</v>
      </c>
      <c r="I352" s="74" t="s">
        <v>37</v>
      </c>
      <c r="J352" s="236">
        <v>1200</v>
      </c>
      <c r="K352" s="236">
        <v>0</v>
      </c>
      <c r="L352" s="236">
        <v>15</v>
      </c>
      <c r="M352" s="52">
        <f>K352+L352</f>
        <v>15</v>
      </c>
      <c r="N352" s="182">
        <v>432</v>
      </c>
      <c r="O352" s="182">
        <v>3.35</v>
      </c>
      <c r="P352" s="184">
        <v>0</v>
      </c>
      <c r="Q352" s="184">
        <f>SUM(N352*O352)</f>
        <v>1447.2</v>
      </c>
      <c r="R352" s="44" t="s">
        <v>566</v>
      </c>
      <c r="S352" s="53">
        <v>0</v>
      </c>
      <c r="T352" s="34">
        <f>(M352*S352)</f>
        <v>0</v>
      </c>
      <c r="U352" s="34" t="e">
        <f>#REF!+Q352+T352</f>
        <v>#REF!</v>
      </c>
      <c r="V352" s="53">
        <f>M352*200</f>
        <v>3000</v>
      </c>
      <c r="W352" s="53">
        <v>0</v>
      </c>
      <c r="X352" s="53">
        <v>0</v>
      </c>
      <c r="Y352" s="52">
        <f t="shared" si="24"/>
        <v>0</v>
      </c>
      <c r="Z352" s="46">
        <v>6160</v>
      </c>
      <c r="AA352" s="46"/>
      <c r="AB352" s="34">
        <f>V352+Y352+Z352</f>
        <v>9160</v>
      </c>
      <c r="AC352" s="34" t="e">
        <f>AB352+U352</f>
        <v>#REF!</v>
      </c>
      <c r="AD352" s="57" t="str">
        <f>A352</f>
        <v>661-D</v>
      </c>
      <c r="AE352" s="74"/>
    </row>
    <row r="353" spans="1:31" s="31" customFormat="1" ht="34.5" hidden="1" customHeight="1" x14ac:dyDescent="0.2">
      <c r="A353" s="74" t="s">
        <v>564</v>
      </c>
      <c r="B353" s="74" t="s">
        <v>569</v>
      </c>
      <c r="C353" s="28" t="s">
        <v>77</v>
      </c>
      <c r="D353" s="28" t="s">
        <v>112</v>
      </c>
      <c r="E353" s="35" t="s">
        <v>109</v>
      </c>
      <c r="F353" s="28" t="s">
        <v>38</v>
      </c>
      <c r="G353" s="35" t="s">
        <v>114</v>
      </c>
      <c r="H353" s="248">
        <v>0</v>
      </c>
      <c r="I353" s="74">
        <v>0</v>
      </c>
      <c r="J353" s="100">
        <v>0</v>
      </c>
      <c r="K353" s="100">
        <v>0</v>
      </c>
      <c r="L353" s="100">
        <v>0</v>
      </c>
      <c r="M353" s="52">
        <v>0</v>
      </c>
      <c r="N353" s="53">
        <v>0</v>
      </c>
      <c r="O353" s="53">
        <v>0</v>
      </c>
      <c r="P353" s="71">
        <v>0</v>
      </c>
      <c r="Q353" s="71">
        <f>SUM(O353*P353*N353)</f>
        <v>0</v>
      </c>
      <c r="R353" s="44" t="s">
        <v>38</v>
      </c>
      <c r="S353" s="53">
        <v>0</v>
      </c>
      <c r="T353" s="34">
        <v>0</v>
      </c>
      <c r="U353" s="34" t="e">
        <f>#REF!+Q353+T353</f>
        <v>#REF!</v>
      </c>
      <c r="V353" s="53">
        <v>0</v>
      </c>
      <c r="W353" s="53">
        <v>0</v>
      </c>
      <c r="X353" s="53">
        <v>0</v>
      </c>
      <c r="Y353" s="52">
        <v>0</v>
      </c>
      <c r="Z353" s="46">
        <v>0</v>
      </c>
      <c r="AA353" s="46"/>
      <c r="AB353" s="34">
        <v>0</v>
      </c>
      <c r="AC353" s="34" t="e">
        <f>AB353+U353</f>
        <v>#REF!</v>
      </c>
      <c r="AD353" s="57" t="str">
        <f>A353</f>
        <v>661-D</v>
      </c>
      <c r="AE353" s="74"/>
    </row>
    <row r="354" spans="1:31" s="31" customFormat="1" ht="31.5" hidden="1" customHeight="1" x14ac:dyDescent="0.2">
      <c r="A354" s="74" t="s">
        <v>564</v>
      </c>
      <c r="B354" s="74" t="s">
        <v>569</v>
      </c>
      <c r="C354" s="28" t="s">
        <v>77</v>
      </c>
      <c r="D354" s="28" t="s">
        <v>112</v>
      </c>
      <c r="E354" s="35" t="s">
        <v>109</v>
      </c>
      <c r="F354" s="28" t="s">
        <v>38</v>
      </c>
      <c r="G354" s="35" t="s">
        <v>116</v>
      </c>
      <c r="H354" s="248">
        <v>0</v>
      </c>
      <c r="I354" s="74">
        <v>0</v>
      </c>
      <c r="J354" s="100">
        <v>0</v>
      </c>
      <c r="K354" s="100">
        <v>0</v>
      </c>
      <c r="L354" s="100">
        <v>0</v>
      </c>
      <c r="M354" s="52">
        <v>0</v>
      </c>
      <c r="N354" s="82">
        <v>0</v>
      </c>
      <c r="O354" s="53">
        <v>0</v>
      </c>
      <c r="P354" s="83">
        <v>0</v>
      </c>
      <c r="Q354" s="71">
        <f>SUM(O354*P354*N354)</f>
        <v>0</v>
      </c>
      <c r="R354" s="44" t="s">
        <v>38</v>
      </c>
      <c r="S354" s="53">
        <v>0</v>
      </c>
      <c r="T354" s="34">
        <v>0</v>
      </c>
      <c r="U354" s="34" t="e">
        <f>#REF!+Q354+T354</f>
        <v>#REF!</v>
      </c>
      <c r="V354" s="53">
        <v>0</v>
      </c>
      <c r="W354" s="53">
        <v>0</v>
      </c>
      <c r="X354" s="53">
        <v>0</v>
      </c>
      <c r="Y354" s="52">
        <v>0</v>
      </c>
      <c r="Z354" s="46">
        <v>0</v>
      </c>
      <c r="AA354" s="46"/>
      <c r="AB354" s="34">
        <v>0</v>
      </c>
      <c r="AC354" s="34" t="e">
        <f>AB354+U354</f>
        <v>#REF!</v>
      </c>
      <c r="AD354" s="57" t="str">
        <f>A354</f>
        <v>661-D</v>
      </c>
      <c r="AE354" s="74"/>
    </row>
    <row r="355" spans="1:31" s="31" customFormat="1" ht="48" hidden="1" customHeight="1" x14ac:dyDescent="0.2">
      <c r="A355" s="74" t="s">
        <v>570</v>
      </c>
      <c r="B355" s="74"/>
      <c r="C355" s="28" t="s">
        <v>77</v>
      </c>
      <c r="D355" s="28" t="s">
        <v>103</v>
      </c>
      <c r="E355" s="35" t="s">
        <v>565</v>
      </c>
      <c r="F355" s="28" t="s">
        <v>80</v>
      </c>
      <c r="G355" s="99" t="s">
        <v>81</v>
      </c>
      <c r="H355" s="248">
        <v>42</v>
      </c>
      <c r="I355" s="74" t="s">
        <v>37</v>
      </c>
      <c r="J355" s="100">
        <v>753</v>
      </c>
      <c r="K355" s="100">
        <v>3</v>
      </c>
      <c r="L355" s="100">
        <v>0</v>
      </c>
      <c r="M355" s="52">
        <f>K355+L355</f>
        <v>3</v>
      </c>
      <c r="N355" s="53">
        <f>SUM(36*M355)</f>
        <v>108</v>
      </c>
      <c r="O355" s="53">
        <v>3.35</v>
      </c>
      <c r="P355" s="71">
        <v>0</v>
      </c>
      <c r="Q355" s="71">
        <f>SUM(N355*O355)</f>
        <v>361.8</v>
      </c>
      <c r="R355" s="44" t="s">
        <v>571</v>
      </c>
      <c r="S355" s="53">
        <v>0</v>
      </c>
      <c r="T355" s="34">
        <f>(M355*S355)</f>
        <v>0</v>
      </c>
      <c r="U355" s="34" t="e">
        <f>#REF!+Q355+T355</f>
        <v>#REF!</v>
      </c>
      <c r="V355" s="53">
        <f>M355*200</f>
        <v>600</v>
      </c>
      <c r="W355" s="53">
        <v>0</v>
      </c>
      <c r="X355" s="53">
        <v>0</v>
      </c>
      <c r="Y355" s="52">
        <f t="shared" ref="Y355:Y366" si="25">SUM(X355*W355)</f>
        <v>0</v>
      </c>
      <c r="Z355" s="46">
        <v>0</v>
      </c>
      <c r="AA355" s="46"/>
      <c r="AB355" s="34">
        <f>V355+Y355+Z355</f>
        <v>600</v>
      </c>
      <c r="AC355" s="34" t="e">
        <f>AB355+U355</f>
        <v>#REF!</v>
      </c>
      <c r="AD355" s="57" t="s">
        <v>570</v>
      </c>
      <c r="AE355" s="74"/>
    </row>
    <row r="356" spans="1:31" s="31" customFormat="1" ht="27.75" hidden="1" customHeight="1" x14ac:dyDescent="0.2">
      <c r="A356" s="186" t="s">
        <v>570</v>
      </c>
      <c r="B356" s="186" t="s">
        <v>687</v>
      </c>
      <c r="C356" s="179" t="s">
        <v>77</v>
      </c>
      <c r="D356" s="179" t="s">
        <v>103</v>
      </c>
      <c r="E356" s="180" t="s">
        <v>565</v>
      </c>
      <c r="F356" s="179" t="s">
        <v>567</v>
      </c>
      <c r="G356" s="193" t="s">
        <v>568</v>
      </c>
      <c r="H356" s="248">
        <v>42</v>
      </c>
      <c r="I356" s="186" t="s">
        <v>37</v>
      </c>
      <c r="J356" s="236">
        <v>585</v>
      </c>
      <c r="K356" s="100">
        <v>0</v>
      </c>
      <c r="L356" s="100">
        <v>3</v>
      </c>
      <c r="M356" s="52">
        <f>K356+L356</f>
        <v>3</v>
      </c>
      <c r="N356" s="53">
        <f>SUM(36*M356)</f>
        <v>108</v>
      </c>
      <c r="O356" s="53">
        <v>3.35</v>
      </c>
      <c r="P356" s="71">
        <v>0</v>
      </c>
      <c r="Q356" s="71">
        <f>SUM(N356*O356)</f>
        <v>361.8</v>
      </c>
      <c r="R356" s="44" t="s">
        <v>571</v>
      </c>
      <c r="S356" s="53">
        <v>0</v>
      </c>
      <c r="T356" s="34">
        <f>(M356*S356)</f>
        <v>0</v>
      </c>
      <c r="U356" s="34" t="e">
        <f>#REF!+Q356+T356</f>
        <v>#REF!</v>
      </c>
      <c r="V356" s="53">
        <f>M356*200</f>
        <v>600</v>
      </c>
      <c r="W356" s="53">
        <v>0</v>
      </c>
      <c r="X356" s="53">
        <v>0</v>
      </c>
      <c r="Y356" s="52">
        <f t="shared" si="25"/>
        <v>0</v>
      </c>
      <c r="Z356" s="46">
        <v>0</v>
      </c>
      <c r="AA356" s="46"/>
      <c r="AB356" s="34">
        <f>V356+Y356+Z356</f>
        <v>600</v>
      </c>
      <c r="AC356" s="34" t="e">
        <f>AB356+U356</f>
        <v>#REF!</v>
      </c>
      <c r="AD356" s="57"/>
      <c r="AE356" s="74"/>
    </row>
    <row r="357" spans="1:31" s="31" customFormat="1" ht="37.5" hidden="1" customHeight="1" x14ac:dyDescent="0.2">
      <c r="A357" s="186" t="s">
        <v>570</v>
      </c>
      <c r="B357" s="186" t="s">
        <v>689</v>
      </c>
      <c r="C357" s="179" t="s">
        <v>77</v>
      </c>
      <c r="D357" s="179" t="s">
        <v>108</v>
      </c>
      <c r="E357" s="180" t="s">
        <v>211</v>
      </c>
      <c r="F357" s="179" t="s">
        <v>690</v>
      </c>
      <c r="G357" s="193" t="s">
        <v>691</v>
      </c>
      <c r="H357" s="248">
        <v>42</v>
      </c>
      <c r="I357" s="74" t="s">
        <v>37</v>
      </c>
      <c r="J357" s="100">
        <v>1200</v>
      </c>
      <c r="K357" s="100">
        <v>0</v>
      </c>
      <c r="L357" s="100">
        <v>3</v>
      </c>
      <c r="M357" s="52">
        <f>K357+L357</f>
        <v>3</v>
      </c>
      <c r="N357" s="53">
        <f>SUM(36*M357)</f>
        <v>108</v>
      </c>
      <c r="O357" s="53">
        <v>3.35</v>
      </c>
      <c r="P357" s="71">
        <v>0</v>
      </c>
      <c r="Q357" s="71">
        <f>SUM(N357*O357)</f>
        <v>361.8</v>
      </c>
      <c r="R357" s="44" t="s">
        <v>571</v>
      </c>
      <c r="S357" s="53">
        <v>0</v>
      </c>
      <c r="T357" s="34">
        <f>(M357*S357)</f>
        <v>0</v>
      </c>
      <c r="U357" s="34" t="e">
        <f>#REF!+Q357+T357</f>
        <v>#REF!</v>
      </c>
      <c r="V357" s="53">
        <f>M357*200</f>
        <v>600</v>
      </c>
      <c r="W357" s="53">
        <v>0</v>
      </c>
      <c r="X357" s="53">
        <v>0</v>
      </c>
      <c r="Y357" s="52">
        <f t="shared" si="25"/>
        <v>0</v>
      </c>
      <c r="Z357" s="46">
        <v>0</v>
      </c>
      <c r="AA357" s="46"/>
      <c r="AB357" s="34">
        <f>V357+Y357+Z357</f>
        <v>600</v>
      </c>
      <c r="AC357" s="34" t="e">
        <f>AB357+U357</f>
        <v>#REF!</v>
      </c>
      <c r="AD357" s="57" t="s">
        <v>570</v>
      </c>
      <c r="AE357" s="74"/>
    </row>
    <row r="358" spans="1:31" s="31" customFormat="1" ht="35.25" hidden="1" customHeight="1" x14ac:dyDescent="0.2">
      <c r="A358" s="186" t="s">
        <v>570</v>
      </c>
      <c r="B358" s="186" t="s">
        <v>682</v>
      </c>
      <c r="C358" s="179" t="s">
        <v>77</v>
      </c>
      <c r="D358" s="179" t="s">
        <v>108</v>
      </c>
      <c r="E358" s="180" t="s">
        <v>211</v>
      </c>
      <c r="F358" s="180" t="s">
        <v>572</v>
      </c>
      <c r="G358" s="180" t="s">
        <v>688</v>
      </c>
      <c r="H358" s="248">
        <v>42</v>
      </c>
      <c r="I358" s="74" t="s">
        <v>37</v>
      </c>
      <c r="J358" s="100">
        <v>753</v>
      </c>
      <c r="K358" s="236">
        <v>0</v>
      </c>
      <c r="L358" s="236">
        <v>2</v>
      </c>
      <c r="M358" s="52">
        <f>K358+L358</f>
        <v>2</v>
      </c>
      <c r="N358" s="53">
        <f>SUM(36*M358)</f>
        <v>72</v>
      </c>
      <c r="O358" s="53">
        <v>3.35</v>
      </c>
      <c r="P358" s="71">
        <v>0</v>
      </c>
      <c r="Q358" s="71">
        <f>SUM(N358*O358)</f>
        <v>241.20000000000002</v>
      </c>
      <c r="R358" s="44" t="s">
        <v>571</v>
      </c>
      <c r="S358" s="53">
        <v>0</v>
      </c>
      <c r="T358" s="34">
        <f>(M358*S358)</f>
        <v>0</v>
      </c>
      <c r="U358" s="34" t="e">
        <f>#REF!+Q358+T358</f>
        <v>#REF!</v>
      </c>
      <c r="V358" s="53">
        <f>M358*200</f>
        <v>400</v>
      </c>
      <c r="W358" s="53">
        <v>0</v>
      </c>
      <c r="X358" s="53">
        <v>0</v>
      </c>
      <c r="Y358" s="52">
        <f t="shared" si="25"/>
        <v>0</v>
      </c>
      <c r="Z358" s="46">
        <v>0</v>
      </c>
      <c r="AA358" s="46"/>
      <c r="AB358" s="34">
        <f>V358+Y358+Z358</f>
        <v>400</v>
      </c>
      <c r="AC358" s="34" t="e">
        <f>AB358+U358</f>
        <v>#REF!</v>
      </c>
      <c r="AD358" s="57" t="s">
        <v>570</v>
      </c>
      <c r="AE358" s="74"/>
    </row>
    <row r="359" spans="1:31" s="31" customFormat="1" ht="30.75" hidden="1" customHeight="1" x14ac:dyDescent="0.2">
      <c r="A359" s="74" t="s">
        <v>570</v>
      </c>
      <c r="B359" s="74" t="s">
        <v>573</v>
      </c>
      <c r="C359" s="28" t="s">
        <v>77</v>
      </c>
      <c r="D359" s="28" t="s">
        <v>112</v>
      </c>
      <c r="E359" s="35" t="s">
        <v>112</v>
      </c>
      <c r="F359" s="35" t="s">
        <v>112</v>
      </c>
      <c r="G359" s="35" t="s">
        <v>114</v>
      </c>
      <c r="H359" s="248" t="s">
        <v>112</v>
      </c>
      <c r="I359" s="74" t="s">
        <v>112</v>
      </c>
      <c r="J359" s="100">
        <v>0</v>
      </c>
      <c r="K359" s="100">
        <v>0</v>
      </c>
      <c r="L359" s="100">
        <v>0</v>
      </c>
      <c r="M359" s="52">
        <v>0</v>
      </c>
      <c r="N359" s="53">
        <v>0</v>
      </c>
      <c r="O359" s="53">
        <v>0</v>
      </c>
      <c r="P359" s="71">
        <v>0</v>
      </c>
      <c r="Q359" s="71">
        <v>0</v>
      </c>
      <c r="R359" s="44" t="s">
        <v>38</v>
      </c>
      <c r="S359" s="53">
        <v>0</v>
      </c>
      <c r="T359" s="34">
        <v>0</v>
      </c>
      <c r="U359" s="34" t="e">
        <f>#REF!+Q359+T359</f>
        <v>#REF!</v>
      </c>
      <c r="V359" s="53">
        <f>M359*200</f>
        <v>0</v>
      </c>
      <c r="W359" s="53">
        <v>0</v>
      </c>
      <c r="X359" s="53">
        <v>0</v>
      </c>
      <c r="Y359" s="52">
        <f t="shared" si="25"/>
        <v>0</v>
      </c>
      <c r="Z359" s="46">
        <v>0</v>
      </c>
      <c r="AA359" s="46"/>
      <c r="AB359" s="34">
        <v>0</v>
      </c>
      <c r="AC359" s="34" t="e">
        <f>AB359+U359</f>
        <v>#REF!</v>
      </c>
      <c r="AD359" s="57" t="s">
        <v>570</v>
      </c>
      <c r="AE359" s="74"/>
    </row>
    <row r="360" spans="1:31" s="31" customFormat="1" ht="36" hidden="1" customHeight="1" x14ac:dyDescent="0.2">
      <c r="A360" s="74" t="s">
        <v>570</v>
      </c>
      <c r="B360" s="74" t="s">
        <v>573</v>
      </c>
      <c r="C360" s="28" t="s">
        <v>77</v>
      </c>
      <c r="D360" s="28" t="s">
        <v>112</v>
      </c>
      <c r="E360" s="35" t="s">
        <v>112</v>
      </c>
      <c r="F360" s="35" t="s">
        <v>112</v>
      </c>
      <c r="G360" s="35" t="s">
        <v>116</v>
      </c>
      <c r="H360" s="248" t="s">
        <v>112</v>
      </c>
      <c r="I360" s="74" t="s">
        <v>112</v>
      </c>
      <c r="J360" s="100">
        <v>0</v>
      </c>
      <c r="K360" s="100">
        <v>0</v>
      </c>
      <c r="L360" s="100">
        <v>0</v>
      </c>
      <c r="M360" s="52">
        <v>0</v>
      </c>
      <c r="N360" s="53">
        <v>0</v>
      </c>
      <c r="O360" s="53">
        <v>0</v>
      </c>
      <c r="P360" s="71">
        <v>0</v>
      </c>
      <c r="Q360" s="71">
        <v>0</v>
      </c>
      <c r="R360" s="44" t="s">
        <v>38</v>
      </c>
      <c r="S360" s="53">
        <v>0</v>
      </c>
      <c r="T360" s="34">
        <v>0</v>
      </c>
      <c r="U360" s="34" t="e">
        <f>#REF!+Q360+T360</f>
        <v>#REF!</v>
      </c>
      <c r="V360" s="53">
        <f>M360*200</f>
        <v>0</v>
      </c>
      <c r="W360" s="53">
        <v>0</v>
      </c>
      <c r="X360" s="53">
        <v>0</v>
      </c>
      <c r="Y360" s="52">
        <f t="shared" si="25"/>
        <v>0</v>
      </c>
      <c r="Z360" s="46">
        <v>0</v>
      </c>
      <c r="AA360" s="46"/>
      <c r="AB360" s="34">
        <v>0</v>
      </c>
      <c r="AC360" s="34" t="e">
        <f>AB360+U360</f>
        <v>#REF!</v>
      </c>
      <c r="AD360" s="57" t="s">
        <v>570</v>
      </c>
      <c r="AE360" s="74"/>
    </row>
    <row r="361" spans="1:31" s="31" customFormat="1" ht="45" hidden="1" customHeight="1" x14ac:dyDescent="0.2">
      <c r="A361" s="186" t="s">
        <v>574</v>
      </c>
      <c r="B361" s="186" t="s">
        <v>682</v>
      </c>
      <c r="C361" s="179" t="s">
        <v>77</v>
      </c>
      <c r="D361" s="179" t="s">
        <v>108</v>
      </c>
      <c r="E361" s="180" t="s">
        <v>104</v>
      </c>
      <c r="F361" s="180" t="s">
        <v>572</v>
      </c>
      <c r="G361" s="180" t="s">
        <v>688</v>
      </c>
      <c r="H361" s="248">
        <v>42</v>
      </c>
      <c r="I361" s="74" t="s">
        <v>37</v>
      </c>
      <c r="J361" s="100">
        <v>753</v>
      </c>
      <c r="K361" s="236">
        <v>0</v>
      </c>
      <c r="L361" s="236">
        <v>16</v>
      </c>
      <c r="M361" s="52">
        <f>K361+L361</f>
        <v>16</v>
      </c>
      <c r="N361" s="53">
        <v>576</v>
      </c>
      <c r="O361" s="53">
        <v>3.35</v>
      </c>
      <c r="P361" s="71">
        <v>0</v>
      </c>
      <c r="Q361" s="71">
        <f>SUM(N361*O361)</f>
        <v>1929.6000000000001</v>
      </c>
      <c r="R361" s="110" t="s">
        <v>575</v>
      </c>
      <c r="S361" s="53">
        <v>0</v>
      </c>
      <c r="T361" s="34">
        <v>0</v>
      </c>
      <c r="U361" s="34" t="e">
        <f>#REF!+Q361+T361</f>
        <v>#REF!</v>
      </c>
      <c r="V361" s="53">
        <f>M361*200</f>
        <v>3200</v>
      </c>
      <c r="W361" s="53">
        <v>0</v>
      </c>
      <c r="X361" s="53">
        <v>0</v>
      </c>
      <c r="Y361" s="52">
        <f t="shared" si="25"/>
        <v>0</v>
      </c>
      <c r="Z361" s="46">
        <v>6160</v>
      </c>
      <c r="AA361" s="46" t="s">
        <v>576</v>
      </c>
      <c r="AB361" s="34">
        <f>V361+Y361+Z361</f>
        <v>9360</v>
      </c>
      <c r="AC361" s="34" t="e">
        <f>AB361+U361</f>
        <v>#REF!</v>
      </c>
      <c r="AD361" s="57" t="s">
        <v>577</v>
      </c>
      <c r="AE361" s="74"/>
    </row>
    <row r="362" spans="1:31" s="31" customFormat="1" ht="36" hidden="1" customHeight="1" x14ac:dyDescent="0.2">
      <c r="A362" s="74" t="s">
        <v>574</v>
      </c>
      <c r="B362" s="74"/>
      <c r="C362" s="28" t="s">
        <v>77</v>
      </c>
      <c r="D362" s="28" t="s">
        <v>108</v>
      </c>
      <c r="E362" s="35" t="s">
        <v>104</v>
      </c>
      <c r="F362" s="35" t="s">
        <v>102</v>
      </c>
      <c r="G362" s="99" t="s">
        <v>89</v>
      </c>
      <c r="H362" s="248">
        <v>42</v>
      </c>
      <c r="I362" s="74" t="s">
        <v>37</v>
      </c>
      <c r="J362" s="100">
        <v>1200</v>
      </c>
      <c r="K362" s="100">
        <v>0</v>
      </c>
      <c r="L362" s="100">
        <v>18</v>
      </c>
      <c r="M362" s="52">
        <f>K362+L362</f>
        <v>18</v>
      </c>
      <c r="N362" s="53">
        <f>SUM(36*M362)</f>
        <v>648</v>
      </c>
      <c r="O362" s="53">
        <v>3.35</v>
      </c>
      <c r="P362" s="71">
        <v>0</v>
      </c>
      <c r="Q362" s="71">
        <f>SUM(N362*O362)</f>
        <v>2170.8000000000002</v>
      </c>
      <c r="R362" s="110" t="s">
        <v>566</v>
      </c>
      <c r="S362" s="53">
        <v>0</v>
      </c>
      <c r="T362" s="34">
        <v>0</v>
      </c>
      <c r="U362" s="34" t="e">
        <f>#REF!+Q362+T362</f>
        <v>#REF!</v>
      </c>
      <c r="V362" s="53">
        <f>M362*200</f>
        <v>3600</v>
      </c>
      <c r="W362" s="53">
        <v>0</v>
      </c>
      <c r="X362" s="53">
        <v>0</v>
      </c>
      <c r="Y362" s="52">
        <f t="shared" si="25"/>
        <v>0</v>
      </c>
      <c r="Z362" s="46">
        <v>6160</v>
      </c>
      <c r="AA362" s="46" t="s">
        <v>576</v>
      </c>
      <c r="AB362" s="34">
        <f>V362+Y362+Z362</f>
        <v>9760</v>
      </c>
      <c r="AC362" s="34" t="e">
        <f>AB362+U362</f>
        <v>#REF!</v>
      </c>
      <c r="AD362" s="57" t="s">
        <v>577</v>
      </c>
      <c r="AE362" s="74"/>
    </row>
    <row r="363" spans="1:31" s="31" customFormat="1" ht="36" hidden="1" customHeight="1" x14ac:dyDescent="0.2">
      <c r="A363" s="74" t="s">
        <v>574</v>
      </c>
      <c r="B363" s="74"/>
      <c r="C363" s="28" t="s">
        <v>77</v>
      </c>
      <c r="D363" s="28" t="s">
        <v>108</v>
      </c>
      <c r="E363" s="35" t="s">
        <v>104</v>
      </c>
      <c r="F363" s="35" t="s">
        <v>578</v>
      </c>
      <c r="G363" s="35" t="s">
        <v>491</v>
      </c>
      <c r="H363" s="248">
        <v>56</v>
      </c>
      <c r="I363" s="74" t="s">
        <v>37</v>
      </c>
      <c r="J363" s="100">
        <v>1200</v>
      </c>
      <c r="K363" s="100">
        <v>0</v>
      </c>
      <c r="L363" s="100">
        <v>18</v>
      </c>
      <c r="M363" s="52">
        <f>K363+L363</f>
        <v>18</v>
      </c>
      <c r="N363" s="53">
        <f>SUM(36*M363)</f>
        <v>648</v>
      </c>
      <c r="O363" s="53">
        <v>3.35</v>
      </c>
      <c r="P363" s="71">
        <v>0</v>
      </c>
      <c r="Q363" s="71">
        <f>SUM(N363*O363)</f>
        <v>2170.8000000000002</v>
      </c>
      <c r="R363" s="110" t="s">
        <v>566</v>
      </c>
      <c r="S363" s="53">
        <v>0</v>
      </c>
      <c r="T363" s="34">
        <v>0</v>
      </c>
      <c r="U363" s="34" t="e">
        <f>#REF!+Q363+T363</f>
        <v>#REF!</v>
      </c>
      <c r="V363" s="53">
        <f>M363*200</f>
        <v>3600</v>
      </c>
      <c r="W363" s="53">
        <v>0</v>
      </c>
      <c r="X363" s="53">
        <v>0</v>
      </c>
      <c r="Y363" s="52">
        <f t="shared" si="25"/>
        <v>0</v>
      </c>
      <c r="Z363" s="46">
        <v>0</v>
      </c>
      <c r="AA363" s="46" t="s">
        <v>579</v>
      </c>
      <c r="AB363" s="34">
        <f>V363+Y363+Z363</f>
        <v>3600</v>
      </c>
      <c r="AC363" s="34" t="e">
        <f>AB363+U363</f>
        <v>#REF!</v>
      </c>
      <c r="AD363" s="57" t="s">
        <v>577</v>
      </c>
      <c r="AE363" s="74"/>
    </row>
    <row r="364" spans="1:31" s="31" customFormat="1" ht="29.25" hidden="1" customHeight="1" x14ac:dyDescent="0.2">
      <c r="A364" s="74" t="s">
        <v>574</v>
      </c>
      <c r="B364" s="74" t="s">
        <v>569</v>
      </c>
      <c r="C364" s="28" t="s">
        <v>77</v>
      </c>
      <c r="D364" s="28" t="s">
        <v>112</v>
      </c>
      <c r="E364" s="35" t="s">
        <v>112</v>
      </c>
      <c r="F364" s="35" t="s">
        <v>112</v>
      </c>
      <c r="G364" s="35" t="s">
        <v>114</v>
      </c>
      <c r="H364" s="248" t="s">
        <v>112</v>
      </c>
      <c r="I364" s="74" t="s">
        <v>112</v>
      </c>
      <c r="J364" s="100">
        <v>0</v>
      </c>
      <c r="K364" s="100">
        <v>0</v>
      </c>
      <c r="L364" s="100">
        <v>0</v>
      </c>
      <c r="M364" s="52">
        <v>0</v>
      </c>
      <c r="N364" s="82">
        <v>0</v>
      </c>
      <c r="O364" s="82">
        <v>0</v>
      </c>
      <c r="P364" s="71">
        <v>0</v>
      </c>
      <c r="Q364" s="83">
        <v>0</v>
      </c>
      <c r="R364" s="84" t="s">
        <v>38</v>
      </c>
      <c r="S364" s="53">
        <v>0</v>
      </c>
      <c r="T364" s="34">
        <v>0</v>
      </c>
      <c r="U364" s="34" t="e">
        <f>#REF!+Q364+T364</f>
        <v>#REF!</v>
      </c>
      <c r="V364" s="53">
        <f>M364*200</f>
        <v>0</v>
      </c>
      <c r="W364" s="53">
        <v>0</v>
      </c>
      <c r="X364" s="53">
        <v>0</v>
      </c>
      <c r="Y364" s="52">
        <f t="shared" si="25"/>
        <v>0</v>
      </c>
      <c r="Z364" s="46">
        <v>0</v>
      </c>
      <c r="AA364" s="46"/>
      <c r="AB364" s="34">
        <v>0</v>
      </c>
      <c r="AC364" s="34" t="e">
        <f>AB364+U364</f>
        <v>#REF!</v>
      </c>
      <c r="AD364" s="57" t="s">
        <v>577</v>
      </c>
      <c r="AE364" s="74"/>
    </row>
    <row r="365" spans="1:31" s="31" customFormat="1" ht="25" hidden="1" x14ac:dyDescent="0.2">
      <c r="A365" s="74" t="s">
        <v>574</v>
      </c>
      <c r="B365" s="74" t="s">
        <v>569</v>
      </c>
      <c r="C365" s="28" t="s">
        <v>77</v>
      </c>
      <c r="D365" s="28" t="s">
        <v>112</v>
      </c>
      <c r="E365" s="35" t="s">
        <v>112</v>
      </c>
      <c r="F365" s="35" t="s">
        <v>112</v>
      </c>
      <c r="G365" s="35" t="s">
        <v>116</v>
      </c>
      <c r="H365" s="248" t="s">
        <v>112</v>
      </c>
      <c r="I365" s="74" t="s">
        <v>112</v>
      </c>
      <c r="J365" s="100">
        <v>0</v>
      </c>
      <c r="K365" s="100">
        <v>0</v>
      </c>
      <c r="L365" s="100">
        <v>0</v>
      </c>
      <c r="M365" s="52">
        <v>0</v>
      </c>
      <c r="N365" s="82">
        <v>0</v>
      </c>
      <c r="O365" s="82">
        <v>0</v>
      </c>
      <c r="P365" s="71">
        <v>0</v>
      </c>
      <c r="Q365" s="83">
        <v>0</v>
      </c>
      <c r="R365" s="84" t="s">
        <v>38</v>
      </c>
      <c r="S365" s="53">
        <v>0</v>
      </c>
      <c r="T365" s="34">
        <v>0</v>
      </c>
      <c r="U365" s="34" t="e">
        <f>#REF!+Q365+T365</f>
        <v>#REF!</v>
      </c>
      <c r="V365" s="53">
        <f>M365*200</f>
        <v>0</v>
      </c>
      <c r="W365" s="53">
        <v>0</v>
      </c>
      <c r="X365" s="53">
        <v>0</v>
      </c>
      <c r="Y365" s="52">
        <f t="shared" si="25"/>
        <v>0</v>
      </c>
      <c r="Z365" s="46">
        <v>0</v>
      </c>
      <c r="AA365" s="46"/>
      <c r="AB365" s="34">
        <v>0</v>
      </c>
      <c r="AC365" s="34" t="e">
        <f>AB365+U365</f>
        <v>#REF!</v>
      </c>
      <c r="AD365" s="57" t="s">
        <v>577</v>
      </c>
      <c r="AE365" s="74"/>
    </row>
    <row r="366" spans="1:31" s="31" customFormat="1" ht="43" hidden="1" customHeight="1" x14ac:dyDescent="0.2">
      <c r="A366" s="74" t="s">
        <v>580</v>
      </c>
      <c r="B366" s="74"/>
      <c r="C366" s="28" t="s">
        <v>77</v>
      </c>
      <c r="D366" s="28" t="s">
        <v>103</v>
      </c>
      <c r="E366" s="35" t="s">
        <v>565</v>
      </c>
      <c r="F366" s="35" t="s">
        <v>581</v>
      </c>
      <c r="G366" s="99" t="s">
        <v>474</v>
      </c>
      <c r="H366" s="248">
        <v>42</v>
      </c>
      <c r="I366" s="74" t="s">
        <v>37</v>
      </c>
      <c r="J366" s="100">
        <v>1200</v>
      </c>
      <c r="K366" s="100">
        <v>0</v>
      </c>
      <c r="L366" s="100">
        <v>18</v>
      </c>
      <c r="M366" s="52">
        <f>K366+L366</f>
        <v>18</v>
      </c>
      <c r="N366" s="53">
        <f>SUM(36*M366)</f>
        <v>648</v>
      </c>
      <c r="O366" s="53">
        <v>3.35</v>
      </c>
      <c r="P366" s="71">
        <v>0</v>
      </c>
      <c r="Q366" s="71">
        <f>SUM(N366*O366)</f>
        <v>2170.8000000000002</v>
      </c>
      <c r="R366" s="110" t="s">
        <v>566</v>
      </c>
      <c r="S366" s="53">
        <v>0</v>
      </c>
      <c r="T366" s="34">
        <f>(M366*S366)</f>
        <v>0</v>
      </c>
      <c r="U366" s="34" t="e">
        <f>#REF!+Q366+T366</f>
        <v>#REF!</v>
      </c>
      <c r="V366" s="53">
        <f>M366*200</f>
        <v>3600</v>
      </c>
      <c r="W366" s="53">
        <v>0</v>
      </c>
      <c r="X366" s="53">
        <v>0</v>
      </c>
      <c r="Y366" s="52">
        <f t="shared" si="25"/>
        <v>0</v>
      </c>
      <c r="Z366" s="46">
        <v>6160</v>
      </c>
      <c r="AA366" s="46"/>
      <c r="AB366" s="34">
        <f>V366+Y366+Z366</f>
        <v>9760</v>
      </c>
      <c r="AC366" s="34" t="e">
        <f>AB366+U366</f>
        <v>#REF!</v>
      </c>
      <c r="AD366" s="57" t="s">
        <v>582</v>
      </c>
      <c r="AE366" s="74" t="s">
        <v>583</v>
      </c>
    </row>
    <row r="367" spans="1:31" s="31" customFormat="1" ht="35.25" hidden="1" customHeight="1" x14ac:dyDescent="0.2">
      <c r="A367" s="74" t="s">
        <v>580</v>
      </c>
      <c r="B367" s="74" t="s">
        <v>569</v>
      </c>
      <c r="C367" s="28" t="s">
        <v>77</v>
      </c>
      <c r="D367" s="28" t="s">
        <v>112</v>
      </c>
      <c r="E367" s="35" t="s">
        <v>112</v>
      </c>
      <c r="F367" s="35" t="s">
        <v>112</v>
      </c>
      <c r="G367" s="35" t="s">
        <v>114</v>
      </c>
      <c r="H367" s="248" t="s">
        <v>112</v>
      </c>
      <c r="I367" s="74" t="s">
        <v>112</v>
      </c>
      <c r="J367" s="100">
        <v>0</v>
      </c>
      <c r="K367" s="100">
        <v>0</v>
      </c>
      <c r="L367" s="100">
        <v>0</v>
      </c>
      <c r="M367" s="52">
        <v>0</v>
      </c>
      <c r="N367" s="82">
        <v>0</v>
      </c>
      <c r="O367" s="53">
        <v>0</v>
      </c>
      <c r="P367" s="71">
        <v>0</v>
      </c>
      <c r="Q367" s="71">
        <v>0</v>
      </c>
      <c r="R367" s="44" t="s">
        <v>38</v>
      </c>
      <c r="S367" s="34">
        <v>0</v>
      </c>
      <c r="T367" s="34">
        <v>0</v>
      </c>
      <c r="U367" s="34" t="e">
        <f>#REF!+Q367+T367</f>
        <v>#REF!</v>
      </c>
      <c r="V367" s="53">
        <v>0</v>
      </c>
      <c r="W367" s="53">
        <v>0</v>
      </c>
      <c r="X367" s="52">
        <v>0</v>
      </c>
      <c r="Y367" s="46">
        <v>0</v>
      </c>
      <c r="Z367" s="34">
        <v>0</v>
      </c>
      <c r="AA367" s="34"/>
      <c r="AB367" s="34">
        <f>V367+Y367+Z367</f>
        <v>0</v>
      </c>
      <c r="AC367" s="34" t="e">
        <f>AB367+U367</f>
        <v>#REF!</v>
      </c>
      <c r="AD367" s="57" t="s">
        <v>582</v>
      </c>
      <c r="AE367" s="74"/>
    </row>
    <row r="368" spans="1:31" s="31" customFormat="1" ht="36" hidden="1" customHeight="1" x14ac:dyDescent="0.2">
      <c r="A368" s="74" t="s">
        <v>580</v>
      </c>
      <c r="B368" s="74" t="s">
        <v>569</v>
      </c>
      <c r="C368" s="28" t="s">
        <v>77</v>
      </c>
      <c r="D368" s="28" t="s">
        <v>112</v>
      </c>
      <c r="E368" s="35" t="s">
        <v>112</v>
      </c>
      <c r="F368" s="35" t="s">
        <v>112</v>
      </c>
      <c r="G368" s="35" t="s">
        <v>116</v>
      </c>
      <c r="H368" s="248" t="s">
        <v>112</v>
      </c>
      <c r="I368" s="74" t="s">
        <v>112</v>
      </c>
      <c r="J368" s="100">
        <v>0</v>
      </c>
      <c r="K368" s="100">
        <v>0</v>
      </c>
      <c r="L368" s="100">
        <v>0</v>
      </c>
      <c r="M368" s="52">
        <v>0</v>
      </c>
      <c r="N368" s="53">
        <v>0</v>
      </c>
      <c r="O368" s="53">
        <v>0</v>
      </c>
      <c r="P368" s="71">
        <v>0</v>
      </c>
      <c r="Q368" s="71">
        <v>0</v>
      </c>
      <c r="R368" s="44" t="s">
        <v>38</v>
      </c>
      <c r="S368" s="53">
        <v>0</v>
      </c>
      <c r="T368" s="34">
        <v>0</v>
      </c>
      <c r="U368" s="34" t="e">
        <f>#REF!+Q368+T368</f>
        <v>#REF!</v>
      </c>
      <c r="V368" s="53">
        <v>0</v>
      </c>
      <c r="W368" s="53">
        <v>0</v>
      </c>
      <c r="X368" s="53">
        <v>0</v>
      </c>
      <c r="Y368" s="52">
        <v>0</v>
      </c>
      <c r="Z368" s="46">
        <v>0</v>
      </c>
      <c r="AA368" s="46"/>
      <c r="AB368" s="34">
        <v>0</v>
      </c>
      <c r="AC368" s="34" t="e">
        <f>AB368+U368</f>
        <v>#REF!</v>
      </c>
      <c r="AD368" s="57" t="s">
        <v>582</v>
      </c>
      <c r="AE368" s="74"/>
    </row>
    <row r="369" spans="1:33" s="31" customFormat="1" ht="34" hidden="1" customHeight="1" x14ac:dyDescent="0.2">
      <c r="A369" s="74" t="s">
        <v>584</v>
      </c>
      <c r="B369" s="74"/>
      <c r="C369" s="28" t="s">
        <v>77</v>
      </c>
      <c r="D369" s="28" t="s">
        <v>103</v>
      </c>
      <c r="E369" s="35" t="s">
        <v>565</v>
      </c>
      <c r="F369" s="35" t="s">
        <v>581</v>
      </c>
      <c r="G369" s="99" t="s">
        <v>474</v>
      </c>
      <c r="H369" s="248">
        <v>42</v>
      </c>
      <c r="I369" s="74" t="s">
        <v>37</v>
      </c>
      <c r="J369" s="100">
        <v>1200</v>
      </c>
      <c r="K369" s="100">
        <v>0</v>
      </c>
      <c r="L369" s="100">
        <v>4</v>
      </c>
      <c r="M369" s="52">
        <f>K369+L369</f>
        <v>4</v>
      </c>
      <c r="N369" s="53">
        <f>SUM(36*M369)</f>
        <v>144</v>
      </c>
      <c r="O369" s="53">
        <v>3.35</v>
      </c>
      <c r="P369" s="71">
        <v>0</v>
      </c>
      <c r="Q369" s="71">
        <f>SUM(N369*O369)</f>
        <v>482.40000000000003</v>
      </c>
      <c r="R369" s="84" t="s">
        <v>566</v>
      </c>
      <c r="S369" s="53">
        <v>0</v>
      </c>
      <c r="T369" s="34">
        <v>0</v>
      </c>
      <c r="U369" s="34" t="e">
        <f>#REF!+Q369+T369</f>
        <v>#REF!</v>
      </c>
      <c r="V369" s="53">
        <f>M369*200</f>
        <v>800</v>
      </c>
      <c r="W369" s="53">
        <v>0</v>
      </c>
      <c r="X369" s="53">
        <v>0</v>
      </c>
      <c r="Y369" s="52">
        <f>SUM(X369*W369)</f>
        <v>0</v>
      </c>
      <c r="Z369" s="46">
        <v>0</v>
      </c>
      <c r="AA369" s="46"/>
      <c r="AB369" s="34">
        <f>V369+Y369+Z369</f>
        <v>800</v>
      </c>
      <c r="AC369" s="34" t="e">
        <f>AB369+U369</f>
        <v>#REF!</v>
      </c>
      <c r="AD369" s="57" t="s">
        <v>584</v>
      </c>
      <c r="AE369" s="74"/>
    </row>
    <row r="370" spans="1:33" ht="32.25" hidden="1" customHeight="1" x14ac:dyDescent="0.25">
      <c r="A370" s="136"/>
      <c r="B370" s="136"/>
      <c r="C370" s="137"/>
      <c r="D370" s="137"/>
      <c r="E370" s="138"/>
      <c r="F370" s="139"/>
      <c r="G370" s="138" t="s">
        <v>585</v>
      </c>
      <c r="H370" s="250"/>
      <c r="I370" s="137"/>
      <c r="J370" s="140"/>
      <c r="K370" s="140">
        <f t="shared" ref="K370:AC370" si="26">SUM(K2:K369)</f>
        <v>1627</v>
      </c>
      <c r="L370" s="140">
        <f t="shared" si="26"/>
        <v>2987</v>
      </c>
      <c r="M370" s="141">
        <f t="shared" si="26"/>
        <v>4614</v>
      </c>
      <c r="N370" s="140">
        <f t="shared" si="26"/>
        <v>8596</v>
      </c>
      <c r="O370" s="140">
        <f t="shared" si="26"/>
        <v>13626.850000000004</v>
      </c>
      <c r="P370" s="140">
        <f t="shared" si="26"/>
        <v>102.80000000000038</v>
      </c>
      <c r="Q370" s="140">
        <f t="shared" si="26"/>
        <v>154510.59999999995</v>
      </c>
      <c r="R370" s="140">
        <f t="shared" si="26"/>
        <v>0</v>
      </c>
      <c r="S370" s="140">
        <f t="shared" si="26"/>
        <v>22779</v>
      </c>
      <c r="T370" s="140">
        <f t="shared" si="26"/>
        <v>751642</v>
      </c>
      <c r="U370" s="142" t="e">
        <f t="shared" si="26"/>
        <v>#REF!</v>
      </c>
      <c r="V370" s="140">
        <f t="shared" si="26"/>
        <v>967400</v>
      </c>
      <c r="W370" s="140">
        <f t="shared" si="26"/>
        <v>1655</v>
      </c>
      <c r="X370" s="140">
        <f t="shared" si="26"/>
        <v>88110.010000000009</v>
      </c>
      <c r="Y370" s="140">
        <f t="shared" si="26"/>
        <v>757224.52</v>
      </c>
      <c r="Z370" s="140">
        <f t="shared" si="26"/>
        <v>97459</v>
      </c>
      <c r="AA370" s="140">
        <f t="shared" si="26"/>
        <v>40738</v>
      </c>
      <c r="AB370" s="142">
        <f t="shared" si="26"/>
        <v>1822083.52</v>
      </c>
      <c r="AC370" s="140" t="e">
        <f t="shared" si="26"/>
        <v>#REF!</v>
      </c>
      <c r="AD370" s="144"/>
      <c r="AE370" s="74"/>
      <c r="AG370" s="145" t="s">
        <v>32</v>
      </c>
    </row>
    <row r="371" spans="1:33" s="31" customFormat="1" ht="52.5" hidden="1" customHeight="1" x14ac:dyDescent="0.2">
      <c r="A371" s="146"/>
      <c r="B371" s="146"/>
      <c r="C371" s="147"/>
      <c r="D371" s="147"/>
      <c r="E371" s="148"/>
      <c r="F371" s="149"/>
      <c r="G371" s="148"/>
      <c r="H371" s="251"/>
      <c r="I371" s="147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1"/>
      <c r="W371" s="151"/>
      <c r="X371" s="151"/>
      <c r="Y371" s="151"/>
      <c r="Z371" s="151"/>
      <c r="AA371" s="151"/>
      <c r="AB371" s="151"/>
      <c r="AC371" s="151"/>
      <c r="AD371" s="144"/>
      <c r="AE371" s="152"/>
    </row>
    <row r="372" spans="1:33" s="31" customFormat="1" ht="24" hidden="1" customHeight="1" x14ac:dyDescent="0.2">
      <c r="A372" s="146"/>
      <c r="B372" s="146"/>
      <c r="C372" s="147"/>
      <c r="D372" s="147"/>
      <c r="E372" s="148"/>
      <c r="F372" s="149"/>
      <c r="G372" s="148"/>
      <c r="H372" s="251"/>
      <c r="I372" s="147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257" t="s">
        <v>586</v>
      </c>
      <c r="W372" s="257"/>
      <c r="X372" s="257"/>
      <c r="Y372" s="257"/>
      <c r="Z372" s="257"/>
      <c r="AA372" s="257"/>
      <c r="AB372" s="257"/>
      <c r="AC372" s="258"/>
      <c r="AD372" s="144"/>
      <c r="AE372" s="152"/>
    </row>
    <row r="373" spans="1:33" ht="21" hidden="1" customHeight="1" x14ac:dyDescent="0.2">
      <c r="A373" s="152"/>
      <c r="B373" s="152"/>
      <c r="C373" s="108"/>
      <c r="D373" s="108"/>
      <c r="E373" s="108"/>
      <c r="F373" s="153"/>
      <c r="G373" s="108"/>
      <c r="H373" s="252"/>
      <c r="I373" s="108"/>
      <c r="J373" s="108"/>
      <c r="K373" s="108"/>
      <c r="L373" s="108"/>
      <c r="M373" s="98"/>
      <c r="N373" s="108"/>
      <c r="O373" s="109"/>
      <c r="P373" s="154"/>
      <c r="Q373" s="155"/>
      <c r="R373" s="156"/>
      <c r="S373" s="108"/>
      <c r="T373" s="108"/>
      <c r="U373" s="157"/>
      <c r="V373" s="255" t="s">
        <v>587</v>
      </c>
      <c r="W373" s="256"/>
      <c r="X373" s="256"/>
      <c r="Y373" s="256"/>
      <c r="Z373" s="256"/>
      <c r="AA373" s="256"/>
      <c r="AB373" s="256"/>
      <c r="AC373" s="256"/>
      <c r="AD373" s="158"/>
      <c r="AE373" s="159"/>
    </row>
    <row r="374" spans="1:33" ht="21.75" hidden="1" customHeight="1" x14ac:dyDescent="0.2">
      <c r="A374" s="152"/>
      <c r="B374" s="152"/>
      <c r="C374" s="108"/>
      <c r="D374" s="108"/>
      <c r="E374" s="108"/>
      <c r="F374" s="153"/>
      <c r="G374" s="108"/>
      <c r="H374" s="252"/>
      <c r="I374" s="108"/>
      <c r="J374" s="108"/>
      <c r="K374" s="108"/>
      <c r="L374" s="108"/>
      <c r="M374" s="98"/>
      <c r="N374" s="108"/>
      <c r="O374" s="109"/>
      <c r="P374" s="154"/>
      <c r="Q374" s="58"/>
      <c r="R374" s="156"/>
      <c r="S374" s="108"/>
      <c r="T374" s="157"/>
      <c r="U374" s="157"/>
      <c r="V374" s="255" t="s">
        <v>588</v>
      </c>
      <c r="W374" s="256"/>
      <c r="X374" s="256"/>
      <c r="Y374" s="256"/>
      <c r="Z374" s="256"/>
      <c r="AA374" s="256"/>
      <c r="AB374" s="256"/>
      <c r="AC374" s="256"/>
      <c r="AD374" s="158"/>
      <c r="AE374" s="159"/>
    </row>
    <row r="375" spans="1:33" ht="21" hidden="1" customHeight="1" x14ac:dyDescent="0.2">
      <c r="A375" s="152"/>
      <c r="B375" s="152"/>
      <c r="C375" s="108"/>
      <c r="D375" s="108"/>
      <c r="E375" s="108"/>
      <c r="F375" s="153"/>
      <c r="G375" s="108"/>
      <c r="H375" s="252"/>
      <c r="I375" s="108"/>
      <c r="J375" s="108"/>
      <c r="K375" s="108"/>
      <c r="L375" s="108"/>
      <c r="M375" s="98"/>
      <c r="N375" s="108"/>
      <c r="O375" s="109"/>
      <c r="P375" s="154"/>
      <c r="Q375" s="160"/>
      <c r="R375" s="156"/>
      <c r="S375" s="108"/>
      <c r="T375" s="157"/>
      <c r="U375" s="157"/>
      <c r="V375" s="255" t="s">
        <v>589</v>
      </c>
      <c r="W375" s="256"/>
      <c r="X375" s="256"/>
      <c r="Y375" s="256"/>
      <c r="Z375" s="256"/>
      <c r="AA375" s="256"/>
      <c r="AB375" s="256"/>
      <c r="AC375" s="256"/>
      <c r="AD375" s="158"/>
      <c r="AE375" s="159"/>
    </row>
    <row r="376" spans="1:33" ht="22.5" hidden="1" customHeight="1" x14ac:dyDescent="0.2">
      <c r="A376" s="152"/>
      <c r="B376" s="152"/>
      <c r="C376" s="108"/>
      <c r="D376" s="108"/>
      <c r="E376" s="108"/>
      <c r="F376" s="153"/>
      <c r="G376" s="108"/>
      <c r="H376" s="252"/>
      <c r="I376" s="108"/>
      <c r="J376" s="108"/>
      <c r="K376" s="108"/>
      <c r="L376" s="108"/>
      <c r="M376" s="32"/>
      <c r="N376" s="108"/>
      <c r="O376" s="109"/>
      <c r="P376" s="154"/>
      <c r="Q376" s="154"/>
      <c r="R376" s="156"/>
      <c r="S376" s="108"/>
      <c r="T376" s="157"/>
      <c r="U376" s="157"/>
      <c r="V376" s="255" t="s">
        <v>590</v>
      </c>
      <c r="W376" s="256"/>
      <c r="X376" s="256"/>
      <c r="Y376" s="256"/>
      <c r="Z376" s="256"/>
      <c r="AA376" s="256"/>
      <c r="AB376" s="256"/>
      <c r="AC376" s="256"/>
      <c r="AD376" s="158"/>
      <c r="AE376" s="161" t="s">
        <v>32</v>
      </c>
    </row>
    <row r="377" spans="1:33" ht="21.75" hidden="1" customHeight="1" x14ac:dyDescent="0.2">
      <c r="A377" s="152"/>
      <c r="B377" s="152"/>
      <c r="C377" s="108"/>
      <c r="D377" s="108"/>
      <c r="E377" s="108"/>
      <c r="F377" s="153"/>
      <c r="G377" s="108"/>
      <c r="H377" s="252"/>
      <c r="I377" s="108"/>
      <c r="J377" s="108"/>
      <c r="K377" s="108"/>
      <c r="L377" s="108"/>
      <c r="M377" s="32"/>
      <c r="N377" s="108"/>
      <c r="O377" s="109"/>
      <c r="P377" s="154"/>
      <c r="Q377" s="154"/>
      <c r="R377" s="156"/>
      <c r="S377" s="108"/>
      <c r="T377" s="157"/>
      <c r="U377" s="157"/>
      <c r="V377" s="255" t="s">
        <v>591</v>
      </c>
      <c r="W377" s="256"/>
      <c r="X377" s="256"/>
      <c r="Y377" s="256"/>
      <c r="Z377" s="256"/>
      <c r="AA377" s="256"/>
      <c r="AB377" s="256"/>
      <c r="AC377" s="256"/>
      <c r="AD377" s="162" t="s">
        <v>32</v>
      </c>
      <c r="AE377" s="159"/>
    </row>
    <row r="378" spans="1:33" ht="20.25" hidden="1" customHeight="1" x14ac:dyDescent="0.2">
      <c r="A378" s="152"/>
      <c r="B378" s="152"/>
      <c r="C378" s="108"/>
      <c r="D378" s="108"/>
      <c r="E378" s="108"/>
      <c r="F378" s="153"/>
      <c r="G378" s="108"/>
      <c r="H378" s="252"/>
      <c r="I378" s="108"/>
      <c r="J378" s="108"/>
      <c r="K378" s="108"/>
      <c r="L378" s="108"/>
      <c r="M378" s="32"/>
      <c r="N378" s="108"/>
      <c r="O378" s="109"/>
      <c r="P378" s="154"/>
      <c r="Q378" s="154"/>
      <c r="R378" s="156"/>
      <c r="S378" s="108"/>
      <c r="T378" s="157"/>
      <c r="U378" s="157"/>
      <c r="V378" s="255" t="s">
        <v>592</v>
      </c>
      <c r="W378" s="256"/>
      <c r="X378" s="256"/>
      <c r="Y378" s="256"/>
      <c r="Z378" s="256"/>
      <c r="AA378" s="256"/>
      <c r="AB378" s="256"/>
      <c r="AC378" s="256"/>
      <c r="AD378" s="158"/>
      <c r="AE378" s="159"/>
    </row>
    <row r="379" spans="1:33" ht="24.75" hidden="1" customHeight="1" x14ac:dyDescent="0.2">
      <c r="A379" s="152"/>
      <c r="B379" s="152"/>
      <c r="C379" s="108"/>
      <c r="D379" s="108"/>
      <c r="E379" s="108"/>
      <c r="F379" s="153"/>
      <c r="G379" s="108"/>
      <c r="H379" s="252"/>
      <c r="I379" s="108"/>
      <c r="J379" s="108"/>
      <c r="K379" s="108"/>
      <c r="L379" s="108"/>
      <c r="M379" s="32"/>
      <c r="N379" s="108"/>
      <c r="O379" s="109"/>
      <c r="P379" s="154"/>
      <c r="Q379" s="154"/>
      <c r="R379" s="156"/>
      <c r="S379" s="108"/>
      <c r="T379" s="157"/>
      <c r="U379" s="157"/>
      <c r="V379" s="255" t="s">
        <v>593</v>
      </c>
      <c r="W379" s="256"/>
      <c r="X379" s="256"/>
      <c r="Y379" s="256"/>
      <c r="Z379" s="256"/>
      <c r="AA379" s="256"/>
      <c r="AB379" s="256"/>
      <c r="AC379" s="256"/>
      <c r="AD379" s="158"/>
      <c r="AE379" s="159"/>
    </row>
    <row r="380" spans="1:33" ht="17" hidden="1" customHeight="1" x14ac:dyDescent="0.2">
      <c r="A380" s="152"/>
      <c r="B380" s="152"/>
      <c r="C380" s="108"/>
      <c r="D380" s="108"/>
      <c r="E380" s="108"/>
      <c r="F380" s="153"/>
      <c r="G380" s="108"/>
      <c r="H380" s="252"/>
      <c r="I380" s="108"/>
      <c r="J380" s="108"/>
      <c r="K380" s="108"/>
      <c r="L380" s="108"/>
      <c r="M380" s="32"/>
      <c r="N380" s="108"/>
      <c r="O380" s="109"/>
      <c r="P380" s="154"/>
      <c r="Q380" s="154"/>
      <c r="R380" s="156"/>
      <c r="S380" s="108"/>
      <c r="T380" s="157"/>
      <c r="U380" s="157"/>
      <c r="V380" s="255" t="s">
        <v>594</v>
      </c>
      <c r="W380" s="256"/>
      <c r="X380" s="256"/>
      <c r="Y380" s="256"/>
      <c r="Z380" s="256"/>
      <c r="AA380" s="256"/>
      <c r="AB380" s="256"/>
      <c r="AC380" s="256"/>
      <c r="AD380" s="158"/>
      <c r="AE380" s="159"/>
    </row>
    <row r="381" spans="1:33" ht="17" x14ac:dyDescent="0.2">
      <c r="A381" s="264" t="s">
        <v>768</v>
      </c>
      <c r="B381" s="264"/>
      <c r="C381" s="265"/>
      <c r="D381" s="265"/>
      <c r="E381" s="265"/>
      <c r="F381" s="266"/>
      <c r="G381" s="265"/>
      <c r="H381" s="267"/>
      <c r="I381" s="265"/>
      <c r="J381" s="265"/>
      <c r="K381" s="265"/>
      <c r="L381" s="265"/>
      <c r="M381" s="265"/>
      <c r="N381" s="265"/>
      <c r="O381" s="268"/>
      <c r="P381" s="269"/>
      <c r="Q381" s="269"/>
      <c r="R381" s="274"/>
      <c r="S381" s="265"/>
      <c r="T381" s="265"/>
      <c r="U381" s="265"/>
      <c r="V381" s="272"/>
      <c r="W381" s="272"/>
      <c r="X381" s="272"/>
      <c r="Y381" s="272"/>
      <c r="Z381" s="272"/>
      <c r="AB381" s="273">
        <v>240054</v>
      </c>
      <c r="AC381" s="108"/>
      <c r="AD381" s="158"/>
      <c r="AE381" s="159"/>
      <c r="AF381" s="108"/>
      <c r="AG381" s="108"/>
    </row>
    <row r="382" spans="1:33" x14ac:dyDescent="0.2">
      <c r="A382" s="152"/>
      <c r="B382" s="152"/>
      <c r="C382" s="108"/>
      <c r="D382" s="108"/>
      <c r="E382" s="108"/>
      <c r="F382" s="153"/>
      <c r="G382" s="108"/>
      <c r="H382" s="252"/>
      <c r="I382" s="108"/>
      <c r="J382" s="108"/>
      <c r="K382" s="108"/>
      <c r="L382" s="108"/>
      <c r="M382" s="32"/>
      <c r="N382" s="108"/>
      <c r="O382" s="109"/>
      <c r="P382" s="154"/>
      <c r="Q382" s="154"/>
      <c r="S382" s="108"/>
      <c r="T382" s="108"/>
      <c r="U382" s="108"/>
      <c r="V382" s="108"/>
      <c r="W382" s="108"/>
      <c r="X382" s="32"/>
      <c r="Y382" s="108"/>
      <c r="Z382" s="108"/>
      <c r="AB382" s="108"/>
      <c r="AC382" s="108"/>
      <c r="AD382" s="158"/>
      <c r="AE382" s="159"/>
      <c r="AF382" s="108"/>
      <c r="AG382" s="108"/>
    </row>
    <row r="383" spans="1:33" x14ac:dyDescent="0.2">
      <c r="A383" s="152"/>
      <c r="B383" s="152"/>
      <c r="C383" s="108"/>
      <c r="D383" s="108"/>
      <c r="E383" s="108"/>
      <c r="F383" s="153"/>
      <c r="G383" s="108"/>
      <c r="H383" s="252"/>
      <c r="I383" s="108"/>
      <c r="J383" s="108"/>
      <c r="K383" s="108"/>
      <c r="L383" s="108"/>
      <c r="M383" s="32"/>
      <c r="N383" s="108"/>
      <c r="O383" s="109"/>
      <c r="P383" s="154"/>
      <c r="Q383" s="154"/>
      <c r="S383" s="108"/>
      <c r="T383" s="108"/>
      <c r="U383" s="108"/>
      <c r="V383" s="108"/>
      <c r="W383" s="108"/>
      <c r="X383" s="32"/>
      <c r="Y383" s="108"/>
      <c r="Z383" s="108"/>
      <c r="AB383" s="108"/>
      <c r="AC383" s="108"/>
      <c r="AD383" s="158"/>
      <c r="AE383" s="159"/>
      <c r="AF383" s="108"/>
      <c r="AG383" s="108"/>
    </row>
    <row r="384" spans="1:33" x14ac:dyDescent="0.2">
      <c r="A384" s="152"/>
      <c r="B384" s="152"/>
      <c r="C384" s="108"/>
      <c r="D384" s="108"/>
      <c r="E384" s="108"/>
      <c r="F384" s="153"/>
      <c r="G384" s="108"/>
      <c r="H384" s="252"/>
      <c r="I384" s="108"/>
      <c r="J384" s="108"/>
      <c r="K384" s="108"/>
      <c r="L384" s="108"/>
      <c r="M384" s="32"/>
      <c r="N384" s="108"/>
      <c r="O384" s="109"/>
      <c r="P384" s="154"/>
      <c r="Q384" s="154"/>
      <c r="S384" s="108"/>
      <c r="T384" s="108"/>
      <c r="U384" s="108"/>
      <c r="V384" s="108"/>
      <c r="W384" s="108"/>
      <c r="X384" s="32"/>
      <c r="Y384" s="108"/>
      <c r="Z384" s="108"/>
      <c r="AB384" s="108"/>
      <c r="AC384" s="108"/>
      <c r="AD384" s="158"/>
      <c r="AE384" s="159"/>
      <c r="AF384" s="108"/>
      <c r="AG384" s="108"/>
    </row>
    <row r="385" spans="1:33" x14ac:dyDescent="0.2">
      <c r="A385" s="152"/>
      <c r="B385" s="152"/>
      <c r="C385" s="108"/>
      <c r="D385" s="108"/>
      <c r="E385" s="108"/>
      <c r="F385" s="153"/>
      <c r="G385" s="108"/>
      <c r="H385" s="252"/>
      <c r="I385" s="108"/>
      <c r="J385" s="108"/>
      <c r="K385" s="108"/>
      <c r="L385" s="108"/>
      <c r="M385" s="32"/>
      <c r="N385" s="108"/>
      <c r="O385" s="109"/>
      <c r="P385" s="154"/>
      <c r="Q385" s="154"/>
      <c r="S385" s="108"/>
      <c r="T385" s="108"/>
      <c r="U385" s="108"/>
      <c r="V385" s="108"/>
      <c r="W385" s="108"/>
      <c r="X385" s="32"/>
      <c r="Y385" s="108"/>
      <c r="Z385" s="108"/>
      <c r="AB385" s="108"/>
      <c r="AC385" s="108"/>
      <c r="AD385" s="158"/>
      <c r="AE385" s="159"/>
      <c r="AF385" s="108"/>
      <c r="AG385" s="108"/>
    </row>
    <row r="386" spans="1:33" x14ac:dyDescent="0.2">
      <c r="A386" s="152"/>
      <c r="B386" s="152"/>
      <c r="C386" s="108"/>
      <c r="D386" s="108"/>
      <c r="E386" s="108"/>
      <c r="F386" s="153"/>
      <c r="G386" s="108"/>
      <c r="H386" s="252"/>
      <c r="I386" s="108"/>
      <c r="J386" s="108"/>
      <c r="K386" s="108"/>
      <c r="L386" s="108"/>
      <c r="M386" s="32"/>
      <c r="N386" s="108"/>
      <c r="O386" s="109"/>
      <c r="P386" s="154"/>
      <c r="Q386" s="154"/>
      <c r="S386" s="108"/>
      <c r="T386" s="108"/>
      <c r="U386" s="108"/>
      <c r="V386" s="108"/>
      <c r="W386" s="108"/>
      <c r="X386" s="32"/>
      <c r="Y386" s="108"/>
      <c r="Z386" s="108"/>
      <c r="AB386" s="108"/>
      <c r="AC386" s="108"/>
      <c r="AD386" s="158"/>
      <c r="AE386" s="159"/>
      <c r="AF386" s="108"/>
      <c r="AG386" s="108"/>
    </row>
    <row r="387" spans="1:33" x14ac:dyDescent="0.2">
      <c r="A387" s="152"/>
      <c r="B387" s="152"/>
      <c r="C387" s="108"/>
      <c r="D387" s="108"/>
      <c r="E387" s="108"/>
      <c r="F387" s="153"/>
      <c r="G387" s="108"/>
      <c r="H387" s="252"/>
      <c r="I387" s="108"/>
      <c r="J387" s="108"/>
      <c r="K387" s="108"/>
      <c r="L387" s="108"/>
      <c r="M387" s="32"/>
      <c r="N387" s="108"/>
      <c r="O387" s="109"/>
      <c r="P387" s="154"/>
      <c r="Q387" s="154"/>
      <c r="S387" s="108"/>
      <c r="T387" s="108"/>
      <c r="U387" s="108"/>
      <c r="V387" s="108"/>
      <c r="W387" s="108"/>
      <c r="X387" s="32"/>
      <c r="Y387" s="108"/>
      <c r="Z387" s="108"/>
      <c r="AB387" s="108"/>
      <c r="AC387" s="108"/>
      <c r="AD387" s="158"/>
      <c r="AE387" s="159"/>
      <c r="AF387" s="108"/>
      <c r="AG387" s="108"/>
    </row>
    <row r="388" spans="1:33" x14ac:dyDescent="0.2">
      <c r="A388" s="152"/>
      <c r="B388" s="152"/>
      <c r="C388" s="108"/>
      <c r="D388" s="108"/>
      <c r="E388" s="108"/>
      <c r="F388" s="153"/>
      <c r="G388" s="108"/>
      <c r="H388" s="252"/>
      <c r="I388" s="108"/>
      <c r="J388" s="108"/>
      <c r="K388" s="108"/>
      <c r="L388" s="108"/>
      <c r="M388" s="32"/>
      <c r="N388" s="108"/>
      <c r="O388" s="109"/>
      <c r="P388" s="154"/>
      <c r="Q388" s="154"/>
      <c r="S388" s="108"/>
      <c r="T388" s="108"/>
      <c r="U388" s="108"/>
      <c r="V388" s="108"/>
      <c r="W388" s="108"/>
      <c r="X388" s="32"/>
      <c r="Y388" s="108"/>
      <c r="Z388" s="108"/>
      <c r="AB388" s="108"/>
      <c r="AC388" s="108"/>
      <c r="AD388" s="158"/>
      <c r="AE388" s="159"/>
      <c r="AF388" s="108"/>
      <c r="AG388" s="108"/>
    </row>
    <row r="389" spans="1:33" x14ac:dyDescent="0.2">
      <c r="A389" s="152"/>
      <c r="B389" s="152"/>
      <c r="C389" s="108"/>
      <c r="D389" s="108"/>
      <c r="E389" s="108"/>
      <c r="F389" s="153"/>
      <c r="G389" s="108"/>
      <c r="H389" s="252"/>
      <c r="I389" s="108"/>
      <c r="J389" s="108"/>
      <c r="K389" s="108"/>
      <c r="L389" s="108"/>
      <c r="M389" s="32"/>
      <c r="N389" s="108"/>
      <c r="O389" s="109"/>
      <c r="P389" s="154"/>
      <c r="Q389" s="154"/>
      <c r="S389" s="108"/>
      <c r="T389" s="108"/>
      <c r="U389" s="108"/>
      <c r="V389" s="108"/>
      <c r="W389" s="108"/>
      <c r="X389" s="32"/>
      <c r="Y389" s="108"/>
      <c r="Z389" s="108"/>
      <c r="AB389" s="108"/>
      <c r="AC389" s="108"/>
      <c r="AD389" s="158"/>
      <c r="AE389" s="159"/>
      <c r="AF389" s="108"/>
      <c r="AG389" s="108"/>
    </row>
    <row r="390" spans="1:33" x14ac:dyDescent="0.2">
      <c r="A390" s="152"/>
      <c r="B390" s="152"/>
      <c r="C390" s="108"/>
      <c r="D390" s="108"/>
      <c r="E390" s="108"/>
      <c r="F390" s="153"/>
      <c r="G390" s="108"/>
      <c r="H390" s="252"/>
      <c r="I390" s="108"/>
      <c r="J390" s="108"/>
      <c r="K390" s="108"/>
      <c r="L390" s="108"/>
      <c r="M390" s="32"/>
      <c r="N390" s="108"/>
      <c r="O390" s="109"/>
      <c r="P390" s="154"/>
      <c r="Q390" s="154"/>
      <c r="S390" s="108"/>
      <c r="T390" s="108"/>
      <c r="U390" s="108"/>
      <c r="V390" s="108"/>
      <c r="W390" s="108"/>
      <c r="X390" s="32"/>
      <c r="Y390" s="108"/>
      <c r="Z390" s="108"/>
      <c r="AB390" s="108"/>
      <c r="AC390" s="108"/>
      <c r="AD390" s="158"/>
      <c r="AE390" s="159"/>
      <c r="AF390" s="108"/>
      <c r="AG390" s="108"/>
    </row>
    <row r="391" spans="1:33" x14ac:dyDescent="0.2">
      <c r="A391" s="152"/>
      <c r="B391" s="152"/>
      <c r="C391" s="108"/>
      <c r="D391" s="108"/>
      <c r="E391" s="108"/>
      <c r="F391" s="153"/>
      <c r="G391" s="108"/>
      <c r="H391" s="252"/>
      <c r="I391" s="108"/>
      <c r="J391" s="108"/>
      <c r="K391" s="108"/>
      <c r="L391" s="108"/>
      <c r="M391" s="32"/>
      <c r="N391" s="108"/>
      <c r="O391" s="109"/>
      <c r="P391" s="154"/>
      <c r="Q391" s="154"/>
      <c r="S391" s="108"/>
      <c r="T391" s="108"/>
      <c r="U391" s="108"/>
      <c r="V391" s="108"/>
      <c r="W391" s="108"/>
      <c r="X391" s="32"/>
      <c r="Y391" s="108"/>
      <c r="Z391" s="108"/>
      <c r="AB391" s="108"/>
      <c r="AC391" s="108"/>
      <c r="AD391" s="158"/>
      <c r="AE391" s="159"/>
      <c r="AF391" s="108"/>
      <c r="AG391" s="108"/>
    </row>
    <row r="392" spans="1:33" x14ac:dyDescent="0.2">
      <c r="A392" s="152"/>
      <c r="B392" s="152"/>
      <c r="C392" s="108"/>
      <c r="D392" s="108"/>
      <c r="E392" s="108"/>
      <c r="F392" s="153"/>
      <c r="G392" s="108"/>
      <c r="H392" s="252"/>
      <c r="I392" s="108"/>
      <c r="J392" s="108"/>
      <c r="K392" s="108"/>
      <c r="L392" s="108"/>
      <c r="M392" s="32"/>
      <c r="N392" s="108"/>
      <c r="O392" s="109"/>
      <c r="P392" s="154"/>
      <c r="Q392" s="154"/>
      <c r="S392" s="108"/>
      <c r="T392" s="108"/>
      <c r="U392" s="108"/>
      <c r="V392" s="108"/>
      <c r="W392" s="108"/>
      <c r="X392" s="32"/>
      <c r="Y392" s="108"/>
      <c r="Z392" s="108"/>
      <c r="AB392" s="108"/>
      <c r="AC392" s="108"/>
      <c r="AD392" s="158"/>
      <c r="AE392" s="159"/>
      <c r="AF392" s="108"/>
      <c r="AG392" s="108"/>
    </row>
    <row r="393" spans="1:33" x14ac:dyDescent="0.2">
      <c r="A393" s="152"/>
      <c r="B393" s="152"/>
      <c r="C393" s="108"/>
      <c r="D393" s="108"/>
      <c r="E393" s="108"/>
      <c r="F393" s="153"/>
      <c r="G393" s="108"/>
      <c r="H393" s="252"/>
      <c r="I393" s="108"/>
      <c r="J393" s="108"/>
      <c r="K393" s="108"/>
      <c r="L393" s="108"/>
      <c r="M393" s="32"/>
      <c r="N393" s="108"/>
      <c r="O393" s="109"/>
      <c r="P393" s="154"/>
      <c r="Q393" s="154"/>
      <c r="S393" s="108"/>
      <c r="T393" s="108"/>
      <c r="U393" s="108"/>
      <c r="V393" s="108"/>
      <c r="W393" s="108"/>
      <c r="X393" s="32"/>
      <c r="Y393" s="108"/>
      <c r="Z393" s="108"/>
      <c r="AB393" s="108"/>
      <c r="AC393" s="108"/>
      <c r="AD393" s="158"/>
      <c r="AE393" s="159"/>
      <c r="AF393" s="108"/>
      <c r="AG393" s="108"/>
    </row>
    <row r="394" spans="1:33" x14ac:dyDescent="0.2">
      <c r="A394" s="152"/>
      <c r="B394" s="152"/>
      <c r="C394" s="108"/>
      <c r="D394" s="108"/>
      <c r="E394" s="108"/>
      <c r="F394" s="153"/>
      <c r="G394" s="108"/>
      <c r="H394" s="252"/>
      <c r="I394" s="108"/>
      <c r="J394" s="108"/>
      <c r="K394" s="108"/>
      <c r="L394" s="108"/>
      <c r="M394" s="32"/>
      <c r="N394" s="108"/>
      <c r="O394" s="109"/>
      <c r="P394" s="154"/>
      <c r="Q394" s="154"/>
      <c r="S394" s="108"/>
      <c r="T394" s="108"/>
      <c r="U394" s="108"/>
      <c r="V394" s="108"/>
      <c r="W394" s="108"/>
      <c r="X394" s="32"/>
      <c r="Y394" s="108"/>
      <c r="Z394" s="108"/>
      <c r="AB394" s="108"/>
      <c r="AC394" s="108"/>
      <c r="AD394" s="158"/>
      <c r="AE394" s="159"/>
      <c r="AF394" s="108"/>
      <c r="AG394" s="108"/>
    </row>
    <row r="395" spans="1:33" x14ac:dyDescent="0.2">
      <c r="A395" s="152"/>
      <c r="B395" s="152"/>
      <c r="C395" s="108"/>
      <c r="D395" s="108"/>
      <c r="E395" s="108"/>
      <c r="F395" s="153"/>
      <c r="G395" s="108"/>
      <c r="H395" s="252"/>
      <c r="I395" s="108"/>
      <c r="J395" s="108"/>
      <c r="K395" s="108"/>
      <c r="L395" s="108"/>
      <c r="M395" s="32"/>
      <c r="N395" s="108"/>
      <c r="O395" s="109"/>
      <c r="P395" s="154"/>
      <c r="Q395" s="154"/>
      <c r="S395" s="108"/>
      <c r="T395" s="108"/>
      <c r="U395" s="108"/>
      <c r="V395" s="108"/>
      <c r="W395" s="108"/>
      <c r="X395" s="32"/>
      <c r="Y395" s="108"/>
      <c r="Z395" s="108"/>
      <c r="AB395" s="108"/>
      <c r="AC395" s="108"/>
      <c r="AD395" s="158"/>
      <c r="AE395" s="159"/>
      <c r="AF395" s="108"/>
      <c r="AG395" s="108"/>
    </row>
    <row r="396" spans="1:33" x14ac:dyDescent="0.2">
      <c r="A396" s="152"/>
      <c r="B396" s="152"/>
      <c r="C396" s="108"/>
      <c r="D396" s="108"/>
      <c r="E396" s="108"/>
      <c r="F396" s="153"/>
      <c r="G396" s="108"/>
      <c r="H396" s="252"/>
      <c r="I396" s="108"/>
      <c r="J396" s="108"/>
      <c r="K396" s="108"/>
      <c r="L396" s="108"/>
      <c r="M396" s="32"/>
      <c r="N396" s="108"/>
      <c r="O396" s="109"/>
      <c r="P396" s="154"/>
      <c r="Q396" s="154"/>
      <c r="S396" s="108"/>
      <c r="T396" s="108"/>
      <c r="U396" s="108"/>
      <c r="V396" s="108"/>
      <c r="W396" s="108"/>
      <c r="X396" s="32"/>
      <c r="Y396" s="108"/>
      <c r="Z396" s="108"/>
      <c r="AB396" s="108"/>
      <c r="AC396" s="108"/>
      <c r="AD396" s="158"/>
      <c r="AE396" s="159"/>
      <c r="AF396" s="108"/>
      <c r="AG396" s="108"/>
    </row>
    <row r="397" spans="1:33" x14ac:dyDescent="0.2">
      <c r="A397" s="152"/>
      <c r="B397" s="152"/>
      <c r="C397" s="108"/>
      <c r="D397" s="108"/>
      <c r="E397" s="108"/>
      <c r="F397" s="153"/>
      <c r="G397" s="108"/>
      <c r="H397" s="252"/>
      <c r="I397" s="108"/>
      <c r="J397" s="108"/>
      <c r="K397" s="108"/>
      <c r="L397" s="108"/>
      <c r="M397" s="32"/>
      <c r="N397" s="108"/>
      <c r="O397" s="109"/>
      <c r="P397" s="154"/>
      <c r="Q397" s="154"/>
      <c r="S397" s="108"/>
      <c r="T397" s="108"/>
      <c r="U397" s="108"/>
      <c r="V397" s="108"/>
      <c r="W397" s="108"/>
      <c r="X397" s="32"/>
      <c r="Y397" s="108"/>
      <c r="Z397" s="108"/>
      <c r="AB397" s="108"/>
      <c r="AC397" s="108"/>
      <c r="AD397" s="158"/>
      <c r="AE397" s="159"/>
      <c r="AF397" s="108"/>
      <c r="AG397" s="108"/>
    </row>
    <row r="398" spans="1:33" x14ac:dyDescent="0.2">
      <c r="A398" s="152"/>
      <c r="B398" s="152"/>
      <c r="C398" s="108"/>
      <c r="D398" s="108"/>
      <c r="E398" s="108"/>
      <c r="F398" s="153"/>
      <c r="G398" s="108"/>
      <c r="H398" s="252"/>
      <c r="I398" s="108"/>
      <c r="J398" s="108"/>
      <c r="K398" s="108"/>
      <c r="L398" s="108"/>
      <c r="M398" s="32"/>
      <c r="N398" s="108"/>
      <c r="O398" s="109"/>
      <c r="P398" s="154"/>
      <c r="Q398" s="154"/>
      <c r="S398" s="108"/>
      <c r="T398" s="108"/>
      <c r="U398" s="108"/>
      <c r="V398" s="108"/>
      <c r="W398" s="108"/>
      <c r="X398" s="32"/>
      <c r="Y398" s="108"/>
      <c r="Z398" s="108"/>
      <c r="AB398" s="108"/>
      <c r="AC398" s="108"/>
      <c r="AD398" s="158"/>
      <c r="AE398" s="159"/>
      <c r="AF398" s="108"/>
      <c r="AG398" s="108"/>
    </row>
    <row r="399" spans="1:33" x14ac:dyDescent="0.2">
      <c r="A399" s="152"/>
      <c r="B399" s="152"/>
      <c r="C399" s="108"/>
      <c r="D399" s="108"/>
      <c r="E399" s="108"/>
      <c r="F399" s="153"/>
      <c r="G399" s="108"/>
      <c r="H399" s="252"/>
      <c r="I399" s="108"/>
      <c r="J399" s="108"/>
      <c r="K399" s="108"/>
      <c r="L399" s="108"/>
      <c r="M399" s="32"/>
      <c r="N399" s="108"/>
      <c r="O399" s="109"/>
      <c r="P399" s="154"/>
      <c r="Q399" s="154"/>
      <c r="S399" s="108"/>
      <c r="T399" s="108"/>
      <c r="U399" s="108"/>
      <c r="V399" s="108"/>
      <c r="W399" s="108"/>
      <c r="X399" s="32"/>
      <c r="Y399" s="108"/>
      <c r="Z399" s="108"/>
      <c r="AB399" s="108"/>
      <c r="AC399" s="108"/>
      <c r="AD399" s="158"/>
      <c r="AE399" s="159"/>
      <c r="AF399" s="108"/>
      <c r="AG399" s="108"/>
    </row>
    <row r="400" spans="1:33" x14ac:dyDescent="0.2">
      <c r="A400" s="152"/>
      <c r="B400" s="152"/>
      <c r="C400" s="108"/>
      <c r="D400" s="108"/>
      <c r="E400" s="108"/>
      <c r="F400" s="153"/>
      <c r="G400" s="108"/>
      <c r="H400" s="252"/>
      <c r="I400" s="108"/>
      <c r="J400" s="108"/>
      <c r="K400" s="108"/>
      <c r="L400" s="108"/>
      <c r="M400" s="32"/>
      <c r="N400" s="108"/>
      <c r="O400" s="109"/>
      <c r="P400" s="154"/>
      <c r="Q400" s="154"/>
      <c r="S400" s="108"/>
      <c r="T400" s="108"/>
      <c r="U400" s="108"/>
      <c r="V400" s="108"/>
      <c r="W400" s="108"/>
      <c r="X400" s="32"/>
      <c r="Y400" s="108"/>
      <c r="Z400" s="108"/>
      <c r="AB400" s="108"/>
      <c r="AC400" s="108"/>
      <c r="AD400" s="158"/>
      <c r="AE400" s="159"/>
      <c r="AF400" s="108"/>
      <c r="AG400" s="108"/>
    </row>
    <row r="401" spans="1:33" x14ac:dyDescent="0.2">
      <c r="A401" s="152"/>
      <c r="B401" s="152"/>
      <c r="C401" s="108"/>
      <c r="D401" s="108"/>
      <c r="E401" s="108"/>
      <c r="F401" s="153"/>
      <c r="G401" s="108"/>
      <c r="H401" s="252"/>
      <c r="I401" s="108"/>
      <c r="J401" s="108"/>
      <c r="K401" s="108"/>
      <c r="L401" s="108"/>
      <c r="M401" s="32"/>
      <c r="N401" s="108"/>
      <c r="O401" s="109"/>
      <c r="P401" s="154"/>
      <c r="Q401" s="154"/>
      <c r="S401" s="108"/>
      <c r="T401" s="108"/>
      <c r="U401" s="108"/>
      <c r="V401" s="108"/>
      <c r="W401" s="108"/>
      <c r="X401" s="32"/>
      <c r="Y401" s="108"/>
      <c r="Z401" s="108"/>
      <c r="AB401" s="108"/>
      <c r="AC401" s="108"/>
      <c r="AD401" s="158"/>
      <c r="AE401" s="159"/>
      <c r="AF401" s="108"/>
      <c r="AG401" s="108"/>
    </row>
    <row r="402" spans="1:33" x14ac:dyDescent="0.2">
      <c r="A402" s="152"/>
      <c r="B402" s="152"/>
      <c r="C402" s="108"/>
      <c r="D402" s="108"/>
      <c r="E402" s="108"/>
      <c r="F402" s="153"/>
      <c r="G402" s="108"/>
      <c r="H402" s="252"/>
      <c r="I402" s="108"/>
      <c r="J402" s="108"/>
      <c r="K402" s="108"/>
      <c r="L402" s="108"/>
      <c r="M402" s="32"/>
      <c r="N402" s="108"/>
      <c r="O402" s="109"/>
      <c r="P402" s="154"/>
      <c r="Q402" s="154"/>
      <c r="S402" s="108"/>
      <c r="T402" s="108"/>
      <c r="U402" s="108"/>
      <c r="V402" s="108"/>
      <c r="W402" s="108"/>
      <c r="X402" s="32"/>
      <c r="Y402" s="108"/>
      <c r="Z402" s="108"/>
      <c r="AB402" s="108"/>
      <c r="AC402" s="108"/>
      <c r="AD402" s="158"/>
      <c r="AE402" s="159"/>
      <c r="AF402" s="108"/>
      <c r="AG402" s="108"/>
    </row>
    <row r="403" spans="1:33" x14ac:dyDescent="0.2">
      <c r="A403" s="152"/>
      <c r="B403" s="152"/>
      <c r="C403" s="108"/>
      <c r="D403" s="108"/>
      <c r="E403" s="108"/>
      <c r="F403" s="153"/>
      <c r="G403" s="108"/>
      <c r="H403" s="252"/>
      <c r="I403" s="108"/>
      <c r="J403" s="108"/>
      <c r="K403" s="108"/>
      <c r="L403" s="108"/>
      <c r="M403" s="32"/>
      <c r="N403" s="108"/>
      <c r="O403" s="109"/>
      <c r="P403" s="154"/>
      <c r="Q403" s="154"/>
      <c r="S403" s="108"/>
      <c r="T403" s="108"/>
      <c r="U403" s="108"/>
      <c r="V403" s="108"/>
      <c r="W403" s="108"/>
      <c r="X403" s="32"/>
      <c r="Y403" s="108"/>
      <c r="Z403" s="108"/>
      <c r="AB403" s="108"/>
      <c r="AC403" s="108"/>
      <c r="AD403" s="158"/>
      <c r="AE403" s="159"/>
      <c r="AF403" s="108"/>
      <c r="AG403" s="108"/>
    </row>
    <row r="404" spans="1:33" x14ac:dyDescent="0.2">
      <c r="A404" s="152"/>
      <c r="B404" s="152"/>
      <c r="C404" s="108"/>
      <c r="D404" s="108"/>
      <c r="E404" s="108"/>
      <c r="F404" s="153"/>
      <c r="G404" s="108"/>
      <c r="H404" s="252"/>
      <c r="I404" s="108"/>
      <c r="J404" s="108"/>
      <c r="K404" s="108"/>
      <c r="L404" s="108"/>
      <c r="M404" s="32"/>
      <c r="N404" s="108"/>
      <c r="O404" s="109"/>
      <c r="P404" s="154"/>
      <c r="Q404" s="154"/>
      <c r="S404" s="108"/>
      <c r="T404" s="108"/>
      <c r="U404" s="108"/>
      <c r="V404" s="108"/>
      <c r="W404" s="108"/>
      <c r="X404" s="32"/>
      <c r="Y404" s="108"/>
      <c r="Z404" s="108"/>
      <c r="AB404" s="108"/>
      <c r="AC404" s="108"/>
      <c r="AD404" s="158"/>
      <c r="AE404" s="159"/>
      <c r="AF404" s="108"/>
      <c r="AG404" s="108"/>
    </row>
    <row r="405" spans="1:33" x14ac:dyDescent="0.2">
      <c r="A405" s="152"/>
      <c r="B405" s="152"/>
      <c r="C405" s="108"/>
      <c r="D405" s="108"/>
      <c r="E405" s="108"/>
      <c r="F405" s="153"/>
      <c r="G405" s="108"/>
      <c r="H405" s="252"/>
      <c r="I405" s="108"/>
      <c r="J405" s="108"/>
      <c r="K405" s="108"/>
      <c r="L405" s="108"/>
      <c r="M405" s="32"/>
      <c r="N405" s="108"/>
      <c r="O405" s="109"/>
      <c r="P405" s="154"/>
      <c r="Q405" s="154"/>
      <c r="S405" s="108"/>
      <c r="T405" s="108"/>
      <c r="U405" s="108"/>
      <c r="V405" s="108"/>
      <c r="W405" s="108"/>
      <c r="X405" s="32"/>
      <c r="Y405" s="108"/>
      <c r="Z405" s="108"/>
      <c r="AB405" s="108"/>
      <c r="AC405" s="108"/>
      <c r="AD405" s="158"/>
      <c r="AE405" s="159"/>
      <c r="AF405" s="108"/>
      <c r="AG405" s="108"/>
    </row>
    <row r="406" spans="1:33" x14ac:dyDescent="0.2">
      <c r="A406" s="152"/>
      <c r="B406" s="152"/>
      <c r="C406" s="108"/>
      <c r="D406" s="108"/>
      <c r="E406" s="108"/>
      <c r="F406" s="153"/>
      <c r="G406" s="108"/>
      <c r="H406" s="252"/>
      <c r="I406" s="108"/>
      <c r="J406" s="108"/>
      <c r="K406" s="108"/>
      <c r="L406" s="108"/>
      <c r="M406" s="32"/>
      <c r="N406" s="108"/>
      <c r="O406" s="109"/>
      <c r="P406" s="154"/>
      <c r="Q406" s="154"/>
      <c r="S406" s="108"/>
      <c r="T406" s="108"/>
      <c r="U406" s="108"/>
      <c r="V406" s="108"/>
      <c r="W406" s="108"/>
      <c r="X406" s="32"/>
      <c r="Y406" s="108"/>
      <c r="Z406" s="108"/>
      <c r="AB406" s="108"/>
      <c r="AC406" s="108"/>
      <c r="AD406" s="158"/>
      <c r="AE406" s="159"/>
      <c r="AF406" s="108"/>
      <c r="AG406" s="108"/>
    </row>
    <row r="407" spans="1:33" x14ac:dyDescent="0.2">
      <c r="A407" s="152"/>
      <c r="B407" s="152"/>
      <c r="C407" s="108"/>
      <c r="D407" s="108"/>
      <c r="E407" s="108"/>
      <c r="F407" s="153"/>
      <c r="G407" s="108"/>
      <c r="H407" s="252"/>
      <c r="I407" s="108"/>
      <c r="J407" s="108"/>
      <c r="K407" s="108"/>
      <c r="L407" s="108"/>
      <c r="M407" s="32"/>
      <c r="N407" s="108"/>
      <c r="O407" s="109"/>
      <c r="P407" s="154"/>
      <c r="Q407" s="154"/>
      <c r="S407" s="108"/>
      <c r="T407" s="108"/>
      <c r="U407" s="108"/>
      <c r="V407" s="108"/>
      <c r="W407" s="108"/>
      <c r="X407" s="32"/>
      <c r="Y407" s="108"/>
      <c r="Z407" s="108"/>
      <c r="AB407" s="108"/>
      <c r="AC407" s="108"/>
      <c r="AD407" s="158"/>
      <c r="AE407" s="159"/>
      <c r="AF407" s="108"/>
      <c r="AG407" s="108"/>
    </row>
    <row r="408" spans="1:33" x14ac:dyDescent="0.2">
      <c r="A408" s="152"/>
      <c r="B408" s="152"/>
      <c r="C408" s="108"/>
      <c r="D408" s="108"/>
      <c r="E408" s="108"/>
      <c r="F408" s="153"/>
      <c r="G408" s="108"/>
      <c r="H408" s="252"/>
      <c r="I408" s="108"/>
      <c r="J408" s="108"/>
      <c r="K408" s="108"/>
      <c r="L408" s="108"/>
      <c r="M408" s="32"/>
      <c r="N408" s="108"/>
      <c r="O408" s="109"/>
      <c r="P408" s="154"/>
      <c r="Q408" s="154"/>
      <c r="S408" s="108"/>
      <c r="T408" s="108"/>
      <c r="U408" s="108"/>
      <c r="V408" s="108"/>
      <c r="W408" s="108"/>
      <c r="X408" s="32"/>
      <c r="Y408" s="108"/>
      <c r="Z408" s="108"/>
      <c r="AB408" s="108"/>
      <c r="AC408" s="108"/>
      <c r="AD408" s="158"/>
      <c r="AE408" s="159"/>
      <c r="AF408" s="108"/>
      <c r="AG408" s="108"/>
    </row>
    <row r="409" spans="1:33" x14ac:dyDescent="0.2">
      <c r="A409" s="152"/>
      <c r="B409" s="152"/>
      <c r="C409" s="108"/>
      <c r="D409" s="108"/>
      <c r="E409" s="108"/>
      <c r="F409" s="153"/>
      <c r="G409" s="108"/>
      <c r="H409" s="252"/>
      <c r="I409" s="108"/>
      <c r="J409" s="108"/>
      <c r="K409" s="108"/>
      <c r="L409" s="108"/>
      <c r="M409" s="32"/>
      <c r="N409" s="108"/>
      <c r="O409" s="109"/>
      <c r="P409" s="154"/>
      <c r="Q409" s="154"/>
      <c r="S409" s="108"/>
      <c r="T409" s="108"/>
      <c r="U409" s="108"/>
      <c r="V409" s="108"/>
      <c r="W409" s="108"/>
      <c r="X409" s="32"/>
      <c r="Y409" s="108"/>
      <c r="Z409" s="108"/>
      <c r="AB409" s="108"/>
      <c r="AC409" s="108"/>
      <c r="AD409" s="158"/>
      <c r="AE409" s="159"/>
      <c r="AF409" s="108"/>
      <c r="AG409" s="108"/>
    </row>
    <row r="410" spans="1:33" x14ac:dyDescent="0.2">
      <c r="A410" s="152"/>
      <c r="B410" s="152"/>
      <c r="C410" s="108"/>
      <c r="D410" s="108"/>
      <c r="E410" s="108"/>
      <c r="F410" s="153"/>
      <c r="G410" s="108"/>
      <c r="H410" s="252"/>
      <c r="I410" s="108"/>
      <c r="J410" s="108"/>
      <c r="K410" s="108"/>
      <c r="L410" s="108"/>
      <c r="M410" s="32"/>
      <c r="N410" s="108"/>
      <c r="O410" s="109"/>
      <c r="P410" s="154"/>
      <c r="Q410" s="154"/>
      <c r="S410" s="108"/>
      <c r="T410" s="108"/>
      <c r="U410" s="108"/>
      <c r="V410" s="108"/>
      <c r="W410" s="108"/>
      <c r="X410" s="32"/>
      <c r="Y410" s="108"/>
      <c r="Z410" s="108"/>
      <c r="AB410" s="108"/>
      <c r="AC410" s="108"/>
      <c r="AD410" s="158"/>
      <c r="AE410" s="159"/>
      <c r="AF410" s="108"/>
      <c r="AG410" s="108"/>
    </row>
    <row r="411" spans="1:33" x14ac:dyDescent="0.2">
      <c r="A411" s="152"/>
      <c r="B411" s="152"/>
      <c r="C411" s="108"/>
      <c r="D411" s="108"/>
      <c r="E411" s="108"/>
      <c r="F411" s="153"/>
      <c r="G411" s="108"/>
      <c r="H411" s="252"/>
      <c r="I411" s="108"/>
      <c r="J411" s="108"/>
      <c r="K411" s="108"/>
      <c r="L411" s="108"/>
      <c r="M411" s="32"/>
      <c r="N411" s="108"/>
      <c r="O411" s="109"/>
      <c r="P411" s="154"/>
      <c r="Q411" s="154"/>
      <c r="S411" s="108"/>
      <c r="T411" s="108"/>
      <c r="U411" s="108"/>
      <c r="V411" s="108"/>
      <c r="W411" s="108"/>
      <c r="X411" s="32"/>
      <c r="Y411" s="108"/>
      <c r="Z411" s="108"/>
      <c r="AB411" s="108"/>
      <c r="AC411" s="108"/>
      <c r="AD411" s="158"/>
      <c r="AE411" s="159"/>
      <c r="AF411" s="108"/>
      <c r="AG411" s="108"/>
    </row>
    <row r="412" spans="1:33" x14ac:dyDescent="0.2">
      <c r="A412" s="152"/>
      <c r="B412" s="152"/>
      <c r="C412" s="108"/>
      <c r="D412" s="108"/>
      <c r="E412" s="108"/>
      <c r="F412" s="153"/>
      <c r="G412" s="108"/>
      <c r="H412" s="252"/>
      <c r="I412" s="108"/>
      <c r="J412" s="108"/>
      <c r="K412" s="108"/>
      <c r="L412" s="108"/>
      <c r="M412" s="32"/>
      <c r="N412" s="108"/>
      <c r="O412" s="109"/>
      <c r="P412" s="154"/>
      <c r="Q412" s="154"/>
      <c r="S412" s="108"/>
      <c r="T412" s="108"/>
      <c r="U412" s="108"/>
      <c r="V412" s="108"/>
      <c r="W412" s="108"/>
      <c r="X412" s="32"/>
      <c r="Y412" s="108"/>
      <c r="Z412" s="108"/>
      <c r="AB412" s="108"/>
      <c r="AC412" s="108"/>
      <c r="AD412" s="158"/>
      <c r="AE412" s="159"/>
      <c r="AF412" s="108"/>
      <c r="AG412" s="108"/>
    </row>
    <row r="413" spans="1:33" x14ac:dyDescent="0.2">
      <c r="A413" s="152"/>
      <c r="B413" s="152"/>
      <c r="C413" s="108"/>
      <c r="D413" s="108"/>
      <c r="E413" s="108"/>
      <c r="F413" s="153"/>
      <c r="G413" s="108"/>
      <c r="H413" s="252"/>
      <c r="I413" s="108"/>
      <c r="J413" s="108"/>
      <c r="K413" s="108"/>
      <c r="L413" s="108"/>
      <c r="M413" s="32"/>
      <c r="N413" s="108"/>
      <c r="O413" s="109"/>
      <c r="P413" s="154"/>
      <c r="Q413" s="154"/>
      <c r="S413" s="108"/>
      <c r="T413" s="108"/>
      <c r="U413" s="108"/>
      <c r="V413" s="108"/>
      <c r="W413" s="108"/>
      <c r="X413" s="32"/>
      <c r="Y413" s="108"/>
      <c r="Z413" s="108"/>
      <c r="AB413" s="108"/>
      <c r="AC413" s="108"/>
      <c r="AD413" s="158"/>
      <c r="AE413" s="159"/>
      <c r="AF413" s="108"/>
      <c r="AG413" s="108"/>
    </row>
    <row r="414" spans="1:33" x14ac:dyDescent="0.2">
      <c r="A414" s="152"/>
      <c r="B414" s="152"/>
      <c r="C414" s="108"/>
      <c r="D414" s="108"/>
      <c r="E414" s="108"/>
      <c r="F414" s="153"/>
      <c r="G414" s="108"/>
      <c r="H414" s="252"/>
      <c r="I414" s="108"/>
      <c r="J414" s="108"/>
      <c r="K414" s="108"/>
      <c r="L414" s="108"/>
      <c r="M414" s="32"/>
      <c r="N414" s="108"/>
      <c r="O414" s="109"/>
      <c r="P414" s="154"/>
      <c r="Q414" s="154"/>
      <c r="S414" s="108"/>
      <c r="T414" s="108"/>
      <c r="U414" s="108"/>
      <c r="V414" s="108"/>
      <c r="W414" s="108"/>
      <c r="X414" s="32"/>
      <c r="Y414" s="108"/>
      <c r="Z414" s="108"/>
      <c r="AB414" s="108"/>
      <c r="AC414" s="108"/>
      <c r="AD414" s="158"/>
      <c r="AE414" s="159"/>
      <c r="AF414" s="108"/>
      <c r="AG414" s="108"/>
    </row>
    <row r="415" spans="1:33" x14ac:dyDescent="0.2">
      <c r="A415" s="152"/>
      <c r="B415" s="152"/>
      <c r="C415" s="108"/>
      <c r="D415" s="108"/>
      <c r="E415" s="108"/>
      <c r="F415" s="153"/>
      <c r="G415" s="108"/>
      <c r="H415" s="252"/>
      <c r="I415" s="108"/>
      <c r="J415" s="108"/>
      <c r="K415" s="108"/>
      <c r="L415" s="108"/>
      <c r="M415" s="32"/>
      <c r="N415" s="108"/>
      <c r="O415" s="109"/>
      <c r="P415" s="154"/>
      <c r="Q415" s="154"/>
      <c r="S415" s="108"/>
      <c r="T415" s="108"/>
      <c r="U415" s="108"/>
      <c r="V415" s="108"/>
      <c r="W415" s="108"/>
      <c r="X415" s="32"/>
      <c r="Y415" s="108"/>
      <c r="Z415" s="108"/>
      <c r="AB415" s="108"/>
      <c r="AC415" s="108"/>
      <c r="AD415" s="158"/>
      <c r="AE415" s="159"/>
      <c r="AF415" s="108"/>
      <c r="AG415" s="108"/>
    </row>
    <row r="416" spans="1:33" x14ac:dyDescent="0.2">
      <c r="A416" s="152"/>
      <c r="B416" s="152"/>
      <c r="C416" s="108"/>
      <c r="D416" s="108"/>
      <c r="E416" s="108"/>
      <c r="F416" s="153"/>
      <c r="G416" s="108"/>
      <c r="H416" s="252"/>
      <c r="I416" s="108"/>
      <c r="J416" s="108"/>
      <c r="K416" s="108"/>
      <c r="L416" s="108"/>
      <c r="M416" s="32"/>
      <c r="N416" s="108"/>
      <c r="O416" s="109"/>
      <c r="P416" s="154"/>
      <c r="Q416" s="154"/>
      <c r="S416" s="108"/>
      <c r="T416" s="108"/>
      <c r="U416" s="108"/>
      <c r="V416" s="108"/>
      <c r="W416" s="108"/>
      <c r="X416" s="32"/>
      <c r="Y416" s="108"/>
      <c r="Z416" s="108"/>
      <c r="AB416" s="108"/>
      <c r="AC416" s="108"/>
      <c r="AD416" s="158"/>
      <c r="AE416" s="159"/>
      <c r="AF416" s="108"/>
      <c r="AG416" s="108"/>
    </row>
    <row r="417" spans="1:33" x14ac:dyDescent="0.2">
      <c r="A417" s="152"/>
      <c r="B417" s="152"/>
      <c r="C417" s="108"/>
      <c r="D417" s="108"/>
      <c r="E417" s="108"/>
      <c r="F417" s="153"/>
      <c r="G417" s="108"/>
      <c r="H417" s="252"/>
      <c r="I417" s="108"/>
      <c r="J417" s="108"/>
      <c r="K417" s="108"/>
      <c r="L417" s="108"/>
      <c r="M417" s="32"/>
      <c r="N417" s="108"/>
      <c r="O417" s="109"/>
      <c r="P417" s="154"/>
      <c r="Q417" s="154"/>
      <c r="S417" s="108"/>
      <c r="T417" s="108"/>
      <c r="U417" s="108"/>
      <c r="V417" s="108"/>
      <c r="W417" s="108"/>
      <c r="X417" s="32"/>
      <c r="Y417" s="108"/>
      <c r="Z417" s="108"/>
      <c r="AB417" s="108"/>
      <c r="AC417" s="108"/>
      <c r="AD417" s="158"/>
      <c r="AE417" s="159"/>
      <c r="AF417" s="108"/>
      <c r="AG417" s="108"/>
    </row>
    <row r="418" spans="1:33" x14ac:dyDescent="0.2">
      <c r="A418" s="152"/>
      <c r="B418" s="152"/>
      <c r="C418" s="108"/>
      <c r="D418" s="108"/>
      <c r="E418" s="108"/>
      <c r="F418" s="153"/>
      <c r="G418" s="108"/>
      <c r="H418" s="252"/>
      <c r="I418" s="108"/>
      <c r="J418" s="108"/>
      <c r="K418" s="108"/>
      <c r="L418" s="108"/>
      <c r="M418" s="32"/>
      <c r="N418" s="108"/>
      <c r="O418" s="109"/>
      <c r="P418" s="154"/>
      <c r="Q418" s="154"/>
      <c r="S418" s="108"/>
      <c r="T418" s="108"/>
      <c r="U418" s="108"/>
      <c r="V418" s="108"/>
      <c r="W418" s="108"/>
      <c r="X418" s="32"/>
      <c r="Y418" s="108"/>
      <c r="Z418" s="108"/>
      <c r="AB418" s="108"/>
      <c r="AC418" s="108"/>
      <c r="AD418" s="158"/>
      <c r="AE418" s="159"/>
      <c r="AF418" s="108"/>
      <c r="AG418" s="108"/>
    </row>
    <row r="419" spans="1:33" x14ac:dyDescent="0.2">
      <c r="A419" s="152"/>
      <c r="B419" s="152"/>
      <c r="C419" s="108"/>
      <c r="D419" s="108"/>
      <c r="E419" s="108"/>
      <c r="F419" s="153"/>
      <c r="G419" s="108"/>
      <c r="H419" s="252"/>
      <c r="I419" s="108"/>
      <c r="J419" s="108"/>
      <c r="K419" s="108"/>
      <c r="L419" s="108"/>
      <c r="M419" s="32"/>
      <c r="N419" s="108"/>
      <c r="O419" s="109"/>
      <c r="P419" s="154"/>
      <c r="Q419" s="154"/>
      <c r="S419" s="108"/>
      <c r="T419" s="108"/>
      <c r="U419" s="108"/>
      <c r="V419" s="108"/>
      <c r="W419" s="108"/>
      <c r="X419" s="32"/>
      <c r="Y419" s="108"/>
      <c r="Z419" s="108"/>
      <c r="AB419" s="108"/>
      <c r="AC419" s="108"/>
      <c r="AD419" s="158"/>
      <c r="AE419" s="159"/>
      <c r="AF419" s="108"/>
      <c r="AG419" s="108"/>
    </row>
    <row r="420" spans="1:33" x14ac:dyDescent="0.2">
      <c r="A420" s="152"/>
      <c r="B420" s="152"/>
      <c r="C420" s="108"/>
      <c r="D420" s="108"/>
      <c r="E420" s="108"/>
      <c r="F420" s="153"/>
      <c r="G420" s="108"/>
      <c r="H420" s="252"/>
      <c r="I420" s="108"/>
      <c r="J420" s="108"/>
      <c r="K420" s="108"/>
      <c r="L420" s="108"/>
      <c r="M420" s="32"/>
      <c r="N420" s="108"/>
      <c r="O420" s="109"/>
      <c r="P420" s="154"/>
      <c r="Q420" s="154"/>
      <c r="S420" s="108"/>
      <c r="T420" s="108"/>
      <c r="U420" s="108"/>
      <c r="V420" s="108"/>
      <c r="W420" s="108"/>
      <c r="X420" s="32"/>
      <c r="Y420" s="108"/>
      <c r="Z420" s="108"/>
      <c r="AB420" s="108"/>
      <c r="AC420" s="108"/>
      <c r="AD420" s="158"/>
      <c r="AE420" s="159"/>
      <c r="AF420" s="108"/>
      <c r="AG420" s="108"/>
    </row>
    <row r="421" spans="1:33" x14ac:dyDescent="0.2">
      <c r="A421" s="152"/>
      <c r="B421" s="152"/>
      <c r="C421" s="108"/>
      <c r="D421" s="108"/>
      <c r="E421" s="108"/>
      <c r="F421" s="153"/>
      <c r="G421" s="108"/>
      <c r="H421" s="252"/>
      <c r="I421" s="108"/>
      <c r="J421" s="108"/>
      <c r="K421" s="108"/>
      <c r="L421" s="108"/>
      <c r="M421" s="32"/>
      <c r="N421" s="108"/>
      <c r="O421" s="109"/>
      <c r="P421" s="154"/>
      <c r="Q421" s="154"/>
      <c r="S421" s="108"/>
      <c r="T421" s="108"/>
      <c r="U421" s="108"/>
      <c r="V421" s="108"/>
      <c r="W421" s="108"/>
      <c r="X421" s="32"/>
      <c r="Y421" s="108"/>
      <c r="Z421" s="108"/>
      <c r="AB421" s="108"/>
      <c r="AC421" s="108"/>
      <c r="AD421" s="158"/>
      <c r="AE421" s="159"/>
      <c r="AF421" s="108"/>
      <c r="AG421" s="108"/>
    </row>
    <row r="422" spans="1:33" x14ac:dyDescent="0.2">
      <c r="A422" s="152"/>
      <c r="B422" s="152"/>
      <c r="C422" s="108"/>
      <c r="D422" s="108"/>
      <c r="E422" s="108"/>
      <c r="F422" s="153"/>
      <c r="G422" s="108"/>
      <c r="H422" s="252"/>
      <c r="I422" s="108"/>
      <c r="J422" s="108"/>
      <c r="K422" s="108"/>
      <c r="L422" s="108"/>
      <c r="M422" s="32"/>
      <c r="N422" s="108"/>
      <c r="O422" s="109"/>
      <c r="P422" s="154"/>
      <c r="Q422" s="154"/>
      <c r="S422" s="108"/>
      <c r="T422" s="108"/>
      <c r="U422" s="108"/>
      <c r="V422" s="108"/>
      <c r="W422" s="108"/>
      <c r="X422" s="32"/>
      <c r="Y422" s="108"/>
      <c r="Z422" s="108"/>
      <c r="AB422" s="108"/>
      <c r="AC422" s="108"/>
      <c r="AD422" s="158"/>
      <c r="AE422" s="159"/>
      <c r="AF422" s="108"/>
      <c r="AG422" s="108"/>
    </row>
    <row r="423" spans="1:33" x14ac:dyDescent="0.2">
      <c r="A423" s="152"/>
      <c r="B423" s="152"/>
      <c r="C423" s="108"/>
      <c r="D423" s="108"/>
      <c r="E423" s="108"/>
      <c r="F423" s="153"/>
      <c r="G423" s="108"/>
      <c r="H423" s="252"/>
      <c r="I423" s="108"/>
      <c r="J423" s="108"/>
      <c r="K423" s="108"/>
      <c r="L423" s="108"/>
      <c r="M423" s="32"/>
      <c r="N423" s="108"/>
      <c r="O423" s="109"/>
      <c r="P423" s="154"/>
      <c r="Q423" s="154"/>
      <c r="S423" s="108"/>
      <c r="T423" s="108"/>
      <c r="U423" s="108"/>
      <c r="V423" s="108"/>
      <c r="W423" s="108"/>
      <c r="X423" s="32"/>
      <c r="Y423" s="108"/>
      <c r="Z423" s="108"/>
      <c r="AB423" s="108"/>
      <c r="AC423" s="108"/>
      <c r="AD423" s="158"/>
      <c r="AE423" s="159"/>
      <c r="AF423" s="108"/>
      <c r="AG423" s="108"/>
    </row>
    <row r="424" spans="1:33" x14ac:dyDescent="0.2">
      <c r="A424" s="152"/>
      <c r="B424" s="152"/>
      <c r="C424" s="108"/>
      <c r="D424" s="108"/>
      <c r="E424" s="108"/>
      <c r="F424" s="153"/>
      <c r="G424" s="108"/>
      <c r="H424" s="252"/>
      <c r="I424" s="108"/>
      <c r="J424" s="108"/>
      <c r="K424" s="108"/>
      <c r="L424" s="108"/>
      <c r="M424" s="32"/>
      <c r="N424" s="108"/>
      <c r="O424" s="109"/>
      <c r="P424" s="154"/>
      <c r="Q424" s="154"/>
      <c r="S424" s="108"/>
      <c r="T424" s="108"/>
      <c r="U424" s="108"/>
      <c r="V424" s="108"/>
      <c r="W424" s="108"/>
      <c r="X424" s="32"/>
      <c r="Y424" s="108"/>
      <c r="Z424" s="108"/>
      <c r="AB424" s="108"/>
      <c r="AC424" s="108"/>
      <c r="AD424" s="158"/>
      <c r="AE424" s="159"/>
      <c r="AF424" s="108"/>
      <c r="AG424" s="108"/>
    </row>
    <row r="425" spans="1:33" x14ac:dyDescent="0.2">
      <c r="A425" s="152"/>
      <c r="B425" s="152"/>
      <c r="C425" s="108"/>
      <c r="D425" s="108"/>
      <c r="E425" s="108"/>
      <c r="F425" s="153"/>
      <c r="G425" s="108"/>
      <c r="H425" s="252"/>
      <c r="I425" s="108"/>
      <c r="J425" s="108"/>
      <c r="K425" s="108"/>
      <c r="L425" s="108"/>
      <c r="M425" s="32"/>
      <c r="N425" s="108"/>
      <c r="O425" s="109"/>
      <c r="P425" s="154"/>
      <c r="Q425" s="154"/>
      <c r="S425" s="108"/>
      <c r="T425" s="108"/>
      <c r="U425" s="108"/>
      <c r="V425" s="108"/>
      <c r="W425" s="108"/>
      <c r="X425" s="32"/>
      <c r="Y425" s="108"/>
      <c r="Z425" s="108"/>
      <c r="AB425" s="108"/>
      <c r="AC425" s="108"/>
      <c r="AD425" s="158"/>
      <c r="AE425" s="159"/>
      <c r="AF425" s="108"/>
      <c r="AG425" s="108"/>
    </row>
    <row r="426" spans="1:33" x14ac:dyDescent="0.2">
      <c r="A426" s="152"/>
      <c r="B426" s="152"/>
      <c r="C426" s="108"/>
      <c r="D426" s="108"/>
      <c r="E426" s="108"/>
      <c r="F426" s="153"/>
      <c r="G426" s="108"/>
      <c r="H426" s="252"/>
      <c r="I426" s="108"/>
      <c r="J426" s="108"/>
      <c r="K426" s="108"/>
      <c r="L426" s="108"/>
      <c r="M426" s="32"/>
      <c r="N426" s="108"/>
      <c r="O426" s="109"/>
      <c r="P426" s="154"/>
      <c r="Q426" s="154"/>
      <c r="S426" s="108"/>
      <c r="T426" s="108"/>
      <c r="U426" s="108"/>
      <c r="V426" s="108"/>
      <c r="W426" s="108"/>
      <c r="X426" s="32"/>
      <c r="Y426" s="108"/>
      <c r="Z426" s="108"/>
      <c r="AB426" s="108"/>
      <c r="AC426" s="108"/>
      <c r="AD426" s="158"/>
      <c r="AE426" s="159"/>
      <c r="AF426" s="108"/>
      <c r="AG426" s="108"/>
    </row>
    <row r="427" spans="1:33" x14ac:dyDescent="0.2">
      <c r="A427" s="152"/>
      <c r="B427" s="152"/>
      <c r="C427" s="108"/>
      <c r="D427" s="108"/>
      <c r="E427" s="108"/>
      <c r="F427" s="153"/>
      <c r="G427" s="108"/>
      <c r="H427" s="252"/>
      <c r="I427" s="108"/>
      <c r="J427" s="108"/>
      <c r="K427" s="108"/>
      <c r="L427" s="108"/>
      <c r="M427" s="32"/>
      <c r="N427" s="108"/>
      <c r="O427" s="109"/>
      <c r="P427" s="154"/>
      <c r="Q427" s="154"/>
      <c r="S427" s="108"/>
      <c r="T427" s="108"/>
      <c r="U427" s="108"/>
      <c r="V427" s="108"/>
      <c r="W427" s="108"/>
      <c r="X427" s="32"/>
      <c r="Y427" s="108"/>
      <c r="Z427" s="108"/>
      <c r="AB427" s="108"/>
      <c r="AC427" s="108"/>
      <c r="AD427" s="158"/>
      <c r="AE427" s="159"/>
      <c r="AF427" s="108"/>
      <c r="AG427" s="108"/>
    </row>
    <row r="428" spans="1:33" x14ac:dyDescent="0.2">
      <c r="A428" s="152"/>
      <c r="B428" s="152"/>
      <c r="C428" s="108"/>
      <c r="D428" s="108"/>
      <c r="E428" s="108"/>
      <c r="F428" s="153"/>
      <c r="G428" s="108"/>
      <c r="H428" s="252"/>
      <c r="I428" s="108"/>
      <c r="J428" s="108"/>
      <c r="K428" s="108"/>
      <c r="L428" s="108"/>
      <c r="M428" s="32"/>
      <c r="N428" s="108"/>
      <c r="O428" s="109"/>
      <c r="P428" s="154"/>
      <c r="Q428" s="154"/>
      <c r="S428" s="108"/>
      <c r="T428" s="108"/>
      <c r="U428" s="108"/>
      <c r="V428" s="108"/>
      <c r="W428" s="108"/>
      <c r="X428" s="32"/>
      <c r="Y428" s="108"/>
      <c r="Z428" s="108"/>
      <c r="AB428" s="108"/>
      <c r="AC428" s="108"/>
      <c r="AD428" s="158"/>
      <c r="AE428" s="159"/>
      <c r="AF428" s="108"/>
      <c r="AG428" s="108"/>
    </row>
    <row r="429" spans="1:33" x14ac:dyDescent="0.2">
      <c r="A429" s="152"/>
      <c r="B429" s="152"/>
      <c r="C429" s="108"/>
      <c r="D429" s="108"/>
      <c r="E429" s="108"/>
      <c r="F429" s="153"/>
      <c r="G429" s="108"/>
      <c r="H429" s="252"/>
      <c r="I429" s="108"/>
      <c r="J429" s="108"/>
      <c r="K429" s="108"/>
      <c r="L429" s="108"/>
      <c r="M429" s="32"/>
      <c r="N429" s="108"/>
      <c r="O429" s="109"/>
      <c r="P429" s="154"/>
      <c r="Q429" s="154"/>
      <c r="S429" s="108"/>
      <c r="T429" s="108"/>
      <c r="U429" s="108"/>
      <c r="V429" s="108"/>
      <c r="W429" s="108"/>
      <c r="X429" s="32"/>
      <c r="Y429" s="108"/>
      <c r="Z429" s="108"/>
      <c r="AB429" s="108"/>
      <c r="AC429" s="108"/>
      <c r="AD429" s="158"/>
      <c r="AE429" s="159"/>
      <c r="AF429" s="108"/>
      <c r="AG429" s="108"/>
    </row>
    <row r="430" spans="1:33" x14ac:dyDescent="0.2">
      <c r="A430" s="152"/>
      <c r="B430" s="152"/>
      <c r="C430" s="108"/>
      <c r="D430" s="108"/>
      <c r="E430" s="108"/>
      <c r="F430" s="153"/>
      <c r="G430" s="108"/>
      <c r="H430" s="252"/>
      <c r="I430" s="108"/>
      <c r="J430" s="108"/>
      <c r="K430" s="108"/>
      <c r="L430" s="108"/>
      <c r="M430" s="32"/>
      <c r="N430" s="108"/>
      <c r="O430" s="109"/>
      <c r="P430" s="154"/>
      <c r="Q430" s="154"/>
      <c r="S430" s="108"/>
      <c r="T430" s="108"/>
      <c r="U430" s="108"/>
      <c r="V430" s="108"/>
      <c r="W430" s="108"/>
      <c r="X430" s="32"/>
      <c r="Y430" s="108"/>
      <c r="Z430" s="108"/>
      <c r="AB430" s="108"/>
      <c r="AC430" s="108"/>
      <c r="AD430" s="158"/>
      <c r="AG430" s="108"/>
    </row>
    <row r="431" spans="1:33" x14ac:dyDescent="0.2">
      <c r="A431" s="152"/>
      <c r="B431" s="152"/>
      <c r="C431" s="108"/>
      <c r="D431" s="108"/>
      <c r="E431" s="108"/>
      <c r="F431" s="153"/>
      <c r="G431" s="108"/>
      <c r="H431" s="252"/>
      <c r="I431" s="108"/>
      <c r="J431" s="108"/>
      <c r="K431" s="108"/>
      <c r="L431" s="108"/>
      <c r="M431" s="32"/>
      <c r="N431" s="108"/>
      <c r="O431" s="109"/>
      <c r="P431" s="154"/>
      <c r="Q431" s="154"/>
      <c r="S431" s="108"/>
      <c r="T431" s="108"/>
      <c r="U431" s="108"/>
      <c r="V431" s="108"/>
      <c r="W431" s="108"/>
      <c r="X431" s="32"/>
      <c r="Y431" s="108"/>
      <c r="Z431" s="108"/>
      <c r="AB431" s="108"/>
      <c r="AC431" s="108"/>
      <c r="AD431" s="158"/>
      <c r="AG431" s="108"/>
    </row>
    <row r="432" spans="1:33" x14ac:dyDescent="0.2">
      <c r="A432" s="152"/>
      <c r="B432" s="152"/>
      <c r="C432" s="108"/>
      <c r="D432" s="108"/>
      <c r="E432" s="108"/>
      <c r="F432" s="153"/>
      <c r="G432" s="108"/>
      <c r="H432" s="252"/>
      <c r="I432" s="108"/>
      <c r="J432" s="108"/>
      <c r="K432" s="108"/>
      <c r="L432" s="108"/>
      <c r="M432" s="32"/>
      <c r="N432" s="108"/>
      <c r="O432" s="109"/>
      <c r="P432" s="154"/>
      <c r="Q432" s="154"/>
      <c r="S432" s="108"/>
      <c r="T432" s="108"/>
      <c r="U432" s="108"/>
      <c r="V432" s="108"/>
      <c r="W432" s="108"/>
      <c r="X432" s="32"/>
      <c r="Y432" s="108"/>
      <c r="Z432" s="108"/>
      <c r="AB432" s="108"/>
      <c r="AC432" s="108"/>
      <c r="AD432" s="158"/>
      <c r="AG432" s="108"/>
    </row>
    <row r="433" spans="1:33" x14ac:dyDescent="0.2">
      <c r="A433" s="152"/>
      <c r="B433" s="152"/>
      <c r="C433" s="108"/>
      <c r="D433" s="108"/>
      <c r="E433" s="108"/>
      <c r="F433" s="153"/>
      <c r="G433" s="108"/>
      <c r="H433" s="252"/>
      <c r="I433" s="108"/>
      <c r="J433" s="108"/>
      <c r="K433" s="108"/>
      <c r="L433" s="108"/>
      <c r="M433" s="32"/>
      <c r="N433" s="108"/>
      <c r="O433" s="109"/>
      <c r="P433" s="154"/>
      <c r="Q433" s="154"/>
      <c r="S433" s="108"/>
      <c r="T433" s="108"/>
      <c r="U433" s="108"/>
      <c r="V433" s="108"/>
      <c r="W433" s="108"/>
      <c r="X433" s="32"/>
      <c r="Y433" s="108"/>
      <c r="Z433" s="108"/>
      <c r="AB433" s="108"/>
      <c r="AC433" s="108"/>
      <c r="AD433" s="158"/>
      <c r="AG433" s="108"/>
    </row>
    <row r="434" spans="1:33" x14ac:dyDescent="0.2">
      <c r="A434" s="152"/>
      <c r="B434" s="152"/>
      <c r="C434" s="108"/>
      <c r="D434" s="108"/>
      <c r="E434" s="108"/>
      <c r="F434" s="153"/>
      <c r="G434" s="108"/>
      <c r="H434" s="252"/>
      <c r="I434" s="108"/>
      <c r="J434" s="108"/>
      <c r="K434" s="108"/>
      <c r="L434" s="108"/>
      <c r="M434" s="32"/>
      <c r="N434" s="108"/>
      <c r="O434" s="109"/>
      <c r="P434" s="154"/>
      <c r="Q434" s="154"/>
      <c r="S434" s="108"/>
      <c r="T434" s="108"/>
      <c r="U434" s="108"/>
      <c r="V434" s="108"/>
      <c r="W434" s="108"/>
      <c r="X434" s="32"/>
      <c r="Y434" s="108"/>
      <c r="Z434" s="108"/>
      <c r="AB434" s="108"/>
      <c r="AC434" s="108"/>
      <c r="AD434" s="158"/>
      <c r="AG434" s="108"/>
    </row>
    <row r="435" spans="1:33" x14ac:dyDescent="0.2">
      <c r="A435" s="152"/>
      <c r="B435" s="152"/>
      <c r="C435" s="108"/>
      <c r="D435" s="108"/>
      <c r="E435" s="108"/>
      <c r="F435" s="153"/>
      <c r="G435" s="108"/>
      <c r="H435" s="252"/>
      <c r="I435" s="108"/>
      <c r="J435" s="108"/>
      <c r="K435" s="108"/>
      <c r="L435" s="108"/>
      <c r="M435" s="32"/>
      <c r="N435" s="108"/>
      <c r="O435" s="109"/>
      <c r="P435" s="154"/>
      <c r="Q435" s="154"/>
      <c r="S435" s="108"/>
      <c r="T435" s="108"/>
      <c r="U435" s="108"/>
      <c r="V435" s="108"/>
      <c r="W435" s="108"/>
      <c r="X435" s="32"/>
      <c r="Y435" s="108"/>
      <c r="Z435" s="108"/>
      <c r="AB435" s="108"/>
      <c r="AC435" s="108"/>
      <c r="AD435" s="158"/>
      <c r="AG435" s="108"/>
    </row>
    <row r="436" spans="1:33" x14ac:dyDescent="0.2">
      <c r="A436" s="152"/>
      <c r="B436" s="152"/>
      <c r="C436" s="108"/>
      <c r="D436" s="108"/>
      <c r="E436" s="108"/>
      <c r="F436" s="153"/>
      <c r="G436" s="108"/>
      <c r="H436" s="252"/>
      <c r="I436" s="108"/>
      <c r="J436" s="108"/>
      <c r="K436" s="108"/>
      <c r="L436" s="108"/>
      <c r="M436" s="32"/>
      <c r="N436" s="108"/>
      <c r="O436" s="109"/>
      <c r="P436" s="154"/>
      <c r="Q436" s="154"/>
      <c r="S436" s="108"/>
      <c r="T436" s="108"/>
      <c r="U436" s="108"/>
      <c r="V436" s="108"/>
      <c r="W436" s="108"/>
      <c r="X436" s="32"/>
      <c r="Y436" s="108"/>
      <c r="Z436" s="108"/>
      <c r="AB436" s="108"/>
      <c r="AC436" s="108"/>
      <c r="AD436" s="158"/>
      <c r="AG436" s="108"/>
    </row>
    <row r="437" spans="1:33" x14ac:dyDescent="0.2">
      <c r="A437" s="152"/>
      <c r="B437" s="152"/>
      <c r="C437" s="108"/>
      <c r="D437" s="108"/>
      <c r="E437" s="108"/>
      <c r="F437" s="153"/>
      <c r="G437" s="108"/>
      <c r="H437" s="252"/>
      <c r="I437" s="108"/>
      <c r="J437" s="108"/>
      <c r="K437" s="108"/>
      <c r="L437" s="108"/>
      <c r="M437" s="32"/>
      <c r="N437" s="108"/>
      <c r="O437" s="109"/>
      <c r="P437" s="154"/>
      <c r="Q437" s="154"/>
      <c r="S437" s="108"/>
      <c r="T437" s="108"/>
      <c r="U437" s="108"/>
      <c r="V437" s="108"/>
      <c r="W437" s="108"/>
      <c r="X437" s="32"/>
      <c r="Y437" s="108"/>
      <c r="Z437" s="108"/>
      <c r="AB437" s="108"/>
      <c r="AC437" s="108"/>
      <c r="AD437" s="158"/>
      <c r="AG437" s="108"/>
    </row>
    <row r="438" spans="1:33" x14ac:dyDescent="0.2">
      <c r="A438" s="152"/>
      <c r="B438" s="152"/>
      <c r="C438" s="108"/>
      <c r="D438" s="108"/>
      <c r="E438" s="108"/>
      <c r="F438" s="153"/>
      <c r="G438" s="108"/>
      <c r="H438" s="252"/>
      <c r="I438" s="108"/>
      <c r="J438" s="108"/>
      <c r="K438" s="108"/>
      <c r="L438" s="108"/>
      <c r="M438" s="32"/>
      <c r="N438" s="108"/>
      <c r="O438" s="109"/>
      <c r="P438" s="154"/>
      <c r="Q438" s="154"/>
      <c r="S438" s="108"/>
      <c r="T438" s="108"/>
      <c r="U438" s="108"/>
      <c r="V438" s="108"/>
      <c r="W438" s="108"/>
      <c r="X438" s="32"/>
      <c r="Y438" s="108"/>
      <c r="Z438" s="108"/>
      <c r="AB438" s="108"/>
      <c r="AC438" s="108"/>
      <c r="AD438" s="158"/>
      <c r="AG438" s="108"/>
    </row>
    <row r="439" spans="1:33" x14ac:dyDescent="0.2">
      <c r="A439" s="163"/>
      <c r="B439" s="163"/>
      <c r="AG439" s="108"/>
    </row>
  </sheetData>
  <autoFilter ref="A1:AG380" xr:uid="{424857E9-74D1-8442-98FC-47422B5DCD2D}">
    <filterColumn colId="3">
      <filters>
        <filter val="PVN"/>
      </filters>
    </filterColumn>
  </autoFilter>
  <mergeCells count="9">
    <mergeCell ref="V378:AC378"/>
    <mergeCell ref="V379:AC379"/>
    <mergeCell ref="V380:AC380"/>
    <mergeCell ref="V372:AC372"/>
    <mergeCell ref="V373:AC373"/>
    <mergeCell ref="V374:AC374"/>
    <mergeCell ref="V375:AC375"/>
    <mergeCell ref="V376:AC376"/>
    <mergeCell ref="V377:AC377"/>
  </mergeCells>
  <conditionalFormatting sqref="A7 A56 A149 A174 A178 A191 A320:B372 C372:V372 A57:AD148 AD372 A1:AD6 C7:AD7 A8:AD55 C56:AD56 C149:AD149 A150:AD173 C174:AD174 A175:AD177 C178:AD178 A179:AD190 C191:AD191 A192:AD319 C320:AD371 A373:AD1048576">
    <cfRule type="cellIs" dxfId="43" priority="3" operator="equal">
      <formula>3495</formula>
    </cfRule>
  </conditionalFormatting>
  <conditionalFormatting sqref="F1 F15 F48:F49">
    <cfRule type="containsText" dxfId="42" priority="11" operator="containsText" text="3">
      <formula>NOT(ISERROR(SEARCH("3",#REF!)))</formula>
    </cfRule>
  </conditionalFormatting>
  <conditionalFormatting sqref="F1:F12 F14:F182 F184:F1048576">
    <cfRule type="cellIs" dxfId="41" priority="9" operator="equal">
      <formula>3</formula>
    </cfRule>
  </conditionalFormatting>
  <conditionalFormatting sqref="F1:F12 F184:F361">
    <cfRule type="containsText" dxfId="40" priority="10" operator="containsText" text="3&#10;COURSE&#10;CODE">
      <formula>NOT(ISERROR(SEARCH("3
COURSE
CODE",#REF!)))</formula>
    </cfRule>
  </conditionalFormatting>
  <conditionalFormatting sqref="F14:F72">
    <cfRule type="containsText" dxfId="39" priority="8" operator="containsText" text="3&#10;COURSE&#10;CODE">
      <formula>NOT(ISERROR(SEARCH("3
COURSE
CODE",#REF!)))</formula>
    </cfRule>
  </conditionalFormatting>
  <conditionalFormatting sqref="F74:F182">
    <cfRule type="containsText" dxfId="38" priority="7" operator="containsText" text="3&#10;COURSE&#10;CODE">
      <formula>NOT(ISERROR(SEARCH("3
COURSE
CODE",#REF!)))</formula>
    </cfRule>
  </conditionalFormatting>
  <conditionalFormatting sqref="F363:F1048576">
    <cfRule type="containsText" dxfId="37" priority="2" operator="containsText" text="3&#10;COURSE&#10;CODE">
      <formula>NOT(ISERROR(SEARCH("3
COURSE
CODE",#REF!)))</formula>
    </cfRule>
  </conditionalFormatting>
  <conditionalFormatting sqref="G178:G182 F183:G183 G185">
    <cfRule type="cellIs" dxfId="36" priority="5" operator="equal">
      <formula>3</formula>
    </cfRule>
  </conditionalFormatting>
  <conditionalFormatting sqref="G178:G182 F183:G183">
    <cfRule type="containsText" dxfId="35" priority="4" operator="containsText" text="3&#10;COURSE&#10;CODE">
      <formula>NOT(ISERROR(SEARCH("3
COURSE
CODE",#REF!)))</formula>
    </cfRule>
  </conditionalFormatting>
  <conditionalFormatting sqref="G185">
    <cfRule type="containsText" dxfId="34" priority="6" operator="containsText" text="3&#10;COURSE&#10;CODE">
      <formula>NOT(ISERROR(SEARCH("3
COURSE
CODE",#REF!)))</formula>
    </cfRule>
  </conditionalFormatting>
  <conditionalFormatting sqref="AG370">
    <cfRule type="cellIs" dxfId="33" priority="1" operator="equal">
      <formula>3495</formula>
    </cfRule>
  </conditionalFormatting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E8FE-0A6A-364C-B128-9ED240AA206A}">
  <sheetPr filterMode="1"/>
  <dimension ref="A1:AG439"/>
  <sheetViews>
    <sheetView zoomScale="140" zoomScaleNormal="140" workbookViewId="0">
      <pane ySplit="1" topLeftCell="A326" activePane="bottomLeft" state="frozen"/>
      <selection pane="bottomLeft" activeCell="AB381" sqref="A381:AB381"/>
    </sheetView>
  </sheetViews>
  <sheetFormatPr baseColWidth="10" defaultColWidth="9.1640625" defaultRowHeight="16" x14ac:dyDescent="0.2"/>
  <cols>
    <col min="1" max="1" width="7.1640625" style="177" customWidth="1"/>
    <col min="2" max="2" width="25" style="177" customWidth="1"/>
    <col min="3" max="3" width="3.5" customWidth="1"/>
    <col min="4" max="4" width="5" customWidth="1"/>
    <col min="5" max="5" width="6.6640625" customWidth="1"/>
    <col min="6" max="6" width="6.1640625" style="171" customWidth="1"/>
    <col min="7" max="7" width="12.33203125" customWidth="1"/>
    <col min="8" max="8" width="5.33203125" style="254" customWidth="1"/>
    <col min="9" max="9" width="4.83203125" customWidth="1"/>
    <col min="10" max="10" width="5.33203125" customWidth="1"/>
    <col min="11" max="11" width="5.83203125" customWidth="1"/>
    <col min="12" max="12" width="4.6640625" customWidth="1"/>
    <col min="13" max="13" width="7.1640625" style="31" customWidth="1"/>
    <col min="14" max="14" width="8.1640625" customWidth="1"/>
    <col min="15" max="15" width="4.83203125" customWidth="1"/>
    <col min="16" max="16" width="6.1640625" style="172" customWidth="1"/>
    <col min="17" max="17" width="5.83203125" style="173" customWidth="1"/>
    <col min="18" max="18" width="8.1640625" style="173" customWidth="1"/>
    <col min="19" max="19" width="5.5" customWidth="1"/>
    <col min="20" max="20" width="7.33203125" customWidth="1"/>
    <col min="21" max="21" width="8.6640625" customWidth="1"/>
    <col min="22" max="22" width="6.83203125" customWidth="1"/>
    <col min="23" max="23" width="4.6640625" customWidth="1"/>
    <col min="24" max="24" width="9.33203125" style="31" customWidth="1"/>
    <col min="25" max="25" width="8.5" customWidth="1"/>
    <col min="26" max="26" width="6.83203125" customWidth="1"/>
    <col min="27" max="27" width="14" style="31" hidden="1" customWidth="1"/>
    <col min="28" max="28" width="13.83203125" customWidth="1"/>
    <col min="29" max="29" width="8.5" customWidth="1"/>
    <col min="30" max="30" width="7.6640625" style="176" customWidth="1"/>
    <col min="31" max="31" width="29" style="170" customWidth="1"/>
    <col min="32" max="32" width="9" customWidth="1"/>
    <col min="33" max="33" width="19.1640625" customWidth="1"/>
  </cols>
  <sheetData>
    <row r="1" spans="1:33" ht="72.75" customHeight="1" thickBot="1" x14ac:dyDescent="0.25">
      <c r="A1" s="1" t="s">
        <v>766</v>
      </c>
      <c r="B1" s="2" t="s">
        <v>661</v>
      </c>
      <c r="C1" s="3" t="s">
        <v>0</v>
      </c>
      <c r="D1" s="3" t="s">
        <v>1</v>
      </c>
      <c r="E1" s="4" t="s">
        <v>2</v>
      </c>
      <c r="F1" s="4" t="s">
        <v>3</v>
      </c>
      <c r="G1" s="4" t="s">
        <v>4</v>
      </c>
      <c r="H1" s="259" t="s">
        <v>767</v>
      </c>
      <c r="I1" s="5" t="s">
        <v>5</v>
      </c>
      <c r="J1" s="6" t="s">
        <v>6</v>
      </c>
      <c r="K1" s="7" t="s">
        <v>7</v>
      </c>
      <c r="L1" s="7" t="s">
        <v>8</v>
      </c>
      <c r="M1" s="8" t="s">
        <v>9</v>
      </c>
      <c r="N1" s="9" t="s">
        <v>10</v>
      </c>
      <c r="O1" s="10" t="s">
        <v>11</v>
      </c>
      <c r="P1" s="11" t="s">
        <v>12</v>
      </c>
      <c r="Q1" s="12" t="s">
        <v>13</v>
      </c>
      <c r="R1" s="13" t="s">
        <v>14</v>
      </c>
      <c r="S1" s="14" t="s">
        <v>16</v>
      </c>
      <c r="T1" s="15" t="s">
        <v>17</v>
      </c>
      <c r="U1" s="16" t="s">
        <v>18</v>
      </c>
      <c r="V1" s="17" t="s">
        <v>19</v>
      </c>
      <c r="W1" s="10" t="s">
        <v>20</v>
      </c>
      <c r="X1" s="10" t="s">
        <v>21</v>
      </c>
      <c r="Y1" s="18" t="s">
        <v>22</v>
      </c>
      <c r="Z1" s="19" t="s">
        <v>23</v>
      </c>
      <c r="AA1" s="20" t="s">
        <v>24</v>
      </c>
      <c r="AB1" s="21" t="s">
        <v>25</v>
      </c>
      <c r="AC1" s="22" t="s">
        <v>26</v>
      </c>
      <c r="AD1" s="24" t="s">
        <v>29</v>
      </c>
      <c r="AE1" s="25" t="s">
        <v>30</v>
      </c>
      <c r="AF1" s="26"/>
      <c r="AG1" s="27"/>
    </row>
    <row r="2" spans="1:33" s="31" customFormat="1" ht="81" customHeight="1" x14ac:dyDescent="0.2">
      <c r="A2" s="179" t="s">
        <v>31</v>
      </c>
      <c r="B2" s="179" t="s">
        <v>709</v>
      </c>
      <c r="C2" s="179" t="s">
        <v>33</v>
      </c>
      <c r="D2" s="179" t="s">
        <v>34</v>
      </c>
      <c r="E2" s="179" t="s">
        <v>35</v>
      </c>
      <c r="F2" s="179" t="s">
        <v>692</v>
      </c>
      <c r="G2" s="179" t="s">
        <v>36</v>
      </c>
      <c r="H2" s="220">
        <v>45</v>
      </c>
      <c r="I2" s="28" t="s">
        <v>37</v>
      </c>
      <c r="J2" s="30">
        <v>753</v>
      </c>
      <c r="K2" s="29">
        <v>18</v>
      </c>
      <c r="L2" s="29">
        <v>0</v>
      </c>
      <c r="M2" s="29">
        <f>K2+L2</f>
        <v>18</v>
      </c>
      <c r="N2" s="30">
        <f>(J2*M2)</f>
        <v>13554</v>
      </c>
      <c r="O2" s="30">
        <v>0</v>
      </c>
      <c r="P2" s="30">
        <v>0</v>
      </c>
      <c r="Q2" s="28">
        <v>0.4</v>
      </c>
      <c r="R2" s="28">
        <f>SUM(P2*Q2*O2)</f>
        <v>0</v>
      </c>
      <c r="S2" s="30">
        <v>0</v>
      </c>
      <c r="T2" s="30">
        <f>(M2*S2)</f>
        <v>0</v>
      </c>
      <c r="U2" s="30">
        <f>N2+R2+T2</f>
        <v>13554</v>
      </c>
      <c r="V2" s="30">
        <f>M2*200</f>
        <v>3600</v>
      </c>
      <c r="W2" s="30">
        <v>1</v>
      </c>
      <c r="X2" s="30">
        <v>4980</v>
      </c>
      <c r="Y2" s="29">
        <f>SUM(X2*W2)</f>
        <v>4980</v>
      </c>
      <c r="Z2" s="29">
        <v>0</v>
      </c>
      <c r="AA2" s="195"/>
      <c r="AB2" s="30">
        <f>V2+Y2+Z2</f>
        <v>8580</v>
      </c>
      <c r="AC2" s="56">
        <f>AB2+U2</f>
        <v>22134</v>
      </c>
      <c r="AD2" s="197" t="str">
        <f>A2</f>
        <v>601-P</v>
      </c>
      <c r="AE2" s="74" t="s">
        <v>39</v>
      </c>
    </row>
    <row r="3" spans="1:33" s="31" customFormat="1" ht="83" customHeight="1" x14ac:dyDescent="0.2">
      <c r="A3" s="28" t="s">
        <v>31</v>
      </c>
      <c r="B3" s="28" t="s">
        <v>40</v>
      </c>
      <c r="C3" s="28" t="s">
        <v>33</v>
      </c>
      <c r="D3" s="28" t="s">
        <v>34</v>
      </c>
      <c r="E3" s="28" t="s">
        <v>35</v>
      </c>
      <c r="F3" s="28" t="s">
        <v>38</v>
      </c>
      <c r="G3" s="28" t="s">
        <v>41</v>
      </c>
      <c r="H3" s="220">
        <v>0</v>
      </c>
      <c r="I3" s="28" t="s">
        <v>38</v>
      </c>
      <c r="J3" s="30">
        <v>0</v>
      </c>
      <c r="K3" s="29">
        <v>0</v>
      </c>
      <c r="L3" s="29">
        <v>0</v>
      </c>
      <c r="M3" s="29">
        <v>0</v>
      </c>
      <c r="N3" s="30">
        <v>0</v>
      </c>
      <c r="O3" s="30">
        <v>0</v>
      </c>
      <c r="P3" s="30">
        <v>0</v>
      </c>
      <c r="Q3" s="28">
        <v>0</v>
      </c>
      <c r="R3" s="28">
        <v>0</v>
      </c>
      <c r="S3" s="30"/>
      <c r="T3" s="30">
        <v>4095</v>
      </c>
      <c r="U3" s="30">
        <f>N3+R3+T3</f>
        <v>4095</v>
      </c>
      <c r="V3" s="30"/>
      <c r="W3" s="30"/>
      <c r="X3" s="30"/>
      <c r="Y3" s="29"/>
      <c r="Z3" s="29"/>
      <c r="AA3" s="195"/>
      <c r="AB3" s="30">
        <f>V3+Y3+Z3</f>
        <v>0</v>
      </c>
      <c r="AC3" s="56">
        <f>AB3+U3</f>
        <v>4095</v>
      </c>
      <c r="AD3" s="197" t="str">
        <f>A3</f>
        <v>601-P</v>
      </c>
      <c r="AE3" s="74"/>
    </row>
    <row r="4" spans="1:33" s="31" customFormat="1" ht="70" hidden="1" customHeight="1" x14ac:dyDescent="0.2">
      <c r="A4" s="33" t="s">
        <v>42</v>
      </c>
      <c r="B4" s="33" t="s">
        <v>632</v>
      </c>
      <c r="C4" s="28" t="s">
        <v>44</v>
      </c>
      <c r="D4" s="28" t="s">
        <v>45</v>
      </c>
      <c r="E4" s="35" t="s">
        <v>46</v>
      </c>
      <c r="F4" s="35" t="s">
        <v>47</v>
      </c>
      <c r="G4" s="35" t="s">
        <v>631</v>
      </c>
      <c r="H4" s="220">
        <v>42</v>
      </c>
      <c r="I4" s="33" t="s">
        <v>48</v>
      </c>
      <c r="J4" s="51">
        <v>585</v>
      </c>
      <c r="K4" s="52">
        <v>16</v>
      </c>
      <c r="L4" s="52">
        <v>0</v>
      </c>
      <c r="M4" s="52">
        <f t="shared" ref="M4:M15" si="0">K4+L4</f>
        <v>16</v>
      </c>
      <c r="N4" s="34">
        <f t="shared" ref="N4:N15" si="1">(J4*M4)</f>
        <v>9360</v>
      </c>
      <c r="O4" s="53">
        <v>28</v>
      </c>
      <c r="P4" s="53">
        <v>98</v>
      </c>
      <c r="Q4" s="54">
        <v>0.4</v>
      </c>
      <c r="R4" s="71">
        <f t="shared" ref="R4:R15" si="2">SUM(P4*Q4*O4)</f>
        <v>1097.6000000000001</v>
      </c>
      <c r="S4" s="53">
        <v>200</v>
      </c>
      <c r="T4" s="34">
        <f>(M4*S4)</f>
        <v>3200</v>
      </c>
      <c r="U4" s="34">
        <f>N4+R4+T4</f>
        <v>13657.6</v>
      </c>
      <c r="V4" s="34">
        <f>M4*200</f>
        <v>3200</v>
      </c>
      <c r="W4" s="34">
        <v>1</v>
      </c>
      <c r="X4" s="34">
        <v>450</v>
      </c>
      <c r="Y4" s="52">
        <f t="shared" ref="Y4:Y15" si="3">SUM(X4*W4)</f>
        <v>450</v>
      </c>
      <c r="Z4" s="46">
        <v>0</v>
      </c>
      <c r="AA4" s="46"/>
      <c r="AB4" s="34">
        <f>V4+Y4+Z4</f>
        <v>3650</v>
      </c>
      <c r="AC4" s="56">
        <f>AB4+U4</f>
        <v>17307.599999999999</v>
      </c>
      <c r="AD4" s="57" t="str">
        <f>A4</f>
        <v>603-A</v>
      </c>
      <c r="AE4" s="74"/>
    </row>
    <row r="5" spans="1:33" s="36" customFormat="1" ht="79" hidden="1" customHeight="1" x14ac:dyDescent="0.2">
      <c r="A5" s="178" t="s">
        <v>42</v>
      </c>
      <c r="B5" s="178" t="s">
        <v>708</v>
      </c>
      <c r="C5" s="179" t="s">
        <v>44</v>
      </c>
      <c r="D5" s="179" t="s">
        <v>50</v>
      </c>
      <c r="E5" s="180" t="s">
        <v>51</v>
      </c>
      <c r="F5" s="180" t="s">
        <v>52</v>
      </c>
      <c r="G5" s="180" t="s">
        <v>628</v>
      </c>
      <c r="H5" s="220">
        <v>42</v>
      </c>
      <c r="I5" s="33" t="s">
        <v>48</v>
      </c>
      <c r="J5" s="51">
        <v>585</v>
      </c>
      <c r="K5" s="52">
        <v>0</v>
      </c>
      <c r="L5" s="52">
        <v>20</v>
      </c>
      <c r="M5" s="52">
        <f t="shared" si="0"/>
        <v>20</v>
      </c>
      <c r="N5" s="34">
        <f t="shared" si="1"/>
        <v>11700</v>
      </c>
      <c r="O5" s="182">
        <v>33</v>
      </c>
      <c r="P5" s="53">
        <v>138</v>
      </c>
      <c r="Q5" s="54">
        <v>0.4</v>
      </c>
      <c r="R5" s="71">
        <f t="shared" si="2"/>
        <v>1821.6000000000001</v>
      </c>
      <c r="S5" s="53">
        <v>200</v>
      </c>
      <c r="T5" s="34">
        <f>(M5*S5)</f>
        <v>4000</v>
      </c>
      <c r="U5" s="34">
        <f>N5+R5+T5</f>
        <v>17521.599999999999</v>
      </c>
      <c r="V5" s="34">
        <f>M5*200</f>
        <v>4000</v>
      </c>
      <c r="W5" s="34">
        <v>1</v>
      </c>
      <c r="X5" s="34">
        <v>500</v>
      </c>
      <c r="Y5" s="52">
        <f t="shared" si="3"/>
        <v>500</v>
      </c>
      <c r="Z5" s="46">
        <v>0</v>
      </c>
      <c r="AA5" s="46"/>
      <c r="AB5" s="34">
        <f>V5+Y5+Z5</f>
        <v>4500</v>
      </c>
      <c r="AC5" s="56">
        <f>AB5+U5</f>
        <v>22021.599999999999</v>
      </c>
      <c r="AD5" s="57" t="str">
        <f>A5</f>
        <v>603-A</v>
      </c>
      <c r="AE5" s="74"/>
    </row>
    <row r="6" spans="1:33" s="36" customFormat="1" ht="58" hidden="1" customHeight="1" x14ac:dyDescent="0.2">
      <c r="A6" s="62" t="s">
        <v>54</v>
      </c>
      <c r="B6" s="33" t="s">
        <v>32</v>
      </c>
      <c r="C6" s="37" t="s">
        <v>44</v>
      </c>
      <c r="D6" s="37" t="s">
        <v>45</v>
      </c>
      <c r="E6" s="37" t="s">
        <v>46</v>
      </c>
      <c r="F6" s="37" t="s">
        <v>55</v>
      </c>
      <c r="G6" s="37" t="s">
        <v>56</v>
      </c>
      <c r="H6" s="245">
        <v>45</v>
      </c>
      <c r="I6" s="38" t="s">
        <v>48</v>
      </c>
      <c r="J6" s="39">
        <v>585</v>
      </c>
      <c r="K6" s="40">
        <v>0</v>
      </c>
      <c r="L6" s="40">
        <v>0</v>
      </c>
      <c r="M6" s="40">
        <f t="shared" si="0"/>
        <v>0</v>
      </c>
      <c r="N6" s="41">
        <f t="shared" si="1"/>
        <v>0</v>
      </c>
      <c r="O6" s="42">
        <v>0</v>
      </c>
      <c r="P6" s="42">
        <v>98</v>
      </c>
      <c r="Q6" s="43">
        <v>0.4</v>
      </c>
      <c r="R6" s="43">
        <f t="shared" si="2"/>
        <v>0</v>
      </c>
      <c r="S6" s="41">
        <v>200</v>
      </c>
      <c r="T6" s="41">
        <f>(M6*S6)</f>
        <v>0</v>
      </c>
      <c r="U6" s="41">
        <f>N6+R6+T6</f>
        <v>0</v>
      </c>
      <c r="V6" s="41">
        <f>M6*200</f>
        <v>0</v>
      </c>
      <c r="W6" s="41">
        <v>0</v>
      </c>
      <c r="X6" s="41">
        <v>550</v>
      </c>
      <c r="Y6" s="40">
        <f t="shared" si="3"/>
        <v>0</v>
      </c>
      <c r="Z6" s="45">
        <v>0</v>
      </c>
      <c r="AA6" s="46"/>
      <c r="AB6" s="41">
        <f>V6+Y6+Z6</f>
        <v>0</v>
      </c>
      <c r="AC6" s="47">
        <f>AB6+U6</f>
        <v>0</v>
      </c>
      <c r="AD6" s="49" t="str">
        <f>A6</f>
        <v>603-PR</v>
      </c>
      <c r="AE6" s="74" t="s">
        <v>58</v>
      </c>
    </row>
    <row r="7" spans="1:33" s="36" customFormat="1" ht="103" hidden="1" customHeight="1" x14ac:dyDescent="0.2">
      <c r="A7" s="33" t="s">
        <v>54</v>
      </c>
      <c r="B7" s="74" t="s">
        <v>625</v>
      </c>
      <c r="C7" s="37" t="s">
        <v>44</v>
      </c>
      <c r="D7" s="37" t="s">
        <v>45</v>
      </c>
      <c r="E7" s="37" t="s">
        <v>46</v>
      </c>
      <c r="F7" s="37" t="s">
        <v>55</v>
      </c>
      <c r="G7" s="37" t="s">
        <v>60</v>
      </c>
      <c r="H7" s="245">
        <v>45</v>
      </c>
      <c r="I7" s="38" t="s">
        <v>48</v>
      </c>
      <c r="J7" s="39">
        <v>585</v>
      </c>
      <c r="K7" s="40">
        <v>0</v>
      </c>
      <c r="L7" s="40">
        <v>0</v>
      </c>
      <c r="M7" s="40">
        <f t="shared" si="0"/>
        <v>0</v>
      </c>
      <c r="N7" s="41">
        <f t="shared" si="1"/>
        <v>0</v>
      </c>
      <c r="O7" s="42">
        <v>0</v>
      </c>
      <c r="P7" s="42">
        <v>98</v>
      </c>
      <c r="Q7" s="43">
        <v>0.4</v>
      </c>
      <c r="R7" s="43">
        <f t="shared" si="2"/>
        <v>0</v>
      </c>
      <c r="S7" s="41">
        <v>0</v>
      </c>
      <c r="T7" s="41">
        <f>(M7*S7)</f>
        <v>0</v>
      </c>
      <c r="U7" s="41">
        <f>N7+R7+T7</f>
        <v>0</v>
      </c>
      <c r="V7" s="41">
        <f>M7*200</f>
        <v>0</v>
      </c>
      <c r="W7" s="41">
        <v>0</v>
      </c>
      <c r="X7" s="41">
        <v>450</v>
      </c>
      <c r="Y7" s="40">
        <f>SUM(X8*W7)</f>
        <v>0</v>
      </c>
      <c r="Z7" s="45">
        <v>0</v>
      </c>
      <c r="AA7" s="46"/>
      <c r="AB7" s="41">
        <f>V7+Y7+Z7</f>
        <v>0</v>
      </c>
      <c r="AC7" s="47">
        <f>AB7+U7</f>
        <v>0</v>
      </c>
      <c r="AD7" s="49" t="str">
        <f>A7</f>
        <v>603-PR</v>
      </c>
      <c r="AE7" s="74" t="s">
        <v>59</v>
      </c>
    </row>
    <row r="8" spans="1:33" s="31" customFormat="1" ht="54" hidden="1" customHeight="1" x14ac:dyDescent="0.2">
      <c r="A8" s="178" t="s">
        <v>54</v>
      </c>
      <c r="B8" s="178" t="s">
        <v>702</v>
      </c>
      <c r="C8" s="180" t="s">
        <v>44</v>
      </c>
      <c r="D8" s="180" t="s">
        <v>45</v>
      </c>
      <c r="E8" s="180" t="s">
        <v>46</v>
      </c>
      <c r="F8" s="180" t="s">
        <v>61</v>
      </c>
      <c r="G8" s="180" t="s">
        <v>624</v>
      </c>
      <c r="H8" s="220">
        <v>45</v>
      </c>
      <c r="I8" s="200" t="s">
        <v>48</v>
      </c>
      <c r="J8" s="51">
        <v>585</v>
      </c>
      <c r="K8" s="181">
        <v>17</v>
      </c>
      <c r="L8" s="52">
        <v>0</v>
      </c>
      <c r="M8" s="52">
        <f t="shared" si="0"/>
        <v>17</v>
      </c>
      <c r="N8" s="34">
        <f t="shared" si="1"/>
        <v>9945</v>
      </c>
      <c r="O8" s="182">
        <v>33</v>
      </c>
      <c r="P8" s="182">
        <v>78</v>
      </c>
      <c r="Q8" s="54">
        <v>0.4</v>
      </c>
      <c r="R8" s="54">
        <f t="shared" si="2"/>
        <v>1029.6000000000001</v>
      </c>
      <c r="S8" s="34">
        <v>200</v>
      </c>
      <c r="T8" s="34">
        <f>(M8*S8)</f>
        <v>3400</v>
      </c>
      <c r="U8" s="34">
        <f>N8+R8+T8</f>
        <v>14374.6</v>
      </c>
      <c r="V8" s="34">
        <f>M8*200</f>
        <v>3400</v>
      </c>
      <c r="W8" s="34">
        <v>1</v>
      </c>
      <c r="X8" s="34">
        <v>450</v>
      </c>
      <c r="Y8" s="52">
        <f>SUM(X9*W8)</f>
        <v>450</v>
      </c>
      <c r="Z8" s="46">
        <v>0</v>
      </c>
      <c r="AA8" s="46"/>
      <c r="AB8" s="34">
        <f>V8+Y8+Z8</f>
        <v>3850</v>
      </c>
      <c r="AC8" s="56">
        <f>AB8+U8</f>
        <v>18224.599999999999</v>
      </c>
      <c r="AD8" s="57" t="str">
        <f>A8</f>
        <v>603-PR</v>
      </c>
      <c r="AE8" s="74"/>
    </row>
    <row r="9" spans="1:33" s="31" customFormat="1" ht="44.25" hidden="1" customHeight="1" x14ac:dyDescent="0.2">
      <c r="A9" s="178" t="s">
        <v>54</v>
      </c>
      <c r="B9" s="178" t="s">
        <v>629</v>
      </c>
      <c r="C9" s="180" t="s">
        <v>44</v>
      </c>
      <c r="D9" s="180" t="s">
        <v>45</v>
      </c>
      <c r="E9" s="180" t="s">
        <v>46</v>
      </c>
      <c r="F9" s="180" t="s">
        <v>62</v>
      </c>
      <c r="G9" s="180" t="s">
        <v>628</v>
      </c>
      <c r="H9" s="220">
        <v>45</v>
      </c>
      <c r="I9" s="200" t="s">
        <v>48</v>
      </c>
      <c r="J9" s="51">
        <v>585</v>
      </c>
      <c r="K9" s="52">
        <v>0</v>
      </c>
      <c r="L9" s="52">
        <v>21</v>
      </c>
      <c r="M9" s="52">
        <f t="shared" si="0"/>
        <v>21</v>
      </c>
      <c r="N9" s="34">
        <f t="shared" si="1"/>
        <v>12285</v>
      </c>
      <c r="O9" s="182">
        <v>33</v>
      </c>
      <c r="P9" s="182">
        <v>138</v>
      </c>
      <c r="Q9" s="54">
        <v>0.4</v>
      </c>
      <c r="R9" s="54">
        <f t="shared" si="2"/>
        <v>1821.6000000000001</v>
      </c>
      <c r="S9" s="34">
        <v>100</v>
      </c>
      <c r="T9" s="34">
        <f>(M9*S9)</f>
        <v>2100</v>
      </c>
      <c r="U9" s="34">
        <f>N9+R9+T9</f>
        <v>16206.6</v>
      </c>
      <c r="V9" s="34">
        <f>M9*200</f>
        <v>4200</v>
      </c>
      <c r="W9" s="34">
        <v>1</v>
      </c>
      <c r="X9" s="34">
        <v>450</v>
      </c>
      <c r="Y9" s="52">
        <f t="shared" si="3"/>
        <v>450</v>
      </c>
      <c r="Z9" s="46">
        <v>0</v>
      </c>
      <c r="AA9" s="46"/>
      <c r="AB9" s="34">
        <f>V9+Y9+Z9</f>
        <v>4650</v>
      </c>
      <c r="AC9" s="56">
        <f>AB9+U9</f>
        <v>20856.599999999999</v>
      </c>
      <c r="AD9" s="57" t="str">
        <f>A9</f>
        <v>603-PR</v>
      </c>
      <c r="AE9" s="74" t="s">
        <v>64</v>
      </c>
    </row>
    <row r="10" spans="1:33" s="31" customFormat="1" ht="75" hidden="1" customHeight="1" x14ac:dyDescent="0.2">
      <c r="A10" s="178" t="s">
        <v>54</v>
      </c>
      <c r="B10" s="178" t="s">
        <v>706</v>
      </c>
      <c r="C10" s="179" t="s">
        <v>44</v>
      </c>
      <c r="D10" s="179" t="s">
        <v>45</v>
      </c>
      <c r="E10" s="180" t="s">
        <v>65</v>
      </c>
      <c r="F10" s="180" t="s">
        <v>61</v>
      </c>
      <c r="G10" s="180" t="s">
        <v>624</v>
      </c>
      <c r="H10" s="220">
        <v>42</v>
      </c>
      <c r="I10" s="33" t="s">
        <v>48</v>
      </c>
      <c r="J10" s="51">
        <v>585</v>
      </c>
      <c r="K10" s="52">
        <v>22</v>
      </c>
      <c r="L10" s="52">
        <v>0</v>
      </c>
      <c r="M10" s="52">
        <f t="shared" si="0"/>
        <v>22</v>
      </c>
      <c r="N10" s="34">
        <f t="shared" si="1"/>
        <v>12870</v>
      </c>
      <c r="O10" s="53">
        <v>38</v>
      </c>
      <c r="P10" s="53">
        <v>140</v>
      </c>
      <c r="Q10" s="54">
        <v>0.4</v>
      </c>
      <c r="R10" s="71">
        <f t="shared" si="2"/>
        <v>2128</v>
      </c>
      <c r="S10" s="182">
        <v>200</v>
      </c>
      <c r="T10" s="55">
        <f>(M10*S10)</f>
        <v>4400</v>
      </c>
      <c r="U10" s="34">
        <f>N10+R10+T10</f>
        <v>19398</v>
      </c>
      <c r="V10" s="34">
        <f>M10*200</f>
        <v>4400</v>
      </c>
      <c r="W10" s="34">
        <v>1</v>
      </c>
      <c r="X10" s="34">
        <v>600</v>
      </c>
      <c r="Y10" s="52">
        <f t="shared" si="3"/>
        <v>600</v>
      </c>
      <c r="Z10" s="46">
        <v>0</v>
      </c>
      <c r="AA10" s="46"/>
      <c r="AB10" s="34">
        <f>V10+Y10+Z10</f>
        <v>5000</v>
      </c>
      <c r="AC10" s="56">
        <f>AB10+U10</f>
        <v>24398</v>
      </c>
      <c r="AD10" s="57" t="str">
        <f>A10</f>
        <v>603-PR</v>
      </c>
      <c r="AE10" s="74"/>
    </row>
    <row r="11" spans="1:33" s="31" customFormat="1" ht="75" hidden="1" customHeight="1" x14ac:dyDescent="0.2">
      <c r="A11" s="178" t="s">
        <v>54</v>
      </c>
      <c r="B11" s="178" t="s">
        <v>701</v>
      </c>
      <c r="C11" s="179" t="s">
        <v>44</v>
      </c>
      <c r="D11" s="179" t="s">
        <v>45</v>
      </c>
      <c r="E11" s="180" t="s">
        <v>65</v>
      </c>
      <c r="F11" s="180" t="s">
        <v>202</v>
      </c>
      <c r="G11" s="180" t="s">
        <v>626</v>
      </c>
      <c r="H11" s="220">
        <v>42</v>
      </c>
      <c r="I11" s="33" t="s">
        <v>48</v>
      </c>
      <c r="J11" s="51">
        <v>585</v>
      </c>
      <c r="K11" s="181">
        <v>25</v>
      </c>
      <c r="L11" s="52">
        <v>0</v>
      </c>
      <c r="M11" s="52">
        <f t="shared" si="0"/>
        <v>25</v>
      </c>
      <c r="N11" s="34">
        <f t="shared" si="1"/>
        <v>14625</v>
      </c>
      <c r="O11" s="53">
        <v>38</v>
      </c>
      <c r="P11" s="53">
        <v>140</v>
      </c>
      <c r="Q11" s="54">
        <v>0.4</v>
      </c>
      <c r="R11" s="71">
        <f t="shared" si="2"/>
        <v>2128</v>
      </c>
      <c r="S11" s="53">
        <v>0</v>
      </c>
      <c r="T11" s="34">
        <f>(M11*S11)</f>
        <v>0</v>
      </c>
      <c r="U11" s="34">
        <f>N11+R11+T11</f>
        <v>16753</v>
      </c>
      <c r="V11" s="34">
        <f>M11*200</f>
        <v>5000</v>
      </c>
      <c r="W11" s="34">
        <v>1</v>
      </c>
      <c r="X11" s="34">
        <v>600</v>
      </c>
      <c r="Y11" s="52">
        <f t="shared" si="3"/>
        <v>600</v>
      </c>
      <c r="Z11" s="46">
        <v>0</v>
      </c>
      <c r="AA11" s="46"/>
      <c r="AB11" s="34">
        <f>V11+Y11+Z11</f>
        <v>5600</v>
      </c>
      <c r="AC11" s="56">
        <f>AB11+U11</f>
        <v>22353</v>
      </c>
      <c r="AD11" s="57" t="str">
        <f>A11</f>
        <v>603-PR</v>
      </c>
      <c r="AE11" s="74"/>
    </row>
    <row r="12" spans="1:33" s="31" customFormat="1" ht="121" hidden="1" customHeight="1" x14ac:dyDescent="0.2">
      <c r="A12" s="178" t="s">
        <v>54</v>
      </c>
      <c r="B12" s="178" t="s">
        <v>705</v>
      </c>
      <c r="C12" s="179" t="s">
        <v>44</v>
      </c>
      <c r="D12" s="179" t="s">
        <v>45</v>
      </c>
      <c r="E12" s="180" t="s">
        <v>65</v>
      </c>
      <c r="F12" s="180" t="s">
        <v>67</v>
      </c>
      <c r="G12" s="180" t="s">
        <v>624</v>
      </c>
      <c r="H12" s="220">
        <v>42</v>
      </c>
      <c r="I12" s="33" t="s">
        <v>48</v>
      </c>
      <c r="J12" s="51">
        <v>585</v>
      </c>
      <c r="K12" s="52">
        <v>0</v>
      </c>
      <c r="L12" s="52">
        <v>20</v>
      </c>
      <c r="M12" s="52">
        <f t="shared" si="0"/>
        <v>20</v>
      </c>
      <c r="N12" s="34">
        <f t="shared" si="1"/>
        <v>11700</v>
      </c>
      <c r="O12" s="53">
        <v>46</v>
      </c>
      <c r="P12" s="53">
        <v>140</v>
      </c>
      <c r="Q12" s="54">
        <v>0.4</v>
      </c>
      <c r="R12" s="71">
        <f t="shared" si="2"/>
        <v>2576</v>
      </c>
      <c r="S12" s="182">
        <v>200</v>
      </c>
      <c r="T12" s="55">
        <f>(M12*S12)</f>
        <v>4000</v>
      </c>
      <c r="U12" s="34">
        <f>N12+R12+T12</f>
        <v>18276</v>
      </c>
      <c r="V12" s="34">
        <f>M12*200</f>
        <v>4000</v>
      </c>
      <c r="W12" s="34">
        <v>1</v>
      </c>
      <c r="X12" s="34">
        <v>600</v>
      </c>
      <c r="Y12" s="52">
        <f t="shared" si="3"/>
        <v>600</v>
      </c>
      <c r="Z12" s="46">
        <v>0</v>
      </c>
      <c r="AA12" s="46"/>
      <c r="AB12" s="34">
        <f>V12+Y12+Z12</f>
        <v>4600</v>
      </c>
      <c r="AC12" s="56">
        <f>AB12+U12</f>
        <v>22876</v>
      </c>
      <c r="AD12" s="57" t="str">
        <f>A12</f>
        <v>603-PR</v>
      </c>
      <c r="AE12" s="74"/>
    </row>
    <row r="13" spans="1:33" s="31" customFormat="1" ht="63" hidden="1" customHeight="1" x14ac:dyDescent="0.2">
      <c r="A13" s="178" t="s">
        <v>54</v>
      </c>
      <c r="B13" s="178" t="s">
        <v>707</v>
      </c>
      <c r="C13" s="179" t="s">
        <v>44</v>
      </c>
      <c r="D13" s="179" t="s">
        <v>45</v>
      </c>
      <c r="E13" s="180" t="s">
        <v>703</v>
      </c>
      <c r="F13" s="194" t="s">
        <v>214</v>
      </c>
      <c r="G13" s="180" t="s">
        <v>626</v>
      </c>
      <c r="H13" s="246">
        <v>42</v>
      </c>
      <c r="I13" s="178" t="s">
        <v>48</v>
      </c>
      <c r="J13" s="183">
        <v>585</v>
      </c>
      <c r="K13" s="181">
        <v>0</v>
      </c>
      <c r="L13" s="181">
        <v>28</v>
      </c>
      <c r="M13" s="181">
        <f t="shared" si="0"/>
        <v>28</v>
      </c>
      <c r="N13" s="55">
        <f t="shared" si="1"/>
        <v>16380</v>
      </c>
      <c r="O13" s="182">
        <v>33</v>
      </c>
      <c r="P13" s="182">
        <v>76</v>
      </c>
      <c r="Q13" s="184">
        <v>0.4</v>
      </c>
      <c r="R13" s="185">
        <f t="shared" si="2"/>
        <v>1003.2</v>
      </c>
      <c r="S13" s="182">
        <v>50</v>
      </c>
      <c r="T13" s="55">
        <f>(M13*S13)</f>
        <v>1400</v>
      </c>
      <c r="U13" s="55">
        <f>N13+R13+T13</f>
        <v>18783.2</v>
      </c>
      <c r="V13" s="55">
        <f>M13*200</f>
        <v>5600</v>
      </c>
      <c r="W13" s="55">
        <v>1</v>
      </c>
      <c r="X13" s="55">
        <v>550</v>
      </c>
      <c r="Y13" s="181">
        <f t="shared" si="3"/>
        <v>550</v>
      </c>
      <c r="Z13" s="189">
        <v>0</v>
      </c>
      <c r="AA13" s="189"/>
      <c r="AB13" s="55">
        <f>V13+Y13+Z13</f>
        <v>6150</v>
      </c>
      <c r="AC13" s="192">
        <f>AB13+U13</f>
        <v>24933.200000000001</v>
      </c>
      <c r="AD13" s="57" t="str">
        <f>A13</f>
        <v>603-PR</v>
      </c>
      <c r="AE13" s="74"/>
    </row>
    <row r="14" spans="1:33" s="31" customFormat="1" ht="116" hidden="1" customHeight="1" x14ac:dyDescent="0.2">
      <c r="A14" s="178" t="s">
        <v>54</v>
      </c>
      <c r="B14" s="178" t="s">
        <v>710</v>
      </c>
      <c r="C14" s="179" t="s">
        <v>44</v>
      </c>
      <c r="D14" s="179" t="s">
        <v>50</v>
      </c>
      <c r="E14" s="180" t="s">
        <v>51</v>
      </c>
      <c r="F14" s="180" t="s">
        <v>71</v>
      </c>
      <c r="G14" s="180" t="s">
        <v>633</v>
      </c>
      <c r="H14" s="220">
        <v>45</v>
      </c>
      <c r="I14" s="33" t="s">
        <v>48</v>
      </c>
      <c r="J14" s="51">
        <v>585</v>
      </c>
      <c r="K14" s="181">
        <v>0</v>
      </c>
      <c r="L14" s="181">
        <v>0</v>
      </c>
      <c r="M14" s="52">
        <f t="shared" si="0"/>
        <v>0</v>
      </c>
      <c r="N14" s="34">
        <f t="shared" si="1"/>
        <v>0</v>
      </c>
      <c r="O14" s="53">
        <v>0</v>
      </c>
      <c r="P14" s="53">
        <v>138</v>
      </c>
      <c r="Q14" s="54">
        <v>0.4</v>
      </c>
      <c r="R14" s="71">
        <f t="shared" si="2"/>
        <v>0</v>
      </c>
      <c r="S14" s="53">
        <v>75</v>
      </c>
      <c r="T14" s="34">
        <f>(M14*S14)</f>
        <v>0</v>
      </c>
      <c r="U14" s="34">
        <f>N14+R14+T14</f>
        <v>0</v>
      </c>
      <c r="V14" s="34">
        <f>M14*200</f>
        <v>0</v>
      </c>
      <c r="W14" s="34">
        <v>0</v>
      </c>
      <c r="X14" s="34">
        <v>500</v>
      </c>
      <c r="Y14" s="52">
        <f t="shared" si="3"/>
        <v>0</v>
      </c>
      <c r="Z14" s="46">
        <v>0</v>
      </c>
      <c r="AA14" s="46"/>
      <c r="AB14" s="34">
        <f>V14+Y14+Z14</f>
        <v>0</v>
      </c>
      <c r="AC14" s="56">
        <f>AB14+U14</f>
        <v>0</v>
      </c>
      <c r="AD14" s="57" t="str">
        <f>A14</f>
        <v>603-PR</v>
      </c>
      <c r="AE14" s="74"/>
    </row>
    <row r="15" spans="1:33" s="31" customFormat="1" ht="76" hidden="1" customHeight="1" x14ac:dyDescent="0.2">
      <c r="A15" s="178" t="s">
        <v>73</v>
      </c>
      <c r="B15" s="178" t="s">
        <v>704</v>
      </c>
      <c r="C15" s="179" t="s">
        <v>44</v>
      </c>
      <c r="D15" s="179" t="s">
        <v>50</v>
      </c>
      <c r="E15" s="180" t="s">
        <v>51</v>
      </c>
      <c r="F15" s="241" t="s">
        <v>52</v>
      </c>
      <c r="G15" s="180" t="s">
        <v>628</v>
      </c>
      <c r="H15" s="246">
        <v>42</v>
      </c>
      <c r="I15" s="178" t="s">
        <v>48</v>
      </c>
      <c r="J15" s="183">
        <v>585</v>
      </c>
      <c r="K15" s="181">
        <v>25</v>
      </c>
      <c r="L15" s="181">
        <v>0</v>
      </c>
      <c r="M15" s="181">
        <f t="shared" si="0"/>
        <v>25</v>
      </c>
      <c r="N15" s="55">
        <f t="shared" si="1"/>
        <v>14625</v>
      </c>
      <c r="O15" s="182">
        <v>33</v>
      </c>
      <c r="P15" s="182">
        <v>138</v>
      </c>
      <c r="Q15" s="185">
        <v>0.4</v>
      </c>
      <c r="R15" s="184">
        <f t="shared" si="2"/>
        <v>1821.6000000000001</v>
      </c>
      <c r="S15" s="182">
        <v>200</v>
      </c>
      <c r="T15" s="55">
        <f>(M15*S15)</f>
        <v>5000</v>
      </c>
      <c r="U15" s="55">
        <f>N15+R15+T15</f>
        <v>21446.6</v>
      </c>
      <c r="V15" s="55">
        <f>M15*200</f>
        <v>5000</v>
      </c>
      <c r="W15" s="55">
        <v>1</v>
      </c>
      <c r="X15" s="55">
        <v>500</v>
      </c>
      <c r="Y15" s="181">
        <f t="shared" si="3"/>
        <v>500</v>
      </c>
      <c r="Z15" s="189">
        <v>0</v>
      </c>
      <c r="AA15" s="189"/>
      <c r="AB15" s="55">
        <f>V15+Y15+Z15</f>
        <v>5500</v>
      </c>
      <c r="AC15" s="192">
        <f>AB15+U15</f>
        <v>26946.6</v>
      </c>
      <c r="AD15" s="57" t="str">
        <f>A15</f>
        <v>604-PR</v>
      </c>
      <c r="AE15" s="74" t="s">
        <v>75</v>
      </c>
    </row>
    <row r="16" spans="1:33" s="31" customFormat="1" ht="68" hidden="1" customHeight="1" x14ac:dyDescent="0.2">
      <c r="A16" s="178" t="s">
        <v>76</v>
      </c>
      <c r="B16" s="178" t="s">
        <v>665</v>
      </c>
      <c r="C16" s="233" t="s">
        <v>77</v>
      </c>
      <c r="D16" s="234">
        <v>0</v>
      </c>
      <c r="E16" s="234">
        <v>0</v>
      </c>
      <c r="F16" s="235" t="s">
        <v>78</v>
      </c>
      <c r="G16" s="235" t="s">
        <v>79</v>
      </c>
      <c r="H16" s="220">
        <v>42</v>
      </c>
      <c r="I16" s="33" t="s">
        <v>37</v>
      </c>
      <c r="J16" s="70">
        <v>753</v>
      </c>
      <c r="K16" s="52">
        <v>0</v>
      </c>
      <c r="L16" s="52">
        <v>0</v>
      </c>
      <c r="M16" s="52">
        <v>0</v>
      </c>
      <c r="N16" s="61">
        <f>SUM(D16+E16)*J16</f>
        <v>0</v>
      </c>
      <c r="O16" s="53">
        <v>0</v>
      </c>
      <c r="P16" s="53">
        <v>0</v>
      </c>
      <c r="Q16" s="71">
        <v>0</v>
      </c>
      <c r="R16" s="71">
        <f>SUM(M16*135)</f>
        <v>0</v>
      </c>
      <c r="S16" s="53">
        <v>0</v>
      </c>
      <c r="T16" s="34">
        <f>(M16*S16)</f>
        <v>0</v>
      </c>
      <c r="U16" s="34">
        <f>N16+R16+T16</f>
        <v>0</v>
      </c>
      <c r="V16" s="34">
        <v>0</v>
      </c>
      <c r="W16" s="34">
        <v>0</v>
      </c>
      <c r="X16" s="34">
        <v>0</v>
      </c>
      <c r="Y16" s="52">
        <v>0</v>
      </c>
      <c r="Z16" s="46">
        <v>0</v>
      </c>
      <c r="AA16" s="46"/>
      <c r="AB16" s="34">
        <v>0</v>
      </c>
      <c r="AC16" s="56">
        <f>AB16+U16</f>
        <v>0</v>
      </c>
      <c r="AD16" s="57" t="str">
        <f>A16</f>
        <v>605-PR</v>
      </c>
      <c r="AE16" s="74"/>
    </row>
    <row r="17" spans="1:31" s="31" customFormat="1" ht="68" hidden="1" customHeight="1" x14ac:dyDescent="0.2">
      <c r="A17" s="178" t="s">
        <v>76</v>
      </c>
      <c r="B17" s="178" t="s">
        <v>666</v>
      </c>
      <c r="C17" s="179" t="s">
        <v>77</v>
      </c>
      <c r="D17" s="232">
        <v>0</v>
      </c>
      <c r="E17" s="232">
        <v>15</v>
      </c>
      <c r="F17" s="180" t="s">
        <v>667</v>
      </c>
      <c r="G17" s="180" t="s">
        <v>668</v>
      </c>
      <c r="H17" s="220">
        <v>42</v>
      </c>
      <c r="I17" s="33" t="s">
        <v>37</v>
      </c>
      <c r="J17" s="70">
        <v>753</v>
      </c>
      <c r="K17" s="52">
        <v>0</v>
      </c>
      <c r="L17" s="52">
        <v>0</v>
      </c>
      <c r="M17" s="52">
        <v>0</v>
      </c>
      <c r="N17" s="61">
        <f>SUM(D17+E17)*J17</f>
        <v>11295</v>
      </c>
      <c r="O17" s="53">
        <v>0</v>
      </c>
      <c r="P17" s="53">
        <v>0</v>
      </c>
      <c r="Q17" s="71">
        <v>0</v>
      </c>
      <c r="R17" s="71">
        <f>SUM(M17*135)</f>
        <v>0</v>
      </c>
      <c r="S17" s="53">
        <v>0</v>
      </c>
      <c r="T17" s="34">
        <f>(M17*S17)</f>
        <v>0</v>
      </c>
      <c r="U17" s="34">
        <f>N17+R17+T17</f>
        <v>11295</v>
      </c>
      <c r="V17" s="34">
        <v>0</v>
      </c>
      <c r="W17" s="34">
        <v>0</v>
      </c>
      <c r="X17" s="34">
        <v>0</v>
      </c>
      <c r="Y17" s="52">
        <v>0</v>
      </c>
      <c r="Z17" s="46">
        <v>0</v>
      </c>
      <c r="AA17" s="46"/>
      <c r="AB17" s="34">
        <v>0</v>
      </c>
      <c r="AC17" s="56">
        <f>AB17+U17</f>
        <v>11295</v>
      </c>
      <c r="AD17" s="57" t="str">
        <f>A17</f>
        <v>605-PR</v>
      </c>
      <c r="AE17" s="74"/>
    </row>
    <row r="18" spans="1:31" s="31" customFormat="1" ht="44" hidden="1" customHeight="1" x14ac:dyDescent="0.2">
      <c r="A18" s="33" t="s">
        <v>76</v>
      </c>
      <c r="B18" s="33"/>
      <c r="C18" s="28" t="s">
        <v>77</v>
      </c>
      <c r="D18" s="60">
        <v>15</v>
      </c>
      <c r="E18" s="60">
        <v>14</v>
      </c>
      <c r="F18" s="35" t="s">
        <v>80</v>
      </c>
      <c r="G18" s="35" t="s">
        <v>81</v>
      </c>
      <c r="H18" s="220">
        <v>43</v>
      </c>
      <c r="I18" s="33" t="s">
        <v>37</v>
      </c>
      <c r="J18" s="70">
        <v>753</v>
      </c>
      <c r="K18" s="52">
        <v>0</v>
      </c>
      <c r="L18" s="52">
        <v>0</v>
      </c>
      <c r="M18" s="52">
        <v>0</v>
      </c>
      <c r="N18" s="61">
        <f t="shared" ref="N18:N34" si="4">SUM(D18+E18)*J18</f>
        <v>21837</v>
      </c>
      <c r="O18" s="53">
        <v>0</v>
      </c>
      <c r="P18" s="53">
        <v>0</v>
      </c>
      <c r="Q18" s="71">
        <v>0</v>
      </c>
      <c r="R18" s="71">
        <f t="shared" ref="R18:R34" si="5">SUM(M18*135)</f>
        <v>0</v>
      </c>
      <c r="S18" s="53">
        <v>0</v>
      </c>
      <c r="T18" s="34">
        <f>(M18*S18)</f>
        <v>0</v>
      </c>
      <c r="U18" s="34">
        <f>N18+R18+T18</f>
        <v>21837</v>
      </c>
      <c r="V18" s="34">
        <v>0</v>
      </c>
      <c r="W18" s="34">
        <v>0</v>
      </c>
      <c r="X18" s="34">
        <v>0</v>
      </c>
      <c r="Y18" s="52">
        <v>0</v>
      </c>
      <c r="Z18" s="46">
        <v>0</v>
      </c>
      <c r="AA18" s="46"/>
      <c r="AB18" s="34">
        <v>0</v>
      </c>
      <c r="AC18" s="56">
        <f>AB18+U18</f>
        <v>21837</v>
      </c>
      <c r="AD18" s="57" t="str">
        <f>A18</f>
        <v>605-PR</v>
      </c>
      <c r="AE18" s="74"/>
    </row>
    <row r="19" spans="1:31" s="31" customFormat="1" ht="58" hidden="1" customHeight="1" x14ac:dyDescent="0.2">
      <c r="A19" s="178" t="s">
        <v>76</v>
      </c>
      <c r="B19" s="178" t="s">
        <v>664</v>
      </c>
      <c r="C19" s="179" t="s">
        <v>77</v>
      </c>
      <c r="D19" s="232">
        <v>15</v>
      </c>
      <c r="E19" s="232">
        <v>15</v>
      </c>
      <c r="F19" s="180" t="s">
        <v>657</v>
      </c>
      <c r="G19" s="180" t="s">
        <v>658</v>
      </c>
      <c r="H19" s="220">
        <v>42</v>
      </c>
      <c r="I19" s="33" t="s">
        <v>37</v>
      </c>
      <c r="J19" s="70">
        <v>1200</v>
      </c>
      <c r="K19" s="52">
        <v>0</v>
      </c>
      <c r="L19" s="52">
        <v>0</v>
      </c>
      <c r="M19" s="52">
        <v>0</v>
      </c>
      <c r="N19" s="61">
        <f t="shared" si="4"/>
        <v>36000</v>
      </c>
      <c r="O19" s="53">
        <v>0</v>
      </c>
      <c r="P19" s="53">
        <v>0</v>
      </c>
      <c r="Q19" s="71">
        <v>0</v>
      </c>
      <c r="R19" s="71">
        <f t="shared" si="5"/>
        <v>0</v>
      </c>
      <c r="S19" s="53">
        <v>0</v>
      </c>
      <c r="T19" s="34">
        <f>(M19*S19)</f>
        <v>0</v>
      </c>
      <c r="U19" s="34">
        <f>N19+R19+T19</f>
        <v>36000</v>
      </c>
      <c r="V19" s="34">
        <v>0</v>
      </c>
      <c r="W19" s="34">
        <v>0</v>
      </c>
      <c r="X19" s="34">
        <v>0</v>
      </c>
      <c r="Y19" s="52">
        <v>0</v>
      </c>
      <c r="Z19" s="46">
        <v>0</v>
      </c>
      <c r="AA19" s="46"/>
      <c r="AB19" s="34">
        <v>0</v>
      </c>
      <c r="AC19" s="56">
        <f>AB19+U19</f>
        <v>36000</v>
      </c>
      <c r="AD19" s="57" t="str">
        <f>A19</f>
        <v>605-PR</v>
      </c>
      <c r="AE19" s="74"/>
    </row>
    <row r="20" spans="1:31" s="31" customFormat="1" ht="48" hidden="1" customHeight="1" x14ac:dyDescent="0.2">
      <c r="A20" s="33" t="s">
        <v>76</v>
      </c>
      <c r="B20" s="33"/>
      <c r="C20" s="28" t="s">
        <v>77</v>
      </c>
      <c r="D20" s="60">
        <v>0</v>
      </c>
      <c r="E20" s="60">
        <v>10</v>
      </c>
      <c r="F20" s="35" t="s">
        <v>83</v>
      </c>
      <c r="G20" s="35" t="s">
        <v>84</v>
      </c>
      <c r="H20" s="220">
        <v>42</v>
      </c>
      <c r="I20" s="33" t="s">
        <v>37</v>
      </c>
      <c r="J20" s="70">
        <v>753</v>
      </c>
      <c r="K20" s="52">
        <v>0</v>
      </c>
      <c r="L20" s="52">
        <v>0</v>
      </c>
      <c r="M20" s="52">
        <v>0</v>
      </c>
      <c r="N20" s="61">
        <f t="shared" si="4"/>
        <v>7530</v>
      </c>
      <c r="O20" s="53">
        <v>0</v>
      </c>
      <c r="P20" s="53">
        <v>0</v>
      </c>
      <c r="Q20" s="71">
        <v>0</v>
      </c>
      <c r="R20" s="71">
        <f t="shared" si="5"/>
        <v>0</v>
      </c>
      <c r="S20" s="53">
        <v>0</v>
      </c>
      <c r="T20" s="34">
        <f>(M20*S20)</f>
        <v>0</v>
      </c>
      <c r="U20" s="34">
        <f>N20+R20+T20</f>
        <v>7530</v>
      </c>
      <c r="V20" s="34">
        <v>0</v>
      </c>
      <c r="W20" s="34">
        <v>0</v>
      </c>
      <c r="X20" s="34">
        <v>0</v>
      </c>
      <c r="Y20" s="52">
        <v>0</v>
      </c>
      <c r="Z20" s="46">
        <v>0</v>
      </c>
      <c r="AA20" s="46"/>
      <c r="AB20" s="34">
        <v>0</v>
      </c>
      <c r="AC20" s="56">
        <f>AB20+U20</f>
        <v>7530</v>
      </c>
      <c r="AD20" s="57" t="str">
        <f>A20</f>
        <v>605-PR</v>
      </c>
      <c r="AE20" s="74"/>
    </row>
    <row r="21" spans="1:31" s="31" customFormat="1" ht="58" hidden="1" customHeight="1" x14ac:dyDescent="0.2">
      <c r="A21" s="62" t="s">
        <v>76</v>
      </c>
      <c r="B21" s="62"/>
      <c r="C21" s="63" t="s">
        <v>77</v>
      </c>
      <c r="D21" s="64">
        <v>0</v>
      </c>
      <c r="E21" s="64">
        <v>0</v>
      </c>
      <c r="F21" s="37" t="s">
        <v>85</v>
      </c>
      <c r="G21" s="37" t="s">
        <v>86</v>
      </c>
      <c r="H21" s="245">
        <v>42</v>
      </c>
      <c r="I21" s="62" t="s">
        <v>37</v>
      </c>
      <c r="J21" s="65">
        <v>1200</v>
      </c>
      <c r="K21" s="40">
        <v>0</v>
      </c>
      <c r="L21" s="40">
        <v>0</v>
      </c>
      <c r="M21" s="40">
        <v>0</v>
      </c>
      <c r="N21" s="66">
        <f t="shared" si="4"/>
        <v>0</v>
      </c>
      <c r="O21" s="42">
        <v>0</v>
      </c>
      <c r="P21" s="42">
        <v>0</v>
      </c>
      <c r="Q21" s="67">
        <v>0</v>
      </c>
      <c r="R21" s="67">
        <f t="shared" si="5"/>
        <v>0</v>
      </c>
      <c r="S21" s="42">
        <v>0</v>
      </c>
      <c r="T21" s="41">
        <f>(M21*S21)</f>
        <v>0</v>
      </c>
      <c r="U21" s="41">
        <f>N21+R21+T21</f>
        <v>0</v>
      </c>
      <c r="V21" s="41">
        <v>0</v>
      </c>
      <c r="W21" s="41">
        <v>0</v>
      </c>
      <c r="X21" s="41">
        <v>0</v>
      </c>
      <c r="Y21" s="40">
        <v>0</v>
      </c>
      <c r="Z21" s="45">
        <v>0</v>
      </c>
      <c r="AA21" s="45"/>
      <c r="AB21" s="41">
        <v>0</v>
      </c>
      <c r="AC21" s="47">
        <f>AB21+U21</f>
        <v>0</v>
      </c>
      <c r="AD21" s="49" t="str">
        <f>A21</f>
        <v>605-PR</v>
      </c>
      <c r="AE21" s="74"/>
    </row>
    <row r="22" spans="1:31" s="31" customFormat="1" ht="61" hidden="1" customHeight="1" x14ac:dyDescent="0.2">
      <c r="A22" s="178" t="s">
        <v>76</v>
      </c>
      <c r="B22" s="178" t="s">
        <v>663</v>
      </c>
      <c r="C22" s="233" t="s">
        <v>77</v>
      </c>
      <c r="D22" s="234">
        <v>0</v>
      </c>
      <c r="E22" s="234">
        <v>0</v>
      </c>
      <c r="F22" s="235" t="s">
        <v>78</v>
      </c>
      <c r="G22" s="235" t="s">
        <v>87</v>
      </c>
      <c r="H22" s="220">
        <v>42</v>
      </c>
      <c r="I22" s="33" t="s">
        <v>37</v>
      </c>
      <c r="J22" s="70">
        <v>1200</v>
      </c>
      <c r="K22" s="52">
        <v>0</v>
      </c>
      <c r="L22" s="52">
        <v>0</v>
      </c>
      <c r="M22" s="52">
        <v>0</v>
      </c>
      <c r="N22" s="61">
        <f t="shared" si="4"/>
        <v>0</v>
      </c>
      <c r="O22" s="53">
        <v>0</v>
      </c>
      <c r="P22" s="53">
        <v>0</v>
      </c>
      <c r="Q22" s="71">
        <v>0</v>
      </c>
      <c r="R22" s="71">
        <f t="shared" si="5"/>
        <v>0</v>
      </c>
      <c r="S22" s="53">
        <v>0</v>
      </c>
      <c r="T22" s="34">
        <f>(M22*S22)</f>
        <v>0</v>
      </c>
      <c r="U22" s="34">
        <f>N22+R22+T22</f>
        <v>0</v>
      </c>
      <c r="V22" s="34">
        <v>0</v>
      </c>
      <c r="W22" s="34">
        <v>0</v>
      </c>
      <c r="X22" s="34">
        <v>0</v>
      </c>
      <c r="Y22" s="52">
        <v>0</v>
      </c>
      <c r="Z22" s="46">
        <v>0</v>
      </c>
      <c r="AA22" s="46"/>
      <c r="AB22" s="34">
        <v>0</v>
      </c>
      <c r="AC22" s="56">
        <f>AB22+U22</f>
        <v>0</v>
      </c>
      <c r="AD22" s="57"/>
      <c r="AE22" s="74"/>
    </row>
    <row r="23" spans="1:31" s="31" customFormat="1" ht="39.75" hidden="1" customHeight="1" x14ac:dyDescent="0.2">
      <c r="A23" s="33" t="s">
        <v>76</v>
      </c>
      <c r="B23" s="33"/>
      <c r="C23" s="28" t="s">
        <v>77</v>
      </c>
      <c r="D23" s="60">
        <v>0</v>
      </c>
      <c r="E23" s="60">
        <v>20</v>
      </c>
      <c r="F23" s="35" t="s">
        <v>88</v>
      </c>
      <c r="G23" s="35" t="s">
        <v>89</v>
      </c>
      <c r="H23" s="220">
        <v>42</v>
      </c>
      <c r="I23" s="33" t="s">
        <v>37</v>
      </c>
      <c r="J23" s="70">
        <v>1200</v>
      </c>
      <c r="K23" s="52">
        <v>0</v>
      </c>
      <c r="L23" s="52">
        <v>0</v>
      </c>
      <c r="M23" s="52">
        <v>0</v>
      </c>
      <c r="N23" s="61">
        <f t="shared" si="4"/>
        <v>24000</v>
      </c>
      <c r="O23" s="53">
        <v>0</v>
      </c>
      <c r="P23" s="53">
        <v>0</v>
      </c>
      <c r="Q23" s="71">
        <v>0</v>
      </c>
      <c r="R23" s="71">
        <f t="shared" si="5"/>
        <v>0</v>
      </c>
      <c r="S23" s="53">
        <v>0</v>
      </c>
      <c r="T23" s="34">
        <f>(M23*S23)</f>
        <v>0</v>
      </c>
      <c r="U23" s="34">
        <f>N23+R23+T23</f>
        <v>24000</v>
      </c>
      <c r="V23" s="34">
        <v>0</v>
      </c>
      <c r="W23" s="34">
        <v>0</v>
      </c>
      <c r="X23" s="34">
        <v>0</v>
      </c>
      <c r="Y23" s="52">
        <v>0</v>
      </c>
      <c r="Z23" s="46">
        <v>0</v>
      </c>
      <c r="AA23" s="46"/>
      <c r="AB23" s="34">
        <v>0</v>
      </c>
      <c r="AC23" s="56">
        <f>AB23+U23</f>
        <v>24000</v>
      </c>
      <c r="AD23" s="57" t="str">
        <f>A23</f>
        <v>605-PR</v>
      </c>
      <c r="AE23" s="74"/>
    </row>
    <row r="24" spans="1:31" s="31" customFormat="1" ht="39.75" hidden="1" customHeight="1" x14ac:dyDescent="0.2">
      <c r="A24" s="33" t="s">
        <v>76</v>
      </c>
      <c r="B24" s="33"/>
      <c r="C24" s="28" t="s">
        <v>77</v>
      </c>
      <c r="D24" s="60">
        <v>0</v>
      </c>
      <c r="E24" s="60">
        <v>20</v>
      </c>
      <c r="F24" s="35" t="s">
        <v>90</v>
      </c>
      <c r="G24" s="35" t="s">
        <v>91</v>
      </c>
      <c r="H24" s="220">
        <v>42</v>
      </c>
      <c r="I24" s="33" t="s">
        <v>37</v>
      </c>
      <c r="J24" s="70">
        <v>1200</v>
      </c>
      <c r="K24" s="52">
        <v>0</v>
      </c>
      <c r="L24" s="52">
        <v>0</v>
      </c>
      <c r="M24" s="52">
        <v>0</v>
      </c>
      <c r="N24" s="61">
        <f t="shared" si="4"/>
        <v>24000</v>
      </c>
      <c r="O24" s="53">
        <v>0</v>
      </c>
      <c r="P24" s="53">
        <v>0</v>
      </c>
      <c r="Q24" s="71">
        <v>0</v>
      </c>
      <c r="R24" s="71">
        <f t="shared" si="5"/>
        <v>0</v>
      </c>
      <c r="S24" s="53">
        <v>0</v>
      </c>
      <c r="T24" s="34">
        <f>(M24*S24)</f>
        <v>0</v>
      </c>
      <c r="U24" s="34">
        <f>N24+R24+T24</f>
        <v>24000</v>
      </c>
      <c r="V24" s="34">
        <v>0</v>
      </c>
      <c r="W24" s="34">
        <v>0</v>
      </c>
      <c r="X24" s="34">
        <v>0</v>
      </c>
      <c r="Y24" s="52">
        <v>0</v>
      </c>
      <c r="Z24" s="46">
        <v>0</v>
      </c>
      <c r="AA24" s="46"/>
      <c r="AB24" s="34">
        <v>0</v>
      </c>
      <c r="AC24" s="56">
        <f>AB24+U24</f>
        <v>24000</v>
      </c>
      <c r="AD24" s="57" t="str">
        <f>A24</f>
        <v>605-PR</v>
      </c>
      <c r="AE24" s="74"/>
    </row>
    <row r="25" spans="1:31" s="31" customFormat="1" ht="39.75" hidden="1" customHeight="1" x14ac:dyDescent="0.2">
      <c r="A25" s="33" t="s">
        <v>76</v>
      </c>
      <c r="B25" s="33"/>
      <c r="C25" s="28" t="s">
        <v>77</v>
      </c>
      <c r="D25" s="60">
        <v>0</v>
      </c>
      <c r="E25" s="60">
        <v>34</v>
      </c>
      <c r="F25" s="35" t="s">
        <v>92</v>
      </c>
      <c r="G25" s="35" t="s">
        <v>93</v>
      </c>
      <c r="H25" s="220">
        <v>42</v>
      </c>
      <c r="I25" s="33" t="s">
        <v>37</v>
      </c>
      <c r="J25" s="70">
        <v>1200</v>
      </c>
      <c r="K25" s="52">
        <v>0</v>
      </c>
      <c r="L25" s="52">
        <v>0</v>
      </c>
      <c r="M25" s="52">
        <v>0</v>
      </c>
      <c r="N25" s="61">
        <f t="shared" si="4"/>
        <v>40800</v>
      </c>
      <c r="O25" s="53">
        <v>0</v>
      </c>
      <c r="P25" s="53">
        <v>0</v>
      </c>
      <c r="Q25" s="71">
        <v>0</v>
      </c>
      <c r="R25" s="71">
        <f t="shared" si="5"/>
        <v>0</v>
      </c>
      <c r="S25" s="53">
        <v>0</v>
      </c>
      <c r="T25" s="34">
        <f>(M25*S25)</f>
        <v>0</v>
      </c>
      <c r="U25" s="34">
        <f>N25+R25+T25</f>
        <v>40800</v>
      </c>
      <c r="V25" s="34">
        <v>0</v>
      </c>
      <c r="W25" s="34">
        <v>0</v>
      </c>
      <c r="X25" s="34">
        <v>0</v>
      </c>
      <c r="Y25" s="52">
        <v>0</v>
      </c>
      <c r="Z25" s="46">
        <v>0</v>
      </c>
      <c r="AA25" s="46"/>
      <c r="AB25" s="34">
        <v>0</v>
      </c>
      <c r="AC25" s="56">
        <f>AB25+U25</f>
        <v>40800</v>
      </c>
      <c r="AD25" s="57" t="str">
        <f>A25</f>
        <v>605-PR</v>
      </c>
      <c r="AE25" s="74"/>
    </row>
    <row r="26" spans="1:31" s="31" customFormat="1" ht="64" hidden="1" customHeight="1" x14ac:dyDescent="0.2">
      <c r="A26" s="33" t="s">
        <v>76</v>
      </c>
      <c r="B26" s="33"/>
      <c r="C26" s="28" t="s">
        <v>77</v>
      </c>
      <c r="D26" s="60">
        <v>0</v>
      </c>
      <c r="E26" s="60">
        <v>40</v>
      </c>
      <c r="F26" s="35" t="s">
        <v>94</v>
      </c>
      <c r="G26" s="35" t="s">
        <v>95</v>
      </c>
      <c r="H26" s="220">
        <v>42</v>
      </c>
      <c r="I26" s="33" t="s">
        <v>37</v>
      </c>
      <c r="J26" s="70">
        <v>753</v>
      </c>
      <c r="K26" s="52">
        <v>0</v>
      </c>
      <c r="L26" s="52">
        <v>0</v>
      </c>
      <c r="M26" s="52">
        <v>0</v>
      </c>
      <c r="N26" s="61">
        <f t="shared" si="4"/>
        <v>30120</v>
      </c>
      <c r="O26" s="53">
        <v>0</v>
      </c>
      <c r="P26" s="53">
        <v>0</v>
      </c>
      <c r="Q26" s="71">
        <v>0</v>
      </c>
      <c r="R26" s="71">
        <f t="shared" si="5"/>
        <v>0</v>
      </c>
      <c r="S26" s="53">
        <v>0</v>
      </c>
      <c r="T26" s="34">
        <f>(M26*S26)</f>
        <v>0</v>
      </c>
      <c r="U26" s="34">
        <f>N26+R26+T26</f>
        <v>30120</v>
      </c>
      <c r="V26" s="34">
        <v>0</v>
      </c>
      <c r="W26" s="34">
        <v>0</v>
      </c>
      <c r="X26" s="34">
        <v>0</v>
      </c>
      <c r="Y26" s="52">
        <v>0</v>
      </c>
      <c r="Z26" s="46">
        <v>0</v>
      </c>
      <c r="AA26" s="46"/>
      <c r="AB26" s="34">
        <v>0</v>
      </c>
      <c r="AC26" s="56">
        <f>AB26+U26</f>
        <v>30120</v>
      </c>
      <c r="AD26" s="57" t="str">
        <f>A26</f>
        <v>605-PR</v>
      </c>
      <c r="AE26" s="74"/>
    </row>
    <row r="27" spans="1:31" s="31" customFormat="1" ht="39.75" hidden="1" customHeight="1" x14ac:dyDescent="0.2">
      <c r="A27" s="33" t="s">
        <v>76</v>
      </c>
      <c r="B27" s="33"/>
      <c r="C27" s="28" t="s">
        <v>77</v>
      </c>
      <c r="D27" s="60">
        <v>0</v>
      </c>
      <c r="E27" s="60">
        <v>0</v>
      </c>
      <c r="F27" s="202" t="s">
        <v>96</v>
      </c>
      <c r="G27" s="35" t="s">
        <v>97</v>
      </c>
      <c r="H27" s="220">
        <v>42</v>
      </c>
      <c r="I27" s="33" t="s">
        <v>37</v>
      </c>
      <c r="J27" s="70">
        <v>753</v>
      </c>
      <c r="K27" s="52">
        <v>0</v>
      </c>
      <c r="L27" s="52">
        <v>0</v>
      </c>
      <c r="M27" s="52">
        <v>0</v>
      </c>
      <c r="N27" s="61">
        <f t="shared" si="4"/>
        <v>0</v>
      </c>
      <c r="O27" s="53">
        <v>0</v>
      </c>
      <c r="P27" s="53">
        <v>0</v>
      </c>
      <c r="Q27" s="71">
        <v>0</v>
      </c>
      <c r="R27" s="71">
        <f t="shared" si="5"/>
        <v>0</v>
      </c>
      <c r="S27" s="53">
        <v>0</v>
      </c>
      <c r="T27" s="34">
        <f>(M27*S27)</f>
        <v>0</v>
      </c>
      <c r="U27" s="34">
        <f>N27+R27+T27</f>
        <v>0</v>
      </c>
      <c r="V27" s="34">
        <v>0</v>
      </c>
      <c r="W27" s="34">
        <v>0</v>
      </c>
      <c r="X27" s="34">
        <v>0</v>
      </c>
      <c r="Y27" s="52">
        <v>0</v>
      </c>
      <c r="Z27" s="46">
        <v>0</v>
      </c>
      <c r="AA27" s="46"/>
      <c r="AB27" s="34">
        <v>0</v>
      </c>
      <c r="AC27" s="56">
        <f>AB27+U27</f>
        <v>0</v>
      </c>
      <c r="AD27" s="57" t="str">
        <f>A27</f>
        <v>605-PR</v>
      </c>
      <c r="AE27" s="74"/>
    </row>
    <row r="28" spans="1:31" s="31" customFormat="1" ht="42" hidden="1" customHeight="1" x14ac:dyDescent="0.2">
      <c r="A28" s="33" t="s">
        <v>76</v>
      </c>
      <c r="B28" s="33"/>
      <c r="C28" s="28" t="s">
        <v>77</v>
      </c>
      <c r="D28" s="60">
        <v>0</v>
      </c>
      <c r="E28" s="60">
        <v>0</v>
      </c>
      <c r="F28" s="28" t="s">
        <v>98</v>
      </c>
      <c r="G28" s="35" t="s">
        <v>99</v>
      </c>
      <c r="H28" s="220">
        <v>42</v>
      </c>
      <c r="I28" s="33" t="s">
        <v>37</v>
      </c>
      <c r="J28" s="70">
        <v>753</v>
      </c>
      <c r="K28" s="52">
        <v>0</v>
      </c>
      <c r="L28" s="52">
        <v>0</v>
      </c>
      <c r="M28" s="52">
        <v>0</v>
      </c>
      <c r="N28" s="61">
        <f t="shared" si="4"/>
        <v>0</v>
      </c>
      <c r="O28" s="53">
        <v>0</v>
      </c>
      <c r="P28" s="53">
        <v>0</v>
      </c>
      <c r="Q28" s="71">
        <v>0</v>
      </c>
      <c r="R28" s="71">
        <f t="shared" si="5"/>
        <v>0</v>
      </c>
      <c r="S28" s="53">
        <v>0</v>
      </c>
      <c r="T28" s="34">
        <f>(M28*S28)</f>
        <v>0</v>
      </c>
      <c r="U28" s="34">
        <f>N28+R28+T28</f>
        <v>0</v>
      </c>
      <c r="V28" s="34">
        <v>0</v>
      </c>
      <c r="W28" s="34">
        <v>0</v>
      </c>
      <c r="X28" s="34">
        <v>0</v>
      </c>
      <c r="Y28" s="52">
        <v>0</v>
      </c>
      <c r="Z28" s="46">
        <v>0</v>
      </c>
      <c r="AA28" s="46"/>
      <c r="AB28" s="34">
        <v>0</v>
      </c>
      <c r="AC28" s="56">
        <f>AB28+U28</f>
        <v>0</v>
      </c>
      <c r="AD28" s="57" t="str">
        <f>A28</f>
        <v>605-PR</v>
      </c>
      <c r="AE28" s="74"/>
    </row>
    <row r="29" spans="1:31" s="31" customFormat="1" ht="47" hidden="1" customHeight="1" x14ac:dyDescent="0.2">
      <c r="A29" s="33" t="s">
        <v>76</v>
      </c>
      <c r="B29" s="33"/>
      <c r="C29" s="28" t="s">
        <v>77</v>
      </c>
      <c r="D29" s="60">
        <v>0</v>
      </c>
      <c r="E29" s="60">
        <v>0</v>
      </c>
      <c r="F29" s="35" t="s">
        <v>85</v>
      </c>
      <c r="G29" s="35" t="s">
        <v>86</v>
      </c>
      <c r="H29" s="220">
        <v>42</v>
      </c>
      <c r="I29" s="33" t="s">
        <v>37</v>
      </c>
      <c r="J29" s="70">
        <v>1200</v>
      </c>
      <c r="K29" s="52">
        <v>0</v>
      </c>
      <c r="L29" s="52">
        <v>0</v>
      </c>
      <c r="M29" s="52">
        <v>0</v>
      </c>
      <c r="N29" s="61">
        <f t="shared" si="4"/>
        <v>0</v>
      </c>
      <c r="O29" s="53">
        <v>0</v>
      </c>
      <c r="P29" s="53">
        <v>0</v>
      </c>
      <c r="Q29" s="71">
        <v>0</v>
      </c>
      <c r="R29" s="71">
        <f t="shared" si="5"/>
        <v>0</v>
      </c>
      <c r="S29" s="53">
        <v>0</v>
      </c>
      <c r="T29" s="34">
        <f>(M29*S29)</f>
        <v>0</v>
      </c>
      <c r="U29" s="34">
        <f>N29+R29+T29</f>
        <v>0</v>
      </c>
      <c r="V29" s="34">
        <v>0</v>
      </c>
      <c r="W29" s="34">
        <v>0</v>
      </c>
      <c r="X29" s="34">
        <v>0</v>
      </c>
      <c r="Y29" s="52">
        <v>0</v>
      </c>
      <c r="Z29" s="46">
        <v>0</v>
      </c>
      <c r="AA29" s="46"/>
      <c r="AB29" s="34">
        <v>0</v>
      </c>
      <c r="AC29" s="56">
        <f>AB29+U29</f>
        <v>0</v>
      </c>
      <c r="AD29" s="57" t="str">
        <f>A29</f>
        <v>605-PR</v>
      </c>
      <c r="AE29" s="74"/>
    </row>
    <row r="30" spans="1:31" s="31" customFormat="1" ht="47" hidden="1" customHeight="1" x14ac:dyDescent="0.2">
      <c r="A30" s="33" t="s">
        <v>76</v>
      </c>
      <c r="B30" s="33"/>
      <c r="C30" s="28" t="s">
        <v>77</v>
      </c>
      <c r="D30" s="60">
        <v>15</v>
      </c>
      <c r="E30" s="60">
        <v>0</v>
      </c>
      <c r="F30" s="35" t="s">
        <v>100</v>
      </c>
      <c r="G30" s="35" t="s">
        <v>101</v>
      </c>
      <c r="H30" s="220">
        <v>42</v>
      </c>
      <c r="I30" s="33" t="s">
        <v>37</v>
      </c>
      <c r="J30" s="70">
        <v>753</v>
      </c>
      <c r="K30" s="52">
        <v>0</v>
      </c>
      <c r="L30" s="52">
        <v>0</v>
      </c>
      <c r="M30" s="52">
        <v>0</v>
      </c>
      <c r="N30" s="61">
        <f t="shared" si="4"/>
        <v>11295</v>
      </c>
      <c r="O30" s="53">
        <v>0</v>
      </c>
      <c r="P30" s="53">
        <v>0</v>
      </c>
      <c r="Q30" s="71">
        <v>0</v>
      </c>
      <c r="R30" s="71">
        <f t="shared" si="5"/>
        <v>0</v>
      </c>
      <c r="S30" s="53">
        <v>0</v>
      </c>
      <c r="T30" s="34">
        <f>(M30*S30)</f>
        <v>0</v>
      </c>
      <c r="U30" s="34">
        <f>N30+R30+T30</f>
        <v>11295</v>
      </c>
      <c r="V30" s="34">
        <v>0</v>
      </c>
      <c r="W30" s="34">
        <v>0</v>
      </c>
      <c r="X30" s="34">
        <v>0</v>
      </c>
      <c r="Y30" s="52">
        <v>0</v>
      </c>
      <c r="Z30" s="46">
        <v>0</v>
      </c>
      <c r="AA30" s="46"/>
      <c r="AB30" s="34">
        <v>0</v>
      </c>
      <c r="AC30" s="56">
        <f>AB30+U30</f>
        <v>11295</v>
      </c>
      <c r="AD30" s="57" t="str">
        <f>A30</f>
        <v>605-PR</v>
      </c>
      <c r="AE30" s="74"/>
    </row>
    <row r="31" spans="1:31" s="31" customFormat="1" ht="75" hidden="1" customHeight="1" x14ac:dyDescent="0.2">
      <c r="A31" s="33" t="s">
        <v>76</v>
      </c>
      <c r="B31" s="33" t="s">
        <v>32</v>
      </c>
      <c r="C31" s="28" t="s">
        <v>77</v>
      </c>
      <c r="D31" s="60">
        <v>40</v>
      </c>
      <c r="E31" s="60">
        <v>0</v>
      </c>
      <c r="F31" s="35" t="s">
        <v>94</v>
      </c>
      <c r="G31" s="35" t="s">
        <v>95</v>
      </c>
      <c r="H31" s="220">
        <v>42</v>
      </c>
      <c r="I31" s="33" t="s">
        <v>37</v>
      </c>
      <c r="J31" s="70">
        <v>753</v>
      </c>
      <c r="K31" s="52">
        <v>0</v>
      </c>
      <c r="L31" s="52">
        <v>0</v>
      </c>
      <c r="M31" s="52">
        <v>0</v>
      </c>
      <c r="N31" s="61">
        <f t="shared" si="4"/>
        <v>30120</v>
      </c>
      <c r="O31" s="53">
        <v>0</v>
      </c>
      <c r="P31" s="53">
        <v>0</v>
      </c>
      <c r="Q31" s="71">
        <v>0</v>
      </c>
      <c r="R31" s="71">
        <f t="shared" si="5"/>
        <v>0</v>
      </c>
      <c r="S31" s="53">
        <v>0</v>
      </c>
      <c r="T31" s="34">
        <f>(M31*S31)</f>
        <v>0</v>
      </c>
      <c r="U31" s="34">
        <f>N31+R31+T31</f>
        <v>30120</v>
      </c>
      <c r="V31" s="34">
        <v>0</v>
      </c>
      <c r="W31" s="34">
        <v>0</v>
      </c>
      <c r="X31" s="34">
        <v>0</v>
      </c>
      <c r="Y31" s="52">
        <v>0</v>
      </c>
      <c r="Z31" s="46">
        <v>0</v>
      </c>
      <c r="AA31" s="46"/>
      <c r="AB31" s="34">
        <v>0</v>
      </c>
      <c r="AC31" s="56">
        <f>AB31+U31</f>
        <v>30120</v>
      </c>
      <c r="AD31" s="57" t="str">
        <f>A31</f>
        <v>605-PR</v>
      </c>
      <c r="AE31" s="74"/>
    </row>
    <row r="32" spans="1:31" s="31" customFormat="1" ht="40" hidden="1" customHeight="1" x14ac:dyDescent="0.2">
      <c r="A32" s="33" t="s">
        <v>76</v>
      </c>
      <c r="B32" s="33"/>
      <c r="C32" s="28" t="s">
        <v>77</v>
      </c>
      <c r="D32" s="60">
        <v>20</v>
      </c>
      <c r="E32" s="60">
        <v>0</v>
      </c>
      <c r="F32" s="35" t="s">
        <v>90</v>
      </c>
      <c r="G32" s="35" t="s">
        <v>91</v>
      </c>
      <c r="H32" s="220">
        <v>42</v>
      </c>
      <c r="I32" s="33" t="s">
        <v>37</v>
      </c>
      <c r="J32" s="70">
        <v>1200</v>
      </c>
      <c r="K32" s="52">
        <v>0</v>
      </c>
      <c r="L32" s="52">
        <v>0</v>
      </c>
      <c r="M32" s="52">
        <v>0</v>
      </c>
      <c r="N32" s="61">
        <f t="shared" si="4"/>
        <v>24000</v>
      </c>
      <c r="O32" s="53">
        <v>0</v>
      </c>
      <c r="P32" s="53">
        <v>0</v>
      </c>
      <c r="Q32" s="71">
        <v>0</v>
      </c>
      <c r="R32" s="71">
        <f t="shared" si="5"/>
        <v>0</v>
      </c>
      <c r="S32" s="53">
        <v>0</v>
      </c>
      <c r="T32" s="34">
        <f>(M32*S32)</f>
        <v>0</v>
      </c>
      <c r="U32" s="34">
        <f>N32+R32+T32</f>
        <v>24000</v>
      </c>
      <c r="V32" s="34">
        <v>0</v>
      </c>
      <c r="W32" s="34">
        <v>0</v>
      </c>
      <c r="X32" s="34">
        <v>0</v>
      </c>
      <c r="Y32" s="52">
        <v>0</v>
      </c>
      <c r="Z32" s="46">
        <v>0</v>
      </c>
      <c r="AA32" s="46"/>
      <c r="AB32" s="34">
        <v>0</v>
      </c>
      <c r="AC32" s="56">
        <f>AB32+U32</f>
        <v>24000</v>
      </c>
      <c r="AD32" s="57" t="str">
        <f>A32</f>
        <v>605-PR</v>
      </c>
      <c r="AE32" s="74"/>
    </row>
    <row r="33" spans="1:31" s="31" customFormat="1" ht="43" hidden="1" customHeight="1" x14ac:dyDescent="0.2">
      <c r="A33" s="33" t="s">
        <v>76</v>
      </c>
      <c r="B33" s="33"/>
      <c r="C33" s="28" t="s">
        <v>77</v>
      </c>
      <c r="D33" s="60">
        <v>20</v>
      </c>
      <c r="E33" s="60">
        <v>0</v>
      </c>
      <c r="F33" s="35" t="s">
        <v>102</v>
      </c>
      <c r="G33" s="35" t="s">
        <v>89</v>
      </c>
      <c r="H33" s="220">
        <v>42</v>
      </c>
      <c r="I33" s="33" t="s">
        <v>37</v>
      </c>
      <c r="J33" s="70">
        <v>1200</v>
      </c>
      <c r="K33" s="52">
        <v>0</v>
      </c>
      <c r="L33" s="52">
        <v>0</v>
      </c>
      <c r="M33" s="52">
        <v>0</v>
      </c>
      <c r="N33" s="61">
        <f t="shared" si="4"/>
        <v>24000</v>
      </c>
      <c r="O33" s="53">
        <v>0</v>
      </c>
      <c r="P33" s="53">
        <v>0</v>
      </c>
      <c r="Q33" s="71">
        <v>0</v>
      </c>
      <c r="R33" s="71">
        <f t="shared" si="5"/>
        <v>0</v>
      </c>
      <c r="S33" s="53">
        <v>0</v>
      </c>
      <c r="T33" s="34">
        <f>(M33*S33)</f>
        <v>0</v>
      </c>
      <c r="U33" s="34">
        <f>N33+R33+T33</f>
        <v>24000</v>
      </c>
      <c r="V33" s="34">
        <v>0</v>
      </c>
      <c r="W33" s="34">
        <v>0</v>
      </c>
      <c r="X33" s="34">
        <v>0</v>
      </c>
      <c r="Y33" s="52">
        <v>0</v>
      </c>
      <c r="Z33" s="46">
        <v>0</v>
      </c>
      <c r="AA33" s="46"/>
      <c r="AB33" s="34">
        <v>0</v>
      </c>
      <c r="AC33" s="56">
        <f>AB33+U33</f>
        <v>24000</v>
      </c>
      <c r="AD33" s="57" t="str">
        <f>A33</f>
        <v>605-PR</v>
      </c>
      <c r="AE33" s="74"/>
    </row>
    <row r="34" spans="1:31" s="31" customFormat="1" ht="50" hidden="1" customHeight="1" x14ac:dyDescent="0.2">
      <c r="A34" s="33" t="s">
        <v>76</v>
      </c>
      <c r="B34" s="33"/>
      <c r="C34" s="28" t="s">
        <v>77</v>
      </c>
      <c r="D34" s="60">
        <v>20</v>
      </c>
      <c r="E34" s="60">
        <v>0</v>
      </c>
      <c r="F34" s="35" t="s">
        <v>92</v>
      </c>
      <c r="G34" s="35" t="s">
        <v>93</v>
      </c>
      <c r="H34" s="220">
        <v>42</v>
      </c>
      <c r="I34" s="33" t="s">
        <v>37</v>
      </c>
      <c r="J34" s="70">
        <v>1200</v>
      </c>
      <c r="K34" s="52">
        <v>0</v>
      </c>
      <c r="L34" s="52">
        <v>0</v>
      </c>
      <c r="M34" s="52">
        <v>0</v>
      </c>
      <c r="N34" s="61">
        <f t="shared" si="4"/>
        <v>24000</v>
      </c>
      <c r="O34" s="53">
        <v>0</v>
      </c>
      <c r="P34" s="53">
        <v>0</v>
      </c>
      <c r="Q34" s="71">
        <v>0</v>
      </c>
      <c r="R34" s="71">
        <f t="shared" si="5"/>
        <v>0</v>
      </c>
      <c r="S34" s="53">
        <v>0</v>
      </c>
      <c r="T34" s="34">
        <f>(M34*S34)</f>
        <v>0</v>
      </c>
      <c r="U34" s="34">
        <f>N34+R34+T34</f>
        <v>24000</v>
      </c>
      <c r="V34" s="34">
        <v>0</v>
      </c>
      <c r="W34" s="34">
        <v>0</v>
      </c>
      <c r="X34" s="34">
        <v>0</v>
      </c>
      <c r="Y34" s="52">
        <v>0</v>
      </c>
      <c r="Z34" s="46">
        <v>0</v>
      </c>
      <c r="AA34" s="46"/>
      <c r="AB34" s="34">
        <v>0</v>
      </c>
      <c r="AC34" s="56">
        <f>AB34+U34</f>
        <v>24000</v>
      </c>
      <c r="AD34" s="57" t="str">
        <f>A34</f>
        <v>605-PR</v>
      </c>
      <c r="AE34" s="74"/>
    </row>
    <row r="35" spans="1:31" s="31" customFormat="1" ht="30.75" hidden="1" customHeight="1" x14ac:dyDescent="0.2">
      <c r="A35" s="33" t="s">
        <v>76</v>
      </c>
      <c r="B35" s="33"/>
      <c r="C35" s="28" t="s">
        <v>77</v>
      </c>
      <c r="D35" s="28" t="s">
        <v>103</v>
      </c>
      <c r="E35" s="35" t="s">
        <v>104</v>
      </c>
      <c r="F35" s="35" t="s">
        <v>105</v>
      </c>
      <c r="G35" s="35" t="s">
        <v>105</v>
      </c>
      <c r="H35" s="220"/>
      <c r="I35" s="33" t="s">
        <v>37</v>
      </c>
      <c r="J35" s="70">
        <v>0</v>
      </c>
      <c r="K35" s="52">
        <v>18</v>
      </c>
      <c r="L35" s="75">
        <v>0</v>
      </c>
      <c r="M35" s="52">
        <f t="shared" ref="M35:M41" si="6">K35+L35</f>
        <v>18</v>
      </c>
      <c r="N35" s="34">
        <v>0</v>
      </c>
      <c r="O35" s="53">
        <f>SUM(M35)</f>
        <v>18</v>
      </c>
      <c r="P35" s="53">
        <v>161</v>
      </c>
      <c r="Q35" s="71">
        <v>0</v>
      </c>
      <c r="R35" s="71">
        <f t="shared" ref="R35:R41" si="7">SUM(O35*P35)</f>
        <v>2898</v>
      </c>
      <c r="S35" s="53">
        <v>0</v>
      </c>
      <c r="T35" s="34">
        <v>0</v>
      </c>
      <c r="U35" s="34">
        <f>N35+R35+T35</f>
        <v>2898</v>
      </c>
      <c r="V35" s="34">
        <f>SUM(M35*200)</f>
        <v>3600</v>
      </c>
      <c r="W35" s="34">
        <v>0</v>
      </c>
      <c r="X35" s="34">
        <v>0</v>
      </c>
      <c r="Y35" s="52">
        <v>0</v>
      </c>
      <c r="Z35" s="46">
        <v>0</v>
      </c>
      <c r="AA35" s="46"/>
      <c r="AB35" s="34">
        <f>V35+Y35+Z35</f>
        <v>3600</v>
      </c>
      <c r="AC35" s="56">
        <f>AB35+U35</f>
        <v>6498</v>
      </c>
      <c r="AD35" s="57" t="str">
        <f>A35</f>
        <v>605-PR</v>
      </c>
      <c r="AE35" s="74" t="s">
        <v>107</v>
      </c>
    </row>
    <row r="36" spans="1:31" s="31" customFormat="1" ht="27.75" hidden="1" customHeight="1" x14ac:dyDescent="0.2">
      <c r="A36" s="33" t="s">
        <v>76</v>
      </c>
      <c r="B36" s="33"/>
      <c r="C36" s="28" t="s">
        <v>77</v>
      </c>
      <c r="D36" s="28" t="s">
        <v>103</v>
      </c>
      <c r="E36" s="35" t="s">
        <v>104</v>
      </c>
      <c r="F36" s="35" t="s">
        <v>105</v>
      </c>
      <c r="G36" s="35" t="s">
        <v>105</v>
      </c>
      <c r="H36" s="220"/>
      <c r="I36" s="33" t="s">
        <v>37</v>
      </c>
      <c r="J36" s="70">
        <v>0</v>
      </c>
      <c r="K36" s="52">
        <v>0</v>
      </c>
      <c r="L36" s="75">
        <v>30</v>
      </c>
      <c r="M36" s="52">
        <f t="shared" si="6"/>
        <v>30</v>
      </c>
      <c r="N36" s="34">
        <v>0</v>
      </c>
      <c r="O36" s="53">
        <f>SUM(M36)</f>
        <v>30</v>
      </c>
      <c r="P36" s="53">
        <v>161</v>
      </c>
      <c r="Q36" s="71">
        <v>0</v>
      </c>
      <c r="R36" s="71">
        <f t="shared" si="7"/>
        <v>4830</v>
      </c>
      <c r="S36" s="53">
        <v>0</v>
      </c>
      <c r="T36" s="34">
        <v>0</v>
      </c>
      <c r="U36" s="34">
        <f>N36+R36+T36</f>
        <v>4830</v>
      </c>
      <c r="V36" s="34">
        <f>SUM(M36*200)</f>
        <v>6000</v>
      </c>
      <c r="W36" s="34">
        <v>0</v>
      </c>
      <c r="X36" s="34">
        <v>0</v>
      </c>
      <c r="Y36" s="52">
        <v>0</v>
      </c>
      <c r="Z36" s="46">
        <v>0</v>
      </c>
      <c r="AA36" s="46"/>
      <c r="AB36" s="34">
        <f>V36+Y36+Z36</f>
        <v>6000</v>
      </c>
      <c r="AC36" s="56">
        <f>AB36+U36</f>
        <v>10830</v>
      </c>
      <c r="AD36" s="57" t="str">
        <f>A36</f>
        <v>605-PR</v>
      </c>
      <c r="AE36" s="74"/>
    </row>
    <row r="37" spans="1:31" s="31" customFormat="1" ht="29.25" hidden="1" customHeight="1" x14ac:dyDescent="0.2">
      <c r="A37" s="33" t="s">
        <v>76</v>
      </c>
      <c r="B37" s="33"/>
      <c r="C37" s="28" t="s">
        <v>77</v>
      </c>
      <c r="D37" s="28" t="s">
        <v>108</v>
      </c>
      <c r="E37" s="35" t="s">
        <v>109</v>
      </c>
      <c r="F37" s="35" t="s">
        <v>105</v>
      </c>
      <c r="G37" s="35" t="s">
        <v>105</v>
      </c>
      <c r="H37" s="220"/>
      <c r="I37" s="33" t="s">
        <v>37</v>
      </c>
      <c r="J37" s="70">
        <v>0</v>
      </c>
      <c r="K37" s="52">
        <v>83</v>
      </c>
      <c r="L37" s="75">
        <v>0</v>
      </c>
      <c r="M37" s="52">
        <f t="shared" si="6"/>
        <v>83</v>
      </c>
      <c r="N37" s="34">
        <v>0</v>
      </c>
      <c r="O37" s="53">
        <v>83</v>
      </c>
      <c r="P37" s="53">
        <v>161</v>
      </c>
      <c r="Q37" s="71">
        <v>0</v>
      </c>
      <c r="R37" s="71">
        <f t="shared" si="7"/>
        <v>13363</v>
      </c>
      <c r="S37" s="53">
        <v>0</v>
      </c>
      <c r="T37" s="34">
        <v>0</v>
      </c>
      <c r="U37" s="34">
        <f>N37+R37+T37</f>
        <v>13363</v>
      </c>
      <c r="V37" s="34">
        <f>SUM(M37*200)</f>
        <v>16600</v>
      </c>
      <c r="W37" s="34">
        <v>0</v>
      </c>
      <c r="X37" s="34">
        <v>0</v>
      </c>
      <c r="Y37" s="52">
        <v>0</v>
      </c>
      <c r="Z37" s="46">
        <v>0</v>
      </c>
      <c r="AA37" s="46"/>
      <c r="AB37" s="34">
        <f>V37+Y37+Z37</f>
        <v>16600</v>
      </c>
      <c r="AC37" s="56">
        <f>AB37+U37</f>
        <v>29963</v>
      </c>
      <c r="AD37" s="57" t="str">
        <f>A37</f>
        <v>605-PR</v>
      </c>
      <c r="AE37" s="74"/>
    </row>
    <row r="38" spans="1:31" s="31" customFormat="1" ht="27" hidden="1" customHeight="1" x14ac:dyDescent="0.2">
      <c r="A38" s="33" t="s">
        <v>76</v>
      </c>
      <c r="B38" s="33"/>
      <c r="C38" s="28" t="s">
        <v>77</v>
      </c>
      <c r="D38" s="28" t="s">
        <v>108</v>
      </c>
      <c r="E38" s="35" t="s">
        <v>109</v>
      </c>
      <c r="F38" s="35" t="s">
        <v>105</v>
      </c>
      <c r="G38" s="35" t="s">
        <v>105</v>
      </c>
      <c r="H38" s="220"/>
      <c r="I38" s="33" t="s">
        <v>37</v>
      </c>
      <c r="J38" s="70">
        <v>0</v>
      </c>
      <c r="K38" s="52">
        <v>14</v>
      </c>
      <c r="L38" s="75">
        <v>0</v>
      </c>
      <c r="M38" s="52">
        <f t="shared" si="6"/>
        <v>14</v>
      </c>
      <c r="N38" s="34">
        <v>0</v>
      </c>
      <c r="O38" s="53">
        <v>14</v>
      </c>
      <c r="P38" s="53">
        <v>161</v>
      </c>
      <c r="Q38" s="71">
        <v>0</v>
      </c>
      <c r="R38" s="71">
        <f t="shared" si="7"/>
        <v>2254</v>
      </c>
      <c r="S38" s="53">
        <v>0</v>
      </c>
      <c r="T38" s="34">
        <v>0</v>
      </c>
      <c r="U38" s="34">
        <f>N38+R38+T38</f>
        <v>2254</v>
      </c>
      <c r="V38" s="34">
        <f>SUM(M38*200)</f>
        <v>2800</v>
      </c>
      <c r="W38" s="34">
        <v>0</v>
      </c>
      <c r="X38" s="34">
        <v>0</v>
      </c>
      <c r="Y38" s="52">
        <v>0</v>
      </c>
      <c r="Z38" s="46">
        <v>0</v>
      </c>
      <c r="AA38" s="46"/>
      <c r="AB38" s="34">
        <f>V38+Y38+Z38</f>
        <v>2800</v>
      </c>
      <c r="AC38" s="56">
        <f>AB38+U38</f>
        <v>5054</v>
      </c>
      <c r="AD38" s="57" t="str">
        <f>A38</f>
        <v>605-PR</v>
      </c>
      <c r="AE38" s="74"/>
    </row>
    <row r="39" spans="1:31" s="31" customFormat="1" ht="28" hidden="1" customHeight="1" x14ac:dyDescent="0.2">
      <c r="A39" s="33" t="s">
        <v>76</v>
      </c>
      <c r="B39" s="33"/>
      <c r="C39" s="28" t="s">
        <v>77</v>
      </c>
      <c r="D39" s="28" t="s">
        <v>108</v>
      </c>
      <c r="E39" s="35" t="s">
        <v>109</v>
      </c>
      <c r="F39" s="35" t="s">
        <v>105</v>
      </c>
      <c r="G39" s="35" t="s">
        <v>105</v>
      </c>
      <c r="H39" s="220"/>
      <c r="I39" s="33" t="s">
        <v>37</v>
      </c>
      <c r="J39" s="70">
        <v>0</v>
      </c>
      <c r="K39" s="52">
        <v>0</v>
      </c>
      <c r="L39" s="75">
        <v>84</v>
      </c>
      <c r="M39" s="52">
        <f t="shared" si="6"/>
        <v>84</v>
      </c>
      <c r="N39" s="34">
        <v>0</v>
      </c>
      <c r="O39" s="53">
        <v>84</v>
      </c>
      <c r="P39" s="53">
        <v>161</v>
      </c>
      <c r="Q39" s="71">
        <v>0</v>
      </c>
      <c r="R39" s="71">
        <f t="shared" si="7"/>
        <v>13524</v>
      </c>
      <c r="S39" s="53">
        <v>0</v>
      </c>
      <c r="T39" s="34">
        <v>0</v>
      </c>
      <c r="U39" s="34">
        <f>N39+R39+T39</f>
        <v>13524</v>
      </c>
      <c r="V39" s="34">
        <f>SUM(M39*200)</f>
        <v>16800</v>
      </c>
      <c r="W39" s="34">
        <v>0</v>
      </c>
      <c r="X39" s="34">
        <v>0</v>
      </c>
      <c r="Y39" s="52">
        <v>0</v>
      </c>
      <c r="Z39" s="46">
        <v>0</v>
      </c>
      <c r="AA39" s="46"/>
      <c r="AB39" s="34">
        <f>V39+Y39+Z39</f>
        <v>16800</v>
      </c>
      <c r="AC39" s="56">
        <f>AB39+U39</f>
        <v>30324</v>
      </c>
      <c r="AD39" s="57" t="str">
        <f>A39</f>
        <v>605-PR</v>
      </c>
      <c r="AE39" s="74"/>
    </row>
    <row r="40" spans="1:31" s="31" customFormat="1" ht="27" hidden="1" customHeight="1" x14ac:dyDescent="0.2">
      <c r="A40" s="33" t="s">
        <v>76</v>
      </c>
      <c r="B40" s="33"/>
      <c r="C40" s="28" t="s">
        <v>77</v>
      </c>
      <c r="D40" s="28" t="s">
        <v>108</v>
      </c>
      <c r="E40" s="35" t="s">
        <v>110</v>
      </c>
      <c r="F40" s="35" t="s">
        <v>105</v>
      </c>
      <c r="G40" s="35" t="s">
        <v>105</v>
      </c>
      <c r="H40" s="220"/>
      <c r="I40" s="33" t="s">
        <v>37</v>
      </c>
      <c r="J40" s="70">
        <v>0</v>
      </c>
      <c r="K40" s="52">
        <v>0</v>
      </c>
      <c r="L40" s="75">
        <v>14</v>
      </c>
      <c r="M40" s="52">
        <f t="shared" si="6"/>
        <v>14</v>
      </c>
      <c r="N40" s="34">
        <v>0</v>
      </c>
      <c r="O40" s="53">
        <v>14</v>
      </c>
      <c r="P40" s="53">
        <v>161</v>
      </c>
      <c r="Q40" s="71">
        <v>0</v>
      </c>
      <c r="R40" s="71">
        <f t="shared" si="7"/>
        <v>2254</v>
      </c>
      <c r="S40" s="53">
        <v>0</v>
      </c>
      <c r="T40" s="34">
        <v>0</v>
      </c>
      <c r="U40" s="34">
        <f>N40+R40+T40</f>
        <v>2254</v>
      </c>
      <c r="V40" s="34">
        <f>SUM(M40*200)</f>
        <v>2800</v>
      </c>
      <c r="W40" s="34">
        <v>0</v>
      </c>
      <c r="X40" s="34">
        <v>0</v>
      </c>
      <c r="Y40" s="52">
        <v>0</v>
      </c>
      <c r="Z40" s="46">
        <v>0</v>
      </c>
      <c r="AA40" s="46"/>
      <c r="AB40" s="34">
        <f>V40+Y40+Z40</f>
        <v>2800</v>
      </c>
      <c r="AC40" s="56">
        <f>AB40+U40</f>
        <v>5054</v>
      </c>
      <c r="AD40" s="57" t="str">
        <f>A40</f>
        <v>605-PR</v>
      </c>
      <c r="AE40" s="74"/>
    </row>
    <row r="41" spans="1:31" s="31" customFormat="1" ht="31.5" hidden="1" customHeight="1" x14ac:dyDescent="0.2">
      <c r="A41" s="33" t="s">
        <v>76</v>
      </c>
      <c r="B41" s="33"/>
      <c r="C41" s="28" t="s">
        <v>77</v>
      </c>
      <c r="D41" s="28" t="s">
        <v>108</v>
      </c>
      <c r="E41" s="35" t="s">
        <v>111</v>
      </c>
      <c r="F41" s="35" t="s">
        <v>105</v>
      </c>
      <c r="G41" s="35" t="s">
        <v>105</v>
      </c>
      <c r="H41" s="220"/>
      <c r="I41" s="33" t="s">
        <v>37</v>
      </c>
      <c r="J41" s="70">
        <v>0</v>
      </c>
      <c r="K41" s="52">
        <v>0</v>
      </c>
      <c r="L41" s="75">
        <v>15</v>
      </c>
      <c r="M41" s="52">
        <f t="shared" si="6"/>
        <v>15</v>
      </c>
      <c r="N41" s="34">
        <v>0</v>
      </c>
      <c r="O41" s="53">
        <f>SUM(M41)</f>
        <v>15</v>
      </c>
      <c r="P41" s="53">
        <v>161</v>
      </c>
      <c r="Q41" s="71">
        <v>0</v>
      </c>
      <c r="R41" s="71">
        <f t="shared" si="7"/>
        <v>2415</v>
      </c>
      <c r="S41" s="53">
        <v>0</v>
      </c>
      <c r="T41" s="34">
        <v>0</v>
      </c>
      <c r="U41" s="34">
        <f>N41+R41+T41</f>
        <v>2415</v>
      </c>
      <c r="V41" s="34">
        <f>SUM(M41*200)</f>
        <v>3000</v>
      </c>
      <c r="W41" s="34">
        <v>0</v>
      </c>
      <c r="X41" s="34">
        <v>0</v>
      </c>
      <c r="Y41" s="52">
        <v>0</v>
      </c>
      <c r="Z41" s="46">
        <v>0</v>
      </c>
      <c r="AA41" s="46"/>
      <c r="AB41" s="34">
        <f>V41+Y41+Z41</f>
        <v>3000</v>
      </c>
      <c r="AC41" s="56">
        <f>AB41+U41</f>
        <v>5415</v>
      </c>
      <c r="AD41" s="57" t="str">
        <f>A41</f>
        <v>605-PR</v>
      </c>
      <c r="AE41" s="74"/>
    </row>
    <row r="42" spans="1:31" s="31" customFormat="1" ht="29.25" hidden="1" customHeight="1" x14ac:dyDescent="0.2">
      <c r="A42" s="33" t="s">
        <v>76</v>
      </c>
      <c r="B42" s="33"/>
      <c r="C42" s="198" t="s">
        <v>77</v>
      </c>
      <c r="D42" s="198" t="s">
        <v>112</v>
      </c>
      <c r="E42" s="110" t="s">
        <v>112</v>
      </c>
      <c r="F42" s="110" t="s">
        <v>112</v>
      </c>
      <c r="G42" s="35" t="s">
        <v>113</v>
      </c>
      <c r="H42" s="52" t="s">
        <v>112</v>
      </c>
      <c r="I42" s="203" t="s">
        <v>112</v>
      </c>
      <c r="J42" s="204" t="s">
        <v>112</v>
      </c>
      <c r="K42" s="52">
        <v>0</v>
      </c>
      <c r="L42" s="52">
        <v>0</v>
      </c>
      <c r="M42" s="52">
        <v>0</v>
      </c>
      <c r="N42" s="61">
        <v>0</v>
      </c>
      <c r="O42" s="53">
        <v>0</v>
      </c>
      <c r="P42" s="53">
        <v>0</v>
      </c>
      <c r="Q42" s="71"/>
      <c r="R42" s="71">
        <v>0</v>
      </c>
      <c r="S42" s="53">
        <v>0</v>
      </c>
      <c r="T42" s="34">
        <v>84000</v>
      </c>
      <c r="U42" s="34">
        <f>N42+R42+T42</f>
        <v>84000</v>
      </c>
      <c r="V42" s="34">
        <v>0</v>
      </c>
      <c r="W42" s="34">
        <v>0</v>
      </c>
      <c r="X42" s="34">
        <v>0</v>
      </c>
      <c r="Y42" s="52">
        <v>0</v>
      </c>
      <c r="Z42" s="46">
        <v>0</v>
      </c>
      <c r="AA42" s="46"/>
      <c r="AB42" s="34">
        <v>0</v>
      </c>
      <c r="AC42" s="56">
        <f>AB42+U42</f>
        <v>84000</v>
      </c>
      <c r="AD42" s="206" t="str">
        <f>A42</f>
        <v>605-PR</v>
      </c>
      <c r="AE42" s="74"/>
    </row>
    <row r="43" spans="1:31" s="31" customFormat="1" ht="31.5" hidden="1" customHeight="1" x14ac:dyDescent="0.2">
      <c r="A43" s="33" t="s">
        <v>76</v>
      </c>
      <c r="B43" s="33"/>
      <c r="C43" s="28" t="s">
        <v>77</v>
      </c>
      <c r="D43" s="28" t="s">
        <v>112</v>
      </c>
      <c r="E43" s="35" t="s">
        <v>112</v>
      </c>
      <c r="F43" s="35" t="s">
        <v>112</v>
      </c>
      <c r="G43" s="35" t="s">
        <v>114</v>
      </c>
      <c r="H43" s="220" t="s">
        <v>112</v>
      </c>
      <c r="I43" s="33" t="s">
        <v>112</v>
      </c>
      <c r="J43" s="70" t="s">
        <v>112</v>
      </c>
      <c r="K43" s="52">
        <v>0</v>
      </c>
      <c r="L43" s="52">
        <v>0</v>
      </c>
      <c r="M43" s="52">
        <v>0</v>
      </c>
      <c r="N43" s="61">
        <v>0</v>
      </c>
      <c r="O43" s="53">
        <v>0</v>
      </c>
      <c r="P43" s="53">
        <v>0</v>
      </c>
      <c r="Q43" s="71"/>
      <c r="R43" s="71">
        <v>0</v>
      </c>
      <c r="S43" s="53">
        <v>0</v>
      </c>
      <c r="T43" s="34">
        <v>31960</v>
      </c>
      <c r="U43" s="34">
        <f>N43+R43+T43</f>
        <v>31960</v>
      </c>
      <c r="V43" s="34">
        <v>0</v>
      </c>
      <c r="W43" s="34">
        <v>0</v>
      </c>
      <c r="X43" s="34">
        <v>0</v>
      </c>
      <c r="Y43" s="52">
        <v>0</v>
      </c>
      <c r="Z43" s="46">
        <v>0</v>
      </c>
      <c r="AA43" s="46"/>
      <c r="AB43" s="34">
        <v>0</v>
      </c>
      <c r="AC43" s="56">
        <f>AB43+U43</f>
        <v>31960</v>
      </c>
      <c r="AD43" s="57" t="str">
        <f>A43</f>
        <v>605-PR</v>
      </c>
      <c r="AE43" s="74"/>
    </row>
    <row r="44" spans="1:31" s="31" customFormat="1" ht="48" hidden="1" customHeight="1" x14ac:dyDescent="0.2">
      <c r="A44" s="33" t="s">
        <v>76</v>
      </c>
      <c r="B44" s="33"/>
      <c r="C44" s="28" t="s">
        <v>77</v>
      </c>
      <c r="D44" s="28" t="s">
        <v>112</v>
      </c>
      <c r="E44" s="35" t="s">
        <v>112</v>
      </c>
      <c r="F44" s="35" t="s">
        <v>112</v>
      </c>
      <c r="G44" s="35" t="s">
        <v>115</v>
      </c>
      <c r="H44" s="220" t="s">
        <v>112</v>
      </c>
      <c r="I44" s="33" t="s">
        <v>112</v>
      </c>
      <c r="J44" s="70" t="s">
        <v>112</v>
      </c>
      <c r="K44" s="52">
        <v>0</v>
      </c>
      <c r="L44" s="52">
        <v>0</v>
      </c>
      <c r="M44" s="52">
        <v>0</v>
      </c>
      <c r="N44" s="61">
        <v>0</v>
      </c>
      <c r="O44" s="53">
        <v>0</v>
      </c>
      <c r="P44" s="53">
        <v>0</v>
      </c>
      <c r="Q44" s="71"/>
      <c r="R44" s="71">
        <v>0</v>
      </c>
      <c r="S44" s="53">
        <v>0</v>
      </c>
      <c r="T44" s="34">
        <v>94500</v>
      </c>
      <c r="U44" s="34">
        <f>N44+R44+T44</f>
        <v>94500</v>
      </c>
      <c r="V44" s="34">
        <v>0</v>
      </c>
      <c r="W44" s="34">
        <v>0</v>
      </c>
      <c r="X44" s="34">
        <v>0</v>
      </c>
      <c r="Y44" s="52">
        <v>0</v>
      </c>
      <c r="Z44" s="46">
        <v>0</v>
      </c>
      <c r="AA44" s="46"/>
      <c r="AB44" s="34">
        <v>0</v>
      </c>
      <c r="AC44" s="56">
        <f>AB44+U44</f>
        <v>94500</v>
      </c>
      <c r="AD44" s="57" t="str">
        <f>A44</f>
        <v>605-PR</v>
      </c>
      <c r="AE44" s="74"/>
    </row>
    <row r="45" spans="1:31" s="31" customFormat="1" ht="24.75" hidden="1" customHeight="1" x14ac:dyDescent="0.2">
      <c r="A45" s="33" t="s">
        <v>76</v>
      </c>
      <c r="B45" s="33"/>
      <c r="C45" s="28" t="s">
        <v>77</v>
      </c>
      <c r="D45" s="28" t="s">
        <v>112</v>
      </c>
      <c r="E45" s="35" t="s">
        <v>112</v>
      </c>
      <c r="F45" s="35" t="s">
        <v>112</v>
      </c>
      <c r="G45" s="35" t="s">
        <v>116</v>
      </c>
      <c r="H45" s="220" t="s">
        <v>112</v>
      </c>
      <c r="I45" s="33" t="s">
        <v>112</v>
      </c>
      <c r="J45" s="70" t="s">
        <v>112</v>
      </c>
      <c r="K45" s="52">
        <v>0</v>
      </c>
      <c r="L45" s="52">
        <v>0</v>
      </c>
      <c r="M45" s="52">
        <v>0</v>
      </c>
      <c r="N45" s="61">
        <v>0</v>
      </c>
      <c r="O45" s="53">
        <v>0</v>
      </c>
      <c r="P45" s="53">
        <v>0</v>
      </c>
      <c r="Q45" s="71"/>
      <c r="R45" s="71">
        <v>0</v>
      </c>
      <c r="S45" s="53">
        <v>0</v>
      </c>
      <c r="T45" s="34">
        <v>39055</v>
      </c>
      <c r="U45" s="34">
        <f>N45+R45+T45</f>
        <v>39055</v>
      </c>
      <c r="V45" s="34">
        <v>0</v>
      </c>
      <c r="W45" s="34">
        <v>0</v>
      </c>
      <c r="X45" s="34">
        <v>0</v>
      </c>
      <c r="Y45" s="52">
        <v>0</v>
      </c>
      <c r="Z45" s="46">
        <v>0</v>
      </c>
      <c r="AA45" s="46"/>
      <c r="AB45" s="34">
        <v>0</v>
      </c>
      <c r="AC45" s="56">
        <f>AB45+U45</f>
        <v>39055</v>
      </c>
      <c r="AD45" s="57" t="str">
        <f>A45</f>
        <v>605-PR</v>
      </c>
      <c r="AE45" s="74"/>
    </row>
    <row r="46" spans="1:31" s="31" customFormat="1" ht="34.5" hidden="1" customHeight="1" x14ac:dyDescent="0.2">
      <c r="A46" s="33" t="s">
        <v>76</v>
      </c>
      <c r="B46" s="33"/>
      <c r="C46" s="28" t="s">
        <v>77</v>
      </c>
      <c r="D46" s="28" t="s">
        <v>50</v>
      </c>
      <c r="E46" s="35" t="s">
        <v>104</v>
      </c>
      <c r="F46" s="35" t="s">
        <v>105</v>
      </c>
      <c r="G46" s="35" t="s">
        <v>105</v>
      </c>
      <c r="H46" s="220"/>
      <c r="I46" s="33" t="s">
        <v>37</v>
      </c>
      <c r="J46" s="70">
        <v>0</v>
      </c>
      <c r="K46" s="52">
        <v>0</v>
      </c>
      <c r="L46" s="75">
        <v>25</v>
      </c>
      <c r="M46" s="52">
        <f>K46+L46</f>
        <v>25</v>
      </c>
      <c r="N46" s="34">
        <v>0</v>
      </c>
      <c r="O46" s="53">
        <v>25</v>
      </c>
      <c r="P46" s="53">
        <v>161</v>
      </c>
      <c r="Q46" s="71">
        <v>0</v>
      </c>
      <c r="R46" s="71">
        <f>SUM(O46*P46)</f>
        <v>4025</v>
      </c>
      <c r="S46" s="53">
        <v>0</v>
      </c>
      <c r="T46" s="34">
        <v>0</v>
      </c>
      <c r="U46" s="34">
        <f>N46+R46+T46</f>
        <v>4025</v>
      </c>
      <c r="V46" s="34">
        <f>SUM(M46*200)</f>
        <v>5000</v>
      </c>
      <c r="W46" s="34">
        <v>0</v>
      </c>
      <c r="X46" s="34">
        <v>0</v>
      </c>
      <c r="Y46" s="52">
        <v>0</v>
      </c>
      <c r="Z46" s="46">
        <v>0</v>
      </c>
      <c r="AA46" s="46"/>
      <c r="AB46" s="34">
        <f>V46+Y46+Z46</f>
        <v>5000</v>
      </c>
      <c r="AC46" s="56">
        <f>AB46+U46</f>
        <v>9025</v>
      </c>
      <c r="AD46" s="57" t="str">
        <f>A46</f>
        <v>605-PR</v>
      </c>
      <c r="AE46" s="74" t="s">
        <v>117</v>
      </c>
    </row>
    <row r="47" spans="1:31" s="31" customFormat="1" ht="38.25" hidden="1" customHeight="1" x14ac:dyDescent="0.2">
      <c r="A47" s="33" t="s">
        <v>76</v>
      </c>
      <c r="B47" s="33"/>
      <c r="C47" s="28" t="s">
        <v>77</v>
      </c>
      <c r="D47" s="28" t="s">
        <v>50</v>
      </c>
      <c r="E47" s="35" t="s">
        <v>104</v>
      </c>
      <c r="F47" s="35" t="s">
        <v>105</v>
      </c>
      <c r="G47" s="35" t="s">
        <v>105</v>
      </c>
      <c r="H47" s="220"/>
      <c r="I47" s="33" t="s">
        <v>37</v>
      </c>
      <c r="J47" s="70">
        <v>0</v>
      </c>
      <c r="K47" s="52">
        <v>30</v>
      </c>
      <c r="L47" s="75">
        <v>0</v>
      </c>
      <c r="M47" s="52">
        <f>K47+L47</f>
        <v>30</v>
      </c>
      <c r="N47" s="34">
        <v>0</v>
      </c>
      <c r="O47" s="53">
        <v>30</v>
      </c>
      <c r="P47" s="53">
        <v>161</v>
      </c>
      <c r="Q47" s="71">
        <v>0</v>
      </c>
      <c r="R47" s="71">
        <f>SUM(O47*P47)</f>
        <v>4830</v>
      </c>
      <c r="S47" s="53">
        <v>0</v>
      </c>
      <c r="T47" s="34">
        <v>0</v>
      </c>
      <c r="U47" s="34">
        <f>N47+R47+T47</f>
        <v>4830</v>
      </c>
      <c r="V47" s="34">
        <f>SUM(M47*200)</f>
        <v>6000</v>
      </c>
      <c r="W47" s="34">
        <v>0</v>
      </c>
      <c r="X47" s="34">
        <v>0</v>
      </c>
      <c r="Y47" s="52">
        <v>0</v>
      </c>
      <c r="Z47" s="46">
        <v>0</v>
      </c>
      <c r="AA47" s="46"/>
      <c r="AB47" s="34">
        <f>V47+Y47+Z47</f>
        <v>6000</v>
      </c>
      <c r="AC47" s="56">
        <f>AB47+U47</f>
        <v>10830</v>
      </c>
      <c r="AD47" s="57" t="str">
        <f>A47</f>
        <v>605-PR</v>
      </c>
      <c r="AE47" s="74" t="s">
        <v>117</v>
      </c>
    </row>
    <row r="48" spans="1:31" s="87" customFormat="1" ht="37.5" hidden="1" customHeight="1" x14ac:dyDescent="0.15">
      <c r="A48" s="207" t="s">
        <v>118</v>
      </c>
      <c r="B48" s="207" t="s">
        <v>119</v>
      </c>
      <c r="C48" s="76" t="s">
        <v>33</v>
      </c>
      <c r="D48" s="76" t="s">
        <v>112</v>
      </c>
      <c r="E48" s="77" t="s">
        <v>112</v>
      </c>
      <c r="F48" s="77" t="s">
        <v>112</v>
      </c>
      <c r="G48" s="77" t="s">
        <v>113</v>
      </c>
      <c r="H48" s="247">
        <v>0</v>
      </c>
      <c r="I48" s="78" t="s">
        <v>37</v>
      </c>
      <c r="J48" s="79">
        <v>0</v>
      </c>
      <c r="K48" s="80">
        <v>0</v>
      </c>
      <c r="L48" s="80">
        <v>0</v>
      </c>
      <c r="M48" s="80">
        <f>K48+L48</f>
        <v>0</v>
      </c>
      <c r="N48" s="81">
        <f>(J48*M48)</f>
        <v>0</v>
      </c>
      <c r="O48" s="82">
        <v>0</v>
      </c>
      <c r="P48" s="82">
        <v>0</v>
      </c>
      <c r="Q48" s="83">
        <v>0</v>
      </c>
      <c r="R48" s="83">
        <v>0</v>
      </c>
      <c r="S48" s="82">
        <v>0</v>
      </c>
      <c r="T48" s="81">
        <v>0</v>
      </c>
      <c r="U48" s="81">
        <f>N48+R48+T48</f>
        <v>0</v>
      </c>
      <c r="V48" s="81">
        <v>0</v>
      </c>
      <c r="W48" s="81">
        <v>0</v>
      </c>
      <c r="X48" s="81">
        <v>0</v>
      </c>
      <c r="Y48" s="80">
        <f>SUM(X48*W48)</f>
        <v>0</v>
      </c>
      <c r="Z48" s="85">
        <v>0</v>
      </c>
      <c r="AA48" s="85"/>
      <c r="AB48" s="81">
        <f>V48+Y48+Z48</f>
        <v>0</v>
      </c>
      <c r="AC48" s="56">
        <f>AB48+U48</f>
        <v>0</v>
      </c>
      <c r="AD48" s="86" t="s">
        <v>120</v>
      </c>
      <c r="AE48" s="88"/>
    </row>
    <row r="49" spans="1:31" s="87" customFormat="1" ht="35.25" hidden="1" customHeight="1" x14ac:dyDescent="0.15">
      <c r="A49" s="207" t="s">
        <v>118</v>
      </c>
      <c r="B49" s="207" t="s">
        <v>119</v>
      </c>
      <c r="C49" s="76" t="s">
        <v>33</v>
      </c>
      <c r="D49" s="76" t="s">
        <v>112</v>
      </c>
      <c r="E49" s="77" t="s">
        <v>112</v>
      </c>
      <c r="F49" s="77" t="s">
        <v>112</v>
      </c>
      <c r="G49" s="59" t="s">
        <v>114</v>
      </c>
      <c r="H49" s="247">
        <v>0</v>
      </c>
      <c r="I49" s="78" t="s">
        <v>37</v>
      </c>
      <c r="J49" s="79">
        <v>0</v>
      </c>
      <c r="K49" s="80">
        <v>0</v>
      </c>
      <c r="L49" s="80">
        <v>0</v>
      </c>
      <c r="M49" s="80">
        <v>0</v>
      </c>
      <c r="N49" s="81">
        <v>0</v>
      </c>
      <c r="O49" s="82">
        <v>0</v>
      </c>
      <c r="P49" s="82">
        <v>0</v>
      </c>
      <c r="Q49" s="83">
        <v>0</v>
      </c>
      <c r="R49" s="83">
        <v>0</v>
      </c>
      <c r="S49" s="82">
        <v>0</v>
      </c>
      <c r="T49" s="81">
        <v>0</v>
      </c>
      <c r="U49" s="81">
        <f>N49+R49+T49</f>
        <v>0</v>
      </c>
      <c r="V49" s="81">
        <v>0</v>
      </c>
      <c r="W49" s="81">
        <v>0</v>
      </c>
      <c r="X49" s="81">
        <v>0</v>
      </c>
      <c r="Y49" s="80">
        <v>0</v>
      </c>
      <c r="Z49" s="85">
        <v>0</v>
      </c>
      <c r="AA49" s="85"/>
      <c r="AB49" s="81">
        <v>0</v>
      </c>
      <c r="AC49" s="56">
        <f>AB49+U49</f>
        <v>0</v>
      </c>
      <c r="AD49" s="86" t="s">
        <v>120</v>
      </c>
      <c r="AE49" s="88"/>
    </row>
    <row r="50" spans="1:31" s="31" customFormat="1" ht="81" hidden="1" customHeight="1" x14ac:dyDescent="0.2">
      <c r="A50" s="92" t="s">
        <v>118</v>
      </c>
      <c r="B50" s="207" t="s">
        <v>119</v>
      </c>
      <c r="C50" s="88" t="s">
        <v>33</v>
      </c>
      <c r="D50" s="88" t="s">
        <v>50</v>
      </c>
      <c r="E50" s="89" t="s">
        <v>121</v>
      </c>
      <c r="F50" s="89" t="s">
        <v>122</v>
      </c>
      <c r="G50" s="89" t="s">
        <v>123</v>
      </c>
      <c r="H50" s="220">
        <v>45</v>
      </c>
      <c r="I50" s="90" t="s">
        <v>37</v>
      </c>
      <c r="J50" s="51">
        <v>1200</v>
      </c>
      <c r="K50" s="52">
        <v>0</v>
      </c>
      <c r="L50" s="52">
        <v>0</v>
      </c>
      <c r="M50" s="52">
        <f>K50+L50</f>
        <v>0</v>
      </c>
      <c r="N50" s="34">
        <f t="shared" ref="N50:N68" si="8">(J50*M50)</f>
        <v>0</v>
      </c>
      <c r="O50" s="53">
        <v>0</v>
      </c>
      <c r="P50" s="53">
        <v>0</v>
      </c>
      <c r="Q50" s="71">
        <v>0.4</v>
      </c>
      <c r="R50" s="71">
        <f>SUM(P50*Q50*O50)</f>
        <v>0</v>
      </c>
      <c r="S50" s="53">
        <v>0</v>
      </c>
      <c r="T50" s="34">
        <v>0</v>
      </c>
      <c r="U50" s="34">
        <f>N50+R50+T50</f>
        <v>0</v>
      </c>
      <c r="V50" s="34">
        <f>M50*200</f>
        <v>0</v>
      </c>
      <c r="W50" s="34">
        <v>0</v>
      </c>
      <c r="X50" s="34">
        <v>410</v>
      </c>
      <c r="Y50" s="52">
        <f t="shared" ref="Y50:Y68" si="9">SUM(X50*W50)</f>
        <v>0</v>
      </c>
      <c r="Z50" s="46">
        <v>0</v>
      </c>
      <c r="AA50" s="46"/>
      <c r="AB50" s="34">
        <f>V50+Y50+Z50</f>
        <v>0</v>
      </c>
      <c r="AC50" s="56">
        <f>AB50+U50</f>
        <v>0</v>
      </c>
      <c r="AD50" s="91" t="s">
        <v>120</v>
      </c>
      <c r="AE50" s="74"/>
    </row>
    <row r="51" spans="1:31" s="31" customFormat="1" ht="54" hidden="1" customHeight="1" x14ac:dyDescent="0.2">
      <c r="A51" s="92" t="s">
        <v>124</v>
      </c>
      <c r="B51" s="92" t="s">
        <v>32</v>
      </c>
      <c r="C51" s="28" t="s">
        <v>33</v>
      </c>
      <c r="D51" s="28" t="s">
        <v>108</v>
      </c>
      <c r="E51" s="35" t="s">
        <v>125</v>
      </c>
      <c r="F51" s="35" t="s">
        <v>126</v>
      </c>
      <c r="G51" s="35" t="s">
        <v>127</v>
      </c>
      <c r="H51" s="220">
        <v>45</v>
      </c>
      <c r="I51" s="33" t="s">
        <v>37</v>
      </c>
      <c r="J51" s="51">
        <v>1200</v>
      </c>
      <c r="K51" s="52">
        <v>0</v>
      </c>
      <c r="L51" s="52">
        <v>15</v>
      </c>
      <c r="M51" s="52">
        <f>K51+L51</f>
        <v>15</v>
      </c>
      <c r="N51" s="34">
        <f t="shared" si="8"/>
        <v>18000</v>
      </c>
      <c r="O51" s="53">
        <v>0</v>
      </c>
      <c r="P51" s="53">
        <v>0</v>
      </c>
      <c r="Q51" s="71">
        <v>0</v>
      </c>
      <c r="R51" s="71">
        <v>0</v>
      </c>
      <c r="S51" s="53">
        <v>0</v>
      </c>
      <c r="T51" s="34">
        <f>(M51*S51)</f>
        <v>0</v>
      </c>
      <c r="U51" s="34">
        <f>N51+R51+T51</f>
        <v>18000</v>
      </c>
      <c r="V51" s="34">
        <f>M51*200</f>
        <v>3000</v>
      </c>
      <c r="W51" s="34">
        <v>72</v>
      </c>
      <c r="X51" s="34">
        <v>460</v>
      </c>
      <c r="Y51" s="52">
        <f t="shared" si="9"/>
        <v>33120</v>
      </c>
      <c r="Z51" s="46">
        <v>0</v>
      </c>
      <c r="AA51" s="46"/>
      <c r="AB51" s="34">
        <f>V51+Y51+Z51</f>
        <v>36120</v>
      </c>
      <c r="AC51" s="56">
        <f>AB51+U51</f>
        <v>54120</v>
      </c>
      <c r="AD51" s="91" t="str">
        <f>A51</f>
        <v>606-PR</v>
      </c>
      <c r="AE51" s="74"/>
    </row>
    <row r="52" spans="1:31" s="31" customFormat="1" ht="27.75" hidden="1" customHeight="1" x14ac:dyDescent="0.2">
      <c r="A52" s="92" t="s">
        <v>124</v>
      </c>
      <c r="B52" s="92"/>
      <c r="C52" s="88" t="s">
        <v>33</v>
      </c>
      <c r="D52" s="88" t="s">
        <v>108</v>
      </c>
      <c r="E52" s="107" t="s">
        <v>125</v>
      </c>
      <c r="F52" s="99" t="s">
        <v>122</v>
      </c>
      <c r="G52" s="99" t="s">
        <v>123</v>
      </c>
      <c r="H52" s="220">
        <v>45</v>
      </c>
      <c r="I52" s="90" t="s">
        <v>37</v>
      </c>
      <c r="J52" s="51">
        <v>1200</v>
      </c>
      <c r="K52" s="52">
        <v>0</v>
      </c>
      <c r="L52" s="52">
        <v>15</v>
      </c>
      <c r="M52" s="52">
        <f>K52+L52</f>
        <v>15</v>
      </c>
      <c r="N52" s="34">
        <f t="shared" si="8"/>
        <v>18000</v>
      </c>
      <c r="O52" s="53">
        <v>0</v>
      </c>
      <c r="P52" s="53">
        <v>0</v>
      </c>
      <c r="Q52" s="71">
        <v>0</v>
      </c>
      <c r="R52" s="71">
        <v>0</v>
      </c>
      <c r="S52" s="53">
        <v>0</v>
      </c>
      <c r="T52" s="34">
        <f>(M52*S52)</f>
        <v>0</v>
      </c>
      <c r="U52" s="34">
        <f>N52+R52+T52</f>
        <v>18000</v>
      </c>
      <c r="V52" s="34">
        <f>M52*200</f>
        <v>3000</v>
      </c>
      <c r="W52" s="34">
        <v>0</v>
      </c>
      <c r="X52" s="34">
        <v>0</v>
      </c>
      <c r="Y52" s="52">
        <f t="shared" si="9"/>
        <v>0</v>
      </c>
      <c r="Z52" s="46">
        <v>0</v>
      </c>
      <c r="AA52" s="46"/>
      <c r="AB52" s="34">
        <f>V52+Y52+Z52</f>
        <v>3000</v>
      </c>
      <c r="AC52" s="56">
        <f>AB52+U52</f>
        <v>21000</v>
      </c>
      <c r="AD52" s="91" t="str">
        <f>A52</f>
        <v>606-PR</v>
      </c>
      <c r="AE52" s="74"/>
    </row>
    <row r="53" spans="1:31" s="31" customFormat="1" ht="45" hidden="1" customHeight="1" x14ac:dyDescent="0.2">
      <c r="A53" s="92" t="s">
        <v>124</v>
      </c>
      <c r="B53" s="92"/>
      <c r="C53" s="88" t="s">
        <v>33</v>
      </c>
      <c r="D53" s="88" t="s">
        <v>112</v>
      </c>
      <c r="E53" s="89" t="s">
        <v>112</v>
      </c>
      <c r="F53" s="89" t="s">
        <v>112</v>
      </c>
      <c r="G53" s="89" t="s">
        <v>113</v>
      </c>
      <c r="H53" s="220">
        <v>0</v>
      </c>
      <c r="I53" s="90" t="s">
        <v>37</v>
      </c>
      <c r="J53" s="51">
        <v>0</v>
      </c>
      <c r="K53" s="52">
        <v>0</v>
      </c>
      <c r="L53" s="52">
        <v>0</v>
      </c>
      <c r="M53" s="52">
        <f>K53+L53</f>
        <v>0</v>
      </c>
      <c r="N53" s="34">
        <f t="shared" si="8"/>
        <v>0</v>
      </c>
      <c r="O53" s="53">
        <v>0</v>
      </c>
      <c r="P53" s="53">
        <v>0</v>
      </c>
      <c r="Q53" s="71">
        <v>0</v>
      </c>
      <c r="R53" s="71">
        <v>0</v>
      </c>
      <c r="S53" s="53">
        <v>0</v>
      </c>
      <c r="T53" s="34">
        <v>10500</v>
      </c>
      <c r="U53" s="34">
        <f>N53+R53+T53</f>
        <v>10500</v>
      </c>
      <c r="V53" s="34">
        <v>0</v>
      </c>
      <c r="W53" s="34">
        <v>0</v>
      </c>
      <c r="X53" s="34">
        <v>0</v>
      </c>
      <c r="Y53" s="52">
        <f t="shared" si="9"/>
        <v>0</v>
      </c>
      <c r="Z53" s="46">
        <v>0</v>
      </c>
      <c r="AA53" s="46"/>
      <c r="AB53" s="34">
        <f>V53+Y53+Z53</f>
        <v>0</v>
      </c>
      <c r="AC53" s="56">
        <f>AB53+U53</f>
        <v>10500</v>
      </c>
      <c r="AD53" s="91" t="str">
        <f>A53</f>
        <v>606-PR</v>
      </c>
      <c r="AE53" s="74"/>
    </row>
    <row r="54" spans="1:31" s="31" customFormat="1" ht="24" hidden="1" customHeight="1" x14ac:dyDescent="0.2">
      <c r="A54" s="92" t="s">
        <v>124</v>
      </c>
      <c r="B54" s="92"/>
      <c r="C54" s="88" t="s">
        <v>33</v>
      </c>
      <c r="D54" s="88" t="s">
        <v>112</v>
      </c>
      <c r="E54" s="89" t="s">
        <v>112</v>
      </c>
      <c r="F54" s="89" t="s">
        <v>112</v>
      </c>
      <c r="G54" s="35" t="s">
        <v>114</v>
      </c>
      <c r="H54" s="220">
        <v>0</v>
      </c>
      <c r="I54" s="90" t="s">
        <v>37</v>
      </c>
      <c r="J54" s="51">
        <v>0</v>
      </c>
      <c r="K54" s="52">
        <v>0</v>
      </c>
      <c r="L54" s="52">
        <v>0</v>
      </c>
      <c r="M54" s="52">
        <v>0</v>
      </c>
      <c r="N54" s="34">
        <f t="shared" si="8"/>
        <v>0</v>
      </c>
      <c r="O54" s="53">
        <v>0</v>
      </c>
      <c r="P54" s="53">
        <v>0</v>
      </c>
      <c r="Q54" s="71">
        <v>0</v>
      </c>
      <c r="R54" s="71">
        <v>0</v>
      </c>
      <c r="S54" s="53">
        <v>0</v>
      </c>
      <c r="T54" s="34">
        <v>0</v>
      </c>
      <c r="U54" s="34">
        <f>N54+R54+T54</f>
        <v>0</v>
      </c>
      <c r="V54" s="34">
        <v>0</v>
      </c>
      <c r="W54" s="34">
        <v>0</v>
      </c>
      <c r="X54" s="34">
        <v>0</v>
      </c>
      <c r="Y54" s="52">
        <f t="shared" si="9"/>
        <v>0</v>
      </c>
      <c r="Z54" s="46">
        <v>0</v>
      </c>
      <c r="AA54" s="46"/>
      <c r="AB54" s="34">
        <v>0</v>
      </c>
      <c r="AC54" s="56">
        <f>AB54+U54</f>
        <v>0</v>
      </c>
      <c r="AD54" s="91" t="str">
        <f>A54</f>
        <v>606-PR</v>
      </c>
      <c r="AE54" s="74"/>
    </row>
    <row r="55" spans="1:31" s="31" customFormat="1" ht="27.75" hidden="1" customHeight="1" x14ac:dyDescent="0.2">
      <c r="A55" s="92" t="s">
        <v>124</v>
      </c>
      <c r="B55" s="92"/>
      <c r="C55" s="88" t="s">
        <v>33</v>
      </c>
      <c r="D55" s="88" t="s">
        <v>112</v>
      </c>
      <c r="E55" s="89" t="s">
        <v>112</v>
      </c>
      <c r="F55" s="89" t="s">
        <v>112</v>
      </c>
      <c r="G55" s="89" t="s">
        <v>115</v>
      </c>
      <c r="H55" s="220">
        <v>0</v>
      </c>
      <c r="I55" s="90" t="s">
        <v>37</v>
      </c>
      <c r="J55" s="51">
        <v>0</v>
      </c>
      <c r="K55" s="52">
        <v>0</v>
      </c>
      <c r="L55" s="52">
        <v>0</v>
      </c>
      <c r="M55" s="52">
        <v>0</v>
      </c>
      <c r="N55" s="34">
        <f t="shared" si="8"/>
        <v>0</v>
      </c>
      <c r="O55" s="53">
        <v>0</v>
      </c>
      <c r="P55" s="53">
        <v>0</v>
      </c>
      <c r="Q55" s="71">
        <v>0</v>
      </c>
      <c r="R55" s="71">
        <v>0</v>
      </c>
      <c r="S55" s="53">
        <v>0</v>
      </c>
      <c r="T55" s="34">
        <v>10500</v>
      </c>
      <c r="U55" s="34">
        <f>N55+R55+T55</f>
        <v>10500</v>
      </c>
      <c r="V55" s="34">
        <v>0</v>
      </c>
      <c r="W55" s="34">
        <v>0</v>
      </c>
      <c r="X55" s="34">
        <v>0</v>
      </c>
      <c r="Y55" s="52">
        <f t="shared" si="9"/>
        <v>0</v>
      </c>
      <c r="Z55" s="46">
        <v>0</v>
      </c>
      <c r="AA55" s="46"/>
      <c r="AB55" s="34">
        <v>0</v>
      </c>
      <c r="AC55" s="56">
        <f>AB55+U55</f>
        <v>10500</v>
      </c>
      <c r="AD55" s="91" t="str">
        <f>A55</f>
        <v>606-PR</v>
      </c>
      <c r="AE55" s="74"/>
    </row>
    <row r="56" spans="1:31" s="31" customFormat="1" ht="44" hidden="1" customHeight="1" x14ac:dyDescent="0.2">
      <c r="A56" s="92" t="s">
        <v>124</v>
      </c>
      <c r="B56"/>
      <c r="C56" s="88" t="s">
        <v>33</v>
      </c>
      <c r="D56" s="88" t="s">
        <v>112</v>
      </c>
      <c r="E56" s="89" t="s">
        <v>112</v>
      </c>
      <c r="F56" s="89" t="s">
        <v>112</v>
      </c>
      <c r="G56" s="35" t="s">
        <v>128</v>
      </c>
      <c r="H56" s="220">
        <v>0</v>
      </c>
      <c r="I56" s="90" t="s">
        <v>37</v>
      </c>
      <c r="J56" s="51">
        <v>0</v>
      </c>
      <c r="K56" s="52">
        <v>0</v>
      </c>
      <c r="L56" s="52">
        <v>0</v>
      </c>
      <c r="M56" s="52">
        <v>0</v>
      </c>
      <c r="N56" s="34">
        <f t="shared" si="8"/>
        <v>0</v>
      </c>
      <c r="O56" s="53">
        <v>0</v>
      </c>
      <c r="P56" s="53">
        <v>0</v>
      </c>
      <c r="Q56" s="71">
        <v>0</v>
      </c>
      <c r="R56" s="71">
        <v>0</v>
      </c>
      <c r="S56" s="53">
        <v>0</v>
      </c>
      <c r="T56" s="34">
        <v>7390</v>
      </c>
      <c r="U56" s="34">
        <f>N56+R56+T56</f>
        <v>7390</v>
      </c>
      <c r="V56" s="34">
        <v>0</v>
      </c>
      <c r="W56" s="34">
        <v>0</v>
      </c>
      <c r="X56" s="34">
        <v>0</v>
      </c>
      <c r="Y56" s="52">
        <f t="shared" si="9"/>
        <v>0</v>
      </c>
      <c r="Z56" s="46">
        <v>0</v>
      </c>
      <c r="AA56" s="46"/>
      <c r="AB56" s="34">
        <v>0</v>
      </c>
      <c r="AC56" s="56">
        <f>AB56+U56</f>
        <v>7390</v>
      </c>
      <c r="AD56" s="91" t="str">
        <f>A56</f>
        <v>606-PR</v>
      </c>
      <c r="AE56" s="74"/>
    </row>
    <row r="57" spans="1:31" s="31" customFormat="1" ht="56" hidden="1" customHeight="1" x14ac:dyDescent="0.2">
      <c r="A57" s="92" t="s">
        <v>124</v>
      </c>
      <c r="B57" s="92"/>
      <c r="C57" s="88" t="s">
        <v>33</v>
      </c>
      <c r="D57" s="88" t="s">
        <v>50</v>
      </c>
      <c r="E57" s="89" t="s">
        <v>129</v>
      </c>
      <c r="F57" s="89" t="s">
        <v>122</v>
      </c>
      <c r="G57" s="89" t="s">
        <v>123</v>
      </c>
      <c r="H57" s="220">
        <v>45</v>
      </c>
      <c r="I57" s="90" t="s">
        <v>37</v>
      </c>
      <c r="J57" s="51">
        <v>1200</v>
      </c>
      <c r="K57" s="52">
        <v>17</v>
      </c>
      <c r="L57" s="52">
        <v>0</v>
      </c>
      <c r="M57" s="52">
        <f>K57+L57</f>
        <v>17</v>
      </c>
      <c r="N57" s="34">
        <f t="shared" si="8"/>
        <v>20400</v>
      </c>
      <c r="O57" s="53">
        <v>0</v>
      </c>
      <c r="P57" s="53">
        <v>0</v>
      </c>
      <c r="Q57" s="71">
        <v>0</v>
      </c>
      <c r="R57" s="71">
        <v>0</v>
      </c>
      <c r="S57" s="53">
        <v>0</v>
      </c>
      <c r="T57" s="34">
        <f>(M57*S57)</f>
        <v>0</v>
      </c>
      <c r="U57" s="34">
        <f>N57+R57+T57</f>
        <v>20400</v>
      </c>
      <c r="V57" s="34">
        <f>M57*200</f>
        <v>3400</v>
      </c>
      <c r="W57" s="34">
        <v>14</v>
      </c>
      <c r="X57" s="34">
        <v>410</v>
      </c>
      <c r="Y57" s="52">
        <f t="shared" si="9"/>
        <v>5740</v>
      </c>
      <c r="Z57" s="46">
        <v>0</v>
      </c>
      <c r="AA57" s="46"/>
      <c r="AB57" s="34">
        <f>V57+Y57+Z57</f>
        <v>9140</v>
      </c>
      <c r="AC57" s="56">
        <f>AB57+U57</f>
        <v>29540</v>
      </c>
      <c r="AD57" s="91" t="str">
        <f>A57</f>
        <v>606-PR</v>
      </c>
      <c r="AE57" s="74"/>
    </row>
    <row r="58" spans="1:31" s="31" customFormat="1" ht="50" customHeight="1" x14ac:dyDescent="0.2">
      <c r="A58" s="93" t="s">
        <v>124</v>
      </c>
      <c r="B58" s="93"/>
      <c r="C58" s="94" t="s">
        <v>33</v>
      </c>
      <c r="D58" s="94" t="s">
        <v>34</v>
      </c>
      <c r="E58" s="95" t="s">
        <v>35</v>
      </c>
      <c r="F58" s="95" t="s">
        <v>122</v>
      </c>
      <c r="G58" s="95" t="s">
        <v>123</v>
      </c>
      <c r="H58" s="245">
        <v>45</v>
      </c>
      <c r="I58" s="96" t="s">
        <v>37</v>
      </c>
      <c r="J58" s="39">
        <v>1200</v>
      </c>
      <c r="K58" s="40">
        <v>0</v>
      </c>
      <c r="L58" s="40">
        <v>0</v>
      </c>
      <c r="M58" s="40">
        <f>K58+L58</f>
        <v>0</v>
      </c>
      <c r="N58" s="41">
        <f t="shared" si="8"/>
        <v>0</v>
      </c>
      <c r="O58" s="42">
        <v>0</v>
      </c>
      <c r="P58" s="42">
        <v>0</v>
      </c>
      <c r="Q58" s="67">
        <v>0</v>
      </c>
      <c r="R58" s="67">
        <v>0</v>
      </c>
      <c r="S58" s="42">
        <v>0</v>
      </c>
      <c r="T58" s="41">
        <f>(M58*S58)</f>
        <v>0</v>
      </c>
      <c r="U58" s="41">
        <f>N58+R58+T58</f>
        <v>0</v>
      </c>
      <c r="V58" s="41">
        <f>M58*200</f>
        <v>0</v>
      </c>
      <c r="W58" s="41">
        <v>0</v>
      </c>
      <c r="X58" s="41">
        <v>0</v>
      </c>
      <c r="Y58" s="40">
        <f t="shared" si="9"/>
        <v>0</v>
      </c>
      <c r="Z58" s="45">
        <v>0</v>
      </c>
      <c r="AA58" s="45"/>
      <c r="AB58" s="41">
        <f>V58+Y58+Z58</f>
        <v>0</v>
      </c>
      <c r="AC58" s="47">
        <f>AB58+U58</f>
        <v>0</v>
      </c>
      <c r="AD58" s="97" t="str">
        <f>A58</f>
        <v>606-PR</v>
      </c>
      <c r="AE58" s="74"/>
    </row>
    <row r="59" spans="1:31" s="31" customFormat="1" ht="38.25" hidden="1" customHeight="1" x14ac:dyDescent="0.2">
      <c r="A59" s="92" t="s">
        <v>130</v>
      </c>
      <c r="B59" s="207" t="s">
        <v>131</v>
      </c>
      <c r="C59" s="88" t="s">
        <v>33</v>
      </c>
      <c r="D59" s="88" t="s">
        <v>112</v>
      </c>
      <c r="E59" s="89" t="s">
        <v>112</v>
      </c>
      <c r="F59" s="89" t="s">
        <v>112</v>
      </c>
      <c r="G59" s="89" t="s">
        <v>113</v>
      </c>
      <c r="H59" s="220">
        <v>0</v>
      </c>
      <c r="I59" s="90" t="s">
        <v>37</v>
      </c>
      <c r="J59" s="51">
        <v>0</v>
      </c>
      <c r="K59" s="52">
        <v>0</v>
      </c>
      <c r="L59" s="52">
        <v>0</v>
      </c>
      <c r="M59" s="52">
        <f>K59+L59</f>
        <v>0</v>
      </c>
      <c r="N59" s="34">
        <f t="shared" si="8"/>
        <v>0</v>
      </c>
      <c r="O59" s="53">
        <v>0</v>
      </c>
      <c r="P59" s="53">
        <v>0</v>
      </c>
      <c r="Q59" s="71">
        <v>0</v>
      </c>
      <c r="R59" s="71">
        <v>0</v>
      </c>
      <c r="S59" s="53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52">
        <f t="shared" si="9"/>
        <v>0</v>
      </c>
      <c r="Z59" s="46">
        <v>0</v>
      </c>
      <c r="AA59" s="46"/>
      <c r="AB59" s="34">
        <f>V59+Y59+Z59</f>
        <v>0</v>
      </c>
      <c r="AC59" s="56">
        <f>AB59+U59</f>
        <v>0</v>
      </c>
      <c r="AD59" s="91" t="str">
        <f>A59</f>
        <v>607-B</v>
      </c>
      <c r="AE59" s="74"/>
    </row>
    <row r="60" spans="1:31" s="31" customFormat="1" ht="36" hidden="1" customHeight="1" x14ac:dyDescent="0.2">
      <c r="A60" s="92" t="s">
        <v>130</v>
      </c>
      <c r="B60" s="207" t="s">
        <v>131</v>
      </c>
      <c r="C60" s="88" t="s">
        <v>33</v>
      </c>
      <c r="D60" s="88" t="s">
        <v>112</v>
      </c>
      <c r="E60" s="89" t="s">
        <v>112</v>
      </c>
      <c r="F60" s="89" t="s">
        <v>112</v>
      </c>
      <c r="G60" s="35" t="s">
        <v>114</v>
      </c>
      <c r="H60" s="220">
        <v>0</v>
      </c>
      <c r="I60" s="90" t="s">
        <v>37</v>
      </c>
      <c r="J60" s="51">
        <v>0</v>
      </c>
      <c r="K60" s="52">
        <v>0</v>
      </c>
      <c r="L60" s="52">
        <v>0</v>
      </c>
      <c r="M60" s="52">
        <v>0</v>
      </c>
      <c r="N60" s="34">
        <f t="shared" si="8"/>
        <v>0</v>
      </c>
      <c r="O60" s="53">
        <v>0</v>
      </c>
      <c r="P60" s="53">
        <v>0</v>
      </c>
      <c r="Q60" s="71">
        <v>0</v>
      </c>
      <c r="R60" s="71">
        <v>0</v>
      </c>
      <c r="S60" s="53">
        <v>0</v>
      </c>
      <c r="T60" s="34">
        <v>0</v>
      </c>
      <c r="U60" s="34">
        <f>N60+R60+T60</f>
        <v>0</v>
      </c>
      <c r="V60" s="34">
        <v>0</v>
      </c>
      <c r="W60" s="34">
        <v>0</v>
      </c>
      <c r="X60" s="34">
        <v>0</v>
      </c>
      <c r="Y60" s="52">
        <f t="shared" si="9"/>
        <v>0</v>
      </c>
      <c r="Z60" s="46">
        <v>0</v>
      </c>
      <c r="AA60" s="46"/>
      <c r="AB60" s="34">
        <v>0</v>
      </c>
      <c r="AC60" s="56">
        <f>AB60+U60</f>
        <v>0</v>
      </c>
      <c r="AD60" s="91" t="str">
        <f>A60</f>
        <v>607-B</v>
      </c>
      <c r="AE60" s="74"/>
    </row>
    <row r="61" spans="1:31" s="31" customFormat="1" ht="36" hidden="1" customHeight="1" x14ac:dyDescent="0.2">
      <c r="A61" s="92" t="s">
        <v>130</v>
      </c>
      <c r="B61" s="207" t="s">
        <v>131</v>
      </c>
      <c r="C61" s="88" t="s">
        <v>33</v>
      </c>
      <c r="D61" s="88" t="s">
        <v>112</v>
      </c>
      <c r="E61" s="89" t="s">
        <v>112</v>
      </c>
      <c r="F61" s="89" t="s">
        <v>112</v>
      </c>
      <c r="G61" s="89" t="s">
        <v>115</v>
      </c>
      <c r="H61" s="220">
        <v>0</v>
      </c>
      <c r="I61" s="90" t="s">
        <v>37</v>
      </c>
      <c r="J61" s="51">
        <v>0</v>
      </c>
      <c r="K61" s="52">
        <v>0</v>
      </c>
      <c r="L61" s="52">
        <v>0</v>
      </c>
      <c r="M61" s="52">
        <v>0</v>
      </c>
      <c r="N61" s="34">
        <f t="shared" si="8"/>
        <v>0</v>
      </c>
      <c r="O61" s="53">
        <v>0</v>
      </c>
      <c r="P61" s="53">
        <v>0</v>
      </c>
      <c r="Q61" s="71">
        <v>0</v>
      </c>
      <c r="R61" s="71">
        <v>0</v>
      </c>
      <c r="S61" s="53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52">
        <f t="shared" si="9"/>
        <v>0</v>
      </c>
      <c r="Z61" s="46">
        <v>0</v>
      </c>
      <c r="AA61" s="46"/>
      <c r="AB61" s="34">
        <v>0</v>
      </c>
      <c r="AC61" s="56">
        <f>AB61+U61</f>
        <v>0</v>
      </c>
      <c r="AD61" s="91" t="str">
        <f>A61</f>
        <v>607-B</v>
      </c>
      <c r="AE61" s="74"/>
    </row>
    <row r="62" spans="1:31" s="31" customFormat="1" ht="36.75" hidden="1" customHeight="1" x14ac:dyDescent="0.2">
      <c r="A62" s="92" t="s">
        <v>130</v>
      </c>
      <c r="B62" s="207" t="s">
        <v>131</v>
      </c>
      <c r="C62" s="88" t="s">
        <v>33</v>
      </c>
      <c r="D62" s="88" t="s">
        <v>112</v>
      </c>
      <c r="E62" s="89" t="s">
        <v>112</v>
      </c>
      <c r="F62" s="89" t="s">
        <v>112</v>
      </c>
      <c r="G62" s="35" t="s">
        <v>116</v>
      </c>
      <c r="H62" s="220">
        <v>0</v>
      </c>
      <c r="I62" s="90" t="s">
        <v>37</v>
      </c>
      <c r="J62" s="51">
        <v>0</v>
      </c>
      <c r="K62" s="52">
        <v>0</v>
      </c>
      <c r="L62" s="52">
        <v>0</v>
      </c>
      <c r="M62" s="52">
        <v>0</v>
      </c>
      <c r="N62" s="34">
        <f t="shared" si="8"/>
        <v>0</v>
      </c>
      <c r="O62" s="53">
        <v>0</v>
      </c>
      <c r="P62" s="53">
        <v>0</v>
      </c>
      <c r="Q62" s="71">
        <v>0</v>
      </c>
      <c r="R62" s="71">
        <v>0</v>
      </c>
      <c r="S62" s="53">
        <v>0</v>
      </c>
      <c r="T62" s="34">
        <v>0</v>
      </c>
      <c r="U62" s="34">
        <f>N62+R62+T62</f>
        <v>0</v>
      </c>
      <c r="V62" s="34">
        <v>0</v>
      </c>
      <c r="W62" s="34">
        <v>0</v>
      </c>
      <c r="X62" s="34">
        <v>0</v>
      </c>
      <c r="Y62" s="52">
        <f t="shared" si="9"/>
        <v>0</v>
      </c>
      <c r="Z62" s="46">
        <v>0</v>
      </c>
      <c r="AA62" s="46"/>
      <c r="AB62" s="34">
        <v>0</v>
      </c>
      <c r="AC62" s="56">
        <f>AB62+U62</f>
        <v>0</v>
      </c>
      <c r="AD62" s="91" t="str">
        <f>A62</f>
        <v>607-B</v>
      </c>
      <c r="AE62" s="74"/>
    </row>
    <row r="63" spans="1:31" s="31" customFormat="1" ht="37" hidden="1" customHeight="1" x14ac:dyDescent="0.2">
      <c r="A63" s="92" t="s">
        <v>130</v>
      </c>
      <c r="B63" s="207" t="s">
        <v>131</v>
      </c>
      <c r="C63" s="88" t="s">
        <v>33</v>
      </c>
      <c r="D63" s="88" t="s">
        <v>50</v>
      </c>
      <c r="E63" s="89" t="s">
        <v>35</v>
      </c>
      <c r="F63" s="89" t="s">
        <v>85</v>
      </c>
      <c r="G63" s="35" t="s">
        <v>132</v>
      </c>
      <c r="H63" s="220">
        <v>45</v>
      </c>
      <c r="I63" s="90" t="s">
        <v>37</v>
      </c>
      <c r="J63" s="51">
        <v>1200</v>
      </c>
      <c r="K63" s="52">
        <v>0</v>
      </c>
      <c r="L63" s="52">
        <v>0</v>
      </c>
      <c r="M63" s="52">
        <f t="shared" ref="M63:M68" si="10">K63+L63</f>
        <v>0</v>
      </c>
      <c r="N63" s="34">
        <f t="shared" si="8"/>
        <v>0</v>
      </c>
      <c r="O63" s="53">
        <v>0</v>
      </c>
      <c r="P63" s="53">
        <v>0</v>
      </c>
      <c r="Q63" s="71">
        <v>0</v>
      </c>
      <c r="R63" s="71">
        <v>0</v>
      </c>
      <c r="S63" s="53">
        <v>0</v>
      </c>
      <c r="T63" s="34">
        <v>0</v>
      </c>
      <c r="U63" s="34">
        <f>N63+R63+T63</f>
        <v>0</v>
      </c>
      <c r="V63" s="34">
        <f>M63*200</f>
        <v>0</v>
      </c>
      <c r="W63" s="34">
        <v>0</v>
      </c>
      <c r="X63" s="34">
        <v>330</v>
      </c>
      <c r="Y63" s="52">
        <f t="shared" si="9"/>
        <v>0</v>
      </c>
      <c r="Z63" s="46">
        <v>0</v>
      </c>
      <c r="AA63" s="46"/>
      <c r="AB63" s="34">
        <f>V63+Y63+Z63</f>
        <v>0</v>
      </c>
      <c r="AC63" s="56">
        <f>AB63+U63</f>
        <v>0</v>
      </c>
      <c r="AD63" s="91" t="str">
        <f>A63</f>
        <v>607-B</v>
      </c>
      <c r="AE63" s="74" t="s">
        <v>133</v>
      </c>
    </row>
    <row r="64" spans="1:31" s="31" customFormat="1" ht="39" hidden="1" customHeight="1" x14ac:dyDescent="0.2">
      <c r="A64" s="92" t="s">
        <v>130</v>
      </c>
      <c r="B64" s="207" t="s">
        <v>131</v>
      </c>
      <c r="C64" s="88" t="s">
        <v>33</v>
      </c>
      <c r="D64" s="88" t="s">
        <v>50</v>
      </c>
      <c r="E64" s="89" t="s">
        <v>35</v>
      </c>
      <c r="F64" s="89" t="s">
        <v>134</v>
      </c>
      <c r="G64" s="35" t="s">
        <v>135</v>
      </c>
      <c r="H64" s="220">
        <v>45</v>
      </c>
      <c r="I64" s="90" t="s">
        <v>37</v>
      </c>
      <c r="J64" s="51">
        <v>1200</v>
      </c>
      <c r="K64" s="52">
        <v>0</v>
      </c>
      <c r="L64" s="52">
        <v>0</v>
      </c>
      <c r="M64" s="52">
        <f t="shared" si="10"/>
        <v>0</v>
      </c>
      <c r="N64" s="34">
        <f t="shared" si="8"/>
        <v>0</v>
      </c>
      <c r="O64" s="53">
        <v>0</v>
      </c>
      <c r="P64" s="53">
        <v>0</v>
      </c>
      <c r="Q64" s="71">
        <v>0</v>
      </c>
      <c r="R64" s="71">
        <v>0</v>
      </c>
      <c r="S64" s="53">
        <v>0</v>
      </c>
      <c r="T64" s="34">
        <v>0</v>
      </c>
      <c r="U64" s="34">
        <f>N64+R64+T64</f>
        <v>0</v>
      </c>
      <c r="V64" s="34">
        <f>M64*200</f>
        <v>0</v>
      </c>
      <c r="W64" s="34">
        <v>0</v>
      </c>
      <c r="X64" s="34">
        <v>330</v>
      </c>
      <c r="Y64" s="52">
        <f t="shared" si="9"/>
        <v>0</v>
      </c>
      <c r="Z64" s="46">
        <v>0</v>
      </c>
      <c r="AA64" s="46"/>
      <c r="AB64" s="34">
        <f>V64+Y64+Z64</f>
        <v>0</v>
      </c>
      <c r="AC64" s="56">
        <f>AB64+U64</f>
        <v>0</v>
      </c>
      <c r="AD64" s="91" t="str">
        <f>A64</f>
        <v>607-B</v>
      </c>
      <c r="AE64" s="74" t="s">
        <v>133</v>
      </c>
    </row>
    <row r="65" spans="1:31" s="31" customFormat="1" ht="33" hidden="1" customHeight="1" x14ac:dyDescent="0.2">
      <c r="A65" s="33" t="s">
        <v>136</v>
      </c>
      <c r="B65" s="33"/>
      <c r="C65" s="28" t="s">
        <v>33</v>
      </c>
      <c r="D65" s="28" t="s">
        <v>45</v>
      </c>
      <c r="E65" s="89" t="s">
        <v>35</v>
      </c>
      <c r="F65" s="35" t="s">
        <v>137</v>
      </c>
      <c r="G65" s="35" t="s">
        <v>138</v>
      </c>
      <c r="H65" s="220">
        <v>60</v>
      </c>
      <c r="I65" s="33" t="s">
        <v>37</v>
      </c>
      <c r="J65" s="51">
        <v>1200</v>
      </c>
      <c r="K65" s="52">
        <v>0</v>
      </c>
      <c r="L65" s="52">
        <v>20</v>
      </c>
      <c r="M65" s="52">
        <f t="shared" si="10"/>
        <v>20</v>
      </c>
      <c r="N65" s="34">
        <f t="shared" si="8"/>
        <v>24000</v>
      </c>
      <c r="O65" s="53">
        <v>0</v>
      </c>
      <c r="P65" s="53">
        <v>0</v>
      </c>
      <c r="Q65" s="71">
        <v>0</v>
      </c>
      <c r="R65" s="54">
        <v>0</v>
      </c>
      <c r="S65" s="34">
        <v>0</v>
      </c>
      <c r="T65" s="34">
        <v>0</v>
      </c>
      <c r="U65" s="34">
        <f>N65+R65+T65</f>
        <v>24000</v>
      </c>
      <c r="V65" s="34">
        <f>M65*200</f>
        <v>4000</v>
      </c>
      <c r="W65" s="34">
        <v>20</v>
      </c>
      <c r="X65" s="34">
        <v>330</v>
      </c>
      <c r="Y65" s="52">
        <f t="shared" si="9"/>
        <v>6600</v>
      </c>
      <c r="Z65" s="46">
        <v>0</v>
      </c>
      <c r="AA65" s="46"/>
      <c r="AB65" s="34">
        <f>V65+Y65+Z65</f>
        <v>10600</v>
      </c>
      <c r="AC65" s="56">
        <f>AB65+U65</f>
        <v>34600</v>
      </c>
      <c r="AD65" s="91" t="str">
        <f>A65</f>
        <v>607-PR</v>
      </c>
      <c r="AE65" s="74"/>
    </row>
    <row r="66" spans="1:31" s="31" customFormat="1" ht="47.25" hidden="1" customHeight="1" x14ac:dyDescent="0.2">
      <c r="A66" s="33" t="s">
        <v>136</v>
      </c>
      <c r="B66" s="33"/>
      <c r="C66" s="28" t="s">
        <v>33</v>
      </c>
      <c r="D66" s="28" t="s">
        <v>45</v>
      </c>
      <c r="E66" s="89" t="s">
        <v>35</v>
      </c>
      <c r="F66" s="35" t="s">
        <v>134</v>
      </c>
      <c r="G66" s="35" t="s">
        <v>135</v>
      </c>
      <c r="H66" s="220">
        <v>45</v>
      </c>
      <c r="I66" s="33" t="s">
        <v>37</v>
      </c>
      <c r="J66" s="51">
        <v>1200</v>
      </c>
      <c r="K66" s="52">
        <v>25</v>
      </c>
      <c r="L66" s="52">
        <v>0</v>
      </c>
      <c r="M66" s="52">
        <f t="shared" si="10"/>
        <v>25</v>
      </c>
      <c r="N66" s="34">
        <f t="shared" si="8"/>
        <v>30000</v>
      </c>
      <c r="O66" s="53">
        <v>0</v>
      </c>
      <c r="P66" s="53">
        <v>0</v>
      </c>
      <c r="Q66" s="71">
        <v>0</v>
      </c>
      <c r="R66" s="54">
        <v>0</v>
      </c>
      <c r="S66" s="34">
        <v>0</v>
      </c>
      <c r="T66" s="34">
        <v>0</v>
      </c>
      <c r="U66" s="34">
        <f>N66+R66+T66</f>
        <v>30000</v>
      </c>
      <c r="V66" s="34">
        <f>M66*200</f>
        <v>5000</v>
      </c>
      <c r="W66" s="34">
        <v>25</v>
      </c>
      <c r="X66" s="34">
        <v>330</v>
      </c>
      <c r="Y66" s="52">
        <f t="shared" si="9"/>
        <v>8250</v>
      </c>
      <c r="Z66" s="46">
        <v>0</v>
      </c>
      <c r="AA66" s="46"/>
      <c r="AB66" s="34">
        <f>V66+Y66+Z66</f>
        <v>13250</v>
      </c>
      <c r="AC66" s="56">
        <f>AB66+U66</f>
        <v>43250</v>
      </c>
      <c r="AD66" s="91" t="str">
        <f>A66</f>
        <v>607-PR</v>
      </c>
      <c r="AE66" s="74"/>
    </row>
    <row r="67" spans="1:31" s="31" customFormat="1" ht="47.25" hidden="1" customHeight="1" x14ac:dyDescent="0.2">
      <c r="A67" s="33" t="s">
        <v>136</v>
      </c>
      <c r="B67" s="33" t="s">
        <v>615</v>
      </c>
      <c r="C67" s="28" t="s">
        <v>33</v>
      </c>
      <c r="D67" s="28" t="s">
        <v>50</v>
      </c>
      <c r="E67" s="89" t="s">
        <v>35</v>
      </c>
      <c r="F67" s="35" t="s">
        <v>134</v>
      </c>
      <c r="G67" s="35" t="s">
        <v>135</v>
      </c>
      <c r="H67" s="220">
        <v>45</v>
      </c>
      <c r="I67" s="33" t="s">
        <v>37</v>
      </c>
      <c r="J67" s="51">
        <v>1200</v>
      </c>
      <c r="K67" s="52">
        <v>17</v>
      </c>
      <c r="L67" s="52">
        <v>0</v>
      </c>
      <c r="M67" s="52">
        <f t="shared" si="10"/>
        <v>17</v>
      </c>
      <c r="N67" s="34">
        <f t="shared" si="8"/>
        <v>20400</v>
      </c>
      <c r="O67" s="53">
        <v>0</v>
      </c>
      <c r="P67" s="53">
        <v>0</v>
      </c>
      <c r="Q67" s="71">
        <v>0</v>
      </c>
      <c r="R67" s="54">
        <v>0</v>
      </c>
      <c r="S67" s="34">
        <v>0</v>
      </c>
      <c r="T67" s="34">
        <v>0</v>
      </c>
      <c r="U67" s="34">
        <f>N67+R67+T67</f>
        <v>20400</v>
      </c>
      <c r="V67" s="34">
        <f>M67*200</f>
        <v>3400</v>
      </c>
      <c r="W67" s="34">
        <v>17</v>
      </c>
      <c r="X67" s="34">
        <v>330</v>
      </c>
      <c r="Y67" s="52">
        <f t="shared" si="9"/>
        <v>5610</v>
      </c>
      <c r="Z67" s="46">
        <v>0</v>
      </c>
      <c r="AA67" s="34">
        <v>13250</v>
      </c>
      <c r="AB67" s="34">
        <f>V67+Y67+Z67</f>
        <v>9010</v>
      </c>
      <c r="AC67" s="56">
        <f>AB67+U67</f>
        <v>29410</v>
      </c>
      <c r="AD67" s="91" t="s">
        <v>136</v>
      </c>
      <c r="AE67" s="74"/>
    </row>
    <row r="68" spans="1:31" s="31" customFormat="1" ht="47.25" hidden="1" customHeight="1" x14ac:dyDescent="0.2">
      <c r="A68" s="33" t="s">
        <v>136</v>
      </c>
      <c r="B68" s="33" t="s">
        <v>620</v>
      </c>
      <c r="C68" s="28" t="s">
        <v>33</v>
      </c>
      <c r="D68" s="28" t="s">
        <v>50</v>
      </c>
      <c r="E68" s="89" t="s">
        <v>35</v>
      </c>
      <c r="F68" s="35" t="s">
        <v>85</v>
      </c>
      <c r="G68" s="35" t="s">
        <v>132</v>
      </c>
      <c r="H68" s="220">
        <v>45</v>
      </c>
      <c r="I68" s="33" t="s">
        <v>37</v>
      </c>
      <c r="J68" s="51">
        <v>1200</v>
      </c>
      <c r="K68" s="52">
        <v>0</v>
      </c>
      <c r="L68" s="52">
        <v>17</v>
      </c>
      <c r="M68" s="52">
        <f t="shared" si="10"/>
        <v>17</v>
      </c>
      <c r="N68" s="34">
        <f t="shared" si="8"/>
        <v>20400</v>
      </c>
      <c r="O68" s="53">
        <v>0</v>
      </c>
      <c r="P68" s="53">
        <v>0</v>
      </c>
      <c r="Q68" s="71">
        <v>0</v>
      </c>
      <c r="R68" s="54">
        <v>0</v>
      </c>
      <c r="S68" s="34">
        <v>0</v>
      </c>
      <c r="T68" s="34">
        <v>0</v>
      </c>
      <c r="U68" s="34">
        <v>20400</v>
      </c>
      <c r="V68" s="34">
        <v>3400</v>
      </c>
      <c r="W68" s="34">
        <v>17</v>
      </c>
      <c r="X68" s="34">
        <v>330</v>
      </c>
      <c r="Y68" s="52">
        <f t="shared" si="9"/>
        <v>5610</v>
      </c>
      <c r="Z68" s="46">
        <v>0</v>
      </c>
      <c r="AA68" s="34">
        <v>9010</v>
      </c>
      <c r="AB68" s="34">
        <f>V68+Y68+Z68</f>
        <v>9010</v>
      </c>
      <c r="AC68" s="56">
        <f>AB68+U68</f>
        <v>29410</v>
      </c>
      <c r="AD68" s="91" t="s">
        <v>136</v>
      </c>
      <c r="AE68" s="74"/>
    </row>
    <row r="69" spans="1:31" s="31" customFormat="1" ht="27" hidden="1" customHeight="1" x14ac:dyDescent="0.2">
      <c r="A69" s="33" t="s">
        <v>136</v>
      </c>
      <c r="B69" s="33"/>
      <c r="C69" s="28" t="s">
        <v>33</v>
      </c>
      <c r="D69" s="28" t="s">
        <v>112</v>
      </c>
      <c r="E69" s="35" t="s">
        <v>112</v>
      </c>
      <c r="F69" s="35" t="s">
        <v>112</v>
      </c>
      <c r="G69" s="35" t="s">
        <v>113</v>
      </c>
      <c r="H69" s="220" t="s">
        <v>112</v>
      </c>
      <c r="I69" s="33" t="s">
        <v>112</v>
      </c>
      <c r="J69" s="51">
        <v>0</v>
      </c>
      <c r="K69" s="52">
        <v>0</v>
      </c>
      <c r="L69" s="52">
        <v>0</v>
      </c>
      <c r="M69" s="52">
        <v>0</v>
      </c>
      <c r="N69" s="34">
        <v>0</v>
      </c>
      <c r="O69" s="53">
        <v>0</v>
      </c>
      <c r="P69" s="53">
        <v>0</v>
      </c>
      <c r="Q69" s="71">
        <v>0</v>
      </c>
      <c r="R69" s="54">
        <v>0</v>
      </c>
      <c r="S69" s="34">
        <v>0</v>
      </c>
      <c r="T69" s="34">
        <v>21000</v>
      </c>
      <c r="U69" s="34">
        <f>N69+R69+T69</f>
        <v>21000</v>
      </c>
      <c r="V69" s="34">
        <v>0</v>
      </c>
      <c r="W69" s="34">
        <v>0</v>
      </c>
      <c r="X69" s="34">
        <v>0</v>
      </c>
      <c r="Y69" s="52">
        <v>0</v>
      </c>
      <c r="Z69" s="46">
        <v>0</v>
      </c>
      <c r="AA69" s="46"/>
      <c r="AB69" s="34">
        <v>0</v>
      </c>
      <c r="AC69" s="56">
        <f>AB69+U69</f>
        <v>21000</v>
      </c>
      <c r="AD69" s="91" t="str">
        <f>A69</f>
        <v>607-PR</v>
      </c>
      <c r="AE69" s="74"/>
    </row>
    <row r="70" spans="1:31" s="31" customFormat="1" ht="27" hidden="1" customHeight="1" x14ac:dyDescent="0.2">
      <c r="A70" s="33" t="s">
        <v>136</v>
      </c>
      <c r="B70" s="33" t="s">
        <v>616</v>
      </c>
      <c r="C70" s="28" t="s">
        <v>33</v>
      </c>
      <c r="D70" s="28" t="s">
        <v>112</v>
      </c>
      <c r="E70" s="35" t="s">
        <v>112</v>
      </c>
      <c r="F70" s="35" t="s">
        <v>112</v>
      </c>
      <c r="G70" s="35" t="s">
        <v>113</v>
      </c>
      <c r="H70" s="220" t="s">
        <v>112</v>
      </c>
      <c r="I70" s="33" t="s">
        <v>112</v>
      </c>
      <c r="J70" s="51">
        <v>0</v>
      </c>
      <c r="K70" s="52">
        <v>0</v>
      </c>
      <c r="L70" s="52">
        <v>0</v>
      </c>
      <c r="M70" s="52">
        <v>0</v>
      </c>
      <c r="N70" s="34">
        <v>0</v>
      </c>
      <c r="O70" s="53">
        <v>0</v>
      </c>
      <c r="P70" s="53">
        <v>0</v>
      </c>
      <c r="Q70" s="71">
        <v>0</v>
      </c>
      <c r="R70" s="54">
        <v>0</v>
      </c>
      <c r="S70" s="34">
        <v>0</v>
      </c>
      <c r="T70" s="34">
        <v>10500</v>
      </c>
      <c r="U70" s="34">
        <f>N70+R70+T70</f>
        <v>10500</v>
      </c>
      <c r="V70" s="34">
        <v>0</v>
      </c>
      <c r="W70" s="34">
        <v>0</v>
      </c>
      <c r="X70" s="34">
        <v>0</v>
      </c>
      <c r="Y70" s="52">
        <v>0</v>
      </c>
      <c r="Z70" s="46">
        <v>0</v>
      </c>
      <c r="AA70" s="34">
        <v>0</v>
      </c>
      <c r="AB70" s="56">
        <v>0</v>
      </c>
      <c r="AC70" s="56">
        <f>AB70+U70</f>
        <v>10500</v>
      </c>
      <c r="AD70" s="91" t="str">
        <f>A70</f>
        <v>607-PR</v>
      </c>
      <c r="AE70" s="74"/>
    </row>
    <row r="71" spans="1:31" s="31" customFormat="1" ht="36" hidden="1" customHeight="1" x14ac:dyDescent="0.2">
      <c r="A71" s="33" t="s">
        <v>136</v>
      </c>
      <c r="B71" s="33" t="s">
        <v>621</v>
      </c>
      <c r="C71" s="28" t="s">
        <v>33</v>
      </c>
      <c r="D71" s="28" t="s">
        <v>112</v>
      </c>
      <c r="E71" s="35" t="s">
        <v>112</v>
      </c>
      <c r="F71" s="35" t="s">
        <v>112</v>
      </c>
      <c r="G71" s="35" t="s">
        <v>622</v>
      </c>
      <c r="H71" s="220" t="s">
        <v>112</v>
      </c>
      <c r="I71" s="33" t="s">
        <v>112</v>
      </c>
      <c r="J71" s="51">
        <v>0</v>
      </c>
      <c r="K71" s="52">
        <v>0</v>
      </c>
      <c r="L71" s="52">
        <v>0</v>
      </c>
      <c r="M71" s="52">
        <v>0</v>
      </c>
      <c r="N71" s="34">
        <v>0</v>
      </c>
      <c r="O71" s="53">
        <v>0</v>
      </c>
      <c r="P71" s="53">
        <v>0</v>
      </c>
      <c r="Q71" s="71">
        <v>0</v>
      </c>
      <c r="R71" s="54">
        <v>0</v>
      </c>
      <c r="S71" s="34">
        <v>0</v>
      </c>
      <c r="T71" s="34">
        <v>10500</v>
      </c>
      <c r="U71" s="34">
        <v>10500</v>
      </c>
      <c r="V71" s="34">
        <v>0</v>
      </c>
      <c r="W71" s="34">
        <v>0</v>
      </c>
      <c r="X71" s="34">
        <v>0</v>
      </c>
      <c r="Y71" s="52">
        <v>0</v>
      </c>
      <c r="Z71" s="46">
        <v>0</v>
      </c>
      <c r="AA71" s="56">
        <v>0</v>
      </c>
      <c r="AB71" s="56">
        <v>0</v>
      </c>
      <c r="AC71" s="56">
        <f>AB71+U71</f>
        <v>10500</v>
      </c>
      <c r="AD71" s="91" t="s">
        <v>136</v>
      </c>
      <c r="AE71" s="74"/>
    </row>
    <row r="72" spans="1:31" s="31" customFormat="1" ht="43.5" hidden="1" customHeight="1" x14ac:dyDescent="0.2">
      <c r="A72" s="33" t="s">
        <v>136</v>
      </c>
      <c r="B72" s="33"/>
      <c r="C72" s="28" t="s">
        <v>33</v>
      </c>
      <c r="D72" s="28" t="s">
        <v>112</v>
      </c>
      <c r="E72" s="35" t="s">
        <v>112</v>
      </c>
      <c r="F72" s="35" t="s">
        <v>112</v>
      </c>
      <c r="G72" s="35" t="s">
        <v>114</v>
      </c>
      <c r="H72" s="220" t="s">
        <v>112</v>
      </c>
      <c r="I72" s="33" t="s">
        <v>112</v>
      </c>
      <c r="J72" s="51">
        <v>0</v>
      </c>
      <c r="K72" s="52">
        <v>0</v>
      </c>
      <c r="L72" s="52">
        <v>0</v>
      </c>
      <c r="M72" s="52">
        <v>0</v>
      </c>
      <c r="N72" s="34">
        <v>0</v>
      </c>
      <c r="O72" s="53">
        <v>0</v>
      </c>
      <c r="P72" s="53">
        <v>0</v>
      </c>
      <c r="Q72" s="71">
        <v>0</v>
      </c>
      <c r="R72" s="54">
        <v>0</v>
      </c>
      <c r="S72" s="34">
        <v>0</v>
      </c>
      <c r="T72" s="34">
        <v>9390</v>
      </c>
      <c r="U72" s="34">
        <f>N72+R72+T72</f>
        <v>9390</v>
      </c>
      <c r="V72" s="34">
        <v>0</v>
      </c>
      <c r="W72" s="34">
        <v>0</v>
      </c>
      <c r="X72" s="34">
        <v>0</v>
      </c>
      <c r="Y72" s="52">
        <v>0</v>
      </c>
      <c r="Z72" s="46">
        <v>0</v>
      </c>
      <c r="AA72" s="46"/>
      <c r="AB72" s="34">
        <v>0</v>
      </c>
      <c r="AC72" s="56">
        <f>AB72+U72</f>
        <v>9390</v>
      </c>
      <c r="AD72" s="91" t="str">
        <f>A72</f>
        <v>607-PR</v>
      </c>
      <c r="AE72" s="74"/>
    </row>
    <row r="73" spans="1:31" s="31" customFormat="1" ht="37.5" hidden="1" customHeight="1" x14ac:dyDescent="0.2">
      <c r="A73" s="33" t="s">
        <v>136</v>
      </c>
      <c r="B73" s="33"/>
      <c r="C73" s="28" t="s">
        <v>33</v>
      </c>
      <c r="D73" s="28" t="s">
        <v>112</v>
      </c>
      <c r="E73" s="35" t="s">
        <v>112</v>
      </c>
      <c r="F73" s="209" t="s">
        <v>112</v>
      </c>
      <c r="G73" s="35" t="s">
        <v>115</v>
      </c>
      <c r="H73" s="220" t="s">
        <v>112</v>
      </c>
      <c r="I73" s="33" t="s">
        <v>112</v>
      </c>
      <c r="J73" s="51">
        <v>0</v>
      </c>
      <c r="K73" s="52">
        <v>0</v>
      </c>
      <c r="L73" s="52">
        <v>0</v>
      </c>
      <c r="M73" s="52">
        <v>0</v>
      </c>
      <c r="N73" s="34">
        <v>0</v>
      </c>
      <c r="O73" s="53">
        <v>0</v>
      </c>
      <c r="P73" s="53">
        <v>0</v>
      </c>
      <c r="Q73" s="71">
        <v>0</v>
      </c>
      <c r="R73" s="54">
        <v>0</v>
      </c>
      <c r="S73" s="34">
        <v>0</v>
      </c>
      <c r="T73" s="34">
        <v>21000</v>
      </c>
      <c r="U73" s="34">
        <f>N73+R73+T73</f>
        <v>21000</v>
      </c>
      <c r="V73" s="34">
        <v>0</v>
      </c>
      <c r="W73" s="34">
        <v>0</v>
      </c>
      <c r="X73" s="34">
        <v>0</v>
      </c>
      <c r="Y73" s="52">
        <v>0</v>
      </c>
      <c r="Z73" s="46">
        <v>0</v>
      </c>
      <c r="AA73" s="46"/>
      <c r="AB73" s="34">
        <v>0</v>
      </c>
      <c r="AC73" s="56">
        <f>AB73+U73</f>
        <v>21000</v>
      </c>
      <c r="AD73" s="91" t="str">
        <f>A73</f>
        <v>607-PR</v>
      </c>
      <c r="AE73" s="74"/>
    </row>
    <row r="74" spans="1:31" s="31" customFormat="1" ht="31.5" hidden="1" customHeight="1" x14ac:dyDescent="0.2">
      <c r="A74" s="33" t="s">
        <v>136</v>
      </c>
      <c r="B74" s="33"/>
      <c r="C74" s="28" t="s">
        <v>33</v>
      </c>
      <c r="D74" s="28" t="s">
        <v>112</v>
      </c>
      <c r="E74" s="35" t="s">
        <v>112</v>
      </c>
      <c r="F74" s="35" t="s">
        <v>112</v>
      </c>
      <c r="G74" s="35" t="s">
        <v>116</v>
      </c>
      <c r="H74" s="220" t="s">
        <v>112</v>
      </c>
      <c r="I74" s="33" t="s">
        <v>112</v>
      </c>
      <c r="J74" s="51">
        <v>0</v>
      </c>
      <c r="K74" s="52">
        <v>0</v>
      </c>
      <c r="L74" s="52">
        <v>0</v>
      </c>
      <c r="M74" s="52">
        <v>0</v>
      </c>
      <c r="N74" s="34">
        <v>0</v>
      </c>
      <c r="O74" s="53">
        <v>0</v>
      </c>
      <c r="P74" s="53">
        <v>0</v>
      </c>
      <c r="Q74" s="71">
        <v>0</v>
      </c>
      <c r="R74" s="54">
        <v>0</v>
      </c>
      <c r="S74" s="34">
        <v>0</v>
      </c>
      <c r="T74" s="34">
        <v>8390</v>
      </c>
      <c r="U74" s="34">
        <v>8390</v>
      </c>
      <c r="V74" s="34">
        <v>0</v>
      </c>
      <c r="W74" s="34">
        <v>0</v>
      </c>
      <c r="X74" s="34">
        <v>0</v>
      </c>
      <c r="Y74" s="52">
        <v>0</v>
      </c>
      <c r="Z74" s="46">
        <v>0</v>
      </c>
      <c r="AA74" s="46"/>
      <c r="AB74" s="34">
        <v>0</v>
      </c>
      <c r="AC74" s="56">
        <f>AB74+U74</f>
        <v>8390</v>
      </c>
      <c r="AD74" s="91" t="str">
        <f>A74</f>
        <v>607-PR</v>
      </c>
      <c r="AE74" s="74"/>
    </row>
    <row r="75" spans="1:31" s="31" customFormat="1" ht="31.5" hidden="1" customHeight="1" x14ac:dyDescent="0.2">
      <c r="A75" s="33" t="s">
        <v>136</v>
      </c>
      <c r="B75" s="33" t="s">
        <v>617</v>
      </c>
      <c r="C75" s="28" t="s">
        <v>33</v>
      </c>
      <c r="D75" s="28" t="s">
        <v>112</v>
      </c>
      <c r="E75" s="35" t="s">
        <v>112</v>
      </c>
      <c r="F75" s="35" t="s">
        <v>112</v>
      </c>
      <c r="G75" s="35" t="s">
        <v>618</v>
      </c>
      <c r="H75" s="220" t="s">
        <v>112</v>
      </c>
      <c r="I75" s="33" t="s">
        <v>112</v>
      </c>
      <c r="J75" s="51">
        <v>0</v>
      </c>
      <c r="K75" s="52">
        <v>0</v>
      </c>
      <c r="L75" s="52">
        <v>0</v>
      </c>
      <c r="M75" s="52">
        <v>0</v>
      </c>
      <c r="N75" s="34">
        <v>0</v>
      </c>
      <c r="O75" s="53">
        <v>0</v>
      </c>
      <c r="P75" s="53">
        <v>0</v>
      </c>
      <c r="Q75" s="71">
        <v>0</v>
      </c>
      <c r="R75" s="54">
        <v>0</v>
      </c>
      <c r="S75" s="34">
        <v>0</v>
      </c>
      <c r="T75" s="34">
        <v>3895</v>
      </c>
      <c r="U75" s="34">
        <v>3895</v>
      </c>
      <c r="V75" s="34">
        <v>0</v>
      </c>
      <c r="W75" s="34">
        <v>0</v>
      </c>
      <c r="X75" s="34">
        <v>0</v>
      </c>
      <c r="Y75" s="52">
        <v>0</v>
      </c>
      <c r="Z75" s="46">
        <v>0</v>
      </c>
      <c r="AA75" s="34">
        <v>0</v>
      </c>
      <c r="AB75" s="56">
        <v>0</v>
      </c>
      <c r="AC75" s="56">
        <f>AB75+U75</f>
        <v>3895</v>
      </c>
      <c r="AD75" s="91" t="s">
        <v>136</v>
      </c>
      <c r="AE75" s="74"/>
    </row>
    <row r="76" spans="1:31" s="31" customFormat="1" ht="31.5" hidden="1" customHeight="1" x14ac:dyDescent="0.2">
      <c r="A76" s="33" t="s">
        <v>136</v>
      </c>
      <c r="B76" s="33" t="s">
        <v>623</v>
      </c>
      <c r="C76" s="28" t="s">
        <v>33</v>
      </c>
      <c r="D76" s="28" t="s">
        <v>112</v>
      </c>
      <c r="E76" s="35" t="s">
        <v>112</v>
      </c>
      <c r="F76" s="35" t="s">
        <v>112</v>
      </c>
      <c r="G76" s="35" t="s">
        <v>618</v>
      </c>
      <c r="H76" s="220" t="s">
        <v>112</v>
      </c>
      <c r="I76" s="33" t="s">
        <v>112</v>
      </c>
      <c r="J76" s="51">
        <v>0</v>
      </c>
      <c r="K76" s="52">
        <v>0</v>
      </c>
      <c r="L76" s="52">
        <v>0</v>
      </c>
      <c r="M76" s="52">
        <v>0</v>
      </c>
      <c r="N76" s="34">
        <v>0</v>
      </c>
      <c r="O76" s="53">
        <v>0</v>
      </c>
      <c r="P76" s="53">
        <v>0</v>
      </c>
      <c r="Q76" s="71">
        <v>0</v>
      </c>
      <c r="R76" s="54">
        <v>0</v>
      </c>
      <c r="S76" s="34">
        <v>0</v>
      </c>
      <c r="T76" s="34">
        <v>3895</v>
      </c>
      <c r="U76" s="34">
        <v>3895</v>
      </c>
      <c r="V76" s="34">
        <v>0</v>
      </c>
      <c r="W76" s="34">
        <v>0</v>
      </c>
      <c r="X76" s="34">
        <v>0</v>
      </c>
      <c r="Y76" s="52">
        <v>0</v>
      </c>
      <c r="Z76" s="46">
        <v>0</v>
      </c>
      <c r="AA76" s="56">
        <v>0</v>
      </c>
      <c r="AB76" s="56">
        <v>0</v>
      </c>
      <c r="AC76" s="56">
        <f>AB76+U76</f>
        <v>3895</v>
      </c>
      <c r="AD76" s="91" t="s">
        <v>136</v>
      </c>
      <c r="AE76" s="74"/>
    </row>
    <row r="77" spans="1:31" s="31" customFormat="1" ht="33" hidden="1" customHeight="1" x14ac:dyDescent="0.2">
      <c r="A77" s="33" t="s">
        <v>136</v>
      </c>
      <c r="B77" s="33"/>
      <c r="C77" s="28" t="s">
        <v>33</v>
      </c>
      <c r="D77" s="28" t="s">
        <v>50</v>
      </c>
      <c r="E77" s="35" t="s">
        <v>139</v>
      </c>
      <c r="F77" s="35" t="s">
        <v>137</v>
      </c>
      <c r="G77" s="35" t="s">
        <v>138</v>
      </c>
      <c r="H77" s="220">
        <v>60</v>
      </c>
      <c r="I77" s="33" t="s">
        <v>37</v>
      </c>
      <c r="J77" s="51">
        <v>1200</v>
      </c>
      <c r="K77" s="52">
        <v>17</v>
      </c>
      <c r="L77" s="52">
        <v>0</v>
      </c>
      <c r="M77" s="52">
        <f t="shared" ref="M77:M149" si="11">K77+L77</f>
        <v>17</v>
      </c>
      <c r="N77" s="34">
        <f t="shared" ref="N77:N149" si="12">(J77*M77)</f>
        <v>20400</v>
      </c>
      <c r="O77" s="34">
        <v>0</v>
      </c>
      <c r="P77" s="34">
        <v>0</v>
      </c>
      <c r="Q77" s="54">
        <v>0</v>
      </c>
      <c r="R77" s="54">
        <v>0</v>
      </c>
      <c r="S77" s="34">
        <v>0</v>
      </c>
      <c r="T77" s="34">
        <v>0</v>
      </c>
      <c r="U77" s="34">
        <f>N77+R77+T77</f>
        <v>20400</v>
      </c>
      <c r="V77" s="34">
        <f>M77*200</f>
        <v>3400</v>
      </c>
      <c r="W77" s="34">
        <v>17</v>
      </c>
      <c r="X77" s="34">
        <v>330</v>
      </c>
      <c r="Y77" s="52">
        <f>SUM(X77*W77)</f>
        <v>5610</v>
      </c>
      <c r="Z77" s="52">
        <v>0</v>
      </c>
      <c r="AA77" s="52"/>
      <c r="AB77" s="34">
        <f>V77+Y77+Z77</f>
        <v>9010</v>
      </c>
      <c r="AC77" s="56">
        <f>AB77+U77</f>
        <v>29410</v>
      </c>
      <c r="AD77" s="91" t="str">
        <f>A77</f>
        <v>607-PR</v>
      </c>
      <c r="AE77" s="74"/>
    </row>
    <row r="78" spans="1:31" s="31" customFormat="1" ht="33" hidden="1" customHeight="1" x14ac:dyDescent="0.2">
      <c r="A78" s="33" t="s">
        <v>136</v>
      </c>
      <c r="B78" s="33"/>
      <c r="C78" s="28" t="s">
        <v>33</v>
      </c>
      <c r="D78" s="28" t="s">
        <v>50</v>
      </c>
      <c r="E78" s="35" t="s">
        <v>139</v>
      </c>
      <c r="F78" s="111" t="s">
        <v>140</v>
      </c>
      <c r="G78" s="35" t="s">
        <v>141</v>
      </c>
      <c r="H78" s="220">
        <v>45</v>
      </c>
      <c r="I78" s="33" t="s">
        <v>37</v>
      </c>
      <c r="J78" s="51">
        <v>1200</v>
      </c>
      <c r="K78" s="52">
        <v>0</v>
      </c>
      <c r="L78" s="52">
        <v>17</v>
      </c>
      <c r="M78" s="52">
        <f t="shared" si="11"/>
        <v>17</v>
      </c>
      <c r="N78" s="34">
        <f t="shared" si="12"/>
        <v>20400</v>
      </c>
      <c r="O78" s="53">
        <v>0</v>
      </c>
      <c r="P78" s="53">
        <v>0</v>
      </c>
      <c r="Q78" s="71">
        <v>0</v>
      </c>
      <c r="R78" s="54">
        <v>0</v>
      </c>
      <c r="S78" s="34">
        <v>0</v>
      </c>
      <c r="T78" s="34">
        <v>0</v>
      </c>
      <c r="U78" s="34">
        <f>N78+R78+T78</f>
        <v>20400</v>
      </c>
      <c r="V78" s="34">
        <f>M78*200</f>
        <v>3400</v>
      </c>
      <c r="W78" s="34">
        <v>17</v>
      </c>
      <c r="X78" s="34">
        <v>330</v>
      </c>
      <c r="Y78" s="52">
        <f>SUM(X78*W78)</f>
        <v>5610</v>
      </c>
      <c r="Z78" s="46">
        <v>0</v>
      </c>
      <c r="AA78" s="46"/>
      <c r="AB78" s="34">
        <f>V78+Y78+Z78</f>
        <v>9010</v>
      </c>
      <c r="AC78" s="56">
        <f>AB78+U78</f>
        <v>29410</v>
      </c>
      <c r="AD78" s="91" t="str">
        <f>A78</f>
        <v>607-PR</v>
      </c>
      <c r="AE78" s="74"/>
    </row>
    <row r="79" spans="1:31" s="31" customFormat="1" ht="43" hidden="1" customHeight="1" x14ac:dyDescent="0.2">
      <c r="A79" s="33" t="s">
        <v>142</v>
      </c>
      <c r="B79" s="207" t="s">
        <v>131</v>
      </c>
      <c r="C79" s="63" t="s">
        <v>33</v>
      </c>
      <c r="D79" s="63" t="s">
        <v>45</v>
      </c>
      <c r="E79" s="37" t="s">
        <v>143</v>
      </c>
      <c r="F79" s="37" t="s">
        <v>144</v>
      </c>
      <c r="G79" s="37" t="s">
        <v>145</v>
      </c>
      <c r="H79" s="245">
        <v>75</v>
      </c>
      <c r="I79" s="62" t="s">
        <v>37</v>
      </c>
      <c r="J79" s="39">
        <v>1200</v>
      </c>
      <c r="K79" s="40">
        <v>0</v>
      </c>
      <c r="L79" s="40">
        <v>0</v>
      </c>
      <c r="M79" s="40">
        <f t="shared" si="11"/>
        <v>0</v>
      </c>
      <c r="N79" s="41">
        <f t="shared" si="12"/>
        <v>0</v>
      </c>
      <c r="O79" s="42">
        <v>0</v>
      </c>
      <c r="P79" s="42">
        <v>0</v>
      </c>
      <c r="Q79" s="67">
        <v>0</v>
      </c>
      <c r="R79" s="43">
        <v>0</v>
      </c>
      <c r="S79" s="41">
        <v>0</v>
      </c>
      <c r="T79" s="41">
        <v>0</v>
      </c>
      <c r="U79" s="41">
        <f>N79+R79+T79</f>
        <v>0</v>
      </c>
      <c r="V79" s="41">
        <f>M79*200</f>
        <v>0</v>
      </c>
      <c r="W79" s="41">
        <v>0</v>
      </c>
      <c r="X79" s="41">
        <v>132</v>
      </c>
      <c r="Y79" s="40">
        <f>SUM(X79*W79)</f>
        <v>0</v>
      </c>
      <c r="Z79" s="45">
        <v>0</v>
      </c>
      <c r="AA79" s="45"/>
      <c r="AB79" s="41">
        <f>V79+Y79+Z79</f>
        <v>0</v>
      </c>
      <c r="AC79" s="47">
        <f>AB79+U79</f>
        <v>0</v>
      </c>
      <c r="AD79" s="91" t="s">
        <v>142</v>
      </c>
      <c r="AE79" s="74" t="s">
        <v>146</v>
      </c>
    </row>
    <row r="80" spans="1:31" s="31" customFormat="1" ht="45.75" hidden="1" customHeight="1" x14ac:dyDescent="0.2">
      <c r="A80" s="186" t="s">
        <v>147</v>
      </c>
      <c r="B80" s="186" t="s">
        <v>762</v>
      </c>
      <c r="C80" s="179" t="s">
        <v>33</v>
      </c>
      <c r="D80" s="179" t="s">
        <v>45</v>
      </c>
      <c r="E80" s="180" t="s">
        <v>148</v>
      </c>
      <c r="F80" s="180" t="s">
        <v>149</v>
      </c>
      <c r="G80" s="180" t="s">
        <v>150</v>
      </c>
      <c r="H80" s="246">
        <v>45</v>
      </c>
      <c r="I80" s="178" t="s">
        <v>48</v>
      </c>
      <c r="J80" s="183">
        <v>585</v>
      </c>
      <c r="K80" s="181">
        <v>0</v>
      </c>
      <c r="L80" s="181">
        <v>20</v>
      </c>
      <c r="M80" s="181">
        <f t="shared" si="11"/>
        <v>20</v>
      </c>
      <c r="N80" s="34">
        <f t="shared" si="12"/>
        <v>11700</v>
      </c>
      <c r="O80" s="53">
        <v>28</v>
      </c>
      <c r="P80" s="53">
        <v>14</v>
      </c>
      <c r="Q80" s="71">
        <v>0.4</v>
      </c>
      <c r="R80" s="71">
        <f t="shared" ref="R80:R137" si="13">SUM(P80*Q80*O80)</f>
        <v>156.80000000000001</v>
      </c>
      <c r="S80" s="53">
        <v>0</v>
      </c>
      <c r="T80" s="34">
        <f>(M80*S80)</f>
        <v>0</v>
      </c>
      <c r="U80" s="34">
        <f>N80+R80+T80</f>
        <v>11856.8</v>
      </c>
      <c r="V80" s="34">
        <f>M80*200</f>
        <v>4000</v>
      </c>
      <c r="W80" s="34">
        <v>1</v>
      </c>
      <c r="X80" s="34">
        <v>160</v>
      </c>
      <c r="Y80" s="52">
        <f>SUM(W80*X80)</f>
        <v>160</v>
      </c>
      <c r="Z80" s="46">
        <v>0</v>
      </c>
      <c r="AA80" s="46"/>
      <c r="AB80" s="34">
        <f>V80+Y80+Z80</f>
        <v>4160</v>
      </c>
      <c r="AC80" s="30">
        <f>AB80+U80</f>
        <v>16016.8</v>
      </c>
      <c r="AD80" s="91" t="str">
        <f>A80</f>
        <v>610-PR</v>
      </c>
      <c r="AE80" s="74" t="s">
        <v>152</v>
      </c>
    </row>
    <row r="81" spans="1:31" s="31" customFormat="1" ht="46" hidden="1" customHeight="1" x14ac:dyDescent="0.2">
      <c r="A81" s="186" t="s">
        <v>147</v>
      </c>
      <c r="B81" s="186" t="s">
        <v>759</v>
      </c>
      <c r="C81" s="179" t="s">
        <v>33</v>
      </c>
      <c r="D81" s="179" t="s">
        <v>45</v>
      </c>
      <c r="E81" s="180" t="s">
        <v>153</v>
      </c>
      <c r="F81" s="180" t="s">
        <v>149</v>
      </c>
      <c r="G81" s="180" t="s">
        <v>154</v>
      </c>
      <c r="H81" s="220">
        <v>45</v>
      </c>
      <c r="I81" s="33" t="s">
        <v>48</v>
      </c>
      <c r="J81" s="51">
        <v>585</v>
      </c>
      <c r="K81" s="52">
        <v>0</v>
      </c>
      <c r="L81" s="52">
        <v>0</v>
      </c>
      <c r="M81" s="52">
        <f t="shared" si="11"/>
        <v>0</v>
      </c>
      <c r="N81" s="34">
        <f t="shared" si="12"/>
        <v>0</v>
      </c>
      <c r="O81" s="53">
        <v>0</v>
      </c>
      <c r="P81" s="53">
        <v>14</v>
      </c>
      <c r="Q81" s="71">
        <v>0.4</v>
      </c>
      <c r="R81" s="71">
        <f t="shared" si="13"/>
        <v>0</v>
      </c>
      <c r="S81" s="53">
        <v>0</v>
      </c>
      <c r="T81" s="34">
        <f>(M81*S81)</f>
        <v>0</v>
      </c>
      <c r="U81" s="34">
        <f>N81+R81+T81</f>
        <v>0</v>
      </c>
      <c r="V81" s="34">
        <f>M81*200</f>
        <v>0</v>
      </c>
      <c r="W81" s="34">
        <v>0</v>
      </c>
      <c r="X81" s="34">
        <v>160</v>
      </c>
      <c r="Y81" s="52">
        <f>SUM(W81*X81)</f>
        <v>0</v>
      </c>
      <c r="Z81" s="46">
        <v>0</v>
      </c>
      <c r="AA81" s="46"/>
      <c r="AB81" s="34">
        <f>V81+Y81+Z81</f>
        <v>0</v>
      </c>
      <c r="AC81" s="30">
        <f>AB81+U81</f>
        <v>0</v>
      </c>
      <c r="AD81" s="91" t="str">
        <f>A81</f>
        <v>610-PR</v>
      </c>
      <c r="AE81" s="74" t="s">
        <v>152</v>
      </c>
    </row>
    <row r="82" spans="1:31" s="31" customFormat="1" ht="46.5" hidden="1" customHeight="1" x14ac:dyDescent="0.2">
      <c r="A82" s="33" t="s">
        <v>147</v>
      </c>
      <c r="B82" s="33"/>
      <c r="C82" s="28" t="s">
        <v>33</v>
      </c>
      <c r="D82" s="28" t="s">
        <v>45</v>
      </c>
      <c r="E82" s="35" t="s">
        <v>156</v>
      </c>
      <c r="F82" s="35" t="s">
        <v>157</v>
      </c>
      <c r="G82" s="35" t="s">
        <v>158</v>
      </c>
      <c r="H82" s="220">
        <v>45</v>
      </c>
      <c r="I82" s="33" t="s">
        <v>48</v>
      </c>
      <c r="J82" s="51">
        <v>585</v>
      </c>
      <c r="K82" s="52">
        <v>0</v>
      </c>
      <c r="L82" s="52">
        <v>20</v>
      </c>
      <c r="M82" s="52">
        <f t="shared" si="11"/>
        <v>20</v>
      </c>
      <c r="N82" s="34">
        <f t="shared" si="12"/>
        <v>11700</v>
      </c>
      <c r="O82" s="53">
        <v>28</v>
      </c>
      <c r="P82" s="53">
        <v>8</v>
      </c>
      <c r="Q82" s="71">
        <v>0.4</v>
      </c>
      <c r="R82" s="54">
        <f t="shared" si="13"/>
        <v>89.600000000000009</v>
      </c>
      <c r="S82" s="34">
        <v>0</v>
      </c>
      <c r="T82" s="34">
        <f>(M82*S82)</f>
        <v>0</v>
      </c>
      <c r="U82" s="34">
        <f>N82+R82+T82</f>
        <v>11789.6</v>
      </c>
      <c r="V82" s="34">
        <f>M82*200</f>
        <v>4000</v>
      </c>
      <c r="W82" s="34">
        <v>1</v>
      </c>
      <c r="X82" s="34">
        <v>160</v>
      </c>
      <c r="Y82" s="52">
        <f>SUM(X82*W82)</f>
        <v>160</v>
      </c>
      <c r="Z82" s="52">
        <v>0</v>
      </c>
      <c r="AA82" s="52"/>
      <c r="AB82" s="34">
        <f>V82+Y82+Z82</f>
        <v>4160</v>
      </c>
      <c r="AC82" s="81">
        <f>AB82+U82</f>
        <v>15949.6</v>
      </c>
      <c r="AD82" s="91" t="str">
        <f>A82</f>
        <v>610-PR</v>
      </c>
      <c r="AE82" s="74" t="s">
        <v>160</v>
      </c>
    </row>
    <row r="83" spans="1:31" s="31" customFormat="1" ht="47.25" hidden="1" customHeight="1" x14ac:dyDescent="0.2">
      <c r="A83" s="74" t="s">
        <v>147</v>
      </c>
      <c r="B83" s="74" t="s">
        <v>619</v>
      </c>
      <c r="C83" s="74" t="s">
        <v>33</v>
      </c>
      <c r="D83" s="74" t="s">
        <v>50</v>
      </c>
      <c r="E83" s="35" t="s">
        <v>161</v>
      </c>
      <c r="F83" s="99" t="s">
        <v>162</v>
      </c>
      <c r="G83" s="99" t="s">
        <v>163</v>
      </c>
      <c r="H83" s="248">
        <v>45</v>
      </c>
      <c r="I83" s="74" t="s">
        <v>37</v>
      </c>
      <c r="J83" s="100">
        <v>1200</v>
      </c>
      <c r="K83" s="100">
        <v>0</v>
      </c>
      <c r="L83" s="100">
        <v>0</v>
      </c>
      <c r="M83" s="100">
        <f t="shared" si="11"/>
        <v>0</v>
      </c>
      <c r="N83" s="100">
        <f t="shared" si="12"/>
        <v>0</v>
      </c>
      <c r="O83" s="100">
        <v>0</v>
      </c>
      <c r="P83" s="212">
        <v>10</v>
      </c>
      <c r="Q83" s="213">
        <v>0.4</v>
      </c>
      <c r="R83" s="71">
        <f t="shared" si="13"/>
        <v>0</v>
      </c>
      <c r="S83" s="212">
        <v>0</v>
      </c>
      <c r="T83" s="100">
        <f>(M83*S83)</f>
        <v>0</v>
      </c>
      <c r="U83" s="100">
        <f>N83+R83+T83</f>
        <v>0</v>
      </c>
      <c r="V83" s="100">
        <f>M83*200</f>
        <v>0</v>
      </c>
      <c r="W83" s="100">
        <v>0</v>
      </c>
      <c r="X83" s="100">
        <v>160</v>
      </c>
      <c r="Y83" s="100">
        <f>SUM(X83*W83)</f>
        <v>0</v>
      </c>
      <c r="Z83" s="100">
        <v>0</v>
      </c>
      <c r="AA83" s="214"/>
      <c r="AB83" s="100">
        <f>V83+Y83+Z83</f>
        <v>0</v>
      </c>
      <c r="AC83" s="81">
        <f>AB83+U83</f>
        <v>0</v>
      </c>
      <c r="AD83" s="91" t="str">
        <f>A83</f>
        <v>610-PR</v>
      </c>
      <c r="AE83" s="74"/>
    </row>
    <row r="84" spans="1:31" s="31" customFormat="1" ht="45.75" hidden="1" customHeight="1" x14ac:dyDescent="0.2">
      <c r="A84" s="74" t="s">
        <v>147</v>
      </c>
      <c r="B84" s="74"/>
      <c r="C84" s="28" t="s">
        <v>33</v>
      </c>
      <c r="D84" s="28" t="s">
        <v>50</v>
      </c>
      <c r="E84" s="35" t="s">
        <v>165</v>
      </c>
      <c r="F84" s="35" t="s">
        <v>166</v>
      </c>
      <c r="G84" s="89" t="s">
        <v>167</v>
      </c>
      <c r="H84" s="220">
        <v>45</v>
      </c>
      <c r="I84" s="33" t="s">
        <v>48</v>
      </c>
      <c r="J84" s="51">
        <v>585</v>
      </c>
      <c r="K84" s="52">
        <v>17</v>
      </c>
      <c r="L84" s="52">
        <v>0</v>
      </c>
      <c r="M84" s="52">
        <f t="shared" si="11"/>
        <v>17</v>
      </c>
      <c r="N84" s="34">
        <f t="shared" si="12"/>
        <v>9945</v>
      </c>
      <c r="O84" s="53">
        <v>28</v>
      </c>
      <c r="P84" s="53">
        <v>120</v>
      </c>
      <c r="Q84" s="71">
        <v>0.4</v>
      </c>
      <c r="R84" s="71">
        <f t="shared" si="13"/>
        <v>1344</v>
      </c>
      <c r="S84" s="53">
        <v>0</v>
      </c>
      <c r="T84" s="34">
        <f>(M84*S84)</f>
        <v>0</v>
      </c>
      <c r="U84" s="34">
        <f>N84+R84+T84</f>
        <v>11289</v>
      </c>
      <c r="V84" s="53">
        <f>M84*200</f>
        <v>3400</v>
      </c>
      <c r="W84" s="53">
        <v>1</v>
      </c>
      <c r="X84" s="53">
        <v>650</v>
      </c>
      <c r="Y84" s="52">
        <f>SUM(X84*W84)</f>
        <v>650</v>
      </c>
      <c r="Z84" s="46">
        <v>0</v>
      </c>
      <c r="AA84" s="46"/>
      <c r="AB84" s="34">
        <f>V84+Y84+Z84</f>
        <v>4050</v>
      </c>
      <c r="AC84" s="81">
        <f>AB84+U84</f>
        <v>15339</v>
      </c>
      <c r="AD84" s="91" t="str">
        <f>A84</f>
        <v>610-PR</v>
      </c>
      <c r="AE84" s="74"/>
    </row>
    <row r="85" spans="1:31" s="31" customFormat="1" ht="45.75" hidden="1" customHeight="1" x14ac:dyDescent="0.2">
      <c r="A85" s="74" t="s">
        <v>147</v>
      </c>
      <c r="B85" s="74" t="s">
        <v>612</v>
      </c>
      <c r="C85" s="28" t="s">
        <v>33</v>
      </c>
      <c r="D85" s="28" t="s">
        <v>50</v>
      </c>
      <c r="E85" s="89" t="s">
        <v>385</v>
      </c>
      <c r="F85" s="35" t="s">
        <v>602</v>
      </c>
      <c r="G85" s="89" t="s">
        <v>603</v>
      </c>
      <c r="H85" s="220">
        <v>45</v>
      </c>
      <c r="I85" s="33" t="s">
        <v>48</v>
      </c>
      <c r="J85" s="51">
        <v>585</v>
      </c>
      <c r="K85" s="52">
        <v>17</v>
      </c>
      <c r="L85" s="52">
        <v>0</v>
      </c>
      <c r="M85" s="52">
        <f t="shared" si="11"/>
        <v>17</v>
      </c>
      <c r="N85" s="34">
        <f t="shared" si="12"/>
        <v>9945</v>
      </c>
      <c r="O85" s="53">
        <v>28</v>
      </c>
      <c r="P85" s="53">
        <v>14</v>
      </c>
      <c r="Q85" s="71">
        <v>0.4</v>
      </c>
      <c r="R85" s="71">
        <f t="shared" si="13"/>
        <v>156.80000000000001</v>
      </c>
      <c r="S85" s="53">
        <v>0</v>
      </c>
      <c r="T85" s="34">
        <v>0</v>
      </c>
      <c r="U85" s="34">
        <f>N85+R85+T85</f>
        <v>10101.799999999999</v>
      </c>
      <c r="V85" s="53">
        <f>M85*200</f>
        <v>3400</v>
      </c>
      <c r="W85" s="53">
        <v>1</v>
      </c>
      <c r="X85" s="53">
        <v>160</v>
      </c>
      <c r="Y85" s="52">
        <f>SUM(X85*W85)</f>
        <v>160</v>
      </c>
      <c r="Z85" s="46">
        <v>0</v>
      </c>
      <c r="AA85" s="34">
        <v>3810</v>
      </c>
      <c r="AB85" s="34">
        <f>V85+Y85+Z85</f>
        <v>3560</v>
      </c>
      <c r="AC85" s="81">
        <f>AB85+U85</f>
        <v>13661.8</v>
      </c>
      <c r="AD85" s="91" t="s">
        <v>147</v>
      </c>
      <c r="AE85" s="74"/>
    </row>
    <row r="86" spans="1:31" s="31" customFormat="1" ht="45.75" hidden="1" customHeight="1" x14ac:dyDescent="0.2">
      <c r="A86" s="186" t="s">
        <v>147</v>
      </c>
      <c r="B86" s="186" t="s">
        <v>694</v>
      </c>
      <c r="C86" s="28" t="s">
        <v>33</v>
      </c>
      <c r="D86" s="28" t="s">
        <v>50</v>
      </c>
      <c r="E86" s="89" t="s">
        <v>385</v>
      </c>
      <c r="F86" s="180" t="s">
        <v>693</v>
      </c>
      <c r="G86" s="89" t="s">
        <v>150</v>
      </c>
      <c r="H86" s="220">
        <v>45</v>
      </c>
      <c r="I86" s="33" t="s">
        <v>172</v>
      </c>
      <c r="J86" s="51">
        <v>585</v>
      </c>
      <c r="K86" s="52">
        <v>20</v>
      </c>
      <c r="L86" s="52">
        <v>0</v>
      </c>
      <c r="M86" s="52">
        <f t="shared" si="11"/>
        <v>20</v>
      </c>
      <c r="N86" s="34">
        <f t="shared" si="12"/>
        <v>11700</v>
      </c>
      <c r="O86" s="53">
        <v>28</v>
      </c>
      <c r="P86" s="53">
        <v>14</v>
      </c>
      <c r="Q86" s="71">
        <v>0.4</v>
      </c>
      <c r="R86" s="71">
        <f t="shared" si="13"/>
        <v>156.80000000000001</v>
      </c>
      <c r="S86" s="53">
        <v>0</v>
      </c>
      <c r="T86" s="34">
        <v>0</v>
      </c>
      <c r="U86" s="34">
        <f>N86+R86+T86</f>
        <v>11856.8</v>
      </c>
      <c r="V86" s="53">
        <f>M86*200</f>
        <v>4000</v>
      </c>
      <c r="W86" s="53">
        <v>1</v>
      </c>
      <c r="X86" s="53">
        <v>160</v>
      </c>
      <c r="Y86" s="52">
        <f t="shared" ref="Y86:Y89" si="14">SUM(X86*W86)</f>
        <v>160</v>
      </c>
      <c r="Z86" s="46">
        <v>0</v>
      </c>
      <c r="AA86" s="34"/>
      <c r="AB86" s="34">
        <f>V86+Y86+Z86</f>
        <v>4160</v>
      </c>
      <c r="AC86" s="81">
        <f>AB86+U86</f>
        <v>16016.8</v>
      </c>
      <c r="AD86" s="91" t="s">
        <v>147</v>
      </c>
      <c r="AE86" s="74"/>
    </row>
    <row r="87" spans="1:31" s="31" customFormat="1" ht="45.75" hidden="1" customHeight="1" x14ac:dyDescent="0.2">
      <c r="A87" s="186" t="s">
        <v>147</v>
      </c>
      <c r="B87" s="186" t="s">
        <v>764</v>
      </c>
      <c r="C87" s="179" t="s">
        <v>33</v>
      </c>
      <c r="D87" s="179" t="s">
        <v>50</v>
      </c>
      <c r="E87" s="187" t="s">
        <v>385</v>
      </c>
      <c r="F87" s="180" t="s">
        <v>670</v>
      </c>
      <c r="G87" s="187" t="s">
        <v>763</v>
      </c>
      <c r="H87" s="220">
        <v>45</v>
      </c>
      <c r="I87" s="33" t="s">
        <v>172</v>
      </c>
      <c r="J87" s="51">
        <v>585</v>
      </c>
      <c r="K87" s="52">
        <v>0</v>
      </c>
      <c r="L87" s="52">
        <v>20</v>
      </c>
      <c r="M87" s="52">
        <f t="shared" si="11"/>
        <v>20</v>
      </c>
      <c r="N87" s="34">
        <f t="shared" si="12"/>
        <v>11700</v>
      </c>
      <c r="O87" s="53">
        <v>28</v>
      </c>
      <c r="P87" s="53">
        <v>14</v>
      </c>
      <c r="Q87" s="71">
        <v>0.4</v>
      </c>
      <c r="R87" s="71">
        <f t="shared" si="13"/>
        <v>156.80000000000001</v>
      </c>
      <c r="S87" s="53">
        <v>0</v>
      </c>
      <c r="T87" s="34">
        <v>0</v>
      </c>
      <c r="U87" s="34">
        <f>N87+R87+T87</f>
        <v>11856.8</v>
      </c>
      <c r="V87" s="53">
        <f>M87*200</f>
        <v>4000</v>
      </c>
      <c r="W87" s="53">
        <v>1</v>
      </c>
      <c r="X87" s="53">
        <v>160</v>
      </c>
      <c r="Y87" s="52">
        <f t="shared" si="14"/>
        <v>160</v>
      </c>
      <c r="Z87" s="46">
        <v>0</v>
      </c>
      <c r="AA87" s="34"/>
      <c r="AB87" s="34">
        <f>V87+Y87+Z87</f>
        <v>4160</v>
      </c>
      <c r="AC87" s="81">
        <f>AB87+U87</f>
        <v>16016.8</v>
      </c>
      <c r="AD87" s="91"/>
      <c r="AE87" s="74"/>
    </row>
    <row r="88" spans="1:31" s="31" customFormat="1" ht="45.75" hidden="1" customHeight="1" x14ac:dyDescent="0.2">
      <c r="A88" s="74" t="s">
        <v>147</v>
      </c>
      <c r="B88" s="74" t="s">
        <v>612</v>
      </c>
      <c r="C88" s="28" t="s">
        <v>33</v>
      </c>
      <c r="D88" s="28" t="s">
        <v>50</v>
      </c>
      <c r="E88" s="89" t="s">
        <v>385</v>
      </c>
      <c r="F88" s="35" t="s">
        <v>78</v>
      </c>
      <c r="G88" s="89" t="s">
        <v>150</v>
      </c>
      <c r="H88" s="220">
        <v>45</v>
      </c>
      <c r="I88" s="33" t="s">
        <v>172</v>
      </c>
      <c r="J88" s="51">
        <v>585</v>
      </c>
      <c r="K88" s="52">
        <v>0</v>
      </c>
      <c r="L88" s="52">
        <v>20</v>
      </c>
      <c r="M88" s="52">
        <f t="shared" si="11"/>
        <v>20</v>
      </c>
      <c r="N88" s="34">
        <f t="shared" si="12"/>
        <v>11700</v>
      </c>
      <c r="O88" s="53">
        <v>28</v>
      </c>
      <c r="P88" s="53">
        <v>14</v>
      </c>
      <c r="Q88" s="71">
        <v>0.4</v>
      </c>
      <c r="R88" s="71">
        <f t="shared" si="13"/>
        <v>156.80000000000001</v>
      </c>
      <c r="S88" s="53">
        <v>0</v>
      </c>
      <c r="T88" s="34">
        <v>0</v>
      </c>
      <c r="U88" s="34">
        <f>N88+R88+T88</f>
        <v>11856.8</v>
      </c>
      <c r="V88" s="53">
        <f>M88*200</f>
        <v>4000</v>
      </c>
      <c r="W88" s="53">
        <v>1</v>
      </c>
      <c r="X88" s="53">
        <v>160</v>
      </c>
      <c r="Y88" s="52">
        <f t="shared" si="14"/>
        <v>160</v>
      </c>
      <c r="Z88" s="46">
        <v>0</v>
      </c>
      <c r="AA88" s="34"/>
      <c r="AB88" s="34">
        <f>V88+Y88+Z88</f>
        <v>4160</v>
      </c>
      <c r="AC88" s="81">
        <f>AB88+U88</f>
        <v>16016.8</v>
      </c>
      <c r="AD88" s="91" t="s">
        <v>147</v>
      </c>
      <c r="AE88" s="74"/>
    </row>
    <row r="89" spans="1:31" s="31" customFormat="1" ht="45.75" hidden="1" customHeight="1" x14ac:dyDescent="0.2">
      <c r="A89" s="186" t="s">
        <v>147</v>
      </c>
      <c r="B89" s="186" t="s">
        <v>696</v>
      </c>
      <c r="C89" s="28" t="s">
        <v>33</v>
      </c>
      <c r="D89" s="28" t="s">
        <v>45</v>
      </c>
      <c r="E89" s="89" t="s">
        <v>148</v>
      </c>
      <c r="F89" s="180" t="s">
        <v>695</v>
      </c>
      <c r="G89" s="89" t="s">
        <v>154</v>
      </c>
      <c r="H89" s="220">
        <v>45</v>
      </c>
      <c r="I89" s="33" t="s">
        <v>37</v>
      </c>
      <c r="J89" s="51">
        <v>753</v>
      </c>
      <c r="K89" s="52">
        <v>20</v>
      </c>
      <c r="L89" s="52">
        <v>0</v>
      </c>
      <c r="M89" s="52">
        <f t="shared" si="11"/>
        <v>20</v>
      </c>
      <c r="N89" s="34">
        <f t="shared" si="12"/>
        <v>15060</v>
      </c>
      <c r="O89" s="53">
        <v>0</v>
      </c>
      <c r="P89" s="53">
        <v>14</v>
      </c>
      <c r="Q89" s="71">
        <v>0.4</v>
      </c>
      <c r="R89" s="71">
        <f t="shared" si="13"/>
        <v>0</v>
      </c>
      <c r="S89" s="53">
        <v>0</v>
      </c>
      <c r="T89" s="34">
        <v>0</v>
      </c>
      <c r="U89" s="34">
        <f>N89+R89+T89</f>
        <v>15060</v>
      </c>
      <c r="V89" s="53">
        <f>M89*200</f>
        <v>4000</v>
      </c>
      <c r="W89" s="53">
        <v>14</v>
      </c>
      <c r="X89" s="53">
        <v>160</v>
      </c>
      <c r="Y89" s="52">
        <f t="shared" si="14"/>
        <v>2240</v>
      </c>
      <c r="Z89" s="46">
        <v>0</v>
      </c>
      <c r="AA89" s="34"/>
      <c r="AB89" s="34">
        <f>V89+Y89+Z89</f>
        <v>6240</v>
      </c>
      <c r="AC89" s="81">
        <f>AB89+U89</f>
        <v>21300</v>
      </c>
      <c r="AD89" s="91" t="s">
        <v>147</v>
      </c>
      <c r="AE89" s="74"/>
    </row>
    <row r="90" spans="1:31" s="31" customFormat="1" ht="45.75" hidden="1" customHeight="1" x14ac:dyDescent="0.2">
      <c r="A90" s="74" t="s">
        <v>147</v>
      </c>
      <c r="B90" s="74"/>
      <c r="C90" s="28" t="s">
        <v>33</v>
      </c>
      <c r="D90" s="28" t="s">
        <v>50</v>
      </c>
      <c r="E90" s="89" t="s">
        <v>121</v>
      </c>
      <c r="F90" s="35" t="s">
        <v>166</v>
      </c>
      <c r="G90" s="89" t="s">
        <v>167</v>
      </c>
      <c r="H90" s="220">
        <v>45</v>
      </c>
      <c r="I90" s="33" t="s">
        <v>48</v>
      </c>
      <c r="J90" s="51">
        <v>585</v>
      </c>
      <c r="K90" s="52">
        <v>17</v>
      </c>
      <c r="L90" s="52">
        <v>0</v>
      </c>
      <c r="M90" s="52">
        <f t="shared" si="11"/>
        <v>17</v>
      </c>
      <c r="N90" s="34">
        <f t="shared" si="12"/>
        <v>9945</v>
      </c>
      <c r="O90" s="53">
        <v>28</v>
      </c>
      <c r="P90" s="53">
        <v>88</v>
      </c>
      <c r="Q90" s="71">
        <v>0.4</v>
      </c>
      <c r="R90" s="71">
        <f t="shared" si="13"/>
        <v>985.60000000000014</v>
      </c>
      <c r="S90" s="53">
        <v>0</v>
      </c>
      <c r="T90" s="34">
        <f>(M90*S90)</f>
        <v>0</v>
      </c>
      <c r="U90" s="34">
        <f>N90+R90+T90</f>
        <v>10930.6</v>
      </c>
      <c r="V90" s="53">
        <f>M90*200</f>
        <v>3400</v>
      </c>
      <c r="W90" s="53">
        <v>1</v>
      </c>
      <c r="X90" s="53">
        <v>410</v>
      </c>
      <c r="Y90" s="52">
        <f>SUM(X90*W90)</f>
        <v>410</v>
      </c>
      <c r="Z90" s="46">
        <v>0</v>
      </c>
      <c r="AA90" s="46"/>
      <c r="AB90" s="34">
        <f>V90+Y90+Z90</f>
        <v>3810</v>
      </c>
      <c r="AC90" s="81">
        <f>AB90+U90</f>
        <v>14740.6</v>
      </c>
      <c r="AD90" s="91" t="str">
        <f>A90</f>
        <v>610-PR</v>
      </c>
      <c r="AE90" s="74"/>
    </row>
    <row r="91" spans="1:31" s="31" customFormat="1" ht="58" customHeight="1" x14ac:dyDescent="0.2">
      <c r="A91" s="74" t="s">
        <v>147</v>
      </c>
      <c r="B91" s="74"/>
      <c r="C91" s="28" t="s">
        <v>33</v>
      </c>
      <c r="D91" s="28" t="s">
        <v>34</v>
      </c>
      <c r="E91" s="35" t="s">
        <v>170</v>
      </c>
      <c r="F91" s="99" t="s">
        <v>78</v>
      </c>
      <c r="G91" s="99" t="s">
        <v>171</v>
      </c>
      <c r="H91" s="220">
        <v>45</v>
      </c>
      <c r="I91" s="33" t="s">
        <v>172</v>
      </c>
      <c r="J91" s="51">
        <v>585</v>
      </c>
      <c r="K91" s="52">
        <v>17</v>
      </c>
      <c r="L91" s="52">
        <v>0</v>
      </c>
      <c r="M91" s="52">
        <f t="shared" si="11"/>
        <v>17</v>
      </c>
      <c r="N91" s="34">
        <f t="shared" si="12"/>
        <v>9945</v>
      </c>
      <c r="O91" s="53">
        <v>14</v>
      </c>
      <c r="P91" s="53">
        <v>236</v>
      </c>
      <c r="Q91" s="71">
        <v>0.4</v>
      </c>
      <c r="R91" s="71">
        <f t="shared" si="13"/>
        <v>1321.6000000000001</v>
      </c>
      <c r="S91" s="53">
        <v>0</v>
      </c>
      <c r="T91" s="34">
        <f>(M91*S91)</f>
        <v>0</v>
      </c>
      <c r="U91" s="34">
        <f>N91+R91+T91</f>
        <v>11266.6</v>
      </c>
      <c r="V91" s="34">
        <f>M91*200</f>
        <v>3400</v>
      </c>
      <c r="W91" s="34">
        <v>1</v>
      </c>
      <c r="X91" s="34">
        <v>660</v>
      </c>
      <c r="Y91" s="52">
        <f>SUM(W91*X91)</f>
        <v>660</v>
      </c>
      <c r="Z91" s="46">
        <v>0</v>
      </c>
      <c r="AA91" s="46"/>
      <c r="AB91" s="34">
        <f>V91+Y91+Z91</f>
        <v>4060</v>
      </c>
      <c r="AC91" s="30">
        <f>AB91+U91</f>
        <v>15326.6</v>
      </c>
      <c r="AD91" s="91" t="str">
        <f>A91</f>
        <v>610-PR</v>
      </c>
      <c r="AE91" s="74"/>
    </row>
    <row r="92" spans="1:31" s="31" customFormat="1" ht="100" customHeight="1" x14ac:dyDescent="0.2">
      <c r="A92" s="74" t="s">
        <v>147</v>
      </c>
      <c r="B92" s="74"/>
      <c r="C92" s="74" t="s">
        <v>33</v>
      </c>
      <c r="D92" s="74" t="s">
        <v>34</v>
      </c>
      <c r="E92" s="89" t="s">
        <v>35</v>
      </c>
      <c r="F92" s="99" t="s">
        <v>174</v>
      </c>
      <c r="G92" s="99" t="s">
        <v>175</v>
      </c>
      <c r="H92" s="248">
        <v>45</v>
      </c>
      <c r="I92" s="74" t="s">
        <v>172</v>
      </c>
      <c r="J92" s="100">
        <v>585</v>
      </c>
      <c r="K92" s="100">
        <v>0</v>
      </c>
      <c r="L92" s="100">
        <v>17</v>
      </c>
      <c r="M92" s="100">
        <f t="shared" si="11"/>
        <v>17</v>
      </c>
      <c r="N92" s="100">
        <f t="shared" si="12"/>
        <v>9945</v>
      </c>
      <c r="O92" s="100">
        <v>14</v>
      </c>
      <c r="P92" s="212">
        <v>88</v>
      </c>
      <c r="Q92" s="213">
        <v>0.4</v>
      </c>
      <c r="R92" s="71">
        <f t="shared" si="13"/>
        <v>492.80000000000007</v>
      </c>
      <c r="S92" s="212">
        <v>0</v>
      </c>
      <c r="T92" s="100">
        <f>(M92*S92)</f>
        <v>0</v>
      </c>
      <c r="U92" s="100">
        <f>N92+R92+T92</f>
        <v>10437.799999999999</v>
      </c>
      <c r="V92" s="100">
        <f>M92*200</f>
        <v>3400</v>
      </c>
      <c r="W92" s="100">
        <v>14</v>
      </c>
      <c r="X92" s="100">
        <v>330</v>
      </c>
      <c r="Y92" s="100">
        <f t="shared" ref="Y92:Y142" si="15">SUM(X92*W92)</f>
        <v>4620</v>
      </c>
      <c r="Z92" s="100">
        <v>0</v>
      </c>
      <c r="AA92" s="214"/>
      <c r="AB92" s="100">
        <f>V92+Y92+Z92</f>
        <v>8020</v>
      </c>
      <c r="AC92" s="81">
        <f>AB92+U92</f>
        <v>18457.8</v>
      </c>
      <c r="AD92" s="91" t="str">
        <f>A92</f>
        <v>610-PR</v>
      </c>
      <c r="AE92" s="74"/>
    </row>
    <row r="93" spans="1:31" s="31" customFormat="1" ht="62" customHeight="1" x14ac:dyDescent="0.2">
      <c r="A93" s="102" t="s">
        <v>147</v>
      </c>
      <c r="B93" s="101" t="s">
        <v>32</v>
      </c>
      <c r="C93" s="102" t="s">
        <v>33</v>
      </c>
      <c r="D93" s="102" t="s">
        <v>34</v>
      </c>
      <c r="E93" s="95" t="s">
        <v>177</v>
      </c>
      <c r="F93" s="103" t="s">
        <v>157</v>
      </c>
      <c r="G93" s="103" t="s">
        <v>158</v>
      </c>
      <c r="H93" s="249">
        <v>45</v>
      </c>
      <c r="I93" s="102" t="s">
        <v>48</v>
      </c>
      <c r="J93" s="104">
        <v>585</v>
      </c>
      <c r="K93" s="104">
        <v>0</v>
      </c>
      <c r="L93" s="104">
        <v>0</v>
      </c>
      <c r="M93" s="104">
        <f t="shared" si="11"/>
        <v>0</v>
      </c>
      <c r="N93" s="104">
        <f t="shared" si="12"/>
        <v>0</v>
      </c>
      <c r="O93" s="104">
        <v>0</v>
      </c>
      <c r="P93" s="105">
        <v>88</v>
      </c>
      <c r="Q93" s="106">
        <v>0.4</v>
      </c>
      <c r="R93" s="67">
        <f t="shared" si="13"/>
        <v>0</v>
      </c>
      <c r="S93" s="105">
        <v>0</v>
      </c>
      <c r="T93" s="104">
        <f>(M93*S93)</f>
        <v>0</v>
      </c>
      <c r="U93" s="104">
        <f>N93+R93+T93</f>
        <v>0</v>
      </c>
      <c r="V93" s="104">
        <f>M93*200</f>
        <v>0</v>
      </c>
      <c r="W93" s="104">
        <v>0</v>
      </c>
      <c r="X93" s="104">
        <v>420</v>
      </c>
      <c r="Y93" s="104">
        <f t="shared" si="15"/>
        <v>0</v>
      </c>
      <c r="Z93" s="104">
        <v>0</v>
      </c>
      <c r="AA93" s="215"/>
      <c r="AB93" s="104">
        <f>V93+Y93+Z93</f>
        <v>0</v>
      </c>
      <c r="AC93" s="41">
        <f>AB93+U93</f>
        <v>0</v>
      </c>
      <c r="AD93" s="97" t="str">
        <f>A93</f>
        <v>610-PR</v>
      </c>
      <c r="AE93" s="74" t="s">
        <v>179</v>
      </c>
    </row>
    <row r="94" spans="1:31" s="31" customFormat="1" ht="35.25" hidden="1" customHeight="1" x14ac:dyDescent="0.2">
      <c r="A94" s="33" t="s">
        <v>180</v>
      </c>
      <c r="B94" s="33" t="s">
        <v>636</v>
      </c>
      <c r="C94" s="28" t="s">
        <v>77</v>
      </c>
      <c r="D94" s="28" t="s">
        <v>103</v>
      </c>
      <c r="E94" s="35" t="s">
        <v>181</v>
      </c>
      <c r="F94" s="35" t="s">
        <v>182</v>
      </c>
      <c r="G94" s="35" t="s">
        <v>81</v>
      </c>
      <c r="H94" s="220">
        <v>42</v>
      </c>
      <c r="I94" s="33" t="s">
        <v>48</v>
      </c>
      <c r="J94" s="51">
        <v>585</v>
      </c>
      <c r="K94" s="52">
        <v>15</v>
      </c>
      <c r="L94" s="52">
        <v>0</v>
      </c>
      <c r="M94" s="52">
        <f t="shared" si="11"/>
        <v>15</v>
      </c>
      <c r="N94" s="34">
        <f t="shared" si="12"/>
        <v>8775</v>
      </c>
      <c r="O94" s="53">
        <v>28</v>
      </c>
      <c r="P94" s="53">
        <v>36</v>
      </c>
      <c r="Q94" s="71">
        <v>0.4</v>
      </c>
      <c r="R94" s="71">
        <f t="shared" si="13"/>
        <v>403.2</v>
      </c>
      <c r="S94" s="53">
        <v>0</v>
      </c>
      <c r="T94" s="34">
        <f>(M94*S94)</f>
        <v>0</v>
      </c>
      <c r="U94" s="34">
        <f>N94+R94+T94</f>
        <v>9178.2000000000007</v>
      </c>
      <c r="V94" s="53">
        <f>M94*200</f>
        <v>3000</v>
      </c>
      <c r="W94" s="53">
        <v>1</v>
      </c>
      <c r="X94" s="53">
        <v>210</v>
      </c>
      <c r="Y94" s="52">
        <f t="shared" si="15"/>
        <v>210</v>
      </c>
      <c r="Z94" s="46">
        <v>0</v>
      </c>
      <c r="AA94" s="46"/>
      <c r="AB94" s="34">
        <f>V94+Y94+Z94</f>
        <v>3210</v>
      </c>
      <c r="AC94" s="34">
        <f>AB94+U94</f>
        <v>12388.2</v>
      </c>
      <c r="AD94" s="57" t="str">
        <f>A94</f>
        <v>611-PR</v>
      </c>
      <c r="AE94" s="74" t="s">
        <v>184</v>
      </c>
    </row>
    <row r="95" spans="1:31" s="31" customFormat="1" ht="60" hidden="1" customHeight="1" x14ac:dyDescent="0.2">
      <c r="A95" s="33" t="s">
        <v>180</v>
      </c>
      <c r="B95" s="33" t="s">
        <v>32</v>
      </c>
      <c r="C95" s="28" t="s">
        <v>77</v>
      </c>
      <c r="D95" s="28" t="s">
        <v>103</v>
      </c>
      <c r="E95" s="35" t="s">
        <v>185</v>
      </c>
      <c r="F95" s="35" t="s">
        <v>186</v>
      </c>
      <c r="G95" s="35" t="s">
        <v>81</v>
      </c>
      <c r="H95" s="220">
        <v>42</v>
      </c>
      <c r="I95" s="33" t="s">
        <v>48</v>
      </c>
      <c r="J95" s="51">
        <v>585</v>
      </c>
      <c r="K95" s="52">
        <v>15</v>
      </c>
      <c r="L95" s="52">
        <v>0</v>
      </c>
      <c r="M95" s="52">
        <f t="shared" si="11"/>
        <v>15</v>
      </c>
      <c r="N95" s="34">
        <f t="shared" si="12"/>
        <v>8775</v>
      </c>
      <c r="O95" s="53">
        <v>14</v>
      </c>
      <c r="P95" s="53">
        <v>55</v>
      </c>
      <c r="Q95" s="71">
        <v>0.4</v>
      </c>
      <c r="R95" s="71">
        <f t="shared" si="13"/>
        <v>308</v>
      </c>
      <c r="S95" s="53">
        <v>0</v>
      </c>
      <c r="T95" s="34">
        <f>(M95*S95)</f>
        <v>0</v>
      </c>
      <c r="U95" s="34">
        <f>N95+R95+T95</f>
        <v>9083</v>
      </c>
      <c r="V95" s="53">
        <f>M95*200</f>
        <v>3000</v>
      </c>
      <c r="W95" s="53">
        <v>1</v>
      </c>
      <c r="X95" s="53">
        <v>176</v>
      </c>
      <c r="Y95" s="52">
        <f t="shared" si="15"/>
        <v>176</v>
      </c>
      <c r="Z95" s="46">
        <v>0</v>
      </c>
      <c r="AA95" s="46"/>
      <c r="AB95" s="34">
        <f>V95+Y95+Z95</f>
        <v>3176</v>
      </c>
      <c r="AC95" s="34">
        <f>AB95+U95</f>
        <v>12259</v>
      </c>
      <c r="AD95" s="57" t="str">
        <f>A95</f>
        <v>611-PR</v>
      </c>
      <c r="AE95" s="74" t="s">
        <v>188</v>
      </c>
    </row>
    <row r="96" spans="1:31" s="31" customFormat="1" ht="45" hidden="1" customHeight="1" x14ac:dyDescent="0.2">
      <c r="A96" s="33" t="s">
        <v>180</v>
      </c>
      <c r="B96" s="33"/>
      <c r="C96" s="28" t="s">
        <v>77</v>
      </c>
      <c r="D96" s="28" t="s">
        <v>103</v>
      </c>
      <c r="E96" s="35" t="s">
        <v>189</v>
      </c>
      <c r="F96" s="35" t="s">
        <v>190</v>
      </c>
      <c r="G96" s="35" t="s">
        <v>84</v>
      </c>
      <c r="H96" s="220">
        <v>42</v>
      </c>
      <c r="I96" s="33" t="s">
        <v>48</v>
      </c>
      <c r="J96" s="51">
        <v>585</v>
      </c>
      <c r="K96" s="52">
        <v>0</v>
      </c>
      <c r="L96" s="52">
        <v>18</v>
      </c>
      <c r="M96" s="52">
        <f t="shared" si="11"/>
        <v>18</v>
      </c>
      <c r="N96" s="34">
        <f t="shared" si="12"/>
        <v>10530</v>
      </c>
      <c r="O96" s="53">
        <v>28</v>
      </c>
      <c r="P96" s="53">
        <v>23</v>
      </c>
      <c r="Q96" s="71">
        <v>0.4</v>
      </c>
      <c r="R96" s="71">
        <f t="shared" si="13"/>
        <v>257.60000000000002</v>
      </c>
      <c r="S96" s="53">
        <v>0</v>
      </c>
      <c r="T96" s="34">
        <f>(M96*S96)</f>
        <v>0</v>
      </c>
      <c r="U96" s="34">
        <f>N96+R96+T96</f>
        <v>10787.6</v>
      </c>
      <c r="V96" s="53">
        <f>M96*200</f>
        <v>3600</v>
      </c>
      <c r="W96" s="53">
        <v>1</v>
      </c>
      <c r="X96" s="53">
        <v>187</v>
      </c>
      <c r="Y96" s="52">
        <f t="shared" si="15"/>
        <v>187</v>
      </c>
      <c r="Z96" s="46">
        <v>0</v>
      </c>
      <c r="AA96" s="46"/>
      <c r="AB96" s="34">
        <f>V96+Y96+Z96</f>
        <v>3787</v>
      </c>
      <c r="AC96" s="34">
        <f>AB96+U96</f>
        <v>14574.6</v>
      </c>
      <c r="AD96" s="57" t="str">
        <f>A96</f>
        <v>611-PR</v>
      </c>
      <c r="AE96" s="74"/>
    </row>
    <row r="97" spans="1:31" s="31" customFormat="1" ht="33.75" hidden="1" customHeight="1" x14ac:dyDescent="0.2">
      <c r="A97" s="33" t="s">
        <v>180</v>
      </c>
      <c r="B97" s="33" t="s">
        <v>32</v>
      </c>
      <c r="C97" s="28" t="s">
        <v>77</v>
      </c>
      <c r="D97" s="28" t="s">
        <v>103</v>
      </c>
      <c r="E97" s="35" t="s">
        <v>192</v>
      </c>
      <c r="F97" s="35" t="s">
        <v>193</v>
      </c>
      <c r="G97" s="35" t="s">
        <v>81</v>
      </c>
      <c r="H97" s="220">
        <v>42</v>
      </c>
      <c r="I97" s="33" t="s">
        <v>48</v>
      </c>
      <c r="J97" s="51">
        <v>585</v>
      </c>
      <c r="K97" s="52">
        <v>0</v>
      </c>
      <c r="L97" s="52">
        <v>15</v>
      </c>
      <c r="M97" s="52">
        <f t="shared" si="11"/>
        <v>15</v>
      </c>
      <c r="N97" s="34">
        <f t="shared" si="12"/>
        <v>8775</v>
      </c>
      <c r="O97" s="53">
        <v>28</v>
      </c>
      <c r="P97" s="53">
        <v>20</v>
      </c>
      <c r="Q97" s="71">
        <v>0.4</v>
      </c>
      <c r="R97" s="71">
        <f t="shared" si="13"/>
        <v>224</v>
      </c>
      <c r="S97" s="53">
        <v>0</v>
      </c>
      <c r="T97" s="34">
        <f>(M97*S97)</f>
        <v>0</v>
      </c>
      <c r="U97" s="34">
        <f>N97+R97+T97</f>
        <v>8999</v>
      </c>
      <c r="V97" s="53">
        <f>M97*200</f>
        <v>3000</v>
      </c>
      <c r="W97" s="53">
        <v>1</v>
      </c>
      <c r="X97" s="53">
        <v>165</v>
      </c>
      <c r="Y97" s="52">
        <f t="shared" si="15"/>
        <v>165</v>
      </c>
      <c r="Z97" s="46">
        <v>0</v>
      </c>
      <c r="AA97" s="46"/>
      <c r="AB97" s="34">
        <f>V97+Y97+Z97</f>
        <v>3165</v>
      </c>
      <c r="AC97" s="34">
        <f>AB97+U97</f>
        <v>12164</v>
      </c>
      <c r="AD97" s="57" t="str">
        <f>A97</f>
        <v>611-PR</v>
      </c>
      <c r="AE97" s="74" t="s">
        <v>195</v>
      </c>
    </row>
    <row r="98" spans="1:31" s="31" customFormat="1" ht="39" hidden="1" customHeight="1" x14ac:dyDescent="0.2">
      <c r="A98" s="33" t="s">
        <v>180</v>
      </c>
      <c r="B98" s="33" t="s">
        <v>635</v>
      </c>
      <c r="C98" s="28" t="s">
        <v>77</v>
      </c>
      <c r="D98" s="28" t="s">
        <v>103</v>
      </c>
      <c r="E98" s="35" t="s">
        <v>192</v>
      </c>
      <c r="F98" s="35" t="s">
        <v>196</v>
      </c>
      <c r="G98" s="35" t="s">
        <v>634</v>
      </c>
      <c r="H98" s="220">
        <v>42</v>
      </c>
      <c r="I98" s="33" t="s">
        <v>48</v>
      </c>
      <c r="J98" s="51">
        <v>585</v>
      </c>
      <c r="K98" s="52">
        <v>0</v>
      </c>
      <c r="L98" s="52">
        <v>15</v>
      </c>
      <c r="M98" s="52">
        <f t="shared" si="11"/>
        <v>15</v>
      </c>
      <c r="N98" s="34">
        <f t="shared" si="12"/>
        <v>8775</v>
      </c>
      <c r="O98" s="53">
        <v>28</v>
      </c>
      <c r="P98" s="53">
        <v>20</v>
      </c>
      <c r="Q98" s="71">
        <v>0.4</v>
      </c>
      <c r="R98" s="71">
        <f t="shared" si="13"/>
        <v>224</v>
      </c>
      <c r="S98" s="53">
        <v>0</v>
      </c>
      <c r="T98" s="34">
        <f>(M98*S98)</f>
        <v>0</v>
      </c>
      <c r="U98" s="34">
        <f>N98+R98+T98</f>
        <v>8999</v>
      </c>
      <c r="V98" s="53">
        <f>M98*200</f>
        <v>3000</v>
      </c>
      <c r="W98" s="53">
        <v>1</v>
      </c>
      <c r="X98" s="53">
        <v>165</v>
      </c>
      <c r="Y98" s="52">
        <f t="shared" si="15"/>
        <v>165</v>
      </c>
      <c r="Z98" s="46">
        <v>0</v>
      </c>
      <c r="AA98" s="46"/>
      <c r="AB98" s="34">
        <f>V98+Y98+Z98</f>
        <v>3165</v>
      </c>
      <c r="AC98" s="34">
        <f>AB98+U98</f>
        <v>12164</v>
      </c>
      <c r="AD98" s="57" t="str">
        <f>A98</f>
        <v>611-PR</v>
      </c>
      <c r="AE98" s="74" t="s">
        <v>195</v>
      </c>
    </row>
    <row r="99" spans="1:31" s="31" customFormat="1" ht="39" hidden="1" customHeight="1" x14ac:dyDescent="0.2">
      <c r="A99" s="178" t="s">
        <v>180</v>
      </c>
      <c r="B99" s="178" t="s">
        <v>755</v>
      </c>
      <c r="C99" s="179" t="s">
        <v>77</v>
      </c>
      <c r="D99" s="179" t="s">
        <v>45</v>
      </c>
      <c r="E99" s="180" t="s">
        <v>313</v>
      </c>
      <c r="F99" s="180" t="s">
        <v>78</v>
      </c>
      <c r="G99" s="180" t="s">
        <v>734</v>
      </c>
      <c r="H99" s="220">
        <v>42</v>
      </c>
      <c r="I99" s="33" t="s">
        <v>37</v>
      </c>
      <c r="J99" s="51">
        <v>753</v>
      </c>
      <c r="K99" s="52">
        <v>0</v>
      </c>
      <c r="L99" s="52">
        <v>15</v>
      </c>
      <c r="M99" s="52">
        <f t="shared" si="11"/>
        <v>15</v>
      </c>
      <c r="N99" s="34">
        <f t="shared" si="12"/>
        <v>11295</v>
      </c>
      <c r="O99" s="53">
        <v>0</v>
      </c>
      <c r="P99" s="53">
        <v>20</v>
      </c>
      <c r="Q99" s="71">
        <v>0.4</v>
      </c>
      <c r="R99" s="71">
        <f t="shared" si="13"/>
        <v>0</v>
      </c>
      <c r="S99" s="53">
        <v>0</v>
      </c>
      <c r="T99" s="34">
        <f>(M99*S99)</f>
        <v>0</v>
      </c>
      <c r="U99" s="34">
        <f>N99+R99+T99</f>
        <v>11295</v>
      </c>
      <c r="V99" s="53">
        <f>M99*200</f>
        <v>3000</v>
      </c>
      <c r="W99" s="53">
        <v>14</v>
      </c>
      <c r="X99" s="53">
        <v>325</v>
      </c>
      <c r="Y99" s="52">
        <f t="shared" si="15"/>
        <v>4550</v>
      </c>
      <c r="Z99" s="46">
        <v>0</v>
      </c>
      <c r="AA99" s="46"/>
      <c r="AB99" s="34">
        <f>V99+Y99+Z99</f>
        <v>7550</v>
      </c>
      <c r="AC99" s="34">
        <f>AB99+U99</f>
        <v>18845</v>
      </c>
      <c r="AD99" s="57" t="str">
        <f>A99</f>
        <v>611-PR</v>
      </c>
      <c r="AE99" s="74"/>
    </row>
    <row r="100" spans="1:31" s="31" customFormat="1" ht="33.75" hidden="1" customHeight="1" x14ac:dyDescent="0.2">
      <c r="A100" s="33" t="s">
        <v>180</v>
      </c>
      <c r="B100" s="33" t="s">
        <v>32</v>
      </c>
      <c r="C100" s="28" t="s">
        <v>77</v>
      </c>
      <c r="D100" s="28" t="s">
        <v>103</v>
      </c>
      <c r="E100" s="35" t="s">
        <v>199</v>
      </c>
      <c r="F100" s="35" t="s">
        <v>200</v>
      </c>
      <c r="G100" s="35" t="s">
        <v>99</v>
      </c>
      <c r="H100" s="220">
        <v>42</v>
      </c>
      <c r="I100" s="33" t="s">
        <v>48</v>
      </c>
      <c r="J100" s="51">
        <v>585</v>
      </c>
      <c r="K100" s="52">
        <v>0</v>
      </c>
      <c r="L100" s="52">
        <v>15</v>
      </c>
      <c r="M100" s="52">
        <f t="shared" si="11"/>
        <v>15</v>
      </c>
      <c r="N100" s="34">
        <f t="shared" si="12"/>
        <v>8775</v>
      </c>
      <c r="O100" s="53">
        <v>28</v>
      </c>
      <c r="P100" s="53">
        <v>42</v>
      </c>
      <c r="Q100" s="71">
        <v>0.4</v>
      </c>
      <c r="R100" s="71">
        <f t="shared" si="13"/>
        <v>470.40000000000003</v>
      </c>
      <c r="S100" s="53">
        <v>0</v>
      </c>
      <c r="T100" s="34">
        <f>(M100*S100)</f>
        <v>0</v>
      </c>
      <c r="U100" s="34">
        <f>N100+R100+T100</f>
        <v>9245.4</v>
      </c>
      <c r="V100" s="53">
        <f>M100*200</f>
        <v>3000</v>
      </c>
      <c r="W100" s="53">
        <v>1</v>
      </c>
      <c r="X100" s="53">
        <v>250</v>
      </c>
      <c r="Y100" s="52">
        <f t="shared" si="15"/>
        <v>250</v>
      </c>
      <c r="Z100" s="46">
        <v>0</v>
      </c>
      <c r="AA100" s="46"/>
      <c r="AB100" s="34">
        <f>V100+Y100+Z100</f>
        <v>3250</v>
      </c>
      <c r="AC100" s="34">
        <f>AB100+U100</f>
        <v>12495.4</v>
      </c>
      <c r="AD100" s="57" t="str">
        <f>A100</f>
        <v>611-PR</v>
      </c>
      <c r="AE100" s="74" t="s">
        <v>201</v>
      </c>
    </row>
    <row r="101" spans="1:31" s="31" customFormat="1" ht="25.5" hidden="1" customHeight="1" x14ac:dyDescent="0.2">
      <c r="A101" s="33" t="s">
        <v>180</v>
      </c>
      <c r="B101" s="33"/>
      <c r="C101" s="28" t="s">
        <v>77</v>
      </c>
      <c r="D101" s="28" t="s">
        <v>103</v>
      </c>
      <c r="E101" s="35" t="s">
        <v>192</v>
      </c>
      <c r="F101" s="35" t="s">
        <v>202</v>
      </c>
      <c r="G101" s="35" t="s">
        <v>99</v>
      </c>
      <c r="H101" s="220">
        <v>42</v>
      </c>
      <c r="I101" s="33" t="s">
        <v>48</v>
      </c>
      <c r="J101" s="51">
        <v>585</v>
      </c>
      <c r="K101" s="52">
        <v>0</v>
      </c>
      <c r="L101" s="52">
        <v>15</v>
      </c>
      <c r="M101" s="52">
        <f t="shared" si="11"/>
        <v>15</v>
      </c>
      <c r="N101" s="34">
        <f t="shared" si="12"/>
        <v>8775</v>
      </c>
      <c r="O101" s="53">
        <v>28</v>
      </c>
      <c r="P101" s="53">
        <v>20</v>
      </c>
      <c r="Q101" s="71">
        <v>0.4</v>
      </c>
      <c r="R101" s="71">
        <f t="shared" si="13"/>
        <v>224</v>
      </c>
      <c r="S101" s="53">
        <v>0</v>
      </c>
      <c r="T101" s="34">
        <f>(M101*S101)</f>
        <v>0</v>
      </c>
      <c r="U101" s="34">
        <f>N101+R101+T101</f>
        <v>8999</v>
      </c>
      <c r="V101" s="53">
        <f>M101*200</f>
        <v>3000</v>
      </c>
      <c r="W101" s="53">
        <v>1</v>
      </c>
      <c r="X101" s="53">
        <v>165</v>
      </c>
      <c r="Y101" s="52">
        <f t="shared" si="15"/>
        <v>165</v>
      </c>
      <c r="Z101" s="46">
        <v>0</v>
      </c>
      <c r="AA101" s="46"/>
      <c r="AB101" s="34">
        <f>V101+Y101+Z101</f>
        <v>3165</v>
      </c>
      <c r="AC101" s="34">
        <f>AB101+U101</f>
        <v>12164</v>
      </c>
      <c r="AD101" s="57" t="str">
        <f>A101</f>
        <v>611-PR</v>
      </c>
      <c r="AE101" s="74"/>
    </row>
    <row r="102" spans="1:31" s="31" customFormat="1" ht="41.25" hidden="1" customHeight="1" x14ac:dyDescent="0.2">
      <c r="A102" s="33" t="s">
        <v>180</v>
      </c>
      <c r="B102" s="33"/>
      <c r="C102" s="28" t="s">
        <v>77</v>
      </c>
      <c r="D102" s="28" t="s">
        <v>108</v>
      </c>
      <c r="E102" s="35" t="s">
        <v>204</v>
      </c>
      <c r="F102" s="35" t="s">
        <v>205</v>
      </c>
      <c r="G102" s="35" t="s">
        <v>81</v>
      </c>
      <c r="H102" s="220">
        <v>42</v>
      </c>
      <c r="I102" s="33" t="s">
        <v>48</v>
      </c>
      <c r="J102" s="51">
        <v>585</v>
      </c>
      <c r="K102" s="52">
        <v>18</v>
      </c>
      <c r="L102" s="52">
        <v>0</v>
      </c>
      <c r="M102" s="52">
        <f t="shared" si="11"/>
        <v>18</v>
      </c>
      <c r="N102" s="34">
        <f t="shared" si="12"/>
        <v>10530</v>
      </c>
      <c r="O102" s="53">
        <v>28</v>
      </c>
      <c r="P102" s="53">
        <v>53</v>
      </c>
      <c r="Q102" s="71">
        <v>0.4</v>
      </c>
      <c r="R102" s="71">
        <f t="shared" si="13"/>
        <v>593.60000000000014</v>
      </c>
      <c r="S102" s="53">
        <v>0</v>
      </c>
      <c r="T102" s="34">
        <f>(M102*S102)</f>
        <v>0</v>
      </c>
      <c r="U102" s="34">
        <f>N102+R102+T102</f>
        <v>11123.6</v>
      </c>
      <c r="V102" s="53">
        <f>M102*200</f>
        <v>3600</v>
      </c>
      <c r="W102" s="53">
        <v>1</v>
      </c>
      <c r="X102" s="53">
        <v>225</v>
      </c>
      <c r="Y102" s="52">
        <f t="shared" si="15"/>
        <v>225</v>
      </c>
      <c r="Z102" s="46">
        <v>0</v>
      </c>
      <c r="AA102" s="46"/>
      <c r="AB102" s="34">
        <f>V102+Y102+Z102</f>
        <v>3825</v>
      </c>
      <c r="AC102" s="34">
        <f>AB102+U102</f>
        <v>14948.6</v>
      </c>
      <c r="AD102" s="57" t="str">
        <f>A102</f>
        <v>611-PR</v>
      </c>
      <c r="AE102" s="74"/>
    </row>
    <row r="103" spans="1:31" s="31" customFormat="1" ht="31.5" hidden="1" customHeight="1" x14ac:dyDescent="0.2">
      <c r="A103" s="33" t="s">
        <v>180</v>
      </c>
      <c r="B103" s="33"/>
      <c r="C103" s="28" t="s">
        <v>77</v>
      </c>
      <c r="D103" s="28" t="s">
        <v>108</v>
      </c>
      <c r="E103" s="35" t="s">
        <v>207</v>
      </c>
      <c r="F103" s="35" t="s">
        <v>208</v>
      </c>
      <c r="G103" s="35" t="s">
        <v>81</v>
      </c>
      <c r="H103" s="220">
        <v>42</v>
      </c>
      <c r="I103" s="33" t="s">
        <v>48</v>
      </c>
      <c r="J103" s="51">
        <v>585</v>
      </c>
      <c r="K103" s="52">
        <v>0</v>
      </c>
      <c r="L103" s="52">
        <v>18</v>
      </c>
      <c r="M103" s="52">
        <f t="shared" si="11"/>
        <v>18</v>
      </c>
      <c r="N103" s="34">
        <f t="shared" si="12"/>
        <v>10530</v>
      </c>
      <c r="O103" s="53">
        <v>28</v>
      </c>
      <c r="P103" s="53">
        <v>12</v>
      </c>
      <c r="Q103" s="71">
        <v>0.4</v>
      </c>
      <c r="R103" s="71">
        <f t="shared" si="13"/>
        <v>134.40000000000003</v>
      </c>
      <c r="S103" s="53">
        <v>0</v>
      </c>
      <c r="T103" s="34">
        <f>(M103*S103)</f>
        <v>0</v>
      </c>
      <c r="U103" s="34">
        <f>N103+R103+T103</f>
        <v>10664.4</v>
      </c>
      <c r="V103" s="53">
        <f>M103*200</f>
        <v>3600</v>
      </c>
      <c r="W103" s="53">
        <v>1</v>
      </c>
      <c r="X103" s="53">
        <v>205</v>
      </c>
      <c r="Y103" s="52">
        <f t="shared" si="15"/>
        <v>205</v>
      </c>
      <c r="Z103" s="46">
        <v>0</v>
      </c>
      <c r="AA103" s="46"/>
      <c r="AB103" s="34">
        <f>V103+Y103+Z103</f>
        <v>3805</v>
      </c>
      <c r="AC103" s="34">
        <f>AB103+U103</f>
        <v>14469.4</v>
      </c>
      <c r="AD103" s="57" t="str">
        <f>A103</f>
        <v>611-PR</v>
      </c>
      <c r="AE103" s="74"/>
    </row>
    <row r="104" spans="1:31" s="31" customFormat="1" ht="31.5" hidden="1" customHeight="1" x14ac:dyDescent="0.2">
      <c r="A104" s="178" t="s">
        <v>180</v>
      </c>
      <c r="B104" s="178" t="s">
        <v>751</v>
      </c>
      <c r="C104" s="179" t="s">
        <v>77</v>
      </c>
      <c r="D104" s="179" t="s">
        <v>108</v>
      </c>
      <c r="E104" s="180" t="s">
        <v>210</v>
      </c>
      <c r="F104" s="180" t="s">
        <v>205</v>
      </c>
      <c r="G104" s="180" t="s">
        <v>81</v>
      </c>
      <c r="H104" s="220">
        <v>42</v>
      </c>
      <c r="I104" s="33" t="s">
        <v>48</v>
      </c>
      <c r="J104" s="51">
        <v>585</v>
      </c>
      <c r="K104" s="52">
        <v>0</v>
      </c>
      <c r="L104" s="52">
        <v>20</v>
      </c>
      <c r="M104" s="52">
        <f t="shared" si="11"/>
        <v>20</v>
      </c>
      <c r="N104" s="34">
        <f t="shared" si="12"/>
        <v>11700</v>
      </c>
      <c r="O104" s="53">
        <v>28</v>
      </c>
      <c r="P104" s="53">
        <v>47</v>
      </c>
      <c r="Q104" s="71">
        <v>0.4</v>
      </c>
      <c r="R104" s="71">
        <f t="shared" si="13"/>
        <v>526.4</v>
      </c>
      <c r="S104" s="53">
        <v>0</v>
      </c>
      <c r="T104" s="34">
        <f>(M104*S104)</f>
        <v>0</v>
      </c>
      <c r="U104" s="34">
        <f>N104+R104+T104</f>
        <v>12226.4</v>
      </c>
      <c r="V104" s="53">
        <f>M104*200</f>
        <v>4000</v>
      </c>
      <c r="W104" s="53">
        <v>1</v>
      </c>
      <c r="X104" s="53">
        <v>175</v>
      </c>
      <c r="Y104" s="52">
        <f t="shared" si="15"/>
        <v>175</v>
      </c>
      <c r="Z104" s="46">
        <v>0</v>
      </c>
      <c r="AA104" s="46"/>
      <c r="AB104" s="34">
        <f>V104+Y104+Z104</f>
        <v>4175</v>
      </c>
      <c r="AC104" s="34">
        <f>AB104+U104</f>
        <v>16401.400000000001</v>
      </c>
      <c r="AD104" s="57" t="str">
        <f>A104</f>
        <v>611-PR</v>
      </c>
      <c r="AE104" s="74"/>
    </row>
    <row r="105" spans="1:31" s="31" customFormat="1" ht="57" hidden="1" customHeight="1" x14ac:dyDescent="0.2">
      <c r="A105" s="178" t="s">
        <v>180</v>
      </c>
      <c r="B105" s="178" t="s">
        <v>673</v>
      </c>
      <c r="C105" s="179" t="s">
        <v>77</v>
      </c>
      <c r="D105" s="179" t="s">
        <v>108</v>
      </c>
      <c r="E105" s="180" t="s">
        <v>302</v>
      </c>
      <c r="F105" s="180" t="s">
        <v>671</v>
      </c>
      <c r="G105" s="180" t="s">
        <v>672</v>
      </c>
      <c r="H105" s="220">
        <v>42</v>
      </c>
      <c r="I105" s="178" t="s">
        <v>172</v>
      </c>
      <c r="J105" s="51">
        <v>585</v>
      </c>
      <c r="K105" s="181">
        <v>0</v>
      </c>
      <c r="L105" s="181">
        <v>15</v>
      </c>
      <c r="M105" s="52">
        <f t="shared" si="11"/>
        <v>15</v>
      </c>
      <c r="N105" s="34">
        <f t="shared" si="12"/>
        <v>8775</v>
      </c>
      <c r="O105" s="53">
        <v>14</v>
      </c>
      <c r="P105" s="53">
        <v>34</v>
      </c>
      <c r="Q105" s="71">
        <v>0.4</v>
      </c>
      <c r="R105" s="71">
        <f t="shared" si="13"/>
        <v>190.40000000000003</v>
      </c>
      <c r="S105" s="53">
        <v>0</v>
      </c>
      <c r="T105" s="34">
        <f>(M105*S105)</f>
        <v>0</v>
      </c>
      <c r="U105" s="34">
        <f>N105+R105+T105</f>
        <v>8965.4</v>
      </c>
      <c r="V105" s="53">
        <f>M105*200</f>
        <v>3000</v>
      </c>
      <c r="W105" s="53">
        <v>1</v>
      </c>
      <c r="X105" s="53">
        <v>250</v>
      </c>
      <c r="Y105" s="52">
        <f t="shared" si="15"/>
        <v>250</v>
      </c>
      <c r="Z105" s="46">
        <v>0</v>
      </c>
      <c r="AA105" s="46"/>
      <c r="AB105" s="34">
        <f>V105+Y105+Z105</f>
        <v>3250</v>
      </c>
      <c r="AC105" s="34">
        <f>AB105+U105</f>
        <v>12215.4</v>
      </c>
      <c r="AD105" s="57" t="str">
        <f>A105</f>
        <v>611-PR</v>
      </c>
      <c r="AE105" s="74"/>
    </row>
    <row r="106" spans="1:31" s="31" customFormat="1" ht="33.75" hidden="1" customHeight="1" x14ac:dyDescent="0.2">
      <c r="A106" s="33" t="s">
        <v>180</v>
      </c>
      <c r="B106" s="33"/>
      <c r="C106" s="28" t="s">
        <v>77</v>
      </c>
      <c r="D106" s="28" t="s">
        <v>108</v>
      </c>
      <c r="E106" s="35" t="s">
        <v>207</v>
      </c>
      <c r="F106" s="35" t="s">
        <v>208</v>
      </c>
      <c r="G106" s="35" t="s">
        <v>81</v>
      </c>
      <c r="H106" s="220">
        <v>42</v>
      </c>
      <c r="I106" s="33" t="s">
        <v>48</v>
      </c>
      <c r="J106" s="51">
        <v>585</v>
      </c>
      <c r="K106" s="52">
        <v>18</v>
      </c>
      <c r="L106" s="52">
        <v>0</v>
      </c>
      <c r="M106" s="52">
        <f t="shared" si="11"/>
        <v>18</v>
      </c>
      <c r="N106" s="34">
        <f t="shared" si="12"/>
        <v>10530</v>
      </c>
      <c r="O106" s="53">
        <v>28</v>
      </c>
      <c r="P106" s="53">
        <v>12</v>
      </c>
      <c r="Q106" s="71">
        <v>0.4</v>
      </c>
      <c r="R106" s="71">
        <f t="shared" si="13"/>
        <v>134.40000000000003</v>
      </c>
      <c r="S106" s="53">
        <v>0</v>
      </c>
      <c r="T106" s="34">
        <f>(M106*S106)</f>
        <v>0</v>
      </c>
      <c r="U106" s="34">
        <f>N106+R106+T106</f>
        <v>10664.4</v>
      </c>
      <c r="V106" s="53">
        <f>M106*200</f>
        <v>3600</v>
      </c>
      <c r="W106" s="53">
        <v>1</v>
      </c>
      <c r="X106" s="53">
        <v>205</v>
      </c>
      <c r="Y106" s="52">
        <f t="shared" si="15"/>
        <v>205</v>
      </c>
      <c r="Z106" s="46">
        <v>0</v>
      </c>
      <c r="AA106" s="46"/>
      <c r="AB106" s="34">
        <f>V106+Y106+Z106</f>
        <v>3805</v>
      </c>
      <c r="AC106" s="34">
        <f>AB106+U106</f>
        <v>14469.4</v>
      </c>
      <c r="AD106" s="57" t="str">
        <f>A106</f>
        <v>611-PR</v>
      </c>
      <c r="AE106" s="74"/>
    </row>
    <row r="107" spans="1:31" ht="36" hidden="1" customHeight="1" x14ac:dyDescent="0.2">
      <c r="A107" s="178" t="s">
        <v>180</v>
      </c>
      <c r="B107" s="178" t="s">
        <v>669</v>
      </c>
      <c r="C107" s="179" t="s">
        <v>77</v>
      </c>
      <c r="D107" s="179" t="s">
        <v>108</v>
      </c>
      <c r="E107" s="180" t="s">
        <v>111</v>
      </c>
      <c r="F107" s="180" t="s">
        <v>670</v>
      </c>
      <c r="G107" s="180" t="s">
        <v>212</v>
      </c>
      <c r="H107" s="220">
        <v>42</v>
      </c>
      <c r="I107" s="33" t="s">
        <v>48</v>
      </c>
      <c r="J107" s="51">
        <v>585</v>
      </c>
      <c r="K107" s="181">
        <v>0</v>
      </c>
      <c r="L107" s="181">
        <v>15</v>
      </c>
      <c r="M107" s="52">
        <f t="shared" si="11"/>
        <v>15</v>
      </c>
      <c r="N107" s="34">
        <f t="shared" si="12"/>
        <v>8775</v>
      </c>
      <c r="O107" s="53">
        <v>28</v>
      </c>
      <c r="P107" s="53">
        <v>27</v>
      </c>
      <c r="Q107" s="71">
        <v>0.4</v>
      </c>
      <c r="R107" s="71">
        <f t="shared" si="13"/>
        <v>302.40000000000003</v>
      </c>
      <c r="S107" s="53">
        <v>0</v>
      </c>
      <c r="T107" s="34">
        <f>(M107*S107)</f>
        <v>0</v>
      </c>
      <c r="U107" s="34">
        <f>N107+R107+T107</f>
        <v>9077.4</v>
      </c>
      <c r="V107" s="53">
        <f>M107*200</f>
        <v>3000</v>
      </c>
      <c r="W107" s="53">
        <v>1</v>
      </c>
      <c r="X107" s="53">
        <v>175</v>
      </c>
      <c r="Y107" s="52">
        <f t="shared" si="15"/>
        <v>175</v>
      </c>
      <c r="Z107" s="46">
        <v>0</v>
      </c>
      <c r="AA107" s="46"/>
      <c r="AB107" s="34">
        <f>V107+Y107+Z107</f>
        <v>3175</v>
      </c>
      <c r="AC107" s="34">
        <f>AB107+U107</f>
        <v>12252.4</v>
      </c>
      <c r="AD107" s="57" t="str">
        <f>A107</f>
        <v>611-PR</v>
      </c>
      <c r="AE107" s="74"/>
    </row>
    <row r="108" spans="1:31" s="31" customFormat="1" ht="33.75" hidden="1" customHeight="1" x14ac:dyDescent="0.2">
      <c r="A108" s="33" t="s">
        <v>180</v>
      </c>
      <c r="B108" s="33"/>
      <c r="C108" s="28" t="s">
        <v>77</v>
      </c>
      <c r="D108" s="28" t="s">
        <v>108</v>
      </c>
      <c r="E108" s="35" t="s">
        <v>213</v>
      </c>
      <c r="F108" s="35" t="s">
        <v>214</v>
      </c>
      <c r="G108" s="35" t="s">
        <v>99</v>
      </c>
      <c r="H108" s="220">
        <v>42</v>
      </c>
      <c r="I108" s="33" t="s">
        <v>48</v>
      </c>
      <c r="J108" s="51">
        <v>585</v>
      </c>
      <c r="K108" s="52">
        <v>0</v>
      </c>
      <c r="L108" s="52">
        <v>19</v>
      </c>
      <c r="M108" s="52">
        <f t="shared" si="11"/>
        <v>19</v>
      </c>
      <c r="N108" s="34">
        <f t="shared" si="12"/>
        <v>11115</v>
      </c>
      <c r="O108" s="53">
        <v>28</v>
      </c>
      <c r="P108" s="53">
        <v>12</v>
      </c>
      <c r="Q108" s="71">
        <v>0.4</v>
      </c>
      <c r="R108" s="71">
        <f t="shared" si="13"/>
        <v>134.40000000000003</v>
      </c>
      <c r="S108" s="53">
        <v>0</v>
      </c>
      <c r="T108" s="34">
        <f>(M108*S108)</f>
        <v>0</v>
      </c>
      <c r="U108" s="34">
        <f>N108+R108+T108</f>
        <v>11249.4</v>
      </c>
      <c r="V108" s="53">
        <f>M108*200</f>
        <v>3800</v>
      </c>
      <c r="W108" s="53">
        <v>1</v>
      </c>
      <c r="X108" s="53">
        <v>154</v>
      </c>
      <c r="Y108" s="52">
        <f t="shared" si="15"/>
        <v>154</v>
      </c>
      <c r="Z108" s="46">
        <v>0</v>
      </c>
      <c r="AA108" s="46"/>
      <c r="AB108" s="34">
        <f>V108+Y108+Z108</f>
        <v>3954</v>
      </c>
      <c r="AC108" s="34">
        <f>AB108+U108</f>
        <v>15203.4</v>
      </c>
      <c r="AD108" s="57" t="str">
        <f>A108</f>
        <v>611-PR</v>
      </c>
      <c r="AE108" s="74"/>
    </row>
    <row r="109" spans="1:31" s="31" customFormat="1" ht="40.5" hidden="1" customHeight="1" x14ac:dyDescent="0.2">
      <c r="A109" s="178" t="s">
        <v>180</v>
      </c>
      <c r="B109" s="178" t="s">
        <v>743</v>
      </c>
      <c r="C109" s="179" t="s">
        <v>77</v>
      </c>
      <c r="D109" s="179" t="s">
        <v>45</v>
      </c>
      <c r="E109" s="180" t="s">
        <v>216</v>
      </c>
      <c r="F109" s="180" t="s">
        <v>85</v>
      </c>
      <c r="G109" s="180" t="s">
        <v>86</v>
      </c>
      <c r="H109" s="220">
        <v>42</v>
      </c>
      <c r="I109" s="33" t="s">
        <v>172</v>
      </c>
      <c r="J109" s="51">
        <v>585</v>
      </c>
      <c r="K109" s="52">
        <v>0</v>
      </c>
      <c r="L109" s="52">
        <v>0</v>
      </c>
      <c r="M109" s="52">
        <f t="shared" si="11"/>
        <v>0</v>
      </c>
      <c r="N109" s="34">
        <f t="shared" si="12"/>
        <v>0</v>
      </c>
      <c r="O109" s="53">
        <v>0</v>
      </c>
      <c r="P109" s="53">
        <v>110</v>
      </c>
      <c r="Q109" s="71">
        <v>0.4</v>
      </c>
      <c r="R109" s="71">
        <f t="shared" si="13"/>
        <v>0</v>
      </c>
      <c r="S109" s="53">
        <v>0</v>
      </c>
      <c r="T109" s="34">
        <f>(M109*S109)</f>
        <v>0</v>
      </c>
      <c r="U109" s="34">
        <f>N109+R109+T109</f>
        <v>0</v>
      </c>
      <c r="V109" s="53">
        <f>M109*200</f>
        <v>0</v>
      </c>
      <c r="W109" s="53">
        <v>0</v>
      </c>
      <c r="X109" s="53">
        <v>750</v>
      </c>
      <c r="Y109" s="52">
        <f t="shared" si="15"/>
        <v>0</v>
      </c>
      <c r="Z109" s="46">
        <v>0</v>
      </c>
      <c r="AA109" s="46"/>
      <c r="AB109" s="34">
        <f>V109+Y109+Z109</f>
        <v>0</v>
      </c>
      <c r="AC109" s="34">
        <f>AB109+U109</f>
        <v>0</v>
      </c>
      <c r="AD109" s="57" t="str">
        <f>A109</f>
        <v>611-PR</v>
      </c>
      <c r="AE109" s="74" t="s">
        <v>218</v>
      </c>
    </row>
    <row r="110" spans="1:31" s="31" customFormat="1" ht="52" hidden="1" customHeight="1" x14ac:dyDescent="0.2">
      <c r="A110" s="33" t="s">
        <v>219</v>
      </c>
      <c r="B110" s="33" t="s">
        <v>43</v>
      </c>
      <c r="C110" s="28" t="s">
        <v>33</v>
      </c>
      <c r="D110" s="28" t="s">
        <v>45</v>
      </c>
      <c r="E110" s="35" t="s">
        <v>65</v>
      </c>
      <c r="F110" s="35" t="s">
        <v>220</v>
      </c>
      <c r="G110" s="35" t="s">
        <v>221</v>
      </c>
      <c r="H110" s="220">
        <v>45</v>
      </c>
      <c r="I110" s="33" t="s">
        <v>48</v>
      </c>
      <c r="J110" s="51">
        <v>585</v>
      </c>
      <c r="K110" s="52">
        <v>17</v>
      </c>
      <c r="L110" s="52">
        <v>0</v>
      </c>
      <c r="M110" s="52">
        <f t="shared" si="11"/>
        <v>17</v>
      </c>
      <c r="N110" s="34">
        <f t="shared" si="12"/>
        <v>9945</v>
      </c>
      <c r="O110" s="53">
        <v>28</v>
      </c>
      <c r="P110" s="53">
        <v>100</v>
      </c>
      <c r="Q110" s="71">
        <v>0.4</v>
      </c>
      <c r="R110" s="71">
        <f t="shared" si="13"/>
        <v>1120</v>
      </c>
      <c r="S110" s="53">
        <v>300</v>
      </c>
      <c r="T110" s="34">
        <f>(M110*S110)</f>
        <v>5100</v>
      </c>
      <c r="U110" s="34">
        <f>N110+R110+T110</f>
        <v>16165</v>
      </c>
      <c r="V110" s="53">
        <f>M110*200</f>
        <v>3400</v>
      </c>
      <c r="W110" s="53">
        <v>1</v>
      </c>
      <c r="X110" s="53">
        <v>503</v>
      </c>
      <c r="Y110" s="52">
        <f t="shared" si="15"/>
        <v>503</v>
      </c>
      <c r="Z110" s="46">
        <v>0</v>
      </c>
      <c r="AA110" s="46"/>
      <c r="AB110" s="34">
        <f>V110+Y110+Z110</f>
        <v>3903</v>
      </c>
      <c r="AC110" s="34">
        <f>AB110+U110</f>
        <v>20068</v>
      </c>
      <c r="AD110" s="91" t="str">
        <f>A110</f>
        <v>612-A</v>
      </c>
      <c r="AE110" s="74" t="s">
        <v>223</v>
      </c>
    </row>
    <row r="111" spans="1:31" s="31" customFormat="1" ht="51" hidden="1" customHeight="1" x14ac:dyDescent="0.2">
      <c r="A111" s="33" t="s">
        <v>224</v>
      </c>
      <c r="B111" s="33"/>
      <c r="C111" s="28" t="s">
        <v>33</v>
      </c>
      <c r="D111" s="28" t="s">
        <v>108</v>
      </c>
      <c r="E111" s="35" t="s">
        <v>125</v>
      </c>
      <c r="F111" s="35" t="s">
        <v>85</v>
      </c>
      <c r="G111" s="35" t="s">
        <v>132</v>
      </c>
      <c r="H111" s="220">
        <v>45</v>
      </c>
      <c r="I111" s="33" t="s">
        <v>37</v>
      </c>
      <c r="J111" s="51">
        <v>1200</v>
      </c>
      <c r="K111" s="52">
        <v>0</v>
      </c>
      <c r="L111" s="52">
        <v>20</v>
      </c>
      <c r="M111" s="52">
        <f t="shared" si="11"/>
        <v>20</v>
      </c>
      <c r="N111" s="34">
        <f t="shared" si="12"/>
        <v>24000</v>
      </c>
      <c r="O111" s="53">
        <v>0</v>
      </c>
      <c r="P111" s="53">
        <v>0</v>
      </c>
      <c r="Q111" s="71">
        <v>0.4</v>
      </c>
      <c r="R111" s="54">
        <f t="shared" si="13"/>
        <v>0</v>
      </c>
      <c r="S111" s="34">
        <v>0</v>
      </c>
      <c r="T111" s="34">
        <f>(M111*S111)</f>
        <v>0</v>
      </c>
      <c r="U111" s="34">
        <f>N111+R111+T111</f>
        <v>24000</v>
      </c>
      <c r="V111" s="34">
        <f>M111*200</f>
        <v>4000</v>
      </c>
      <c r="W111" s="34">
        <v>14</v>
      </c>
      <c r="X111" s="34">
        <v>460</v>
      </c>
      <c r="Y111" s="52">
        <f t="shared" si="15"/>
        <v>6440</v>
      </c>
      <c r="Z111" s="52">
        <v>0</v>
      </c>
      <c r="AA111" s="52"/>
      <c r="AB111" s="34">
        <f>V111+Y111+Z111</f>
        <v>10440</v>
      </c>
      <c r="AC111" s="34">
        <f>AB111+U111</f>
        <v>34440</v>
      </c>
      <c r="AD111" s="91" t="str">
        <f>A111</f>
        <v>612-PR</v>
      </c>
      <c r="AE111" s="74"/>
    </row>
    <row r="112" spans="1:31" s="31" customFormat="1" ht="46" hidden="1" customHeight="1" x14ac:dyDescent="0.2">
      <c r="A112" s="33" t="s">
        <v>224</v>
      </c>
      <c r="B112" s="33" t="s">
        <v>637</v>
      </c>
      <c r="C112" s="28" t="s">
        <v>33</v>
      </c>
      <c r="D112" s="28" t="s">
        <v>108</v>
      </c>
      <c r="E112" s="35" t="s">
        <v>210</v>
      </c>
      <c r="F112" s="35" t="s">
        <v>220</v>
      </c>
      <c r="G112" s="35" t="s">
        <v>132</v>
      </c>
      <c r="H112" s="220">
        <v>45</v>
      </c>
      <c r="I112" s="33" t="s">
        <v>48</v>
      </c>
      <c r="J112" s="51">
        <v>585</v>
      </c>
      <c r="K112" s="52">
        <v>0</v>
      </c>
      <c r="L112" s="52">
        <v>0</v>
      </c>
      <c r="M112" s="52">
        <f t="shared" si="11"/>
        <v>0</v>
      </c>
      <c r="N112" s="34">
        <f t="shared" si="12"/>
        <v>0</v>
      </c>
      <c r="O112" s="53">
        <v>0</v>
      </c>
      <c r="P112" s="53">
        <v>181</v>
      </c>
      <c r="Q112" s="71">
        <v>0.4</v>
      </c>
      <c r="R112" s="54">
        <f t="shared" si="13"/>
        <v>0</v>
      </c>
      <c r="S112" s="34">
        <v>0</v>
      </c>
      <c r="T112" s="34">
        <f>(M112*S112)</f>
        <v>0</v>
      </c>
      <c r="U112" s="34">
        <f>N112+R112+T112</f>
        <v>0</v>
      </c>
      <c r="V112" s="34">
        <f>M112*200</f>
        <v>0</v>
      </c>
      <c r="W112" s="34">
        <v>0</v>
      </c>
      <c r="X112" s="34">
        <v>509</v>
      </c>
      <c r="Y112" s="52">
        <f t="shared" si="15"/>
        <v>0</v>
      </c>
      <c r="Z112" s="52">
        <v>0</v>
      </c>
      <c r="AA112" s="52"/>
      <c r="AB112" s="34">
        <f>V112+Y112+Z112</f>
        <v>0</v>
      </c>
      <c r="AC112" s="34">
        <f>AB112+U112</f>
        <v>0</v>
      </c>
      <c r="AD112" s="91" t="str">
        <f>A112</f>
        <v>612-PR</v>
      </c>
      <c r="AE112" s="74" t="s">
        <v>225</v>
      </c>
    </row>
    <row r="113" spans="1:31" s="31" customFormat="1" ht="38.25" hidden="1" customHeight="1" x14ac:dyDescent="0.2">
      <c r="A113" s="33" t="s">
        <v>224</v>
      </c>
      <c r="B113" s="33"/>
      <c r="C113" s="28" t="s">
        <v>33</v>
      </c>
      <c r="D113" s="28" t="s">
        <v>45</v>
      </c>
      <c r="E113" s="35" t="s">
        <v>143</v>
      </c>
      <c r="F113" s="35" t="s">
        <v>226</v>
      </c>
      <c r="G113" s="35" t="s">
        <v>132</v>
      </c>
      <c r="H113" s="220">
        <v>45</v>
      </c>
      <c r="I113" s="33" t="s">
        <v>37</v>
      </c>
      <c r="J113" s="51">
        <v>1200</v>
      </c>
      <c r="K113" s="52">
        <v>0</v>
      </c>
      <c r="L113" s="52">
        <v>17</v>
      </c>
      <c r="M113" s="52">
        <f t="shared" si="11"/>
        <v>17</v>
      </c>
      <c r="N113" s="34">
        <f t="shared" si="12"/>
        <v>20400</v>
      </c>
      <c r="O113" s="53">
        <v>0</v>
      </c>
      <c r="P113" s="53">
        <v>0</v>
      </c>
      <c r="Q113" s="71">
        <v>0.4</v>
      </c>
      <c r="R113" s="71">
        <f t="shared" si="13"/>
        <v>0</v>
      </c>
      <c r="S113" s="53">
        <v>0</v>
      </c>
      <c r="T113" s="34">
        <f>(M113*S113)</f>
        <v>0</v>
      </c>
      <c r="U113" s="34">
        <f>N113+R113+T113</f>
        <v>20400</v>
      </c>
      <c r="V113" s="34">
        <f>M113*200</f>
        <v>3400</v>
      </c>
      <c r="W113" s="34">
        <v>14</v>
      </c>
      <c r="X113" s="34">
        <v>160</v>
      </c>
      <c r="Y113" s="52">
        <f t="shared" si="15"/>
        <v>2240</v>
      </c>
      <c r="Z113" s="46">
        <v>0</v>
      </c>
      <c r="AA113" s="46"/>
      <c r="AB113" s="34">
        <f>V113+Y113+Z113</f>
        <v>5640</v>
      </c>
      <c r="AC113" s="34">
        <f>AB113+U113</f>
        <v>26040</v>
      </c>
      <c r="AD113" s="91" t="str">
        <f>A113</f>
        <v>612-PR</v>
      </c>
      <c r="AE113" s="74" t="s">
        <v>227</v>
      </c>
    </row>
    <row r="114" spans="1:31" s="31" customFormat="1" ht="52" hidden="1" customHeight="1" x14ac:dyDescent="0.2">
      <c r="A114" s="33" t="s">
        <v>224</v>
      </c>
      <c r="B114" s="33"/>
      <c r="C114" s="28" t="s">
        <v>33</v>
      </c>
      <c r="D114" s="28" t="s">
        <v>45</v>
      </c>
      <c r="E114" s="35" t="s">
        <v>228</v>
      </c>
      <c r="F114" s="35" t="s">
        <v>85</v>
      </c>
      <c r="G114" s="35" t="s">
        <v>221</v>
      </c>
      <c r="H114" s="220">
        <v>45</v>
      </c>
      <c r="I114" s="33" t="s">
        <v>37</v>
      </c>
      <c r="J114" s="51">
        <v>1200</v>
      </c>
      <c r="K114" s="52">
        <v>17</v>
      </c>
      <c r="L114" s="52">
        <v>0</v>
      </c>
      <c r="M114" s="52">
        <f t="shared" si="11"/>
        <v>17</v>
      </c>
      <c r="N114" s="34">
        <f t="shared" si="12"/>
        <v>20400</v>
      </c>
      <c r="O114" s="53">
        <v>0</v>
      </c>
      <c r="P114" s="53">
        <v>0</v>
      </c>
      <c r="Q114" s="71">
        <v>0.4</v>
      </c>
      <c r="R114" s="71">
        <f t="shared" si="13"/>
        <v>0</v>
      </c>
      <c r="S114" s="53">
        <v>0</v>
      </c>
      <c r="T114" s="34">
        <f>(M114*S114)</f>
        <v>0</v>
      </c>
      <c r="U114" s="34">
        <f>N114+R114+T114</f>
        <v>20400</v>
      </c>
      <c r="V114" s="34">
        <f>M114*200</f>
        <v>3400</v>
      </c>
      <c r="W114" s="34">
        <v>14</v>
      </c>
      <c r="X114" s="34">
        <v>425</v>
      </c>
      <c r="Y114" s="52">
        <f t="shared" si="15"/>
        <v>5950</v>
      </c>
      <c r="Z114" s="46">
        <v>0</v>
      </c>
      <c r="AA114" s="46"/>
      <c r="AB114" s="34">
        <f>V114+Y114+Z114</f>
        <v>9350</v>
      </c>
      <c r="AC114" s="34">
        <f>AB114+U114</f>
        <v>29750</v>
      </c>
      <c r="AD114" s="91" t="str">
        <f>A114</f>
        <v>612-PR</v>
      </c>
      <c r="AE114" s="74" t="s">
        <v>229</v>
      </c>
    </row>
    <row r="115" spans="1:31" s="31" customFormat="1" ht="36" hidden="1" customHeight="1" x14ac:dyDescent="0.2">
      <c r="A115" s="33" t="s">
        <v>224</v>
      </c>
      <c r="B115" s="33"/>
      <c r="C115" s="28" t="s">
        <v>33</v>
      </c>
      <c r="D115" s="28" t="s">
        <v>45</v>
      </c>
      <c r="E115" s="35" t="s">
        <v>65</v>
      </c>
      <c r="F115" s="35" t="s">
        <v>220</v>
      </c>
      <c r="G115" s="35" t="s">
        <v>221</v>
      </c>
      <c r="H115" s="220">
        <v>45</v>
      </c>
      <c r="I115" s="33" t="s">
        <v>48</v>
      </c>
      <c r="J115" s="51">
        <v>585</v>
      </c>
      <c r="K115" s="52">
        <v>0</v>
      </c>
      <c r="L115" s="52">
        <v>17</v>
      </c>
      <c r="M115" s="52">
        <f t="shared" si="11"/>
        <v>17</v>
      </c>
      <c r="N115" s="34">
        <f t="shared" si="12"/>
        <v>9945</v>
      </c>
      <c r="O115" s="53">
        <v>28</v>
      </c>
      <c r="P115" s="53">
        <v>100</v>
      </c>
      <c r="Q115" s="71">
        <v>0.4</v>
      </c>
      <c r="R115" s="71">
        <f t="shared" si="13"/>
        <v>1120</v>
      </c>
      <c r="S115" s="53">
        <v>300</v>
      </c>
      <c r="T115" s="34">
        <f>(M115*S115)</f>
        <v>5100</v>
      </c>
      <c r="U115" s="34">
        <f>N115+R115+T115</f>
        <v>16165</v>
      </c>
      <c r="V115" s="53">
        <f>M115*200</f>
        <v>3400</v>
      </c>
      <c r="W115" s="53">
        <v>1</v>
      </c>
      <c r="X115" s="53">
        <v>503</v>
      </c>
      <c r="Y115" s="52">
        <f t="shared" si="15"/>
        <v>503</v>
      </c>
      <c r="Z115" s="216">
        <v>0</v>
      </c>
      <c r="AA115" s="46"/>
      <c r="AB115" s="34">
        <f>V115+Y115+Z115</f>
        <v>3903</v>
      </c>
      <c r="AC115" s="34">
        <f>AB115+U115</f>
        <v>20068</v>
      </c>
      <c r="AD115" s="91" t="str">
        <f>A115</f>
        <v>612-PR</v>
      </c>
      <c r="AE115" s="74" t="s">
        <v>227</v>
      </c>
    </row>
    <row r="116" spans="1:31" s="31" customFormat="1" ht="36" hidden="1" customHeight="1" x14ac:dyDescent="0.2">
      <c r="A116" s="33" t="s">
        <v>224</v>
      </c>
      <c r="B116" s="33"/>
      <c r="C116" s="28" t="s">
        <v>33</v>
      </c>
      <c r="D116" s="28" t="s">
        <v>45</v>
      </c>
      <c r="E116" s="35" t="s">
        <v>156</v>
      </c>
      <c r="F116" s="35" t="s">
        <v>85</v>
      </c>
      <c r="G116" s="35" t="s">
        <v>132</v>
      </c>
      <c r="H116" s="220">
        <v>45</v>
      </c>
      <c r="I116" s="33" t="s">
        <v>172</v>
      </c>
      <c r="J116" s="51">
        <v>585</v>
      </c>
      <c r="K116" s="52">
        <v>0</v>
      </c>
      <c r="L116" s="52">
        <v>20</v>
      </c>
      <c r="M116" s="52">
        <f t="shared" si="11"/>
        <v>20</v>
      </c>
      <c r="N116" s="34">
        <f t="shared" si="12"/>
        <v>11700</v>
      </c>
      <c r="O116" s="53">
        <v>28</v>
      </c>
      <c r="P116" s="53">
        <v>8</v>
      </c>
      <c r="Q116" s="71">
        <v>0.4</v>
      </c>
      <c r="R116" s="54">
        <f t="shared" si="13"/>
        <v>89.600000000000009</v>
      </c>
      <c r="S116" s="34">
        <v>300</v>
      </c>
      <c r="T116" s="34">
        <f>(M116*S116)</f>
        <v>6000</v>
      </c>
      <c r="U116" s="34">
        <f>N116+R116+T116</f>
        <v>17789.599999999999</v>
      </c>
      <c r="V116" s="34">
        <f>M116*200</f>
        <v>4000</v>
      </c>
      <c r="W116" s="34">
        <v>1</v>
      </c>
      <c r="X116" s="34">
        <v>160</v>
      </c>
      <c r="Y116" s="52">
        <f t="shared" si="15"/>
        <v>160</v>
      </c>
      <c r="Z116" s="217">
        <v>0</v>
      </c>
      <c r="AA116" s="52"/>
      <c r="AB116" s="34">
        <f>V116+Y116+Z116</f>
        <v>4160</v>
      </c>
      <c r="AC116" s="34">
        <f>AB116+U116</f>
        <v>21949.599999999999</v>
      </c>
      <c r="AD116" s="91" t="str">
        <f>A116</f>
        <v>612-PR</v>
      </c>
      <c r="AE116" s="74"/>
    </row>
    <row r="117" spans="1:31" s="31" customFormat="1" ht="36" hidden="1" customHeight="1" x14ac:dyDescent="0.2">
      <c r="A117" s="33" t="s">
        <v>224</v>
      </c>
      <c r="B117" s="33" t="s">
        <v>600</v>
      </c>
      <c r="C117" s="28" t="s">
        <v>33</v>
      </c>
      <c r="D117" s="28" t="s">
        <v>45</v>
      </c>
      <c r="E117" s="35" t="s">
        <v>216</v>
      </c>
      <c r="F117" s="35" t="s">
        <v>85</v>
      </c>
      <c r="G117" s="35" t="s">
        <v>132</v>
      </c>
      <c r="H117" s="220">
        <v>45</v>
      </c>
      <c r="I117" s="33" t="s">
        <v>172</v>
      </c>
      <c r="J117" s="51">
        <v>585</v>
      </c>
      <c r="K117" s="52">
        <v>0</v>
      </c>
      <c r="L117" s="52">
        <v>20</v>
      </c>
      <c r="M117" s="52">
        <v>20</v>
      </c>
      <c r="N117" s="34">
        <v>11700</v>
      </c>
      <c r="O117" s="53">
        <v>28</v>
      </c>
      <c r="P117" s="53">
        <v>80</v>
      </c>
      <c r="Q117" s="71">
        <v>0.4</v>
      </c>
      <c r="R117" s="54">
        <f t="shared" si="13"/>
        <v>896</v>
      </c>
      <c r="S117" s="34">
        <v>300</v>
      </c>
      <c r="T117" s="34">
        <v>6000</v>
      </c>
      <c r="U117" s="34">
        <f>N117+R117+T117</f>
        <v>18596</v>
      </c>
      <c r="V117" s="34">
        <v>4000</v>
      </c>
      <c r="W117" s="34">
        <v>1</v>
      </c>
      <c r="X117" s="34">
        <v>709</v>
      </c>
      <c r="Y117" s="52">
        <f t="shared" si="15"/>
        <v>709</v>
      </c>
      <c r="Z117" s="217">
        <v>0</v>
      </c>
      <c r="AA117" s="34">
        <v>4160</v>
      </c>
      <c r="AB117" s="34">
        <f>V117+Y117+Z117</f>
        <v>4709</v>
      </c>
      <c r="AC117" s="34">
        <f>AB117+U117</f>
        <v>23305</v>
      </c>
      <c r="AD117" s="91" t="str">
        <f>A117</f>
        <v>612-PR</v>
      </c>
      <c r="AE117" s="74"/>
    </row>
    <row r="118" spans="1:31" s="31" customFormat="1" ht="36" hidden="1" customHeight="1" x14ac:dyDescent="0.2">
      <c r="A118" s="33" t="s">
        <v>224</v>
      </c>
      <c r="B118" s="33"/>
      <c r="C118" s="28" t="s">
        <v>33</v>
      </c>
      <c r="D118" s="28" t="s">
        <v>45</v>
      </c>
      <c r="E118" s="35" t="s">
        <v>148</v>
      </c>
      <c r="F118" s="35" t="s">
        <v>220</v>
      </c>
      <c r="G118" s="35" t="s">
        <v>221</v>
      </c>
      <c r="H118" s="220">
        <v>45</v>
      </c>
      <c r="I118" s="33" t="s">
        <v>48</v>
      </c>
      <c r="J118" s="51">
        <v>585</v>
      </c>
      <c r="K118" s="52">
        <v>0</v>
      </c>
      <c r="L118" s="52">
        <v>19</v>
      </c>
      <c r="M118" s="52">
        <f t="shared" si="11"/>
        <v>19</v>
      </c>
      <c r="N118" s="34">
        <f t="shared" si="12"/>
        <v>11115</v>
      </c>
      <c r="O118" s="53">
        <v>28</v>
      </c>
      <c r="P118" s="53">
        <v>14</v>
      </c>
      <c r="Q118" s="71">
        <v>0.4</v>
      </c>
      <c r="R118" s="71">
        <f t="shared" si="13"/>
        <v>156.80000000000001</v>
      </c>
      <c r="S118" s="53">
        <v>300</v>
      </c>
      <c r="T118" s="34">
        <f>(M118*S118)</f>
        <v>5700</v>
      </c>
      <c r="U118" s="34">
        <f>N118+R118+T118</f>
        <v>16971.8</v>
      </c>
      <c r="V118" s="53">
        <f>M118*200</f>
        <v>3800</v>
      </c>
      <c r="W118" s="53">
        <v>1</v>
      </c>
      <c r="X118" s="34">
        <v>160</v>
      </c>
      <c r="Y118" s="52">
        <f t="shared" si="15"/>
        <v>160</v>
      </c>
      <c r="Z118" s="216">
        <v>0</v>
      </c>
      <c r="AA118" s="46"/>
      <c r="AB118" s="34">
        <f>V118+Y118+Z118</f>
        <v>3960</v>
      </c>
      <c r="AC118" s="34">
        <f>AB118+U118</f>
        <v>20931.8</v>
      </c>
      <c r="AD118" s="91" t="str">
        <f>A118</f>
        <v>612-PR</v>
      </c>
      <c r="AE118" s="74" t="s">
        <v>233</v>
      </c>
    </row>
    <row r="119" spans="1:31" s="31" customFormat="1" ht="42" hidden="1" customHeight="1" x14ac:dyDescent="0.2">
      <c r="A119" s="33" t="s">
        <v>224</v>
      </c>
      <c r="B119" s="33"/>
      <c r="C119" s="28" t="s">
        <v>33</v>
      </c>
      <c r="D119" s="28" t="s">
        <v>50</v>
      </c>
      <c r="E119" s="35" t="s">
        <v>161</v>
      </c>
      <c r="F119" s="35" t="s">
        <v>234</v>
      </c>
      <c r="G119" s="35" t="s">
        <v>221</v>
      </c>
      <c r="H119" s="220">
        <v>45</v>
      </c>
      <c r="I119" s="33" t="s">
        <v>235</v>
      </c>
      <c r="J119" s="51">
        <v>765</v>
      </c>
      <c r="K119" s="52">
        <v>0</v>
      </c>
      <c r="L119" s="52">
        <v>17</v>
      </c>
      <c r="M119" s="52">
        <f t="shared" si="11"/>
        <v>17</v>
      </c>
      <c r="N119" s="34">
        <f t="shared" si="12"/>
        <v>13005</v>
      </c>
      <c r="O119" s="53">
        <v>14</v>
      </c>
      <c r="P119" s="53">
        <v>10</v>
      </c>
      <c r="Q119" s="71">
        <v>0.4</v>
      </c>
      <c r="R119" s="54">
        <f t="shared" si="13"/>
        <v>56</v>
      </c>
      <c r="S119" s="34">
        <v>300</v>
      </c>
      <c r="T119" s="34">
        <f>(M119*S119)</f>
        <v>5100</v>
      </c>
      <c r="U119" s="34">
        <f>N119+R119+T119</f>
        <v>18161</v>
      </c>
      <c r="V119" s="34">
        <f>M119*200</f>
        <v>3400</v>
      </c>
      <c r="W119" s="34">
        <v>14</v>
      </c>
      <c r="X119" s="34">
        <v>160</v>
      </c>
      <c r="Y119" s="52">
        <f t="shared" si="15"/>
        <v>2240</v>
      </c>
      <c r="Z119" s="52">
        <v>0</v>
      </c>
      <c r="AA119" s="52"/>
      <c r="AB119" s="34">
        <f>V119+Y119+Z119</f>
        <v>5640</v>
      </c>
      <c r="AC119" s="34">
        <f>AB119+U119</f>
        <v>23801</v>
      </c>
      <c r="AD119" s="91" t="str">
        <f>A119</f>
        <v>612-PR</v>
      </c>
      <c r="AE119" s="74" t="s">
        <v>237</v>
      </c>
    </row>
    <row r="120" spans="1:31" s="31" customFormat="1" ht="40.5" customHeight="1" x14ac:dyDescent="0.2">
      <c r="A120" s="33" t="s">
        <v>224</v>
      </c>
      <c r="B120" s="33"/>
      <c r="C120" s="28" t="s">
        <v>33</v>
      </c>
      <c r="D120" s="28" t="s">
        <v>34</v>
      </c>
      <c r="E120" s="89" t="s">
        <v>35</v>
      </c>
      <c r="F120" s="35" t="s">
        <v>226</v>
      </c>
      <c r="G120" s="35" t="s">
        <v>221</v>
      </c>
      <c r="H120" s="220">
        <v>45</v>
      </c>
      <c r="I120" s="33" t="s">
        <v>37</v>
      </c>
      <c r="J120" s="51">
        <v>1200</v>
      </c>
      <c r="K120" s="52">
        <v>17</v>
      </c>
      <c r="L120" s="52">
        <v>0</v>
      </c>
      <c r="M120" s="52">
        <f t="shared" si="11"/>
        <v>17</v>
      </c>
      <c r="N120" s="34">
        <f t="shared" si="12"/>
        <v>20400</v>
      </c>
      <c r="O120" s="53">
        <v>0</v>
      </c>
      <c r="P120" s="53">
        <v>88</v>
      </c>
      <c r="Q120" s="71">
        <v>0.4</v>
      </c>
      <c r="R120" s="54">
        <f t="shared" si="13"/>
        <v>0</v>
      </c>
      <c r="S120" s="34">
        <v>0</v>
      </c>
      <c r="T120" s="34">
        <f>(M120*S120)</f>
        <v>0</v>
      </c>
      <c r="U120" s="34">
        <f>N120+R120+T120</f>
        <v>20400</v>
      </c>
      <c r="V120" s="34">
        <f>M120*200</f>
        <v>3400</v>
      </c>
      <c r="W120" s="34">
        <v>9</v>
      </c>
      <c r="X120" s="34">
        <v>330</v>
      </c>
      <c r="Y120" s="52">
        <f t="shared" si="15"/>
        <v>2970</v>
      </c>
      <c r="Z120" s="46">
        <v>0</v>
      </c>
      <c r="AA120" s="46"/>
      <c r="AB120" s="34">
        <f>V120+Y120+Z120</f>
        <v>6370</v>
      </c>
      <c r="AC120" s="34">
        <f>AB120+U120</f>
        <v>26770</v>
      </c>
      <c r="AD120" s="91" t="str">
        <f>A120</f>
        <v>612-PR</v>
      </c>
      <c r="AE120" s="74"/>
    </row>
    <row r="121" spans="1:31" s="31" customFormat="1" ht="38" customHeight="1" x14ac:dyDescent="0.2">
      <c r="A121" s="178" t="s">
        <v>224</v>
      </c>
      <c r="B121" s="178" t="s">
        <v>756</v>
      </c>
      <c r="C121" s="179" t="s">
        <v>33</v>
      </c>
      <c r="D121" s="179" t="s">
        <v>34</v>
      </c>
      <c r="E121" s="187" t="s">
        <v>35</v>
      </c>
      <c r="F121" s="180" t="s">
        <v>85</v>
      </c>
      <c r="G121" s="180" t="s">
        <v>132</v>
      </c>
      <c r="H121" s="246">
        <v>45</v>
      </c>
      <c r="I121" s="178" t="s">
        <v>37</v>
      </c>
      <c r="J121" s="183">
        <v>1200</v>
      </c>
      <c r="K121" s="181">
        <v>17</v>
      </c>
      <c r="L121" s="181">
        <v>0</v>
      </c>
      <c r="M121" s="181">
        <f t="shared" si="11"/>
        <v>17</v>
      </c>
      <c r="N121" s="55">
        <f t="shared" si="12"/>
        <v>20400</v>
      </c>
      <c r="O121" s="182">
        <v>0</v>
      </c>
      <c r="P121" s="182">
        <v>88</v>
      </c>
      <c r="Q121" s="184">
        <v>0.4</v>
      </c>
      <c r="R121" s="185">
        <f t="shared" si="13"/>
        <v>0</v>
      </c>
      <c r="S121" s="55">
        <v>0</v>
      </c>
      <c r="T121" s="55">
        <f>(M121*S121)</f>
        <v>0</v>
      </c>
      <c r="U121" s="55">
        <f>N121+R121+T121</f>
        <v>20400</v>
      </c>
      <c r="V121" s="55">
        <f>M121*200</f>
        <v>3400</v>
      </c>
      <c r="W121" s="55">
        <v>14</v>
      </c>
      <c r="X121" s="55">
        <v>330</v>
      </c>
      <c r="Y121" s="181">
        <f t="shared" si="15"/>
        <v>4620</v>
      </c>
      <c r="Z121" s="189">
        <v>0</v>
      </c>
      <c r="AA121" s="189"/>
      <c r="AB121" s="55">
        <f>V121+Y121+Z121</f>
        <v>8020</v>
      </c>
      <c r="AC121" s="55">
        <f>AB121+U121</f>
        <v>28420</v>
      </c>
      <c r="AD121" s="244" t="str">
        <f>A121</f>
        <v>612-PR</v>
      </c>
      <c r="AE121" s="74"/>
    </row>
    <row r="122" spans="1:31" s="31" customFormat="1" ht="38" hidden="1" customHeight="1" x14ac:dyDescent="0.2">
      <c r="A122" s="178" t="s">
        <v>224</v>
      </c>
      <c r="B122" s="178" t="s">
        <v>761</v>
      </c>
      <c r="C122" s="179" t="s">
        <v>33</v>
      </c>
      <c r="D122" s="179" t="s">
        <v>272</v>
      </c>
      <c r="E122" s="187" t="s">
        <v>273</v>
      </c>
      <c r="F122" s="180" t="s">
        <v>85</v>
      </c>
      <c r="G122" s="180" t="s">
        <v>132</v>
      </c>
      <c r="H122" s="246">
        <v>45</v>
      </c>
      <c r="I122" s="178" t="s">
        <v>37</v>
      </c>
      <c r="J122" s="183">
        <v>1200</v>
      </c>
      <c r="K122" s="181">
        <v>0</v>
      </c>
      <c r="L122" s="181">
        <v>17</v>
      </c>
      <c r="M122" s="181">
        <f t="shared" si="11"/>
        <v>17</v>
      </c>
      <c r="N122" s="55">
        <f t="shared" si="12"/>
        <v>20400</v>
      </c>
      <c r="O122" s="182">
        <v>0</v>
      </c>
      <c r="P122" s="182">
        <v>0</v>
      </c>
      <c r="Q122" s="184">
        <v>0.4</v>
      </c>
      <c r="R122" s="185">
        <f t="shared" si="13"/>
        <v>0</v>
      </c>
      <c r="S122" s="55">
        <v>0</v>
      </c>
      <c r="T122" s="55">
        <f>(M122*S122)</f>
        <v>0</v>
      </c>
      <c r="U122" s="55">
        <f>N122+R122+T122</f>
        <v>20400</v>
      </c>
      <c r="V122" s="55">
        <f>M122*200</f>
        <v>3400</v>
      </c>
      <c r="W122" s="55">
        <v>14</v>
      </c>
      <c r="X122" s="55">
        <v>550</v>
      </c>
      <c r="Y122" s="181">
        <f t="shared" si="15"/>
        <v>7700</v>
      </c>
      <c r="Z122" s="189">
        <v>0</v>
      </c>
      <c r="AA122" s="189"/>
      <c r="AB122" s="55">
        <f>V122+Y122+Z122</f>
        <v>11100</v>
      </c>
      <c r="AC122" s="55">
        <f>AB122+U122</f>
        <v>31500</v>
      </c>
      <c r="AD122" s="244" t="str">
        <f>A122</f>
        <v>612-PR</v>
      </c>
      <c r="AE122" s="74"/>
    </row>
    <row r="123" spans="1:31" s="31" customFormat="1" ht="35.25" customHeight="1" x14ac:dyDescent="0.2">
      <c r="A123" s="33" t="s">
        <v>224</v>
      </c>
      <c r="B123" s="33"/>
      <c r="C123" s="28" t="s">
        <v>33</v>
      </c>
      <c r="D123" s="28" t="s">
        <v>34</v>
      </c>
      <c r="E123" s="35" t="s">
        <v>170</v>
      </c>
      <c r="F123" s="35" t="s">
        <v>85</v>
      </c>
      <c r="G123" s="35" t="s">
        <v>221</v>
      </c>
      <c r="H123" s="220">
        <v>45</v>
      </c>
      <c r="I123" s="33" t="s">
        <v>37</v>
      </c>
      <c r="J123" s="51">
        <v>1200</v>
      </c>
      <c r="K123" s="52">
        <v>17</v>
      </c>
      <c r="L123" s="52">
        <v>0</v>
      </c>
      <c r="M123" s="52">
        <f t="shared" si="11"/>
        <v>17</v>
      </c>
      <c r="N123" s="34">
        <f t="shared" si="12"/>
        <v>20400</v>
      </c>
      <c r="O123" s="53">
        <v>0</v>
      </c>
      <c r="P123" s="53">
        <v>256</v>
      </c>
      <c r="Q123" s="71">
        <v>0.4</v>
      </c>
      <c r="R123" s="54">
        <f t="shared" si="13"/>
        <v>0</v>
      </c>
      <c r="S123" s="34">
        <v>0</v>
      </c>
      <c r="T123" s="34">
        <f>(M123*S123)</f>
        <v>0</v>
      </c>
      <c r="U123" s="34">
        <f>N123+R123+T123</f>
        <v>20400</v>
      </c>
      <c r="V123" s="34">
        <f>M123*200</f>
        <v>3400</v>
      </c>
      <c r="W123" s="34">
        <v>11</v>
      </c>
      <c r="X123" s="34">
        <v>215</v>
      </c>
      <c r="Y123" s="52">
        <f t="shared" si="15"/>
        <v>2365</v>
      </c>
      <c r="Z123" s="46">
        <v>0</v>
      </c>
      <c r="AA123" s="46"/>
      <c r="AB123" s="34">
        <f>V123+Y123+Z123</f>
        <v>5765</v>
      </c>
      <c r="AC123" s="34">
        <f>AB123+U123</f>
        <v>26165</v>
      </c>
      <c r="AD123" s="91" t="str">
        <f>A123</f>
        <v>612-PR</v>
      </c>
      <c r="AE123" s="74" t="s">
        <v>238</v>
      </c>
    </row>
    <row r="124" spans="1:31" s="31" customFormat="1" ht="41.25" hidden="1" customHeight="1" x14ac:dyDescent="0.2">
      <c r="A124" s="62" t="s">
        <v>239</v>
      </c>
      <c r="B124" s="62"/>
      <c r="C124" s="63" t="s">
        <v>33</v>
      </c>
      <c r="D124" s="63" t="s">
        <v>108</v>
      </c>
      <c r="E124" s="37" t="s">
        <v>240</v>
      </c>
      <c r="F124" s="37" t="s">
        <v>205</v>
      </c>
      <c r="G124" s="37" t="s">
        <v>241</v>
      </c>
      <c r="H124" s="245">
        <v>60</v>
      </c>
      <c r="I124" s="62" t="s">
        <v>48</v>
      </c>
      <c r="J124" s="39">
        <v>585</v>
      </c>
      <c r="K124" s="40">
        <v>0</v>
      </c>
      <c r="L124" s="40">
        <v>0</v>
      </c>
      <c r="M124" s="40">
        <f t="shared" si="11"/>
        <v>0</v>
      </c>
      <c r="N124" s="41">
        <f t="shared" si="12"/>
        <v>0</v>
      </c>
      <c r="O124" s="42">
        <v>0</v>
      </c>
      <c r="P124" s="42">
        <v>148</v>
      </c>
      <c r="Q124" s="67">
        <v>0.4</v>
      </c>
      <c r="R124" s="43">
        <f t="shared" si="13"/>
        <v>0</v>
      </c>
      <c r="S124" s="42">
        <v>0</v>
      </c>
      <c r="T124" s="41">
        <v>0</v>
      </c>
      <c r="U124" s="41">
        <f>N124+R124+T124</f>
        <v>0</v>
      </c>
      <c r="V124" s="41">
        <f>M124*200</f>
        <v>0</v>
      </c>
      <c r="W124" s="41">
        <v>0</v>
      </c>
      <c r="X124" s="41">
        <v>509</v>
      </c>
      <c r="Y124" s="40">
        <f t="shared" si="15"/>
        <v>0</v>
      </c>
      <c r="Z124" s="45">
        <v>0</v>
      </c>
      <c r="AA124" s="46"/>
      <c r="AB124" s="41">
        <f>V124+Y124+Z124</f>
        <v>0</v>
      </c>
      <c r="AC124" s="41">
        <f>AB124+U124</f>
        <v>0</v>
      </c>
      <c r="AD124" s="97" t="str">
        <f>A124</f>
        <v>613-PR</v>
      </c>
      <c r="AE124" s="101" t="s">
        <v>243</v>
      </c>
    </row>
    <row r="125" spans="1:31" s="31" customFormat="1" ht="46" hidden="1" customHeight="1" x14ac:dyDescent="0.2">
      <c r="A125" s="62" t="s">
        <v>239</v>
      </c>
      <c r="B125" s="62"/>
      <c r="C125" s="63" t="s">
        <v>33</v>
      </c>
      <c r="D125" s="63" t="s">
        <v>108</v>
      </c>
      <c r="E125" s="37" t="s">
        <v>210</v>
      </c>
      <c r="F125" s="37" t="s">
        <v>244</v>
      </c>
      <c r="G125" s="37" t="s">
        <v>241</v>
      </c>
      <c r="H125" s="245">
        <v>60</v>
      </c>
      <c r="I125" s="62" t="s">
        <v>48</v>
      </c>
      <c r="J125" s="39">
        <v>585</v>
      </c>
      <c r="K125" s="40">
        <v>0</v>
      </c>
      <c r="L125" s="40">
        <v>0</v>
      </c>
      <c r="M125" s="40">
        <f t="shared" si="11"/>
        <v>0</v>
      </c>
      <c r="N125" s="41">
        <f t="shared" si="12"/>
        <v>0</v>
      </c>
      <c r="O125" s="42">
        <v>0</v>
      </c>
      <c r="P125" s="42">
        <v>181</v>
      </c>
      <c r="Q125" s="67">
        <v>0.4</v>
      </c>
      <c r="R125" s="43">
        <f t="shared" si="13"/>
        <v>0</v>
      </c>
      <c r="S125" s="42">
        <v>0</v>
      </c>
      <c r="T125" s="41">
        <v>0</v>
      </c>
      <c r="U125" s="41">
        <f>N125+R125+T125</f>
        <v>0</v>
      </c>
      <c r="V125" s="41">
        <f>M125*200</f>
        <v>0</v>
      </c>
      <c r="W125" s="41">
        <v>0</v>
      </c>
      <c r="X125" s="41">
        <v>509</v>
      </c>
      <c r="Y125" s="40">
        <f t="shared" si="15"/>
        <v>0</v>
      </c>
      <c r="Z125" s="45">
        <v>0</v>
      </c>
      <c r="AA125" s="45"/>
      <c r="AB125" s="41">
        <f>V125+Y125+Z125</f>
        <v>0</v>
      </c>
      <c r="AC125" s="41">
        <f>AB125+U125</f>
        <v>0</v>
      </c>
      <c r="AD125" s="91" t="str">
        <f>A125</f>
        <v>613-PR</v>
      </c>
      <c r="AE125" s="74"/>
    </row>
    <row r="126" spans="1:31" s="31" customFormat="1" ht="37.5" hidden="1" customHeight="1" x14ac:dyDescent="0.2">
      <c r="A126" s="33" t="s">
        <v>239</v>
      </c>
      <c r="B126" s="33"/>
      <c r="C126" s="28" t="s">
        <v>33</v>
      </c>
      <c r="D126" s="28" t="s">
        <v>45</v>
      </c>
      <c r="E126" s="35" t="s">
        <v>246</v>
      </c>
      <c r="F126" s="35" t="s">
        <v>196</v>
      </c>
      <c r="G126" s="35" t="s">
        <v>241</v>
      </c>
      <c r="H126" s="220">
        <v>60</v>
      </c>
      <c r="I126" s="33" t="s">
        <v>48</v>
      </c>
      <c r="J126" s="51">
        <v>585</v>
      </c>
      <c r="K126" s="52">
        <v>22</v>
      </c>
      <c r="L126" s="52">
        <v>0</v>
      </c>
      <c r="M126" s="52">
        <f t="shared" si="11"/>
        <v>22</v>
      </c>
      <c r="N126" s="34">
        <f t="shared" si="12"/>
        <v>12870</v>
      </c>
      <c r="O126" s="53">
        <v>36</v>
      </c>
      <c r="P126" s="53">
        <v>22</v>
      </c>
      <c r="Q126" s="71">
        <v>0.4</v>
      </c>
      <c r="R126" s="54">
        <f t="shared" si="13"/>
        <v>316.8</v>
      </c>
      <c r="S126" s="34">
        <v>0</v>
      </c>
      <c r="T126" s="34">
        <v>0</v>
      </c>
      <c r="U126" s="34">
        <f>N126+R126+T126</f>
        <v>13186.8</v>
      </c>
      <c r="V126" s="34">
        <f>M126*200</f>
        <v>4400</v>
      </c>
      <c r="W126" s="34">
        <v>6</v>
      </c>
      <c r="X126" s="34">
        <v>160</v>
      </c>
      <c r="Y126" s="52">
        <f t="shared" si="15"/>
        <v>960</v>
      </c>
      <c r="Z126" s="46">
        <v>0</v>
      </c>
      <c r="AA126" s="46"/>
      <c r="AB126" s="34">
        <f>V126+Y126+Z126</f>
        <v>5360</v>
      </c>
      <c r="AC126" s="34">
        <f>AB126+U126</f>
        <v>18546.8</v>
      </c>
      <c r="AD126" s="91" t="str">
        <f>A126</f>
        <v>613-PR</v>
      </c>
      <c r="AE126" s="74"/>
    </row>
    <row r="127" spans="1:31" s="31" customFormat="1" ht="35.25" hidden="1" customHeight="1" x14ac:dyDescent="0.2">
      <c r="A127" s="33" t="s">
        <v>239</v>
      </c>
      <c r="B127" s="33" t="s">
        <v>598</v>
      </c>
      <c r="C127" s="28" t="s">
        <v>33</v>
      </c>
      <c r="D127" s="28" t="s">
        <v>45</v>
      </c>
      <c r="E127" s="35" t="s">
        <v>156</v>
      </c>
      <c r="F127" s="35" t="s">
        <v>196</v>
      </c>
      <c r="G127" s="35" t="s">
        <v>241</v>
      </c>
      <c r="H127" s="220">
        <v>60</v>
      </c>
      <c r="I127" s="33" t="s">
        <v>48</v>
      </c>
      <c r="J127" s="51">
        <v>585</v>
      </c>
      <c r="K127" s="52">
        <v>0</v>
      </c>
      <c r="L127" s="52">
        <v>0</v>
      </c>
      <c r="M127" s="52">
        <f t="shared" si="11"/>
        <v>0</v>
      </c>
      <c r="N127" s="34">
        <f t="shared" si="12"/>
        <v>0</v>
      </c>
      <c r="O127" s="53">
        <v>0</v>
      </c>
      <c r="P127" s="53">
        <v>8</v>
      </c>
      <c r="Q127" s="71">
        <v>0.4</v>
      </c>
      <c r="R127" s="54">
        <f t="shared" si="13"/>
        <v>0</v>
      </c>
      <c r="S127" s="34">
        <v>0</v>
      </c>
      <c r="T127" s="34">
        <v>0</v>
      </c>
      <c r="U127" s="34">
        <f>N127+R127+T127</f>
        <v>0</v>
      </c>
      <c r="V127" s="34">
        <f>M127*200</f>
        <v>0</v>
      </c>
      <c r="W127" s="34">
        <v>0</v>
      </c>
      <c r="X127" s="34">
        <v>160</v>
      </c>
      <c r="Y127" s="52">
        <f t="shared" si="15"/>
        <v>0</v>
      </c>
      <c r="Z127" s="46">
        <v>0</v>
      </c>
      <c r="AA127" s="46"/>
      <c r="AB127" s="34">
        <f>V127+Y127+Z127</f>
        <v>0</v>
      </c>
      <c r="AC127" s="34">
        <f>AB127+U127</f>
        <v>0</v>
      </c>
      <c r="AD127" s="91" t="str">
        <f>A127</f>
        <v>613-PR</v>
      </c>
      <c r="AE127" s="74"/>
    </row>
    <row r="128" spans="1:31" s="31" customFormat="1" ht="36.75" hidden="1" customHeight="1" x14ac:dyDescent="0.2">
      <c r="A128" s="62" t="s">
        <v>239</v>
      </c>
      <c r="B128" s="62"/>
      <c r="C128" s="63" t="s">
        <v>33</v>
      </c>
      <c r="D128" s="63" t="s">
        <v>45</v>
      </c>
      <c r="E128" s="37" t="s">
        <v>249</v>
      </c>
      <c r="F128" s="37" t="s">
        <v>196</v>
      </c>
      <c r="G128" s="37" t="s">
        <v>241</v>
      </c>
      <c r="H128" s="245">
        <v>60</v>
      </c>
      <c r="I128" s="62" t="s">
        <v>48</v>
      </c>
      <c r="J128" s="39">
        <v>585</v>
      </c>
      <c r="K128" s="40">
        <v>0</v>
      </c>
      <c r="L128" s="40">
        <v>0</v>
      </c>
      <c r="M128" s="40">
        <f t="shared" si="11"/>
        <v>0</v>
      </c>
      <c r="N128" s="41">
        <f t="shared" si="12"/>
        <v>0</v>
      </c>
      <c r="O128" s="42">
        <v>0</v>
      </c>
      <c r="P128" s="42">
        <v>0</v>
      </c>
      <c r="Q128" s="67">
        <v>0.4</v>
      </c>
      <c r="R128" s="43">
        <f t="shared" si="13"/>
        <v>0</v>
      </c>
      <c r="S128" s="41">
        <v>0</v>
      </c>
      <c r="T128" s="41">
        <v>0</v>
      </c>
      <c r="U128" s="41">
        <f>N128+R128+T128</f>
        <v>0</v>
      </c>
      <c r="V128" s="41">
        <f>M128*200</f>
        <v>0</v>
      </c>
      <c r="W128" s="41">
        <v>0</v>
      </c>
      <c r="X128" s="41">
        <v>385</v>
      </c>
      <c r="Y128" s="40">
        <f t="shared" si="15"/>
        <v>0</v>
      </c>
      <c r="Z128" s="45">
        <v>0</v>
      </c>
      <c r="AA128" s="46"/>
      <c r="AB128" s="41">
        <f>V128+Y128+Z128</f>
        <v>0</v>
      </c>
      <c r="AC128" s="41">
        <f>AB128+U128</f>
        <v>0</v>
      </c>
      <c r="AD128" s="97" t="str">
        <f>A128</f>
        <v>613-PR</v>
      </c>
      <c r="AE128" s="101" t="s">
        <v>251</v>
      </c>
    </row>
    <row r="129" spans="1:31" s="31" customFormat="1" ht="36.75" hidden="1" customHeight="1" x14ac:dyDescent="0.2">
      <c r="A129" s="33" t="s">
        <v>239</v>
      </c>
      <c r="B129" s="33"/>
      <c r="C129" s="28" t="s">
        <v>33</v>
      </c>
      <c r="D129" s="28" t="s">
        <v>45</v>
      </c>
      <c r="E129" s="35" t="s">
        <v>69</v>
      </c>
      <c r="F129" s="35" t="s">
        <v>252</v>
      </c>
      <c r="G129" s="35" t="s">
        <v>241</v>
      </c>
      <c r="H129" s="220">
        <v>60</v>
      </c>
      <c r="I129" s="33" t="s">
        <v>48</v>
      </c>
      <c r="J129" s="51">
        <v>585</v>
      </c>
      <c r="K129" s="52">
        <v>0</v>
      </c>
      <c r="L129" s="52">
        <v>17</v>
      </c>
      <c r="M129" s="52">
        <f t="shared" si="11"/>
        <v>17</v>
      </c>
      <c r="N129" s="34">
        <f t="shared" si="12"/>
        <v>9945</v>
      </c>
      <c r="O129" s="53">
        <v>36</v>
      </c>
      <c r="P129" s="53">
        <v>72</v>
      </c>
      <c r="Q129" s="71">
        <v>0.4</v>
      </c>
      <c r="R129" s="54">
        <f t="shared" si="13"/>
        <v>1036.8</v>
      </c>
      <c r="S129" s="34">
        <v>0</v>
      </c>
      <c r="T129" s="34">
        <f>(M129*S129)</f>
        <v>0</v>
      </c>
      <c r="U129" s="34">
        <f>N129+R129+T129</f>
        <v>10981.8</v>
      </c>
      <c r="V129" s="34">
        <f>M129*200</f>
        <v>3400</v>
      </c>
      <c r="W129" s="34">
        <v>6</v>
      </c>
      <c r="X129" s="34">
        <v>260</v>
      </c>
      <c r="Y129" s="52">
        <f t="shared" si="15"/>
        <v>1560</v>
      </c>
      <c r="Z129" s="46">
        <v>0</v>
      </c>
      <c r="AA129" s="46"/>
      <c r="AB129" s="34">
        <f>V129+Y129+Z129</f>
        <v>4960</v>
      </c>
      <c r="AC129" s="34">
        <f>AB129+U129</f>
        <v>15941.8</v>
      </c>
      <c r="AD129" s="91" t="str">
        <f>A129</f>
        <v>613-PR</v>
      </c>
      <c r="AE129" s="74"/>
    </row>
    <row r="130" spans="1:31" s="31" customFormat="1" ht="36.75" hidden="1" customHeight="1" x14ac:dyDescent="0.2">
      <c r="A130" s="33" t="s">
        <v>239</v>
      </c>
      <c r="B130" s="33"/>
      <c r="C130" s="28" t="s">
        <v>33</v>
      </c>
      <c r="D130" s="28" t="s">
        <v>45</v>
      </c>
      <c r="E130" s="35" t="s">
        <v>153</v>
      </c>
      <c r="F130" s="35" t="s">
        <v>196</v>
      </c>
      <c r="G130" s="35" t="s">
        <v>253</v>
      </c>
      <c r="H130" s="220">
        <v>45</v>
      </c>
      <c r="I130" s="33" t="s">
        <v>48</v>
      </c>
      <c r="J130" s="51">
        <v>585</v>
      </c>
      <c r="K130" s="52">
        <v>0</v>
      </c>
      <c r="L130" s="52">
        <v>18</v>
      </c>
      <c r="M130" s="52">
        <f t="shared" si="11"/>
        <v>18</v>
      </c>
      <c r="N130" s="34">
        <f t="shared" si="12"/>
        <v>10530</v>
      </c>
      <c r="O130" s="53">
        <v>28</v>
      </c>
      <c r="P130" s="53">
        <v>31</v>
      </c>
      <c r="Q130" s="71">
        <v>0.4</v>
      </c>
      <c r="R130" s="54">
        <f t="shared" si="13"/>
        <v>347.2</v>
      </c>
      <c r="S130" s="34">
        <v>0</v>
      </c>
      <c r="T130" s="34">
        <f>(M130*S130)</f>
        <v>0</v>
      </c>
      <c r="U130" s="34">
        <f>N130+R130+T130</f>
        <v>10877.2</v>
      </c>
      <c r="V130" s="34">
        <f>M130*200</f>
        <v>3600</v>
      </c>
      <c r="W130" s="34">
        <v>4</v>
      </c>
      <c r="X130" s="34">
        <v>160</v>
      </c>
      <c r="Y130" s="52">
        <f t="shared" si="15"/>
        <v>640</v>
      </c>
      <c r="Z130" s="52">
        <v>0</v>
      </c>
      <c r="AA130" s="52"/>
      <c r="AB130" s="34">
        <f>V130+Y130+Z130</f>
        <v>4240</v>
      </c>
      <c r="AC130" s="34">
        <f>AB130+U130</f>
        <v>15117.2</v>
      </c>
      <c r="AD130" s="91" t="str">
        <f>A130</f>
        <v>613-PR</v>
      </c>
      <c r="AE130" s="74"/>
    </row>
    <row r="131" spans="1:31" s="31" customFormat="1" ht="37.5" customHeight="1" x14ac:dyDescent="0.2">
      <c r="A131" s="33" t="s">
        <v>239</v>
      </c>
      <c r="B131" s="33"/>
      <c r="C131" s="28" t="s">
        <v>33</v>
      </c>
      <c r="D131" s="28" t="s">
        <v>34</v>
      </c>
      <c r="E131" s="35" t="s">
        <v>177</v>
      </c>
      <c r="F131" s="35" t="s">
        <v>196</v>
      </c>
      <c r="G131" s="35" t="s">
        <v>253</v>
      </c>
      <c r="H131" s="220">
        <v>45</v>
      </c>
      <c r="I131" s="33" t="s">
        <v>48</v>
      </c>
      <c r="J131" s="51">
        <v>585</v>
      </c>
      <c r="K131" s="52">
        <v>0</v>
      </c>
      <c r="L131" s="52">
        <v>25</v>
      </c>
      <c r="M131" s="52">
        <f t="shared" si="11"/>
        <v>25</v>
      </c>
      <c r="N131" s="34">
        <f t="shared" si="12"/>
        <v>14625</v>
      </c>
      <c r="O131" s="53">
        <v>28</v>
      </c>
      <c r="P131" s="53">
        <v>88</v>
      </c>
      <c r="Q131" s="71">
        <v>0.4</v>
      </c>
      <c r="R131" s="54">
        <f t="shared" si="13"/>
        <v>985.60000000000014</v>
      </c>
      <c r="S131" s="34">
        <v>0</v>
      </c>
      <c r="T131" s="34">
        <f>(M131*S131)</f>
        <v>0</v>
      </c>
      <c r="U131" s="34">
        <f>N131+R131+T131</f>
        <v>15610.6</v>
      </c>
      <c r="V131" s="34">
        <f>M131*200</f>
        <v>5000</v>
      </c>
      <c r="W131" s="34">
        <v>4</v>
      </c>
      <c r="X131" s="34">
        <v>420</v>
      </c>
      <c r="Y131" s="52">
        <f t="shared" si="15"/>
        <v>1680</v>
      </c>
      <c r="Z131" s="46">
        <v>0</v>
      </c>
      <c r="AA131" s="46"/>
      <c r="AB131" s="34">
        <f>V131+Y131+Z131</f>
        <v>6680</v>
      </c>
      <c r="AC131" s="34">
        <f>AB131+U131</f>
        <v>22290.6</v>
      </c>
      <c r="AD131" s="91" t="str">
        <f>A131</f>
        <v>613-PR</v>
      </c>
      <c r="AE131" s="74" t="s">
        <v>256</v>
      </c>
    </row>
    <row r="132" spans="1:31" s="31" customFormat="1" ht="35.25" hidden="1" customHeight="1" x14ac:dyDescent="0.2">
      <c r="A132" s="33" t="s">
        <v>257</v>
      </c>
      <c r="B132" s="33"/>
      <c r="C132" s="28" t="s">
        <v>33</v>
      </c>
      <c r="D132" s="28" t="s">
        <v>45</v>
      </c>
      <c r="E132" s="35" t="s">
        <v>246</v>
      </c>
      <c r="F132" s="35" t="s">
        <v>47</v>
      </c>
      <c r="G132" s="35" t="s">
        <v>258</v>
      </c>
      <c r="H132" s="220">
        <v>45</v>
      </c>
      <c r="I132" s="33" t="s">
        <v>48</v>
      </c>
      <c r="J132" s="51">
        <v>585</v>
      </c>
      <c r="K132" s="52">
        <v>19</v>
      </c>
      <c r="L132" s="52">
        <v>0</v>
      </c>
      <c r="M132" s="52">
        <f t="shared" si="11"/>
        <v>19</v>
      </c>
      <c r="N132" s="34">
        <f t="shared" si="12"/>
        <v>11115</v>
      </c>
      <c r="O132" s="53">
        <v>28</v>
      </c>
      <c r="P132" s="53">
        <v>22</v>
      </c>
      <c r="Q132" s="71">
        <v>0.4</v>
      </c>
      <c r="R132" s="71">
        <f t="shared" si="13"/>
        <v>246.40000000000003</v>
      </c>
      <c r="S132" s="53">
        <v>385</v>
      </c>
      <c r="T132" s="34">
        <f>(M132*S132)</f>
        <v>7315</v>
      </c>
      <c r="U132" s="34">
        <f>N132+R132+T132</f>
        <v>18676.400000000001</v>
      </c>
      <c r="V132" s="34">
        <f>M132*200</f>
        <v>3800</v>
      </c>
      <c r="W132" s="34">
        <v>1</v>
      </c>
      <c r="X132" s="34">
        <v>160</v>
      </c>
      <c r="Y132" s="52">
        <f t="shared" si="15"/>
        <v>160</v>
      </c>
      <c r="Z132" s="46">
        <v>0</v>
      </c>
      <c r="AA132" s="46"/>
      <c r="AB132" s="34">
        <f>V132+Y132+Z132</f>
        <v>3960</v>
      </c>
      <c r="AC132" s="34">
        <f>AB132+U132</f>
        <v>22636.400000000001</v>
      </c>
      <c r="AD132" s="91" t="str">
        <f>A132</f>
        <v>615-PR</v>
      </c>
      <c r="AE132" s="74"/>
    </row>
    <row r="133" spans="1:31" s="31" customFormat="1" ht="38.25" hidden="1" customHeight="1" x14ac:dyDescent="0.2">
      <c r="A133" s="33" t="s">
        <v>257</v>
      </c>
      <c r="B133" s="33"/>
      <c r="C133" s="28" t="s">
        <v>33</v>
      </c>
      <c r="D133" s="28" t="s">
        <v>45</v>
      </c>
      <c r="E133" s="35" t="s">
        <v>228</v>
      </c>
      <c r="F133" s="35" t="s">
        <v>140</v>
      </c>
      <c r="G133" s="35" t="s">
        <v>141</v>
      </c>
      <c r="H133" s="220">
        <v>45</v>
      </c>
      <c r="I133" s="33" t="s">
        <v>37</v>
      </c>
      <c r="J133" s="51">
        <v>1200</v>
      </c>
      <c r="K133" s="52">
        <v>17</v>
      </c>
      <c r="L133" s="52">
        <v>0</v>
      </c>
      <c r="M133" s="52">
        <f t="shared" si="11"/>
        <v>17</v>
      </c>
      <c r="N133" s="34">
        <f t="shared" si="12"/>
        <v>20400</v>
      </c>
      <c r="O133" s="53">
        <v>0</v>
      </c>
      <c r="P133" s="53">
        <v>0</v>
      </c>
      <c r="Q133" s="71">
        <v>0.4</v>
      </c>
      <c r="R133" s="71">
        <f t="shared" si="13"/>
        <v>0</v>
      </c>
      <c r="S133" s="53">
        <v>0</v>
      </c>
      <c r="T133" s="34">
        <f>(M133*S133)</f>
        <v>0</v>
      </c>
      <c r="U133" s="34">
        <f>N133+R133+T133</f>
        <v>20400</v>
      </c>
      <c r="V133" s="34">
        <f>M133*200</f>
        <v>3400</v>
      </c>
      <c r="W133" s="34">
        <v>14</v>
      </c>
      <c r="X133" s="34">
        <v>425</v>
      </c>
      <c r="Y133" s="52">
        <f t="shared" si="15"/>
        <v>5950</v>
      </c>
      <c r="Z133" s="46">
        <v>0</v>
      </c>
      <c r="AA133" s="46"/>
      <c r="AB133" s="34">
        <f>V133+Y133+Z133</f>
        <v>9350</v>
      </c>
      <c r="AC133" s="34">
        <f>AB133+U133</f>
        <v>29750</v>
      </c>
      <c r="AD133" s="91" t="str">
        <f>A133</f>
        <v>615-PR</v>
      </c>
      <c r="AE133" s="74"/>
    </row>
    <row r="134" spans="1:31" s="31" customFormat="1" ht="37" hidden="1" customHeight="1" x14ac:dyDescent="0.2">
      <c r="A134" s="33" t="s">
        <v>257</v>
      </c>
      <c r="B134" s="33" t="s">
        <v>595</v>
      </c>
      <c r="C134" s="28" t="s">
        <v>33</v>
      </c>
      <c r="D134" s="28" t="s">
        <v>45</v>
      </c>
      <c r="E134" s="35" t="s">
        <v>143</v>
      </c>
      <c r="F134" s="35" t="s">
        <v>102</v>
      </c>
      <c r="G134" s="35" t="s">
        <v>135</v>
      </c>
      <c r="H134" s="220">
        <v>45</v>
      </c>
      <c r="I134" s="33" t="s">
        <v>37</v>
      </c>
      <c r="J134" s="51">
        <v>1200</v>
      </c>
      <c r="K134" s="52">
        <v>17</v>
      </c>
      <c r="L134" s="52">
        <v>0</v>
      </c>
      <c r="M134" s="52">
        <f t="shared" si="11"/>
        <v>17</v>
      </c>
      <c r="N134" s="34">
        <f t="shared" si="12"/>
        <v>20400</v>
      </c>
      <c r="O134" s="53">
        <v>0</v>
      </c>
      <c r="P134" s="53">
        <v>0</v>
      </c>
      <c r="Q134" s="71">
        <v>0.4</v>
      </c>
      <c r="R134" s="71">
        <f t="shared" si="13"/>
        <v>0</v>
      </c>
      <c r="S134" s="53">
        <v>0</v>
      </c>
      <c r="T134" s="34">
        <f>(M134*S134)</f>
        <v>0</v>
      </c>
      <c r="U134" s="34">
        <f>N134+R134+T134</f>
        <v>20400</v>
      </c>
      <c r="V134" s="34">
        <f>M134*200</f>
        <v>3400</v>
      </c>
      <c r="W134" s="34">
        <v>14</v>
      </c>
      <c r="X134" s="34">
        <v>160</v>
      </c>
      <c r="Y134" s="52">
        <f t="shared" si="15"/>
        <v>2240</v>
      </c>
      <c r="Z134" s="46">
        <v>0</v>
      </c>
      <c r="AA134" s="46"/>
      <c r="AB134" s="34">
        <f>V134+Y134+Z134</f>
        <v>5640</v>
      </c>
      <c r="AC134" s="34">
        <f>AB134+U134</f>
        <v>26040</v>
      </c>
      <c r="AD134" s="91" t="str">
        <f>A134</f>
        <v>615-PR</v>
      </c>
      <c r="AE134" s="74"/>
    </row>
    <row r="135" spans="1:31" s="31" customFormat="1" ht="44" hidden="1" customHeight="1" x14ac:dyDescent="0.2">
      <c r="A135" s="33" t="s">
        <v>257</v>
      </c>
      <c r="B135" s="33" t="s">
        <v>597</v>
      </c>
      <c r="C135" s="28" t="s">
        <v>33</v>
      </c>
      <c r="D135" s="28" t="s">
        <v>45</v>
      </c>
      <c r="E135" s="35" t="s">
        <v>249</v>
      </c>
      <c r="F135" s="35" t="s">
        <v>52</v>
      </c>
      <c r="G135" s="35" t="s">
        <v>258</v>
      </c>
      <c r="H135" s="220">
        <v>45</v>
      </c>
      <c r="I135" s="33" t="s">
        <v>172</v>
      </c>
      <c r="J135" s="51">
        <v>585</v>
      </c>
      <c r="K135" s="52">
        <v>17</v>
      </c>
      <c r="L135" s="52">
        <v>0</v>
      </c>
      <c r="M135" s="52">
        <f t="shared" si="11"/>
        <v>17</v>
      </c>
      <c r="N135" s="34">
        <f t="shared" si="12"/>
        <v>9945</v>
      </c>
      <c r="O135" s="53">
        <v>28</v>
      </c>
      <c r="P135" s="53">
        <v>110</v>
      </c>
      <c r="Q135" s="71">
        <v>0.4</v>
      </c>
      <c r="R135" s="71">
        <f t="shared" si="13"/>
        <v>1232</v>
      </c>
      <c r="S135" s="53">
        <v>385</v>
      </c>
      <c r="T135" s="34">
        <f>(M135*S135)</f>
        <v>6545</v>
      </c>
      <c r="U135" s="34">
        <f>N135+R135+T135</f>
        <v>17722</v>
      </c>
      <c r="V135" s="34">
        <f>M135*200</f>
        <v>3400</v>
      </c>
      <c r="W135" s="34">
        <v>1</v>
      </c>
      <c r="X135" s="34">
        <v>385</v>
      </c>
      <c r="Y135" s="52">
        <f t="shared" si="15"/>
        <v>385</v>
      </c>
      <c r="Z135" s="46">
        <v>0</v>
      </c>
      <c r="AA135" s="46"/>
      <c r="AB135" s="34">
        <f>V135+Y135+Z135</f>
        <v>3785</v>
      </c>
      <c r="AC135" s="34">
        <f>AB135+U135</f>
        <v>21507</v>
      </c>
      <c r="AD135" s="91" t="str">
        <f>A135</f>
        <v>615-PR</v>
      </c>
      <c r="AE135" s="74" t="s">
        <v>260</v>
      </c>
    </row>
    <row r="136" spans="1:31" s="31" customFormat="1" ht="40" hidden="1" customHeight="1" x14ac:dyDescent="0.2">
      <c r="A136" s="33" t="s">
        <v>257</v>
      </c>
      <c r="B136" s="33"/>
      <c r="C136" s="28" t="s">
        <v>33</v>
      </c>
      <c r="D136" s="28" t="s">
        <v>45</v>
      </c>
      <c r="E136" s="35" t="s">
        <v>261</v>
      </c>
      <c r="F136" s="35" t="s">
        <v>102</v>
      </c>
      <c r="G136" s="35" t="s">
        <v>258</v>
      </c>
      <c r="H136" s="220">
        <v>45</v>
      </c>
      <c r="I136" s="33" t="s">
        <v>172</v>
      </c>
      <c r="J136" s="51">
        <v>585</v>
      </c>
      <c r="K136" s="52">
        <v>0</v>
      </c>
      <c r="L136" s="52">
        <v>17</v>
      </c>
      <c r="M136" s="52">
        <f t="shared" si="11"/>
        <v>17</v>
      </c>
      <c r="N136" s="34">
        <f t="shared" si="12"/>
        <v>9945</v>
      </c>
      <c r="O136" s="53">
        <v>14</v>
      </c>
      <c r="P136" s="53">
        <v>121</v>
      </c>
      <c r="Q136" s="71">
        <v>0.4</v>
      </c>
      <c r="R136" s="71">
        <f t="shared" si="13"/>
        <v>677.60000000000014</v>
      </c>
      <c r="S136" s="53">
        <v>385</v>
      </c>
      <c r="T136" s="34">
        <f>(M136*S136)</f>
        <v>6545</v>
      </c>
      <c r="U136" s="34">
        <f>N136+R136+T136</f>
        <v>17167.599999999999</v>
      </c>
      <c r="V136" s="34">
        <f>M136*200</f>
        <v>3400</v>
      </c>
      <c r="W136" s="34">
        <v>1</v>
      </c>
      <c r="X136" s="34">
        <v>681</v>
      </c>
      <c r="Y136" s="52">
        <f t="shared" si="15"/>
        <v>681</v>
      </c>
      <c r="Z136" s="46">
        <v>0</v>
      </c>
      <c r="AA136" s="46"/>
      <c r="AB136" s="34">
        <f>V136+Y136+Z136</f>
        <v>4081</v>
      </c>
      <c r="AC136" s="34">
        <f>AB136+U136</f>
        <v>21248.6</v>
      </c>
      <c r="AD136" s="91" t="str">
        <f>A136</f>
        <v>615-PR</v>
      </c>
      <c r="AE136" s="74" t="s">
        <v>262</v>
      </c>
    </row>
    <row r="137" spans="1:31" s="31" customFormat="1" ht="42" hidden="1" customHeight="1" x14ac:dyDescent="0.2">
      <c r="A137" s="33" t="s">
        <v>257</v>
      </c>
      <c r="B137" s="33"/>
      <c r="C137" s="28" t="s">
        <v>33</v>
      </c>
      <c r="D137" s="28" t="s">
        <v>45</v>
      </c>
      <c r="E137" s="35" t="s">
        <v>261</v>
      </c>
      <c r="F137" s="35" t="s">
        <v>102</v>
      </c>
      <c r="G137" s="35" t="s">
        <v>258</v>
      </c>
      <c r="H137" s="220">
        <v>45</v>
      </c>
      <c r="I137" s="33" t="s">
        <v>172</v>
      </c>
      <c r="J137" s="51">
        <v>585</v>
      </c>
      <c r="K137" s="52">
        <v>17</v>
      </c>
      <c r="L137" s="52">
        <v>0</v>
      </c>
      <c r="M137" s="52">
        <f t="shared" si="11"/>
        <v>17</v>
      </c>
      <c r="N137" s="34">
        <f t="shared" si="12"/>
        <v>9945</v>
      </c>
      <c r="O137" s="53">
        <v>14</v>
      </c>
      <c r="P137" s="53">
        <v>121</v>
      </c>
      <c r="Q137" s="71">
        <v>0.4</v>
      </c>
      <c r="R137" s="71">
        <f t="shared" si="13"/>
        <v>677.60000000000014</v>
      </c>
      <c r="S137" s="53">
        <v>385</v>
      </c>
      <c r="T137" s="34">
        <f>(M137*S137)</f>
        <v>6545</v>
      </c>
      <c r="U137" s="34">
        <f>N137+R137+T137</f>
        <v>17167.599999999999</v>
      </c>
      <c r="V137" s="34">
        <f>M137*200</f>
        <v>3400</v>
      </c>
      <c r="W137" s="34">
        <v>1</v>
      </c>
      <c r="X137" s="34">
        <v>681</v>
      </c>
      <c r="Y137" s="52">
        <f t="shared" si="15"/>
        <v>681</v>
      </c>
      <c r="Z137" s="46">
        <v>0</v>
      </c>
      <c r="AA137" s="46"/>
      <c r="AB137" s="34">
        <f>V137+Y137+Z137</f>
        <v>4081</v>
      </c>
      <c r="AC137" s="34">
        <f>AB137+U137</f>
        <v>21248.6</v>
      </c>
      <c r="AD137" s="91" t="str">
        <f>A137</f>
        <v>615-PR</v>
      </c>
      <c r="AE137" s="74" t="s">
        <v>263</v>
      </c>
    </row>
    <row r="138" spans="1:31" s="31" customFormat="1" ht="35.25" hidden="1" customHeight="1" x14ac:dyDescent="0.2">
      <c r="A138" s="33" t="s">
        <v>257</v>
      </c>
      <c r="B138" s="33"/>
      <c r="C138" s="28" t="s">
        <v>33</v>
      </c>
      <c r="D138" s="28" t="s">
        <v>45</v>
      </c>
      <c r="E138" s="35" t="s">
        <v>143</v>
      </c>
      <c r="F138" s="35" t="s">
        <v>264</v>
      </c>
      <c r="G138" s="35" t="s">
        <v>265</v>
      </c>
      <c r="H138" s="220">
        <v>45</v>
      </c>
      <c r="I138" s="33" t="s">
        <v>37</v>
      </c>
      <c r="J138" s="51">
        <v>1200</v>
      </c>
      <c r="K138" s="52">
        <v>0</v>
      </c>
      <c r="L138" s="52">
        <v>17</v>
      </c>
      <c r="M138" s="52">
        <f t="shared" si="11"/>
        <v>17</v>
      </c>
      <c r="N138" s="34">
        <f t="shared" si="12"/>
        <v>20400</v>
      </c>
      <c r="O138" s="53">
        <v>0</v>
      </c>
      <c r="P138" s="53">
        <v>0</v>
      </c>
      <c r="Q138" s="71">
        <v>0</v>
      </c>
      <c r="R138" s="54">
        <v>0</v>
      </c>
      <c r="S138" s="34">
        <v>0</v>
      </c>
      <c r="T138" s="34">
        <v>0</v>
      </c>
      <c r="U138" s="34">
        <f>N138+R138+T138</f>
        <v>20400</v>
      </c>
      <c r="V138" s="34">
        <f>M138*200</f>
        <v>3400</v>
      </c>
      <c r="W138" s="34">
        <v>14</v>
      </c>
      <c r="X138" s="34">
        <v>160</v>
      </c>
      <c r="Y138" s="52">
        <f t="shared" si="15"/>
        <v>2240</v>
      </c>
      <c r="Z138" s="46">
        <v>0</v>
      </c>
      <c r="AA138" s="46"/>
      <c r="AB138" s="34">
        <f>V138+Y138+Z138</f>
        <v>5640</v>
      </c>
      <c r="AC138" s="30">
        <f>AB138+U138</f>
        <v>26040</v>
      </c>
      <c r="AD138" s="91" t="str">
        <f>A138</f>
        <v>615-PR</v>
      </c>
      <c r="AE138" s="74"/>
    </row>
    <row r="139" spans="1:31" s="31" customFormat="1" ht="48.75" hidden="1" customHeight="1" x14ac:dyDescent="0.2">
      <c r="A139" s="33" t="s">
        <v>257</v>
      </c>
      <c r="B139" s="33"/>
      <c r="C139" s="28" t="s">
        <v>33</v>
      </c>
      <c r="D139" s="28" t="s">
        <v>45</v>
      </c>
      <c r="E139" s="35" t="s">
        <v>143</v>
      </c>
      <c r="F139" s="35" t="s">
        <v>102</v>
      </c>
      <c r="G139" s="35" t="s">
        <v>258</v>
      </c>
      <c r="H139" s="220">
        <v>45</v>
      </c>
      <c r="I139" s="33" t="s">
        <v>37</v>
      </c>
      <c r="J139" s="51">
        <v>1200</v>
      </c>
      <c r="K139" s="52">
        <v>17</v>
      </c>
      <c r="L139" s="52">
        <v>0</v>
      </c>
      <c r="M139" s="52">
        <f t="shared" si="11"/>
        <v>17</v>
      </c>
      <c r="N139" s="34">
        <f t="shared" si="12"/>
        <v>20400</v>
      </c>
      <c r="O139" s="53">
        <v>0</v>
      </c>
      <c r="P139" s="53">
        <v>0</v>
      </c>
      <c r="Q139" s="71">
        <v>0.4</v>
      </c>
      <c r="R139" s="71">
        <f t="shared" ref="R139:R170" si="16">SUM(P139*Q139*O139)</f>
        <v>0</v>
      </c>
      <c r="S139" s="53">
        <v>0</v>
      </c>
      <c r="T139" s="34">
        <f>(M139*S139)</f>
        <v>0</v>
      </c>
      <c r="U139" s="34">
        <f>N139+R139+T139</f>
        <v>20400</v>
      </c>
      <c r="V139" s="34">
        <f>M139*200</f>
        <v>3400</v>
      </c>
      <c r="W139" s="34">
        <v>14</v>
      </c>
      <c r="X139" s="34">
        <v>160</v>
      </c>
      <c r="Y139" s="52">
        <f t="shared" si="15"/>
        <v>2240</v>
      </c>
      <c r="Z139" s="46">
        <v>0</v>
      </c>
      <c r="AA139" s="46"/>
      <c r="AB139" s="34">
        <f>V139+Y139+Z139</f>
        <v>5640</v>
      </c>
      <c r="AC139" s="34">
        <f>AB139+U139</f>
        <v>26040</v>
      </c>
      <c r="AD139" s="91" t="str">
        <f>A139</f>
        <v>615-PR</v>
      </c>
      <c r="AE139" s="74"/>
    </row>
    <row r="140" spans="1:31" s="31" customFormat="1" ht="48.75" hidden="1" customHeight="1" x14ac:dyDescent="0.2">
      <c r="A140" s="178" t="s">
        <v>257</v>
      </c>
      <c r="B140" s="178"/>
      <c r="C140" s="179" t="s">
        <v>33</v>
      </c>
      <c r="D140" s="179" t="s">
        <v>45</v>
      </c>
      <c r="E140" s="180" t="s">
        <v>69</v>
      </c>
      <c r="F140" s="180" t="s">
        <v>78</v>
      </c>
      <c r="G140" s="180" t="s">
        <v>258</v>
      </c>
      <c r="H140" s="246">
        <v>45</v>
      </c>
      <c r="I140" s="178" t="s">
        <v>48</v>
      </c>
      <c r="J140" s="183">
        <v>585</v>
      </c>
      <c r="K140" s="181">
        <v>0</v>
      </c>
      <c r="L140" s="181">
        <v>20</v>
      </c>
      <c r="M140" s="181">
        <f t="shared" si="11"/>
        <v>20</v>
      </c>
      <c r="N140" s="55">
        <f t="shared" si="12"/>
        <v>11700</v>
      </c>
      <c r="O140" s="182">
        <v>28</v>
      </c>
      <c r="P140" s="182">
        <v>72</v>
      </c>
      <c r="Q140" s="184">
        <v>0.4</v>
      </c>
      <c r="R140" s="184">
        <f t="shared" si="16"/>
        <v>806.4</v>
      </c>
      <c r="S140" s="182">
        <v>385</v>
      </c>
      <c r="T140" s="55">
        <f>(M140*S140)</f>
        <v>7700</v>
      </c>
      <c r="U140" s="55">
        <f>N140+R140+T140</f>
        <v>20206.400000000001</v>
      </c>
      <c r="V140" s="55">
        <f>M140*200</f>
        <v>4000</v>
      </c>
      <c r="W140" s="55">
        <v>1</v>
      </c>
      <c r="X140" s="55">
        <v>260</v>
      </c>
      <c r="Y140" s="181">
        <f t="shared" si="15"/>
        <v>260</v>
      </c>
      <c r="Z140" s="189">
        <v>0</v>
      </c>
      <c r="AA140" s="189"/>
      <c r="AB140" s="55">
        <f>V140+Y140+Z140</f>
        <v>4260</v>
      </c>
      <c r="AC140" s="55">
        <f>AB140+U140</f>
        <v>24466.400000000001</v>
      </c>
      <c r="AD140" s="91"/>
      <c r="AE140" s="74"/>
    </row>
    <row r="141" spans="1:31" s="31" customFormat="1" ht="49.5" hidden="1" customHeight="1" x14ac:dyDescent="0.2">
      <c r="A141" s="33" t="s">
        <v>257</v>
      </c>
      <c r="B141" s="33"/>
      <c r="C141" s="28" t="s">
        <v>33</v>
      </c>
      <c r="D141" s="28" t="s">
        <v>45</v>
      </c>
      <c r="E141" s="35" t="s">
        <v>143</v>
      </c>
      <c r="F141" s="35" t="s">
        <v>140</v>
      </c>
      <c r="G141" s="35" t="s">
        <v>141</v>
      </c>
      <c r="H141" s="220">
        <v>45</v>
      </c>
      <c r="I141" s="33" t="s">
        <v>37</v>
      </c>
      <c r="J141" s="51">
        <v>1200</v>
      </c>
      <c r="K141" s="52">
        <v>0</v>
      </c>
      <c r="L141" s="52">
        <v>17</v>
      </c>
      <c r="M141" s="52">
        <f t="shared" si="11"/>
        <v>17</v>
      </c>
      <c r="N141" s="34">
        <f t="shared" si="12"/>
        <v>20400</v>
      </c>
      <c r="O141" s="53">
        <v>0</v>
      </c>
      <c r="P141" s="53">
        <v>0</v>
      </c>
      <c r="Q141" s="71">
        <v>0.4</v>
      </c>
      <c r="R141" s="71">
        <f t="shared" si="16"/>
        <v>0</v>
      </c>
      <c r="S141" s="53">
        <v>0</v>
      </c>
      <c r="T141" s="34">
        <f>(M141*S141)</f>
        <v>0</v>
      </c>
      <c r="U141" s="34">
        <f>N141+R141+T141</f>
        <v>20400</v>
      </c>
      <c r="V141" s="34">
        <f>M141*200</f>
        <v>3400</v>
      </c>
      <c r="W141" s="34">
        <v>14</v>
      </c>
      <c r="X141" s="34">
        <v>160</v>
      </c>
      <c r="Y141" s="52">
        <f t="shared" si="15"/>
        <v>2240</v>
      </c>
      <c r="Z141" s="46">
        <v>0</v>
      </c>
      <c r="AA141" s="46"/>
      <c r="AB141" s="34">
        <f>V141+Y141+Z141</f>
        <v>5640</v>
      </c>
      <c r="AC141" s="34">
        <f>AB141+U141</f>
        <v>26040</v>
      </c>
      <c r="AD141" s="91" t="str">
        <f>A141</f>
        <v>615-PR</v>
      </c>
      <c r="AE141" s="74"/>
    </row>
    <row r="142" spans="1:31" s="31" customFormat="1" ht="42.75" hidden="1" customHeight="1" x14ac:dyDescent="0.2">
      <c r="A142" s="33" t="s">
        <v>257</v>
      </c>
      <c r="B142" s="33"/>
      <c r="C142" s="28" t="s">
        <v>33</v>
      </c>
      <c r="D142" s="28" t="s">
        <v>45</v>
      </c>
      <c r="E142" s="35" t="s">
        <v>143</v>
      </c>
      <c r="F142" s="35" t="s">
        <v>266</v>
      </c>
      <c r="G142" s="35" t="s">
        <v>267</v>
      </c>
      <c r="H142" s="220">
        <v>45</v>
      </c>
      <c r="I142" s="33" t="s">
        <v>37</v>
      </c>
      <c r="J142" s="51">
        <v>1200</v>
      </c>
      <c r="K142" s="52">
        <v>0</v>
      </c>
      <c r="L142" s="52">
        <v>15</v>
      </c>
      <c r="M142" s="52">
        <f t="shared" si="11"/>
        <v>15</v>
      </c>
      <c r="N142" s="34">
        <f t="shared" si="12"/>
        <v>18000</v>
      </c>
      <c r="O142" s="53">
        <v>0</v>
      </c>
      <c r="P142" s="53">
        <v>0</v>
      </c>
      <c r="Q142" s="71">
        <v>0.4</v>
      </c>
      <c r="R142" s="71">
        <f t="shared" si="16"/>
        <v>0</v>
      </c>
      <c r="S142" s="53">
        <v>0</v>
      </c>
      <c r="T142" s="34">
        <f>(M142*S142)</f>
        <v>0</v>
      </c>
      <c r="U142" s="34">
        <f>N142+R142+T142</f>
        <v>18000</v>
      </c>
      <c r="V142" s="34">
        <f>M142*200</f>
        <v>3000</v>
      </c>
      <c r="W142" s="34">
        <v>14</v>
      </c>
      <c r="X142" s="34">
        <v>160</v>
      </c>
      <c r="Y142" s="52">
        <f t="shared" si="15"/>
        <v>2240</v>
      </c>
      <c r="Z142" s="46">
        <v>0</v>
      </c>
      <c r="AA142" s="46"/>
      <c r="AB142" s="34">
        <f>V142+Y142+Z142</f>
        <v>5240</v>
      </c>
      <c r="AC142" s="34">
        <f>AB142+U142</f>
        <v>23240</v>
      </c>
      <c r="AD142" s="91" t="str">
        <f>A142</f>
        <v>615-PR</v>
      </c>
      <c r="AE142" s="74"/>
    </row>
    <row r="143" spans="1:31" s="31" customFormat="1" ht="41.25" hidden="1" customHeight="1" x14ac:dyDescent="0.2">
      <c r="A143" s="33" t="s">
        <v>268</v>
      </c>
      <c r="B143" s="33"/>
      <c r="C143" s="28" t="s">
        <v>33</v>
      </c>
      <c r="D143" s="28" t="s">
        <v>45</v>
      </c>
      <c r="E143" s="35" t="s">
        <v>143</v>
      </c>
      <c r="F143" s="35" t="s">
        <v>122</v>
      </c>
      <c r="G143" s="35" t="s">
        <v>123</v>
      </c>
      <c r="H143" s="220">
        <v>45</v>
      </c>
      <c r="I143" s="33" t="s">
        <v>37</v>
      </c>
      <c r="J143" s="51">
        <v>1200</v>
      </c>
      <c r="K143" s="52">
        <v>0</v>
      </c>
      <c r="L143" s="52">
        <v>17</v>
      </c>
      <c r="M143" s="52">
        <f t="shared" si="11"/>
        <v>17</v>
      </c>
      <c r="N143" s="34">
        <f t="shared" si="12"/>
        <v>20400</v>
      </c>
      <c r="O143" s="53">
        <v>0</v>
      </c>
      <c r="P143" s="53">
        <v>0</v>
      </c>
      <c r="Q143" s="71">
        <v>0.4</v>
      </c>
      <c r="R143" s="71">
        <f t="shared" si="16"/>
        <v>0</v>
      </c>
      <c r="S143" s="53">
        <v>0</v>
      </c>
      <c r="T143" s="34">
        <f>(M143*S143)</f>
        <v>0</v>
      </c>
      <c r="U143" s="34">
        <f>N143+R143+T143</f>
        <v>20400</v>
      </c>
      <c r="V143" s="34">
        <f>M143*200</f>
        <v>3400</v>
      </c>
      <c r="W143" s="34">
        <v>14</v>
      </c>
      <c r="X143" s="34">
        <v>330</v>
      </c>
      <c r="Y143" s="52">
        <f>SUM(W143*X143)</f>
        <v>4620</v>
      </c>
      <c r="Z143" s="46">
        <v>0</v>
      </c>
      <c r="AA143" s="46"/>
      <c r="AB143" s="34">
        <f>V143+Y143+Z143</f>
        <v>8020</v>
      </c>
      <c r="AC143" s="30">
        <f>AB143+U143</f>
        <v>28420</v>
      </c>
      <c r="AD143" s="91" t="str">
        <f>A143</f>
        <v>616-PR</v>
      </c>
      <c r="AE143" s="74"/>
    </row>
    <row r="144" spans="1:31" s="36" customFormat="1" ht="60" customHeight="1" x14ac:dyDescent="0.2">
      <c r="A144" s="33" t="s">
        <v>268</v>
      </c>
      <c r="B144" s="33" t="s">
        <v>32</v>
      </c>
      <c r="C144" s="28" t="s">
        <v>33</v>
      </c>
      <c r="D144" s="28" t="s">
        <v>34</v>
      </c>
      <c r="E144" s="89" t="s">
        <v>35</v>
      </c>
      <c r="F144" s="35" t="s">
        <v>78</v>
      </c>
      <c r="G144" s="35" t="s">
        <v>269</v>
      </c>
      <c r="H144" s="220">
        <v>45</v>
      </c>
      <c r="I144" s="33" t="s">
        <v>37</v>
      </c>
      <c r="J144" s="51">
        <v>1200</v>
      </c>
      <c r="K144" s="52">
        <v>0</v>
      </c>
      <c r="L144" s="52">
        <v>17</v>
      </c>
      <c r="M144" s="52">
        <f t="shared" si="11"/>
        <v>17</v>
      </c>
      <c r="N144" s="34">
        <f t="shared" si="12"/>
        <v>20400</v>
      </c>
      <c r="O144" s="34">
        <v>0</v>
      </c>
      <c r="P144" s="34">
        <v>0</v>
      </c>
      <c r="Q144" s="54">
        <v>0.4</v>
      </c>
      <c r="R144" s="54">
        <f t="shared" si="16"/>
        <v>0</v>
      </c>
      <c r="S144" s="34">
        <v>0</v>
      </c>
      <c r="T144" s="34">
        <f>(M144*S144)</f>
        <v>0</v>
      </c>
      <c r="U144" s="34">
        <f>N144+R144+T144</f>
        <v>20400</v>
      </c>
      <c r="V144" s="34">
        <f>M144*200</f>
        <v>3400</v>
      </c>
      <c r="W144" s="34">
        <v>9</v>
      </c>
      <c r="X144" s="34">
        <v>330</v>
      </c>
      <c r="Y144" s="52">
        <f t="shared" ref="Y144:Y156" si="17">SUM(X144*W144)</f>
        <v>2970</v>
      </c>
      <c r="Z144" s="52">
        <v>0</v>
      </c>
      <c r="AA144" s="52"/>
      <c r="AB144" s="34">
        <f>V144+Y144+Z144</f>
        <v>6370</v>
      </c>
      <c r="AC144" s="34">
        <f>AB144+U144</f>
        <v>26770</v>
      </c>
      <c r="AD144" s="91" t="str">
        <f>A144</f>
        <v>616-PR</v>
      </c>
      <c r="AE144" s="74" t="s">
        <v>270</v>
      </c>
    </row>
    <row r="145" spans="1:31" s="36" customFormat="1" ht="39.75" customHeight="1" x14ac:dyDescent="0.2">
      <c r="A145" s="33" t="s">
        <v>268</v>
      </c>
      <c r="B145" s="33"/>
      <c r="C145" s="28" t="s">
        <v>33</v>
      </c>
      <c r="D145" s="28" t="s">
        <v>34</v>
      </c>
      <c r="E145" s="89" t="s">
        <v>35</v>
      </c>
      <c r="F145" s="89" t="s">
        <v>122</v>
      </c>
      <c r="G145" s="35" t="s">
        <v>123</v>
      </c>
      <c r="H145" s="220">
        <v>45</v>
      </c>
      <c r="I145" s="90" t="s">
        <v>37</v>
      </c>
      <c r="J145" s="51">
        <v>1200</v>
      </c>
      <c r="K145" s="52">
        <v>18</v>
      </c>
      <c r="L145" s="52">
        <v>0</v>
      </c>
      <c r="M145" s="52">
        <f t="shared" si="11"/>
        <v>18</v>
      </c>
      <c r="N145" s="34">
        <f t="shared" si="12"/>
        <v>21600</v>
      </c>
      <c r="O145" s="34">
        <v>0</v>
      </c>
      <c r="P145" s="34">
        <v>0</v>
      </c>
      <c r="Q145" s="54">
        <v>0.4</v>
      </c>
      <c r="R145" s="54">
        <f t="shared" si="16"/>
        <v>0</v>
      </c>
      <c r="S145" s="34">
        <v>0</v>
      </c>
      <c r="T145" s="34">
        <f>(M145*S145)</f>
        <v>0</v>
      </c>
      <c r="U145" s="34">
        <f>N145+R145+T145</f>
        <v>21600</v>
      </c>
      <c r="V145" s="34">
        <f>M145*200</f>
        <v>3600</v>
      </c>
      <c r="W145" s="34">
        <v>11</v>
      </c>
      <c r="X145" s="34">
        <v>330</v>
      </c>
      <c r="Y145" s="52">
        <f t="shared" si="17"/>
        <v>3630</v>
      </c>
      <c r="Z145" s="52">
        <v>0</v>
      </c>
      <c r="AA145" s="52"/>
      <c r="AB145" s="34">
        <f>V145+Y145+Z145</f>
        <v>7230</v>
      </c>
      <c r="AC145" s="81">
        <f>AB145+U145</f>
        <v>28830</v>
      </c>
      <c r="AD145" s="91" t="str">
        <f>A145</f>
        <v>616-PR</v>
      </c>
      <c r="AE145" s="74"/>
    </row>
    <row r="146" spans="1:31" s="114" customFormat="1" ht="63" hidden="1" customHeight="1" x14ac:dyDescent="0.2">
      <c r="A146" s="33" t="s">
        <v>268</v>
      </c>
      <c r="B146" s="33" t="s">
        <v>608</v>
      </c>
      <c r="C146" s="88" t="s">
        <v>33</v>
      </c>
      <c r="D146" s="28" t="s">
        <v>272</v>
      </c>
      <c r="E146" s="89" t="s">
        <v>273</v>
      </c>
      <c r="F146" s="89" t="s">
        <v>122</v>
      </c>
      <c r="G146" s="35" t="s">
        <v>123</v>
      </c>
      <c r="H146" s="220">
        <v>45</v>
      </c>
      <c r="I146" s="90" t="s">
        <v>37</v>
      </c>
      <c r="J146" s="51">
        <v>1200</v>
      </c>
      <c r="K146" s="52">
        <v>0</v>
      </c>
      <c r="L146" s="52">
        <v>17</v>
      </c>
      <c r="M146" s="52">
        <f t="shared" si="11"/>
        <v>17</v>
      </c>
      <c r="N146" s="34">
        <f t="shared" si="12"/>
        <v>20400</v>
      </c>
      <c r="O146" s="34">
        <v>0</v>
      </c>
      <c r="P146" s="34">
        <v>0</v>
      </c>
      <c r="Q146" s="54">
        <v>0.4</v>
      </c>
      <c r="R146" s="54">
        <f t="shared" si="16"/>
        <v>0</v>
      </c>
      <c r="S146" s="34">
        <v>0</v>
      </c>
      <c r="T146" s="34">
        <f>(M146*S146)</f>
        <v>0</v>
      </c>
      <c r="U146" s="34">
        <f>N146+R146+T146</f>
        <v>20400</v>
      </c>
      <c r="V146" s="34">
        <f>M146*200</f>
        <v>3400</v>
      </c>
      <c r="W146" s="34">
        <v>14</v>
      </c>
      <c r="X146" s="34">
        <v>550</v>
      </c>
      <c r="Y146" s="52">
        <f t="shared" si="17"/>
        <v>7700</v>
      </c>
      <c r="Z146" s="52">
        <v>0</v>
      </c>
      <c r="AA146" s="52"/>
      <c r="AB146" s="34">
        <f>V146+Y146+Z146</f>
        <v>11100</v>
      </c>
      <c r="AC146" s="34">
        <f>AB146+U146</f>
        <v>31500</v>
      </c>
      <c r="AD146" s="91" t="str">
        <f>A146</f>
        <v>616-PR</v>
      </c>
      <c r="AE146" s="88"/>
    </row>
    <row r="147" spans="1:31" s="114" customFormat="1" ht="36.75" hidden="1" customHeight="1" x14ac:dyDescent="0.2">
      <c r="A147" s="33" t="s">
        <v>274</v>
      </c>
      <c r="B147" s="33" t="s">
        <v>32</v>
      </c>
      <c r="C147" s="88" t="s">
        <v>33</v>
      </c>
      <c r="D147" s="88" t="s">
        <v>108</v>
      </c>
      <c r="E147" s="89" t="s">
        <v>275</v>
      </c>
      <c r="F147" s="89" t="s">
        <v>276</v>
      </c>
      <c r="G147" s="89" t="s">
        <v>138</v>
      </c>
      <c r="H147" s="220">
        <v>60</v>
      </c>
      <c r="I147" s="90" t="s">
        <v>48</v>
      </c>
      <c r="J147" s="51">
        <v>585</v>
      </c>
      <c r="K147" s="52">
        <v>0</v>
      </c>
      <c r="L147" s="52">
        <v>21</v>
      </c>
      <c r="M147" s="52">
        <f t="shared" si="11"/>
        <v>21</v>
      </c>
      <c r="N147" s="34">
        <f t="shared" si="12"/>
        <v>12285</v>
      </c>
      <c r="O147" s="34">
        <v>28</v>
      </c>
      <c r="P147" s="34">
        <v>138</v>
      </c>
      <c r="Q147" s="54">
        <v>0.4</v>
      </c>
      <c r="R147" s="54">
        <f t="shared" si="16"/>
        <v>1545.6000000000001</v>
      </c>
      <c r="S147" s="34">
        <v>300</v>
      </c>
      <c r="T147" s="34">
        <f>(M147*S147)</f>
        <v>6300</v>
      </c>
      <c r="U147" s="34">
        <f>N147+R147+T147</f>
        <v>20130.599999999999</v>
      </c>
      <c r="V147" s="34">
        <f>M147*200</f>
        <v>4200</v>
      </c>
      <c r="W147" s="34">
        <v>1</v>
      </c>
      <c r="X147" s="34">
        <v>625</v>
      </c>
      <c r="Y147" s="52">
        <f t="shared" si="17"/>
        <v>625</v>
      </c>
      <c r="Z147" s="52">
        <v>0</v>
      </c>
      <c r="AA147" s="52"/>
      <c r="AB147" s="34">
        <f>V147+Y147+Z147</f>
        <v>4825</v>
      </c>
      <c r="AC147" s="34">
        <f>AB147+U147</f>
        <v>24955.599999999999</v>
      </c>
      <c r="AD147" s="91" t="s">
        <v>274</v>
      </c>
      <c r="AE147" s="88" t="s">
        <v>277</v>
      </c>
    </row>
    <row r="148" spans="1:31" s="114" customFormat="1" ht="33.75" hidden="1" customHeight="1" x14ac:dyDescent="0.2">
      <c r="A148" s="33" t="s">
        <v>274</v>
      </c>
      <c r="B148" s="33"/>
      <c r="C148" s="88" t="s">
        <v>33</v>
      </c>
      <c r="D148" s="88" t="s">
        <v>108</v>
      </c>
      <c r="E148" s="89" t="s">
        <v>275</v>
      </c>
      <c r="F148" s="89" t="s">
        <v>276</v>
      </c>
      <c r="G148" s="89" t="s">
        <v>138</v>
      </c>
      <c r="H148" s="220">
        <v>60</v>
      </c>
      <c r="I148" s="90" t="s">
        <v>48</v>
      </c>
      <c r="J148" s="51">
        <v>585</v>
      </c>
      <c r="K148" s="52">
        <v>19</v>
      </c>
      <c r="L148" s="52">
        <v>0</v>
      </c>
      <c r="M148" s="52">
        <f t="shared" si="11"/>
        <v>19</v>
      </c>
      <c r="N148" s="34">
        <f t="shared" si="12"/>
        <v>11115</v>
      </c>
      <c r="O148" s="34">
        <v>28</v>
      </c>
      <c r="P148" s="34">
        <v>138</v>
      </c>
      <c r="Q148" s="54">
        <v>0.4</v>
      </c>
      <c r="R148" s="54">
        <f t="shared" si="16"/>
        <v>1545.6000000000001</v>
      </c>
      <c r="S148" s="34">
        <v>300</v>
      </c>
      <c r="T148" s="34">
        <f>(M148*S148)</f>
        <v>5700</v>
      </c>
      <c r="U148" s="34">
        <f>N148+R148+T148</f>
        <v>18360.599999999999</v>
      </c>
      <c r="V148" s="34">
        <f>M148*200</f>
        <v>3800</v>
      </c>
      <c r="W148" s="34">
        <v>1</v>
      </c>
      <c r="X148" s="34">
        <v>625</v>
      </c>
      <c r="Y148" s="52">
        <f t="shared" si="17"/>
        <v>625</v>
      </c>
      <c r="Z148" s="52">
        <v>0</v>
      </c>
      <c r="AA148" s="52"/>
      <c r="AB148" s="34">
        <f>V148+Y148+Z148</f>
        <v>4425</v>
      </c>
      <c r="AC148" s="34">
        <f>AB148+U148</f>
        <v>22785.599999999999</v>
      </c>
      <c r="AD148" s="91" t="s">
        <v>274</v>
      </c>
      <c r="AE148" s="88"/>
    </row>
    <row r="149" spans="1:31" s="114" customFormat="1" ht="35.25" hidden="1" customHeight="1" x14ac:dyDescent="0.2">
      <c r="A149" s="62" t="s">
        <v>274</v>
      </c>
      <c r="B149" s="218"/>
      <c r="C149" s="63" t="s">
        <v>33</v>
      </c>
      <c r="D149" s="63" t="s">
        <v>45</v>
      </c>
      <c r="E149" s="37" t="s">
        <v>261</v>
      </c>
      <c r="F149" s="37" t="s">
        <v>279</v>
      </c>
      <c r="G149" s="37" t="s">
        <v>138</v>
      </c>
      <c r="H149" s="245">
        <v>60</v>
      </c>
      <c r="I149" s="62" t="s">
        <v>172</v>
      </c>
      <c r="J149" s="39">
        <v>585</v>
      </c>
      <c r="K149" s="40">
        <v>0</v>
      </c>
      <c r="L149" s="40">
        <v>0</v>
      </c>
      <c r="M149" s="40">
        <f t="shared" si="11"/>
        <v>0</v>
      </c>
      <c r="N149" s="41">
        <f t="shared" si="12"/>
        <v>0</v>
      </c>
      <c r="O149" s="41">
        <v>0</v>
      </c>
      <c r="P149" s="41">
        <v>121</v>
      </c>
      <c r="Q149" s="43">
        <v>0.4</v>
      </c>
      <c r="R149" s="43">
        <f t="shared" si="16"/>
        <v>0</v>
      </c>
      <c r="S149" s="41">
        <v>300</v>
      </c>
      <c r="T149" s="41">
        <f>(M149*S149)</f>
        <v>0</v>
      </c>
      <c r="U149" s="41">
        <f>N149+R149+T149</f>
        <v>0</v>
      </c>
      <c r="V149" s="41">
        <f>M149*200</f>
        <v>0</v>
      </c>
      <c r="W149" s="41">
        <v>0</v>
      </c>
      <c r="X149" s="41">
        <v>600</v>
      </c>
      <c r="Y149" s="40">
        <f t="shared" si="17"/>
        <v>0</v>
      </c>
      <c r="Z149" s="40">
        <v>0</v>
      </c>
      <c r="AA149" s="52"/>
      <c r="AB149" s="41">
        <f>V149+Y149+Z149</f>
        <v>0</v>
      </c>
      <c r="AC149" s="41">
        <f>AB149+U149</f>
        <v>0</v>
      </c>
      <c r="AD149" s="91" t="str">
        <f>A149</f>
        <v>617-PR</v>
      </c>
      <c r="AE149" s="88" t="s">
        <v>281</v>
      </c>
    </row>
    <row r="150" spans="1:31" s="114" customFormat="1" ht="30" hidden="1" customHeight="1" x14ac:dyDescent="0.2">
      <c r="A150" s="33" t="s">
        <v>274</v>
      </c>
      <c r="B150" s="62" t="s">
        <v>32</v>
      </c>
      <c r="C150" s="88" t="s">
        <v>33</v>
      </c>
      <c r="D150" s="88" t="s">
        <v>50</v>
      </c>
      <c r="E150" s="89" t="s">
        <v>161</v>
      </c>
      <c r="F150" s="89" t="s">
        <v>137</v>
      </c>
      <c r="G150" s="89" t="s">
        <v>138</v>
      </c>
      <c r="H150" s="220">
        <v>60</v>
      </c>
      <c r="I150" s="90" t="s">
        <v>172</v>
      </c>
      <c r="J150" s="51">
        <v>585</v>
      </c>
      <c r="K150" s="52">
        <v>0</v>
      </c>
      <c r="L150" s="52">
        <v>17</v>
      </c>
      <c r="M150" s="52">
        <f t="shared" ref="M150:M172" si="18">K150+L150</f>
        <v>17</v>
      </c>
      <c r="N150" s="34">
        <f t="shared" ref="N150:N170" si="19">(J150*M150)</f>
        <v>9945</v>
      </c>
      <c r="O150" s="34">
        <v>28</v>
      </c>
      <c r="P150" s="34">
        <v>14</v>
      </c>
      <c r="Q150" s="54">
        <v>0.4</v>
      </c>
      <c r="R150" s="54">
        <f t="shared" si="16"/>
        <v>156.80000000000001</v>
      </c>
      <c r="S150" s="34">
        <v>300</v>
      </c>
      <c r="T150" s="34">
        <f>(M150*S150)</f>
        <v>5100</v>
      </c>
      <c r="U150" s="34">
        <f>N150+R150+T150</f>
        <v>15201.8</v>
      </c>
      <c r="V150" s="34">
        <f>M150*200</f>
        <v>3400</v>
      </c>
      <c r="W150" s="34">
        <v>1</v>
      </c>
      <c r="X150" s="34">
        <v>325</v>
      </c>
      <c r="Y150" s="52">
        <f t="shared" si="17"/>
        <v>325</v>
      </c>
      <c r="Z150" s="52">
        <v>0</v>
      </c>
      <c r="AA150" s="52"/>
      <c r="AB150" s="34">
        <f>V150+Y150+Z150</f>
        <v>3725</v>
      </c>
      <c r="AC150" s="34">
        <f>AB150+U150</f>
        <v>18926.8</v>
      </c>
      <c r="AD150" s="91" t="s">
        <v>274</v>
      </c>
      <c r="AE150" s="88"/>
    </row>
    <row r="151" spans="1:31" s="31" customFormat="1" ht="51" customHeight="1" x14ac:dyDescent="0.2">
      <c r="A151" s="33" t="s">
        <v>274</v>
      </c>
      <c r="B151" s="33"/>
      <c r="C151" s="88" t="s">
        <v>33</v>
      </c>
      <c r="D151" s="88" t="s">
        <v>34</v>
      </c>
      <c r="E151" s="89" t="s">
        <v>35</v>
      </c>
      <c r="F151" s="89" t="s">
        <v>137</v>
      </c>
      <c r="G151" s="89" t="s">
        <v>138</v>
      </c>
      <c r="H151" s="220">
        <v>60</v>
      </c>
      <c r="I151" s="90" t="s">
        <v>37</v>
      </c>
      <c r="J151" s="51">
        <v>1200</v>
      </c>
      <c r="K151" s="52">
        <v>20</v>
      </c>
      <c r="L151" s="52">
        <v>0</v>
      </c>
      <c r="M151" s="52">
        <f t="shared" si="18"/>
        <v>20</v>
      </c>
      <c r="N151" s="34">
        <f t="shared" si="19"/>
        <v>24000</v>
      </c>
      <c r="O151" s="34">
        <v>0</v>
      </c>
      <c r="P151" s="34">
        <v>0</v>
      </c>
      <c r="Q151" s="54">
        <v>0.4</v>
      </c>
      <c r="R151" s="54">
        <f t="shared" si="16"/>
        <v>0</v>
      </c>
      <c r="S151" s="34">
        <v>0</v>
      </c>
      <c r="T151" s="34">
        <f>(M151*S151)</f>
        <v>0</v>
      </c>
      <c r="U151" s="34">
        <f>N151+R151+T151</f>
        <v>24000</v>
      </c>
      <c r="V151" s="34">
        <f>M151*200</f>
        <v>4000</v>
      </c>
      <c r="W151" s="34">
        <v>14</v>
      </c>
      <c r="X151" s="34">
        <v>132</v>
      </c>
      <c r="Y151" s="52">
        <f t="shared" si="17"/>
        <v>1848</v>
      </c>
      <c r="Z151" s="52">
        <v>0</v>
      </c>
      <c r="AA151" s="52"/>
      <c r="AB151" s="34">
        <f>V151+Y151+Z151</f>
        <v>5848</v>
      </c>
      <c r="AC151" s="34">
        <f>AB151+U151</f>
        <v>29848</v>
      </c>
      <c r="AD151" s="91" t="s">
        <v>274</v>
      </c>
      <c r="AE151" s="74"/>
    </row>
    <row r="152" spans="1:31" s="114" customFormat="1" ht="32.25" hidden="1" customHeight="1" x14ac:dyDescent="0.2">
      <c r="A152" s="92" t="s">
        <v>283</v>
      </c>
      <c r="B152" s="92"/>
      <c r="C152" s="88" t="s">
        <v>33</v>
      </c>
      <c r="D152" s="88" t="s">
        <v>108</v>
      </c>
      <c r="E152" s="89" t="s">
        <v>284</v>
      </c>
      <c r="F152" s="89" t="s">
        <v>285</v>
      </c>
      <c r="G152" s="89" t="s">
        <v>138</v>
      </c>
      <c r="H152" s="220">
        <v>60</v>
      </c>
      <c r="I152" s="90" t="s">
        <v>172</v>
      </c>
      <c r="J152" s="51">
        <v>585</v>
      </c>
      <c r="K152" s="52">
        <v>0</v>
      </c>
      <c r="L152" s="52">
        <v>19</v>
      </c>
      <c r="M152" s="52">
        <f t="shared" si="18"/>
        <v>19</v>
      </c>
      <c r="N152" s="34">
        <f t="shared" si="19"/>
        <v>11115</v>
      </c>
      <c r="O152" s="34">
        <v>29</v>
      </c>
      <c r="P152" s="34">
        <v>154</v>
      </c>
      <c r="Q152" s="54">
        <v>0.4</v>
      </c>
      <c r="R152" s="54">
        <f t="shared" si="16"/>
        <v>1786.4</v>
      </c>
      <c r="S152" s="34">
        <v>300</v>
      </c>
      <c r="T152" s="34">
        <f>(M152*S152)</f>
        <v>5700</v>
      </c>
      <c r="U152" s="34">
        <f>N152+R152+T152</f>
        <v>18601.400000000001</v>
      </c>
      <c r="V152" s="34">
        <f>M152*200</f>
        <v>3800</v>
      </c>
      <c r="W152" s="34">
        <v>0</v>
      </c>
      <c r="X152" s="34">
        <v>0</v>
      </c>
      <c r="Y152" s="52">
        <f t="shared" si="17"/>
        <v>0</v>
      </c>
      <c r="Z152" s="52">
        <v>0</v>
      </c>
      <c r="AA152" s="52"/>
      <c r="AB152" s="34">
        <f>V152+Y152+Z152</f>
        <v>3800</v>
      </c>
      <c r="AC152" s="34">
        <f>AB152+U152</f>
        <v>22401.4</v>
      </c>
      <c r="AD152" s="91" t="str">
        <f>A152</f>
        <v>617-SH</v>
      </c>
      <c r="AE152" s="88" t="s">
        <v>287</v>
      </c>
    </row>
    <row r="153" spans="1:31" s="114" customFormat="1" ht="30.75" customHeight="1" x14ac:dyDescent="0.2">
      <c r="A153" s="33" t="s">
        <v>283</v>
      </c>
      <c r="B153" s="33"/>
      <c r="C153" s="28" t="s">
        <v>33</v>
      </c>
      <c r="D153" s="28" t="s">
        <v>34</v>
      </c>
      <c r="E153" s="35" t="s">
        <v>170</v>
      </c>
      <c r="F153" s="35" t="s">
        <v>137</v>
      </c>
      <c r="G153" s="89" t="s">
        <v>138</v>
      </c>
      <c r="H153" s="220">
        <v>60</v>
      </c>
      <c r="I153" s="33" t="s">
        <v>172</v>
      </c>
      <c r="J153" s="51">
        <v>585</v>
      </c>
      <c r="K153" s="52">
        <v>0</v>
      </c>
      <c r="L153" s="52">
        <v>17</v>
      </c>
      <c r="M153" s="52">
        <f t="shared" si="18"/>
        <v>17</v>
      </c>
      <c r="N153" s="34">
        <f t="shared" si="19"/>
        <v>9945</v>
      </c>
      <c r="O153" s="34">
        <v>12</v>
      </c>
      <c r="P153" s="34">
        <v>236</v>
      </c>
      <c r="Q153" s="54">
        <v>0.4</v>
      </c>
      <c r="R153" s="54">
        <f t="shared" si="16"/>
        <v>1132.8000000000002</v>
      </c>
      <c r="S153" s="34">
        <v>300</v>
      </c>
      <c r="T153" s="34">
        <f>(M153*S153)</f>
        <v>5100</v>
      </c>
      <c r="U153" s="34">
        <f>N153+R153+T153</f>
        <v>16177.8</v>
      </c>
      <c r="V153" s="34">
        <f>M153*200</f>
        <v>3400</v>
      </c>
      <c r="W153" s="34">
        <v>0</v>
      </c>
      <c r="X153" s="34">
        <v>0</v>
      </c>
      <c r="Y153" s="52">
        <f t="shared" si="17"/>
        <v>0</v>
      </c>
      <c r="Z153" s="52">
        <v>0</v>
      </c>
      <c r="AA153" s="52"/>
      <c r="AB153" s="34">
        <f>V153+Y153+Z153</f>
        <v>3400</v>
      </c>
      <c r="AC153" s="34">
        <f>AB153+U153</f>
        <v>19577.8</v>
      </c>
      <c r="AD153" s="91" t="str">
        <f>A153</f>
        <v>617-SH</v>
      </c>
      <c r="AE153" s="88"/>
    </row>
    <row r="154" spans="1:31" s="114" customFormat="1" ht="31.5" customHeight="1" x14ac:dyDescent="0.2">
      <c r="A154" s="33" t="s">
        <v>289</v>
      </c>
      <c r="B154" s="33" t="s">
        <v>660</v>
      </c>
      <c r="C154" s="28" t="s">
        <v>33</v>
      </c>
      <c r="D154" s="28" t="s">
        <v>34</v>
      </c>
      <c r="E154" s="35" t="s">
        <v>170</v>
      </c>
      <c r="F154" s="35" t="s">
        <v>291</v>
      </c>
      <c r="G154" s="35" t="s">
        <v>292</v>
      </c>
      <c r="H154" s="220">
        <v>45</v>
      </c>
      <c r="I154" s="33" t="s">
        <v>48</v>
      </c>
      <c r="J154" s="51">
        <v>585</v>
      </c>
      <c r="K154" s="52">
        <v>0</v>
      </c>
      <c r="L154" s="52">
        <v>20</v>
      </c>
      <c r="M154" s="52">
        <f t="shared" si="18"/>
        <v>20</v>
      </c>
      <c r="N154" s="34">
        <f t="shared" si="19"/>
        <v>11700</v>
      </c>
      <c r="O154" s="34">
        <v>28</v>
      </c>
      <c r="P154" s="34">
        <v>10</v>
      </c>
      <c r="Q154" s="54">
        <v>0.4</v>
      </c>
      <c r="R154" s="54">
        <f t="shared" si="16"/>
        <v>112</v>
      </c>
      <c r="S154" s="34">
        <v>125</v>
      </c>
      <c r="T154" s="34">
        <f>(M154*S154)</f>
        <v>2500</v>
      </c>
      <c r="U154" s="34">
        <f>N154+R154+T154</f>
        <v>14312</v>
      </c>
      <c r="V154" s="34">
        <f>M154*200</f>
        <v>4000</v>
      </c>
      <c r="W154" s="34">
        <v>1</v>
      </c>
      <c r="X154" s="34">
        <v>215</v>
      </c>
      <c r="Y154" s="52">
        <f t="shared" si="17"/>
        <v>215</v>
      </c>
      <c r="Z154" s="52">
        <v>0</v>
      </c>
      <c r="AA154" s="52"/>
      <c r="AB154" s="34">
        <f>V154+Y154+Z154</f>
        <v>4215</v>
      </c>
      <c r="AC154" s="34">
        <f>AB154+U154</f>
        <v>18527</v>
      </c>
      <c r="AD154" s="91" t="str">
        <f>A154</f>
        <v>618-PR</v>
      </c>
      <c r="AE154" s="88" t="s">
        <v>294</v>
      </c>
    </row>
    <row r="155" spans="1:31" s="114" customFormat="1" ht="31.5" customHeight="1" x14ac:dyDescent="0.2">
      <c r="A155" s="178" t="s">
        <v>289</v>
      </c>
      <c r="B155" s="178" t="s">
        <v>740</v>
      </c>
      <c r="C155" s="179" t="s">
        <v>33</v>
      </c>
      <c r="D155" s="179" t="s">
        <v>34</v>
      </c>
      <c r="E155" s="180" t="s">
        <v>741</v>
      </c>
      <c r="F155" s="180" t="s">
        <v>742</v>
      </c>
      <c r="G155" s="180" t="s">
        <v>292</v>
      </c>
      <c r="H155" s="246">
        <v>45</v>
      </c>
      <c r="I155" s="178" t="s">
        <v>48</v>
      </c>
      <c r="J155" s="183">
        <v>585</v>
      </c>
      <c r="K155" s="181">
        <v>0</v>
      </c>
      <c r="L155" s="181">
        <v>17</v>
      </c>
      <c r="M155" s="181">
        <f t="shared" si="18"/>
        <v>17</v>
      </c>
      <c r="N155" s="55">
        <f t="shared" si="19"/>
        <v>9945</v>
      </c>
      <c r="O155" s="55">
        <v>28</v>
      </c>
      <c r="P155" s="55">
        <v>187</v>
      </c>
      <c r="Q155" s="185">
        <v>0.4</v>
      </c>
      <c r="R155" s="185">
        <f t="shared" si="16"/>
        <v>2094.4</v>
      </c>
      <c r="S155" s="55">
        <v>125</v>
      </c>
      <c r="T155" s="55">
        <f>(M155*S155)</f>
        <v>2125</v>
      </c>
      <c r="U155" s="55">
        <f>N155+R155+T155</f>
        <v>14164.4</v>
      </c>
      <c r="V155" s="55">
        <f>M155*200</f>
        <v>3400</v>
      </c>
      <c r="W155" s="55">
        <v>1</v>
      </c>
      <c r="X155" s="55">
        <v>350</v>
      </c>
      <c r="Y155" s="181">
        <f t="shared" si="17"/>
        <v>350</v>
      </c>
      <c r="Z155" s="181">
        <v>0</v>
      </c>
      <c r="AA155" s="181"/>
      <c r="AB155" s="55">
        <f>V155+Y155+Z155</f>
        <v>3750</v>
      </c>
      <c r="AC155" s="55">
        <f>AB155+U155</f>
        <v>17914.400000000001</v>
      </c>
      <c r="AD155" s="91"/>
      <c r="AE155" s="88"/>
    </row>
    <row r="156" spans="1:31" s="114" customFormat="1" ht="76" customHeight="1" x14ac:dyDescent="0.2">
      <c r="A156" s="178" t="s">
        <v>289</v>
      </c>
      <c r="B156" s="178" t="s">
        <v>757</v>
      </c>
      <c r="C156" s="179" t="s">
        <v>33</v>
      </c>
      <c r="D156" s="179" t="s">
        <v>34</v>
      </c>
      <c r="E156" s="180" t="s">
        <v>295</v>
      </c>
      <c r="F156" s="180" t="s">
        <v>296</v>
      </c>
      <c r="G156" s="180" t="s">
        <v>292</v>
      </c>
      <c r="H156" s="220">
        <v>45</v>
      </c>
      <c r="I156" s="33" t="s">
        <v>48</v>
      </c>
      <c r="J156" s="51">
        <v>585</v>
      </c>
      <c r="K156" s="52">
        <v>0</v>
      </c>
      <c r="L156" s="52">
        <v>24</v>
      </c>
      <c r="M156" s="52">
        <f t="shared" si="18"/>
        <v>24</v>
      </c>
      <c r="N156" s="34">
        <f t="shared" si="19"/>
        <v>14040</v>
      </c>
      <c r="O156" s="34">
        <v>28</v>
      </c>
      <c r="P156" s="34">
        <v>200</v>
      </c>
      <c r="Q156" s="54">
        <v>0.4</v>
      </c>
      <c r="R156" s="54">
        <f t="shared" si="16"/>
        <v>2240</v>
      </c>
      <c r="S156" s="55">
        <v>125</v>
      </c>
      <c r="T156" s="34">
        <f>(M156*S156)</f>
        <v>3000</v>
      </c>
      <c r="U156" s="34">
        <f>N156+R156+T156</f>
        <v>19280</v>
      </c>
      <c r="V156" s="34">
        <f>M156*200</f>
        <v>4800</v>
      </c>
      <c r="W156" s="34">
        <v>1</v>
      </c>
      <c r="X156" s="34">
        <v>660</v>
      </c>
      <c r="Y156" s="52">
        <f t="shared" si="17"/>
        <v>660</v>
      </c>
      <c r="Z156" s="52">
        <v>0</v>
      </c>
      <c r="AA156" s="52"/>
      <c r="AB156" s="34">
        <f>V156+Y156+Z156</f>
        <v>5460</v>
      </c>
      <c r="AC156" s="34">
        <f>AB156+U156</f>
        <v>24740</v>
      </c>
      <c r="AD156" s="91" t="str">
        <f>A156</f>
        <v>618-PR</v>
      </c>
      <c r="AE156" s="88"/>
    </row>
    <row r="157" spans="1:31" s="114" customFormat="1" ht="37.5" hidden="1" customHeight="1" x14ac:dyDescent="0.2">
      <c r="A157" s="33" t="s">
        <v>297</v>
      </c>
      <c r="B157" s="33" t="s">
        <v>638</v>
      </c>
      <c r="C157" s="28" t="s">
        <v>77</v>
      </c>
      <c r="D157" s="28" t="s">
        <v>108</v>
      </c>
      <c r="E157" s="35" t="s">
        <v>298</v>
      </c>
      <c r="F157" s="35" t="s">
        <v>299</v>
      </c>
      <c r="G157" s="35" t="s">
        <v>639</v>
      </c>
      <c r="H157" s="220">
        <v>42</v>
      </c>
      <c r="I157" s="33" t="s">
        <v>48</v>
      </c>
      <c r="J157" s="51">
        <v>585</v>
      </c>
      <c r="K157" s="52">
        <v>0</v>
      </c>
      <c r="L157" s="52">
        <v>15</v>
      </c>
      <c r="M157" s="52">
        <f t="shared" si="18"/>
        <v>15</v>
      </c>
      <c r="N157" s="34">
        <f t="shared" si="19"/>
        <v>8775</v>
      </c>
      <c r="O157" s="34">
        <v>28</v>
      </c>
      <c r="P157" s="34">
        <v>16</v>
      </c>
      <c r="Q157" s="54">
        <v>0.4</v>
      </c>
      <c r="R157" s="54">
        <f t="shared" si="16"/>
        <v>179.20000000000002</v>
      </c>
      <c r="S157" s="34">
        <v>0</v>
      </c>
      <c r="T157" s="34">
        <f>(M157*S157)</f>
        <v>0</v>
      </c>
      <c r="U157" s="34">
        <f>N157+R157+T157</f>
        <v>8954.2000000000007</v>
      </c>
      <c r="V157" s="34">
        <f>M157*200</f>
        <v>3000</v>
      </c>
      <c r="W157" s="34">
        <v>0</v>
      </c>
      <c r="X157" s="34">
        <v>0</v>
      </c>
      <c r="Y157" s="52">
        <v>0</v>
      </c>
      <c r="Z157" s="52">
        <v>0</v>
      </c>
      <c r="AA157" s="52"/>
      <c r="AB157" s="34">
        <f>V157+Y157+Z157</f>
        <v>3000</v>
      </c>
      <c r="AC157" s="34">
        <f>AB157+U157</f>
        <v>11954.2</v>
      </c>
      <c r="AD157" s="57" t="str">
        <f>A157</f>
        <v>626-SH</v>
      </c>
      <c r="AE157" s="88"/>
    </row>
    <row r="158" spans="1:31" s="114" customFormat="1" ht="37.5" hidden="1" customHeight="1" x14ac:dyDescent="0.2">
      <c r="A158" s="33" t="s">
        <v>297</v>
      </c>
      <c r="B158" s="33"/>
      <c r="C158" s="28" t="s">
        <v>77</v>
      </c>
      <c r="D158" s="28" t="s">
        <v>108</v>
      </c>
      <c r="E158" s="35" t="s">
        <v>302</v>
      </c>
      <c r="F158" s="35" t="s">
        <v>303</v>
      </c>
      <c r="G158" s="35" t="s">
        <v>95</v>
      </c>
      <c r="H158" s="220">
        <v>42</v>
      </c>
      <c r="I158" s="33" t="s">
        <v>48</v>
      </c>
      <c r="J158" s="51">
        <v>585</v>
      </c>
      <c r="K158" s="52">
        <v>0</v>
      </c>
      <c r="L158" s="52">
        <v>18</v>
      </c>
      <c r="M158" s="52">
        <f t="shared" si="18"/>
        <v>18</v>
      </c>
      <c r="N158" s="34">
        <f t="shared" si="19"/>
        <v>10530</v>
      </c>
      <c r="O158" s="34">
        <v>28</v>
      </c>
      <c r="P158" s="34">
        <v>38</v>
      </c>
      <c r="Q158" s="54">
        <v>0.4</v>
      </c>
      <c r="R158" s="54">
        <f t="shared" si="16"/>
        <v>425.6</v>
      </c>
      <c r="S158" s="34">
        <v>0</v>
      </c>
      <c r="T158" s="34">
        <f>(M158*S158)</f>
        <v>0</v>
      </c>
      <c r="U158" s="34">
        <f>N158+R158+T158</f>
        <v>10955.6</v>
      </c>
      <c r="V158" s="34">
        <f>M158*200</f>
        <v>3600</v>
      </c>
      <c r="W158" s="34">
        <v>0</v>
      </c>
      <c r="X158" s="34">
        <v>0</v>
      </c>
      <c r="Y158" s="52">
        <f t="shared" ref="Y158:Y172" si="20">SUM(X158*W158)</f>
        <v>0</v>
      </c>
      <c r="Z158" s="52">
        <v>0</v>
      </c>
      <c r="AA158" s="52"/>
      <c r="AB158" s="34">
        <f>V158+Y158+Z158</f>
        <v>3600</v>
      </c>
      <c r="AC158" s="34">
        <f>AB158+U158</f>
        <v>14555.6</v>
      </c>
      <c r="AD158" s="57" t="str">
        <f>A158</f>
        <v>626-SH</v>
      </c>
      <c r="AE158" s="88"/>
    </row>
    <row r="159" spans="1:31" s="114" customFormat="1" ht="43.5" hidden="1" customHeight="1" x14ac:dyDescent="0.2">
      <c r="A159" s="33" t="s">
        <v>305</v>
      </c>
      <c r="B159" s="33" t="s">
        <v>32</v>
      </c>
      <c r="C159" s="28" t="s">
        <v>33</v>
      </c>
      <c r="D159" s="28" t="s">
        <v>45</v>
      </c>
      <c r="E159" s="35" t="s">
        <v>148</v>
      </c>
      <c r="F159" s="35" t="s">
        <v>266</v>
      </c>
      <c r="G159" s="35" t="s">
        <v>267</v>
      </c>
      <c r="H159" s="220">
        <v>45</v>
      </c>
      <c r="I159" s="33" t="s">
        <v>37</v>
      </c>
      <c r="J159" s="51">
        <v>1200</v>
      </c>
      <c r="K159" s="52">
        <v>0</v>
      </c>
      <c r="L159" s="52">
        <v>17</v>
      </c>
      <c r="M159" s="52">
        <f t="shared" si="18"/>
        <v>17</v>
      </c>
      <c r="N159" s="34">
        <f t="shared" si="19"/>
        <v>20400</v>
      </c>
      <c r="O159" s="34">
        <v>0</v>
      </c>
      <c r="P159" s="34">
        <v>0</v>
      </c>
      <c r="Q159" s="54">
        <v>0.4</v>
      </c>
      <c r="R159" s="54">
        <f t="shared" si="16"/>
        <v>0</v>
      </c>
      <c r="S159" s="34">
        <v>0</v>
      </c>
      <c r="T159" s="34">
        <f>(M159*S159)</f>
        <v>0</v>
      </c>
      <c r="U159" s="34">
        <f>N159+R159+T159</f>
        <v>20400</v>
      </c>
      <c r="V159" s="34">
        <f>M159*200</f>
        <v>3400</v>
      </c>
      <c r="W159" s="34">
        <v>14</v>
      </c>
      <c r="X159" s="34">
        <v>160</v>
      </c>
      <c r="Y159" s="52">
        <f t="shared" si="20"/>
        <v>2240</v>
      </c>
      <c r="Z159" s="52">
        <v>0</v>
      </c>
      <c r="AA159" s="52"/>
      <c r="AB159" s="34">
        <f>V159+Y159+Z159</f>
        <v>5640</v>
      </c>
      <c r="AC159" s="34">
        <f>AB159+U159</f>
        <v>26040</v>
      </c>
      <c r="AD159" s="91" t="str">
        <f>A159</f>
        <v>628-PR</v>
      </c>
      <c r="AE159" s="88" t="s">
        <v>306</v>
      </c>
    </row>
    <row r="160" spans="1:31" s="114" customFormat="1" ht="45.75" hidden="1" customHeight="1" x14ac:dyDescent="0.2">
      <c r="A160" s="33" t="s">
        <v>305</v>
      </c>
      <c r="B160" s="33"/>
      <c r="C160" s="28" t="s">
        <v>33</v>
      </c>
      <c r="D160" s="28" t="s">
        <v>45</v>
      </c>
      <c r="E160" s="35" t="s">
        <v>148</v>
      </c>
      <c r="F160" s="35" t="s">
        <v>140</v>
      </c>
      <c r="G160" s="35" t="s">
        <v>141</v>
      </c>
      <c r="H160" s="220">
        <v>45</v>
      </c>
      <c r="I160" s="33" t="s">
        <v>37</v>
      </c>
      <c r="J160" s="51">
        <v>1200</v>
      </c>
      <c r="K160" s="52">
        <v>0</v>
      </c>
      <c r="L160" s="52">
        <v>17</v>
      </c>
      <c r="M160" s="52">
        <f t="shared" si="18"/>
        <v>17</v>
      </c>
      <c r="N160" s="34">
        <f t="shared" si="19"/>
        <v>20400</v>
      </c>
      <c r="O160" s="34">
        <v>0</v>
      </c>
      <c r="P160" s="34">
        <v>0</v>
      </c>
      <c r="Q160" s="54">
        <v>0.4</v>
      </c>
      <c r="R160" s="54">
        <f t="shared" si="16"/>
        <v>0</v>
      </c>
      <c r="S160" s="34">
        <v>0</v>
      </c>
      <c r="T160" s="34">
        <f>(M160*S160)</f>
        <v>0</v>
      </c>
      <c r="U160" s="34">
        <f>N160+R160+T160</f>
        <v>20400</v>
      </c>
      <c r="V160" s="34">
        <f>M160*200</f>
        <v>3400</v>
      </c>
      <c r="W160" s="34">
        <v>14</v>
      </c>
      <c r="X160" s="34">
        <v>160</v>
      </c>
      <c r="Y160" s="52">
        <f t="shared" si="20"/>
        <v>2240</v>
      </c>
      <c r="Z160" s="52">
        <v>0</v>
      </c>
      <c r="AA160" s="52"/>
      <c r="AB160" s="34">
        <f>V160+Y160+Z160</f>
        <v>5640</v>
      </c>
      <c r="AC160" s="34">
        <f>AB160+U160</f>
        <v>26040</v>
      </c>
      <c r="AD160" s="91" t="str">
        <f>A160</f>
        <v>628-PR</v>
      </c>
      <c r="AE160" s="88"/>
    </row>
    <row r="161" spans="1:31" s="114" customFormat="1" ht="58.5" hidden="1" customHeight="1" x14ac:dyDescent="0.2">
      <c r="A161" s="33" t="s">
        <v>305</v>
      </c>
      <c r="B161" s="33"/>
      <c r="C161" s="28" t="s">
        <v>33</v>
      </c>
      <c r="D161" s="28" t="s">
        <v>45</v>
      </c>
      <c r="E161" s="35" t="s">
        <v>69</v>
      </c>
      <c r="F161" s="35" t="s">
        <v>266</v>
      </c>
      <c r="G161" s="35" t="s">
        <v>267</v>
      </c>
      <c r="H161" s="220">
        <v>45</v>
      </c>
      <c r="I161" s="33" t="s">
        <v>37</v>
      </c>
      <c r="J161" s="51">
        <v>1200</v>
      </c>
      <c r="K161" s="52">
        <v>17</v>
      </c>
      <c r="L161" s="52">
        <v>0</v>
      </c>
      <c r="M161" s="52">
        <f t="shared" si="18"/>
        <v>17</v>
      </c>
      <c r="N161" s="34">
        <f t="shared" si="19"/>
        <v>20400</v>
      </c>
      <c r="O161" s="34">
        <v>0</v>
      </c>
      <c r="P161" s="34">
        <v>0</v>
      </c>
      <c r="Q161" s="54">
        <v>0.4</v>
      </c>
      <c r="R161" s="54">
        <f t="shared" si="16"/>
        <v>0</v>
      </c>
      <c r="S161" s="34">
        <v>0</v>
      </c>
      <c r="T161" s="34">
        <f>(M161*S161)</f>
        <v>0</v>
      </c>
      <c r="U161" s="34">
        <f>N161+R161+T161</f>
        <v>20400</v>
      </c>
      <c r="V161" s="34">
        <f>M161*200</f>
        <v>3400</v>
      </c>
      <c r="W161" s="34">
        <v>14</v>
      </c>
      <c r="X161" s="34">
        <v>260</v>
      </c>
      <c r="Y161" s="52">
        <f t="shared" si="20"/>
        <v>3640</v>
      </c>
      <c r="Z161" s="52">
        <v>0</v>
      </c>
      <c r="AA161" s="52"/>
      <c r="AB161" s="34">
        <f>V161+Y161+Z161</f>
        <v>7040</v>
      </c>
      <c r="AC161" s="34">
        <f>AB161+U161</f>
        <v>27440</v>
      </c>
      <c r="AD161" s="91" t="str">
        <f>A161</f>
        <v>628-PR</v>
      </c>
      <c r="AE161" s="88"/>
    </row>
    <row r="162" spans="1:31" s="114" customFormat="1" ht="60.75" customHeight="1" x14ac:dyDescent="0.2">
      <c r="A162" s="33" t="s">
        <v>305</v>
      </c>
      <c r="B162" s="33"/>
      <c r="C162" s="28" t="s">
        <v>33</v>
      </c>
      <c r="D162" s="28" t="s">
        <v>34</v>
      </c>
      <c r="E162" s="89" t="s">
        <v>35</v>
      </c>
      <c r="F162" s="35" t="s">
        <v>266</v>
      </c>
      <c r="G162" s="35" t="s">
        <v>267</v>
      </c>
      <c r="H162" s="220">
        <v>45</v>
      </c>
      <c r="I162" s="33" t="s">
        <v>37</v>
      </c>
      <c r="J162" s="51">
        <v>1200</v>
      </c>
      <c r="K162" s="52">
        <v>15</v>
      </c>
      <c r="L162" s="52">
        <v>0</v>
      </c>
      <c r="M162" s="52">
        <f t="shared" si="18"/>
        <v>15</v>
      </c>
      <c r="N162" s="34">
        <f t="shared" si="19"/>
        <v>18000</v>
      </c>
      <c r="O162" s="34">
        <v>0</v>
      </c>
      <c r="P162" s="34">
        <v>0</v>
      </c>
      <c r="Q162" s="54">
        <v>0.4</v>
      </c>
      <c r="R162" s="54">
        <f t="shared" si="16"/>
        <v>0</v>
      </c>
      <c r="S162" s="34">
        <v>0</v>
      </c>
      <c r="T162" s="34">
        <f>(M162*S162)</f>
        <v>0</v>
      </c>
      <c r="U162" s="34">
        <f>N162+R162+T162</f>
        <v>18000</v>
      </c>
      <c r="V162" s="34">
        <f>M162*200</f>
        <v>3000</v>
      </c>
      <c r="W162" s="34">
        <v>14</v>
      </c>
      <c r="X162" s="34">
        <v>536</v>
      </c>
      <c r="Y162" s="52">
        <f t="shared" si="20"/>
        <v>7504</v>
      </c>
      <c r="Z162" s="52">
        <v>0</v>
      </c>
      <c r="AA162" s="52"/>
      <c r="AB162" s="34">
        <f>V162+Y162+Z162</f>
        <v>10504</v>
      </c>
      <c r="AC162" s="34">
        <f>AB162+U162</f>
        <v>28504</v>
      </c>
      <c r="AD162" s="91" t="str">
        <f>A162</f>
        <v>628-PR</v>
      </c>
      <c r="AE162" s="88"/>
    </row>
    <row r="163" spans="1:31" s="114" customFormat="1" ht="51.75" customHeight="1" x14ac:dyDescent="0.2">
      <c r="A163" s="33" t="s">
        <v>305</v>
      </c>
      <c r="B163" s="33"/>
      <c r="C163" s="28" t="s">
        <v>33</v>
      </c>
      <c r="D163" s="28" t="s">
        <v>34</v>
      </c>
      <c r="E163" s="89" t="s">
        <v>35</v>
      </c>
      <c r="F163" s="35" t="s">
        <v>266</v>
      </c>
      <c r="G163" s="35" t="s">
        <v>267</v>
      </c>
      <c r="H163" s="220">
        <v>45</v>
      </c>
      <c r="I163" s="33" t="s">
        <v>37</v>
      </c>
      <c r="J163" s="51">
        <v>1200</v>
      </c>
      <c r="K163" s="52">
        <v>15</v>
      </c>
      <c r="L163" s="52">
        <v>0</v>
      </c>
      <c r="M163" s="52">
        <f t="shared" si="18"/>
        <v>15</v>
      </c>
      <c r="N163" s="34">
        <f t="shared" si="19"/>
        <v>18000</v>
      </c>
      <c r="O163" s="34">
        <v>0</v>
      </c>
      <c r="P163" s="34">
        <v>0</v>
      </c>
      <c r="Q163" s="54">
        <v>0.4</v>
      </c>
      <c r="R163" s="54">
        <f t="shared" si="16"/>
        <v>0</v>
      </c>
      <c r="S163" s="34">
        <v>0</v>
      </c>
      <c r="T163" s="34">
        <f>(M163*S163)</f>
        <v>0</v>
      </c>
      <c r="U163" s="34">
        <f>N163+R163+T163</f>
        <v>18000</v>
      </c>
      <c r="V163" s="34">
        <f>M163*200</f>
        <v>3000</v>
      </c>
      <c r="W163" s="34">
        <v>14</v>
      </c>
      <c r="X163" s="34">
        <v>536</v>
      </c>
      <c r="Y163" s="52">
        <f t="shared" si="20"/>
        <v>7504</v>
      </c>
      <c r="Z163" s="52">
        <v>0</v>
      </c>
      <c r="AA163" s="52"/>
      <c r="AB163" s="34">
        <f>V163+Y163+Z163</f>
        <v>10504</v>
      </c>
      <c r="AC163" s="34">
        <f>AB163+U163</f>
        <v>28504</v>
      </c>
      <c r="AD163" s="91" t="str">
        <f>A163</f>
        <v>628-PR</v>
      </c>
      <c r="AE163" s="88"/>
    </row>
    <row r="164" spans="1:31" s="114" customFormat="1" ht="43.5" customHeight="1" x14ac:dyDescent="0.2">
      <c r="A164" s="33" t="s">
        <v>305</v>
      </c>
      <c r="B164" s="33"/>
      <c r="C164" s="28" t="s">
        <v>33</v>
      </c>
      <c r="D164" s="28" t="s">
        <v>34</v>
      </c>
      <c r="E164" s="89" t="s">
        <v>35</v>
      </c>
      <c r="F164" s="35" t="s">
        <v>134</v>
      </c>
      <c r="G164" s="35" t="s">
        <v>135</v>
      </c>
      <c r="H164" s="220">
        <v>45</v>
      </c>
      <c r="I164" s="33" t="s">
        <v>37</v>
      </c>
      <c r="J164" s="51">
        <v>1200</v>
      </c>
      <c r="K164" s="52">
        <v>0</v>
      </c>
      <c r="L164" s="52">
        <v>18</v>
      </c>
      <c r="M164" s="52">
        <f t="shared" si="18"/>
        <v>18</v>
      </c>
      <c r="N164" s="34">
        <f t="shared" si="19"/>
        <v>21600</v>
      </c>
      <c r="O164" s="34">
        <v>0</v>
      </c>
      <c r="P164" s="34">
        <v>88</v>
      </c>
      <c r="Q164" s="54">
        <v>0.4</v>
      </c>
      <c r="R164" s="54">
        <f t="shared" si="16"/>
        <v>0</v>
      </c>
      <c r="S164" s="34">
        <v>0</v>
      </c>
      <c r="T164" s="34">
        <f>(M164*S164)</f>
        <v>0</v>
      </c>
      <c r="U164" s="34">
        <f>N164+R164+T164</f>
        <v>21600</v>
      </c>
      <c r="V164" s="34">
        <f>M164*200</f>
        <v>3600</v>
      </c>
      <c r="W164" s="34">
        <v>9</v>
      </c>
      <c r="X164" s="34">
        <v>330</v>
      </c>
      <c r="Y164" s="52">
        <f t="shared" si="20"/>
        <v>2970</v>
      </c>
      <c r="Z164" s="52">
        <v>0</v>
      </c>
      <c r="AA164" s="52"/>
      <c r="AB164" s="34">
        <f>V164+Y164+Z164</f>
        <v>6570</v>
      </c>
      <c r="AC164" s="34">
        <f>AB164+U164</f>
        <v>28170</v>
      </c>
      <c r="AD164" s="91" t="str">
        <f>A164</f>
        <v>628-PR</v>
      </c>
      <c r="AE164" s="88"/>
    </row>
    <row r="165" spans="1:31" s="114" customFormat="1" ht="90" customHeight="1" x14ac:dyDescent="0.2">
      <c r="A165" s="33" t="s">
        <v>305</v>
      </c>
      <c r="B165" s="33"/>
      <c r="C165" s="28" t="s">
        <v>33</v>
      </c>
      <c r="D165" s="28" t="s">
        <v>34</v>
      </c>
      <c r="E165" s="89" t="s">
        <v>35</v>
      </c>
      <c r="F165" s="35" t="s">
        <v>266</v>
      </c>
      <c r="G165" s="35" t="s">
        <v>267</v>
      </c>
      <c r="H165" s="220">
        <v>45</v>
      </c>
      <c r="I165" s="33" t="s">
        <v>37</v>
      </c>
      <c r="J165" s="51">
        <v>1200</v>
      </c>
      <c r="K165" s="52">
        <v>0</v>
      </c>
      <c r="L165" s="52">
        <v>17</v>
      </c>
      <c r="M165" s="52">
        <f t="shared" si="18"/>
        <v>17</v>
      </c>
      <c r="N165" s="34">
        <f t="shared" si="19"/>
        <v>20400</v>
      </c>
      <c r="O165" s="34">
        <v>0</v>
      </c>
      <c r="P165" s="34">
        <v>88</v>
      </c>
      <c r="Q165" s="54">
        <v>0.4</v>
      </c>
      <c r="R165" s="54">
        <f t="shared" si="16"/>
        <v>0</v>
      </c>
      <c r="S165" s="34">
        <v>0</v>
      </c>
      <c r="T165" s="34">
        <f>(M165*S165)</f>
        <v>0</v>
      </c>
      <c r="U165" s="34">
        <f>N165+R165+T165</f>
        <v>20400</v>
      </c>
      <c r="V165" s="34">
        <f>M165*200</f>
        <v>3400</v>
      </c>
      <c r="W165" s="34">
        <v>9</v>
      </c>
      <c r="X165" s="34">
        <v>536</v>
      </c>
      <c r="Y165" s="52">
        <f t="shared" si="20"/>
        <v>4824</v>
      </c>
      <c r="Z165" s="52">
        <v>0</v>
      </c>
      <c r="AA165" s="52"/>
      <c r="AB165" s="34">
        <f>V165+Y165+Z165</f>
        <v>8224</v>
      </c>
      <c r="AC165" s="34">
        <f>AB165+U165</f>
        <v>28624</v>
      </c>
      <c r="AD165" s="91" t="str">
        <f>A165</f>
        <v>628-PR</v>
      </c>
      <c r="AE165" s="88"/>
    </row>
    <row r="166" spans="1:31" s="114" customFormat="1" ht="72" customHeight="1" x14ac:dyDescent="0.2">
      <c r="A166" s="62" t="s">
        <v>305</v>
      </c>
      <c r="B166" s="62"/>
      <c r="C166" s="63" t="s">
        <v>33</v>
      </c>
      <c r="D166" s="63" t="s">
        <v>34</v>
      </c>
      <c r="E166" s="37" t="s">
        <v>170</v>
      </c>
      <c r="F166" s="37" t="s">
        <v>134</v>
      </c>
      <c r="G166" s="37" t="s">
        <v>135</v>
      </c>
      <c r="H166" s="245">
        <v>45</v>
      </c>
      <c r="I166" s="62" t="s">
        <v>37</v>
      </c>
      <c r="J166" s="39">
        <v>1200</v>
      </c>
      <c r="K166" s="40">
        <v>0</v>
      </c>
      <c r="L166" s="40">
        <v>0</v>
      </c>
      <c r="M166" s="40">
        <f t="shared" si="18"/>
        <v>0</v>
      </c>
      <c r="N166" s="41">
        <f t="shared" si="19"/>
        <v>0</v>
      </c>
      <c r="O166" s="41">
        <v>0</v>
      </c>
      <c r="P166" s="41">
        <v>256</v>
      </c>
      <c r="Q166" s="43">
        <v>0.4</v>
      </c>
      <c r="R166" s="43">
        <f t="shared" si="16"/>
        <v>0</v>
      </c>
      <c r="S166" s="41">
        <v>0</v>
      </c>
      <c r="T166" s="41">
        <f>(M166*S166)</f>
        <v>0</v>
      </c>
      <c r="U166" s="41">
        <f>N166+R166+T166</f>
        <v>0</v>
      </c>
      <c r="V166" s="41">
        <f>M166*200</f>
        <v>0</v>
      </c>
      <c r="W166" s="41">
        <v>0</v>
      </c>
      <c r="X166" s="41">
        <v>215</v>
      </c>
      <c r="Y166" s="40">
        <f t="shared" si="20"/>
        <v>0</v>
      </c>
      <c r="Z166" s="40">
        <v>0</v>
      </c>
      <c r="AA166" s="40"/>
      <c r="AB166" s="41">
        <f>V166+Y166+Z166</f>
        <v>0</v>
      </c>
      <c r="AC166" s="41">
        <f>AB166+U166</f>
        <v>0</v>
      </c>
      <c r="AD166" s="91" t="str">
        <f>A166</f>
        <v>628-PR</v>
      </c>
      <c r="AE166" s="88"/>
    </row>
    <row r="167" spans="1:31" s="114" customFormat="1" ht="54" hidden="1" customHeight="1" x14ac:dyDescent="0.2">
      <c r="A167" s="33" t="s">
        <v>307</v>
      </c>
      <c r="B167" s="33" t="s">
        <v>640</v>
      </c>
      <c r="C167" s="28" t="s">
        <v>77</v>
      </c>
      <c r="D167" s="28" t="s">
        <v>103</v>
      </c>
      <c r="E167" s="35" t="s">
        <v>181</v>
      </c>
      <c r="F167" s="35" t="s">
        <v>308</v>
      </c>
      <c r="G167" s="28" t="s">
        <v>309</v>
      </c>
      <c r="H167" s="220">
        <v>56</v>
      </c>
      <c r="I167" s="33" t="s">
        <v>37</v>
      </c>
      <c r="J167" s="51">
        <v>1200</v>
      </c>
      <c r="K167" s="52">
        <v>0</v>
      </c>
      <c r="L167" s="52">
        <v>0</v>
      </c>
      <c r="M167" s="52">
        <f t="shared" si="18"/>
        <v>0</v>
      </c>
      <c r="N167" s="34">
        <f t="shared" si="19"/>
        <v>0</v>
      </c>
      <c r="O167" s="34">
        <v>0</v>
      </c>
      <c r="P167" s="34">
        <v>0</v>
      </c>
      <c r="Q167" s="54">
        <v>0.4</v>
      </c>
      <c r="R167" s="54">
        <f t="shared" si="16"/>
        <v>0</v>
      </c>
      <c r="S167" s="34">
        <v>0</v>
      </c>
      <c r="T167" s="34">
        <f>(M167*S167)</f>
        <v>0</v>
      </c>
      <c r="U167" s="34">
        <f>N167+R167+T167</f>
        <v>0</v>
      </c>
      <c r="V167" s="34">
        <f>M167*200</f>
        <v>0</v>
      </c>
      <c r="W167" s="34">
        <v>0</v>
      </c>
      <c r="X167" s="34">
        <v>175</v>
      </c>
      <c r="Y167" s="52">
        <f t="shared" si="20"/>
        <v>0</v>
      </c>
      <c r="Z167" s="52">
        <v>0</v>
      </c>
      <c r="AA167" s="40"/>
      <c r="AB167" s="34">
        <f>V167+Y167+Z167</f>
        <v>0</v>
      </c>
      <c r="AC167" s="34">
        <f>AB167+U167</f>
        <v>0</v>
      </c>
      <c r="AD167" s="57" t="str">
        <f>A167</f>
        <v>629-PR</v>
      </c>
      <c r="AE167" s="88"/>
    </row>
    <row r="168" spans="1:31" s="114" customFormat="1" ht="51" hidden="1" customHeight="1" x14ac:dyDescent="0.2">
      <c r="A168" s="33" t="s">
        <v>307</v>
      </c>
      <c r="B168" s="33"/>
      <c r="C168" s="28" t="s">
        <v>77</v>
      </c>
      <c r="D168" s="28" t="s">
        <v>108</v>
      </c>
      <c r="E168" s="35" t="s">
        <v>210</v>
      </c>
      <c r="F168" s="35" t="s">
        <v>308</v>
      </c>
      <c r="G168" s="28" t="s">
        <v>309</v>
      </c>
      <c r="H168" s="220">
        <v>56</v>
      </c>
      <c r="I168" s="33" t="s">
        <v>37</v>
      </c>
      <c r="J168" s="51">
        <v>1200</v>
      </c>
      <c r="K168" s="52">
        <v>0</v>
      </c>
      <c r="L168" s="52">
        <v>15</v>
      </c>
      <c r="M168" s="52">
        <f t="shared" si="18"/>
        <v>15</v>
      </c>
      <c r="N168" s="34">
        <f t="shared" si="19"/>
        <v>18000</v>
      </c>
      <c r="O168" s="34">
        <v>0</v>
      </c>
      <c r="P168" s="34">
        <v>0</v>
      </c>
      <c r="Q168" s="54">
        <v>0.4</v>
      </c>
      <c r="R168" s="54">
        <f t="shared" si="16"/>
        <v>0</v>
      </c>
      <c r="S168" s="34">
        <v>0</v>
      </c>
      <c r="T168" s="34">
        <f>(M168*S168)</f>
        <v>0</v>
      </c>
      <c r="U168" s="34">
        <f>N168+R168+T168</f>
        <v>18000</v>
      </c>
      <c r="V168" s="34">
        <f>M168*200</f>
        <v>3000</v>
      </c>
      <c r="W168" s="34">
        <v>1</v>
      </c>
      <c r="X168" s="34">
        <v>175</v>
      </c>
      <c r="Y168" s="52">
        <f t="shared" si="20"/>
        <v>175</v>
      </c>
      <c r="Z168" s="52">
        <v>0</v>
      </c>
      <c r="AA168" s="52"/>
      <c r="AB168" s="34">
        <f>V168+Y168+Z168</f>
        <v>3175</v>
      </c>
      <c r="AC168" s="34">
        <f>AB168+U168</f>
        <v>21175</v>
      </c>
      <c r="AD168" s="57" t="str">
        <f>A168</f>
        <v>629-PR</v>
      </c>
      <c r="AE168" s="88"/>
    </row>
    <row r="169" spans="1:31" s="114" customFormat="1" ht="39" hidden="1" customHeight="1" x14ac:dyDescent="0.2">
      <c r="A169" s="229" t="s">
        <v>307</v>
      </c>
      <c r="B169" s="116"/>
      <c r="C169" s="28" t="s">
        <v>77</v>
      </c>
      <c r="D169" s="28" t="s">
        <v>45</v>
      </c>
      <c r="E169" s="35" t="s">
        <v>310</v>
      </c>
      <c r="F169" s="35" t="s">
        <v>285</v>
      </c>
      <c r="G169" s="28" t="s">
        <v>311</v>
      </c>
      <c r="H169" s="220">
        <v>56</v>
      </c>
      <c r="I169" s="33" t="s">
        <v>48</v>
      </c>
      <c r="J169" s="51">
        <v>585</v>
      </c>
      <c r="K169" s="52">
        <v>15</v>
      </c>
      <c r="L169" s="52">
        <v>0</v>
      </c>
      <c r="M169" s="52">
        <f t="shared" si="18"/>
        <v>15</v>
      </c>
      <c r="N169" s="34">
        <f t="shared" si="19"/>
        <v>8775</v>
      </c>
      <c r="O169" s="34">
        <v>36</v>
      </c>
      <c r="P169" s="34">
        <v>27</v>
      </c>
      <c r="Q169" s="54">
        <v>0.4</v>
      </c>
      <c r="R169" s="54">
        <f t="shared" si="16"/>
        <v>388.8</v>
      </c>
      <c r="S169" s="34">
        <v>0</v>
      </c>
      <c r="T169" s="34">
        <f>(M169*S169)</f>
        <v>0</v>
      </c>
      <c r="U169" s="34">
        <f>N169+R169+T169</f>
        <v>9163.7999999999993</v>
      </c>
      <c r="V169" s="34">
        <f>M169*200</f>
        <v>3000</v>
      </c>
      <c r="W169" s="34">
        <v>1</v>
      </c>
      <c r="X169" s="34">
        <v>305</v>
      </c>
      <c r="Y169" s="52">
        <f t="shared" si="20"/>
        <v>305</v>
      </c>
      <c r="Z169" s="52">
        <v>0</v>
      </c>
      <c r="AA169" s="52"/>
      <c r="AB169" s="34">
        <f>V169+Y169+Z169</f>
        <v>3305</v>
      </c>
      <c r="AC169" s="34">
        <f>AB169+U169</f>
        <v>12468.8</v>
      </c>
      <c r="AD169" s="57" t="str">
        <f>A169</f>
        <v>629-PR</v>
      </c>
      <c r="AE169" s="88"/>
    </row>
    <row r="170" spans="1:31" s="114" customFormat="1" ht="47.25" hidden="1" customHeight="1" x14ac:dyDescent="0.2">
      <c r="A170" s="178" t="s">
        <v>307</v>
      </c>
      <c r="B170" s="178" t="s">
        <v>674</v>
      </c>
      <c r="C170" s="179" t="s">
        <v>77</v>
      </c>
      <c r="D170" s="179" t="s">
        <v>45</v>
      </c>
      <c r="E170" s="180" t="s">
        <v>313</v>
      </c>
      <c r="F170" s="180" t="s">
        <v>285</v>
      </c>
      <c r="G170" s="179" t="s">
        <v>311</v>
      </c>
      <c r="H170" s="220">
        <v>56</v>
      </c>
      <c r="I170" s="33" t="s">
        <v>48</v>
      </c>
      <c r="J170" s="51">
        <v>585</v>
      </c>
      <c r="K170" s="181">
        <v>0</v>
      </c>
      <c r="L170" s="181">
        <v>21</v>
      </c>
      <c r="M170" s="52">
        <f t="shared" si="18"/>
        <v>21</v>
      </c>
      <c r="N170" s="34">
        <f t="shared" si="19"/>
        <v>12285</v>
      </c>
      <c r="O170" s="34">
        <v>36</v>
      </c>
      <c r="P170" s="34">
        <v>56</v>
      </c>
      <c r="Q170" s="54">
        <v>0.4</v>
      </c>
      <c r="R170" s="54">
        <f t="shared" si="16"/>
        <v>806.40000000000009</v>
      </c>
      <c r="S170" s="34">
        <v>0</v>
      </c>
      <c r="T170" s="34">
        <f>(M170*S170)</f>
        <v>0</v>
      </c>
      <c r="U170" s="34">
        <f>N170+R170+T170</f>
        <v>13091.4</v>
      </c>
      <c r="V170" s="34">
        <f>M170*200</f>
        <v>4200</v>
      </c>
      <c r="W170" s="34">
        <v>1</v>
      </c>
      <c r="X170" s="34">
        <v>320</v>
      </c>
      <c r="Y170" s="52">
        <f t="shared" si="20"/>
        <v>320</v>
      </c>
      <c r="Z170" s="52">
        <v>0</v>
      </c>
      <c r="AA170" s="52"/>
      <c r="AB170" s="34">
        <f>V170+Y170+Z170</f>
        <v>4520</v>
      </c>
      <c r="AC170" s="34">
        <f>AB170+U170</f>
        <v>17611.400000000001</v>
      </c>
      <c r="AD170" s="57" t="str">
        <f>A170</f>
        <v>629-PR</v>
      </c>
      <c r="AE170" s="88"/>
    </row>
    <row r="171" spans="1:31" s="114" customFormat="1" ht="59" hidden="1" customHeight="1" x14ac:dyDescent="0.2">
      <c r="A171" s="237" t="s">
        <v>315</v>
      </c>
      <c r="B171" s="231" t="s">
        <v>699</v>
      </c>
      <c r="C171" s="238" t="s">
        <v>317</v>
      </c>
      <c r="D171" s="179" t="s">
        <v>108</v>
      </c>
      <c r="E171" s="180" t="s">
        <v>35</v>
      </c>
      <c r="F171" s="180" t="s">
        <v>318</v>
      </c>
      <c r="G171" s="179" t="s">
        <v>319</v>
      </c>
      <c r="H171" s="246">
        <v>240</v>
      </c>
      <c r="I171" s="178" t="s">
        <v>37</v>
      </c>
      <c r="J171" s="183">
        <v>0</v>
      </c>
      <c r="K171" s="181">
        <v>0</v>
      </c>
      <c r="L171" s="181">
        <v>18</v>
      </c>
      <c r="M171" s="181">
        <f t="shared" si="18"/>
        <v>18</v>
      </c>
      <c r="N171" s="34">
        <v>0</v>
      </c>
      <c r="O171" s="34">
        <v>0</v>
      </c>
      <c r="P171" s="34">
        <v>0</v>
      </c>
      <c r="Q171" s="54">
        <v>0</v>
      </c>
      <c r="R171" s="54">
        <v>0</v>
      </c>
      <c r="S171" s="34">
        <v>0</v>
      </c>
      <c r="T171" s="34">
        <v>0</v>
      </c>
      <c r="U171" s="34">
        <f>N171+R171+T171</f>
        <v>0</v>
      </c>
      <c r="V171" s="34">
        <f>M171*400</f>
        <v>7200</v>
      </c>
      <c r="W171" s="34">
        <v>0</v>
      </c>
      <c r="X171" s="34">
        <v>0</v>
      </c>
      <c r="Y171" s="52">
        <f t="shared" si="20"/>
        <v>0</v>
      </c>
      <c r="Z171" s="52">
        <v>0</v>
      </c>
      <c r="AA171" s="52"/>
      <c r="AB171" s="34">
        <f>V171+Y171+Z171</f>
        <v>7200</v>
      </c>
      <c r="AC171" s="34">
        <f>AB171+U171</f>
        <v>7200</v>
      </c>
      <c r="AD171" s="57" t="s">
        <v>320</v>
      </c>
      <c r="AE171" s="88" t="s">
        <v>321</v>
      </c>
    </row>
    <row r="172" spans="1:31" s="114" customFormat="1" ht="51" hidden="1" customHeight="1" x14ac:dyDescent="0.2">
      <c r="A172" s="237" t="s">
        <v>315</v>
      </c>
      <c r="B172" s="231" t="s">
        <v>699</v>
      </c>
      <c r="C172" s="238" t="s">
        <v>317</v>
      </c>
      <c r="D172" s="179" t="s">
        <v>108</v>
      </c>
      <c r="E172" s="180" t="s">
        <v>35</v>
      </c>
      <c r="F172" s="180" t="s">
        <v>322</v>
      </c>
      <c r="G172" s="179" t="s">
        <v>323</v>
      </c>
      <c r="H172" s="246">
        <v>240</v>
      </c>
      <c r="I172" s="240" t="s">
        <v>700</v>
      </c>
      <c r="J172" s="183">
        <v>0</v>
      </c>
      <c r="K172" s="181">
        <v>0</v>
      </c>
      <c r="L172" s="181">
        <v>10</v>
      </c>
      <c r="M172" s="181">
        <f t="shared" si="18"/>
        <v>10</v>
      </c>
      <c r="N172" s="34">
        <v>0</v>
      </c>
      <c r="O172" s="34">
        <v>0</v>
      </c>
      <c r="P172" s="34">
        <v>0</v>
      </c>
      <c r="Q172" s="54">
        <v>0</v>
      </c>
      <c r="R172" s="54">
        <v>0</v>
      </c>
      <c r="S172" s="34">
        <v>0</v>
      </c>
      <c r="T172" s="34">
        <v>0</v>
      </c>
      <c r="U172" s="34">
        <f>N172+R172+T172</f>
        <v>0</v>
      </c>
      <c r="V172" s="34">
        <f>M172*400</f>
        <v>4000</v>
      </c>
      <c r="W172" s="34">
        <v>0</v>
      </c>
      <c r="X172" s="34">
        <v>0</v>
      </c>
      <c r="Y172" s="52">
        <f t="shared" si="20"/>
        <v>0</v>
      </c>
      <c r="Z172" s="52">
        <v>0</v>
      </c>
      <c r="AA172" s="52"/>
      <c r="AB172" s="34">
        <f>V172+Y172+Z172</f>
        <v>4000</v>
      </c>
      <c r="AC172" s="34">
        <f>AB172+U172</f>
        <v>4000</v>
      </c>
      <c r="AD172" s="57" t="s">
        <v>320</v>
      </c>
      <c r="AE172" s="88"/>
    </row>
    <row r="173" spans="1:31" s="114" customFormat="1" ht="62" hidden="1" customHeight="1" x14ac:dyDescent="0.2">
      <c r="A173" s="116" t="s">
        <v>315</v>
      </c>
      <c r="B173" s="116" t="s">
        <v>32</v>
      </c>
      <c r="C173" s="117" t="s">
        <v>317</v>
      </c>
      <c r="D173" s="118" t="s">
        <v>317</v>
      </c>
      <c r="E173" s="219">
        <v>6590</v>
      </c>
      <c r="F173" s="119" t="s">
        <v>38</v>
      </c>
      <c r="G173" s="118" t="s">
        <v>324</v>
      </c>
      <c r="H173" s="220">
        <v>0</v>
      </c>
      <c r="I173" s="33">
        <v>0</v>
      </c>
      <c r="J173" s="51">
        <v>0</v>
      </c>
      <c r="K173" s="52">
        <v>0</v>
      </c>
      <c r="L173" s="52">
        <v>0</v>
      </c>
      <c r="M173" s="52">
        <v>0</v>
      </c>
      <c r="N173" s="34">
        <f>(J173*M173)</f>
        <v>0</v>
      </c>
      <c r="O173" s="34">
        <v>0</v>
      </c>
      <c r="P173" s="34">
        <v>0</v>
      </c>
      <c r="Q173" s="54">
        <v>0</v>
      </c>
      <c r="R173" s="5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52">
        <v>0</v>
      </c>
      <c r="Z173" s="52">
        <v>0</v>
      </c>
      <c r="AA173" s="52" t="s">
        <v>325</v>
      </c>
      <c r="AB173" s="34">
        <f>V173+Y173+Z173</f>
        <v>0</v>
      </c>
      <c r="AC173" s="34">
        <f>AB173+U173</f>
        <v>0</v>
      </c>
      <c r="AD173" s="57" t="s">
        <v>320</v>
      </c>
      <c r="AE173" s="88"/>
    </row>
    <row r="174" spans="1:31" s="114" customFormat="1" ht="59" hidden="1" customHeight="1" x14ac:dyDescent="0.2">
      <c r="A174" s="231" t="s">
        <v>326</v>
      </c>
      <c r="B174" s="239" t="s">
        <v>699</v>
      </c>
      <c r="C174" s="238" t="s">
        <v>317</v>
      </c>
      <c r="D174" s="179" t="s">
        <v>103</v>
      </c>
      <c r="E174" s="180" t="s">
        <v>35</v>
      </c>
      <c r="F174" s="180" t="s">
        <v>327</v>
      </c>
      <c r="G174" s="179" t="s">
        <v>328</v>
      </c>
      <c r="H174" s="246">
        <v>240</v>
      </c>
      <c r="I174" s="178" t="s">
        <v>37</v>
      </c>
      <c r="J174" s="183">
        <v>0</v>
      </c>
      <c r="K174" s="181">
        <v>0</v>
      </c>
      <c r="L174" s="181">
        <v>18</v>
      </c>
      <c r="M174" s="181">
        <f>K174+L174</f>
        <v>18</v>
      </c>
      <c r="N174" s="34">
        <v>0</v>
      </c>
      <c r="O174" s="34">
        <v>0</v>
      </c>
      <c r="P174" s="34">
        <v>0</v>
      </c>
      <c r="Q174" s="54">
        <v>0</v>
      </c>
      <c r="R174" s="54">
        <v>0</v>
      </c>
      <c r="S174" s="34">
        <v>0</v>
      </c>
      <c r="T174" s="34">
        <v>0</v>
      </c>
      <c r="U174" s="34">
        <f>N174+R174+T174</f>
        <v>0</v>
      </c>
      <c r="V174" s="34">
        <f>M174*400</f>
        <v>7200</v>
      </c>
      <c r="W174" s="34">
        <v>0</v>
      </c>
      <c r="X174" s="34">
        <v>0</v>
      </c>
      <c r="Y174" s="52">
        <f>SUM(X174*W174)</f>
        <v>0</v>
      </c>
      <c r="Z174" s="52">
        <v>0</v>
      </c>
      <c r="AA174" s="52"/>
      <c r="AB174" s="34">
        <f>V174+Y174+Z174</f>
        <v>7200</v>
      </c>
      <c r="AC174" s="34">
        <f>AB174+U174</f>
        <v>7200</v>
      </c>
      <c r="AD174" s="57" t="s">
        <v>326</v>
      </c>
      <c r="AE174" s="88" t="s">
        <v>321</v>
      </c>
    </row>
    <row r="175" spans="1:31" s="114" customFormat="1" ht="76" hidden="1" customHeight="1" x14ac:dyDescent="0.2">
      <c r="A175" s="116" t="s">
        <v>326</v>
      </c>
      <c r="B175" s="116" t="s">
        <v>316</v>
      </c>
      <c r="C175" s="117" t="s">
        <v>317</v>
      </c>
      <c r="D175" s="118" t="s">
        <v>317</v>
      </c>
      <c r="E175" s="219">
        <v>4495</v>
      </c>
      <c r="F175" s="119" t="s">
        <v>327</v>
      </c>
      <c r="G175" s="118" t="s">
        <v>329</v>
      </c>
      <c r="H175" s="220">
        <v>0</v>
      </c>
      <c r="I175" s="33">
        <v>0</v>
      </c>
      <c r="J175" s="218"/>
      <c r="K175" s="52">
        <v>0</v>
      </c>
      <c r="L175" s="52">
        <v>0</v>
      </c>
      <c r="M175" s="52">
        <v>0</v>
      </c>
      <c r="N175" s="34">
        <v>0</v>
      </c>
      <c r="O175" s="34">
        <v>0</v>
      </c>
      <c r="P175" s="34">
        <v>0</v>
      </c>
      <c r="Q175" s="54">
        <v>0</v>
      </c>
      <c r="R175" s="5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52">
        <v>0</v>
      </c>
      <c r="Z175" s="52">
        <v>0</v>
      </c>
      <c r="AA175" s="220" t="s">
        <v>329</v>
      </c>
      <c r="AB175" s="34">
        <f>V175+Y175+Z175</f>
        <v>0</v>
      </c>
      <c r="AC175" s="34">
        <f>AB175+U175</f>
        <v>0</v>
      </c>
      <c r="AD175" s="57" t="s">
        <v>326</v>
      </c>
      <c r="AE175" s="88"/>
    </row>
    <row r="176" spans="1:31" s="114" customFormat="1" ht="52.5" hidden="1" customHeight="1" x14ac:dyDescent="0.2">
      <c r="A176" s="116" t="s">
        <v>330</v>
      </c>
      <c r="B176" s="116" t="s">
        <v>331</v>
      </c>
      <c r="C176" s="28" t="s">
        <v>77</v>
      </c>
      <c r="D176" s="28" t="s">
        <v>108</v>
      </c>
      <c r="E176" s="35" t="s">
        <v>104</v>
      </c>
      <c r="F176" s="120" t="s">
        <v>112</v>
      </c>
      <c r="G176" s="35" t="s">
        <v>332</v>
      </c>
      <c r="H176" s="220">
        <v>0</v>
      </c>
      <c r="I176" s="33" t="s">
        <v>37</v>
      </c>
      <c r="J176" s="51">
        <v>175</v>
      </c>
      <c r="K176" s="52">
        <v>0</v>
      </c>
      <c r="L176" s="52">
        <v>0</v>
      </c>
      <c r="M176" s="52">
        <f>K176+L176</f>
        <v>0</v>
      </c>
      <c r="N176" s="34">
        <f t="shared" ref="N176:N182" si="21">SUM(M176*175)</f>
        <v>0</v>
      </c>
      <c r="O176" s="34">
        <v>0</v>
      </c>
      <c r="P176" s="34">
        <v>0</v>
      </c>
      <c r="Q176" s="54">
        <v>0.4</v>
      </c>
      <c r="R176" s="54">
        <f>SUM(P176*Q176*O176)</f>
        <v>0</v>
      </c>
      <c r="S176" s="34">
        <v>0</v>
      </c>
      <c r="T176" s="34">
        <f>(M176*S176)</f>
        <v>0</v>
      </c>
      <c r="U176" s="34">
        <f>N176+R176+T176</f>
        <v>0</v>
      </c>
      <c r="V176" s="34">
        <f>SUM(M176*400)</f>
        <v>0</v>
      </c>
      <c r="W176" s="34">
        <v>0</v>
      </c>
      <c r="X176" s="34">
        <v>0</v>
      </c>
      <c r="Y176" s="52">
        <v>0</v>
      </c>
      <c r="Z176" s="52">
        <v>0</v>
      </c>
      <c r="AA176" s="220" t="s">
        <v>333</v>
      </c>
      <c r="AB176" s="34">
        <f>V176+Y176+Z176</f>
        <v>0</v>
      </c>
      <c r="AC176" s="34">
        <f>AB176+U176</f>
        <v>0</v>
      </c>
      <c r="AD176" s="57" t="str">
        <f>A176</f>
        <v>631-B</v>
      </c>
      <c r="AE176" s="88"/>
    </row>
    <row r="177" spans="1:31" s="114" customFormat="1" ht="55.5" hidden="1" customHeight="1" x14ac:dyDescent="0.2">
      <c r="A177" s="116" t="s">
        <v>330</v>
      </c>
      <c r="B177" s="116" t="s">
        <v>331</v>
      </c>
      <c r="C177" s="28" t="s">
        <v>77</v>
      </c>
      <c r="D177" s="119" t="s">
        <v>317</v>
      </c>
      <c r="E177" s="121">
        <v>2895</v>
      </c>
      <c r="F177" s="121" t="s">
        <v>112</v>
      </c>
      <c r="G177" s="119" t="s">
        <v>334</v>
      </c>
      <c r="H177" s="220" t="s">
        <v>112</v>
      </c>
      <c r="I177" s="33" t="s">
        <v>335</v>
      </c>
      <c r="J177" s="51">
        <v>0</v>
      </c>
      <c r="K177" s="52">
        <v>0</v>
      </c>
      <c r="L177" s="52">
        <v>0</v>
      </c>
      <c r="M177" s="52">
        <v>0</v>
      </c>
      <c r="N177" s="34">
        <f t="shared" si="21"/>
        <v>0</v>
      </c>
      <c r="O177" s="34">
        <v>0</v>
      </c>
      <c r="P177" s="34">
        <v>0</v>
      </c>
      <c r="Q177" s="54">
        <v>0</v>
      </c>
      <c r="R177" s="54">
        <v>0</v>
      </c>
      <c r="S177" s="34">
        <v>0</v>
      </c>
      <c r="T177" s="34">
        <v>0</v>
      </c>
      <c r="U177" s="34">
        <f>N177+R177+T177</f>
        <v>0</v>
      </c>
      <c r="V177" s="34">
        <f>SUM(M177*400)</f>
        <v>0</v>
      </c>
      <c r="W177" s="34">
        <v>0</v>
      </c>
      <c r="X177" s="34">
        <v>0</v>
      </c>
      <c r="Y177" s="52">
        <v>0</v>
      </c>
      <c r="Z177" s="52">
        <v>0</v>
      </c>
      <c r="AA177" s="220" t="s">
        <v>334</v>
      </c>
      <c r="AB177" s="34">
        <f>V177+Y177+Z177</f>
        <v>0</v>
      </c>
      <c r="AC177" s="34">
        <f>AB177+U177</f>
        <v>0</v>
      </c>
      <c r="AD177" s="57" t="str">
        <f>A177</f>
        <v>631-B</v>
      </c>
      <c r="AE177" s="88"/>
    </row>
    <row r="178" spans="1:31" s="114" customFormat="1" ht="116" hidden="1" customHeight="1" x14ac:dyDescent="0.2">
      <c r="A178" s="33" t="s">
        <v>336</v>
      </c>
      <c r="B178" s="221" t="s">
        <v>337</v>
      </c>
      <c r="C178" s="28" t="s">
        <v>77</v>
      </c>
      <c r="D178" s="28" t="s">
        <v>103</v>
      </c>
      <c r="E178" s="34" t="s">
        <v>109</v>
      </c>
      <c r="F178" s="122" t="s">
        <v>112</v>
      </c>
      <c r="G178" s="122" t="s">
        <v>112</v>
      </c>
      <c r="H178" s="220" t="s">
        <v>112</v>
      </c>
      <c r="I178" s="123" t="s">
        <v>112</v>
      </c>
      <c r="J178" s="51">
        <v>175</v>
      </c>
      <c r="K178" s="52">
        <v>0</v>
      </c>
      <c r="L178" s="52">
        <v>13</v>
      </c>
      <c r="M178" s="52">
        <f>K178+L178</f>
        <v>13</v>
      </c>
      <c r="N178" s="34">
        <f t="shared" si="21"/>
        <v>2275</v>
      </c>
      <c r="O178" s="34">
        <v>0</v>
      </c>
      <c r="P178" s="34">
        <v>0</v>
      </c>
      <c r="Q178" s="54">
        <v>0.4</v>
      </c>
      <c r="R178" s="54">
        <f>SUM(P178*Q178*O178)</f>
        <v>0</v>
      </c>
      <c r="S178" s="34">
        <v>0</v>
      </c>
      <c r="T178" s="34">
        <f>(M178*S178)</f>
        <v>0</v>
      </c>
      <c r="U178" s="34">
        <f>N178+R178+T178</f>
        <v>2275</v>
      </c>
      <c r="V178" s="34">
        <f>SUM(M178*400)</f>
        <v>5200</v>
      </c>
      <c r="W178" s="34">
        <v>0</v>
      </c>
      <c r="X178" s="34">
        <v>0</v>
      </c>
      <c r="Y178" s="52">
        <v>0</v>
      </c>
      <c r="Z178" s="52"/>
      <c r="AA178" s="222"/>
      <c r="AB178" s="34">
        <f>V178+Y178+Z178</f>
        <v>5200</v>
      </c>
      <c r="AC178" s="34">
        <f>AB178+U178</f>
        <v>7475</v>
      </c>
      <c r="AD178" s="57" t="str">
        <f>A178</f>
        <v>631-D-DUR</v>
      </c>
      <c r="AE178" s="88" t="s">
        <v>338</v>
      </c>
    </row>
    <row r="179" spans="1:31" s="114" customFormat="1" ht="35.25" hidden="1" customHeight="1" x14ac:dyDescent="0.2">
      <c r="A179" s="33" t="s">
        <v>336</v>
      </c>
      <c r="B179" s="33"/>
      <c r="C179" s="28" t="s">
        <v>77</v>
      </c>
      <c r="D179" s="28" t="s">
        <v>108</v>
      </c>
      <c r="E179" s="34" t="s">
        <v>109</v>
      </c>
      <c r="F179" s="122" t="s">
        <v>112</v>
      </c>
      <c r="G179" s="122" t="s">
        <v>112</v>
      </c>
      <c r="H179" s="220" t="s">
        <v>112</v>
      </c>
      <c r="I179" s="123" t="s">
        <v>112</v>
      </c>
      <c r="J179" s="51">
        <v>175</v>
      </c>
      <c r="K179" s="52">
        <v>0</v>
      </c>
      <c r="L179" s="52">
        <v>74</v>
      </c>
      <c r="M179" s="52">
        <f>K179+L179</f>
        <v>74</v>
      </c>
      <c r="N179" s="34">
        <f t="shared" si="21"/>
        <v>12950</v>
      </c>
      <c r="O179" s="34">
        <v>0</v>
      </c>
      <c r="P179" s="34">
        <v>0</v>
      </c>
      <c r="Q179" s="54">
        <v>0.4</v>
      </c>
      <c r="R179" s="54">
        <f>SUM(P179*Q179*O179)</f>
        <v>0</v>
      </c>
      <c r="S179" s="34">
        <v>0</v>
      </c>
      <c r="T179" s="34">
        <f>(M179*S179)</f>
        <v>0</v>
      </c>
      <c r="U179" s="34">
        <f>N179+R179+T179</f>
        <v>12950</v>
      </c>
      <c r="V179" s="34">
        <f>SUM(M179*400)</f>
        <v>29600</v>
      </c>
      <c r="W179" s="34">
        <v>0</v>
      </c>
      <c r="X179" s="34">
        <v>0</v>
      </c>
      <c r="Y179" s="52">
        <v>0</v>
      </c>
      <c r="Z179" s="124"/>
      <c r="AA179" s="220"/>
      <c r="AB179" s="34">
        <f>V179+Y179+Z179</f>
        <v>29600</v>
      </c>
      <c r="AC179" s="34">
        <f>AB179+U179</f>
        <v>42550</v>
      </c>
      <c r="AD179" s="57" t="str">
        <f>A179</f>
        <v>631-D-DUR</v>
      </c>
      <c r="AE179" s="88"/>
    </row>
    <row r="180" spans="1:31" s="114" customFormat="1" ht="38.25" hidden="1" customHeight="1" x14ac:dyDescent="0.2">
      <c r="A180" s="33" t="s">
        <v>336</v>
      </c>
      <c r="B180" s="33"/>
      <c r="C180" s="28" t="s">
        <v>77</v>
      </c>
      <c r="D180" s="28" t="s">
        <v>45</v>
      </c>
      <c r="E180" s="34" t="s">
        <v>109</v>
      </c>
      <c r="F180" s="122" t="s">
        <v>112</v>
      </c>
      <c r="G180" s="122" t="s">
        <v>112</v>
      </c>
      <c r="H180" s="220" t="s">
        <v>112</v>
      </c>
      <c r="I180" s="123" t="s">
        <v>112</v>
      </c>
      <c r="J180" s="51">
        <v>175</v>
      </c>
      <c r="K180" s="52">
        <v>0</v>
      </c>
      <c r="L180" s="52">
        <v>23</v>
      </c>
      <c r="M180" s="52">
        <f>K180+L180</f>
        <v>23</v>
      </c>
      <c r="N180" s="34">
        <f t="shared" si="21"/>
        <v>4025</v>
      </c>
      <c r="O180" s="34">
        <v>0</v>
      </c>
      <c r="P180" s="34">
        <v>0</v>
      </c>
      <c r="Q180" s="54">
        <v>0.4</v>
      </c>
      <c r="R180" s="54">
        <f>SUM(P180*Q180*O180)</f>
        <v>0</v>
      </c>
      <c r="S180" s="34">
        <v>0</v>
      </c>
      <c r="T180" s="34">
        <v>0</v>
      </c>
      <c r="U180" s="34">
        <f>N180+R180+T180</f>
        <v>4025</v>
      </c>
      <c r="V180" s="34">
        <f>SUM(M180*400)</f>
        <v>9200</v>
      </c>
      <c r="W180" s="34">
        <v>0</v>
      </c>
      <c r="X180" s="34">
        <v>0</v>
      </c>
      <c r="Y180" s="52">
        <v>0</v>
      </c>
      <c r="Z180" s="124"/>
      <c r="AA180" s="220"/>
      <c r="AB180" s="34">
        <f>V180+Y180+Z180</f>
        <v>9200</v>
      </c>
      <c r="AC180" s="34">
        <f>AB180+U180</f>
        <v>13225</v>
      </c>
      <c r="AD180" s="57" t="str">
        <f>A180</f>
        <v>631-D-DUR</v>
      </c>
      <c r="AE180" s="88"/>
    </row>
    <row r="181" spans="1:31" s="114" customFormat="1" ht="39.75" hidden="1" customHeight="1" x14ac:dyDescent="0.2">
      <c r="A181" s="33" t="s">
        <v>336</v>
      </c>
      <c r="B181" s="33"/>
      <c r="C181" s="28" t="s">
        <v>77</v>
      </c>
      <c r="D181" s="28" t="s">
        <v>112</v>
      </c>
      <c r="E181" s="125">
        <v>0</v>
      </c>
      <c r="F181" s="50">
        <v>40</v>
      </c>
      <c r="G181" s="126" t="s">
        <v>339</v>
      </c>
      <c r="H181" s="220" t="s">
        <v>112</v>
      </c>
      <c r="I181" s="33" t="s">
        <v>37</v>
      </c>
      <c r="J181" s="51">
        <v>0</v>
      </c>
      <c r="K181" s="52">
        <v>0</v>
      </c>
      <c r="L181" s="52">
        <v>0</v>
      </c>
      <c r="M181" s="52">
        <v>0</v>
      </c>
      <c r="N181" s="34">
        <f t="shared" si="21"/>
        <v>0</v>
      </c>
      <c r="O181" s="34">
        <v>0</v>
      </c>
      <c r="P181" s="34">
        <v>0</v>
      </c>
      <c r="Q181" s="54">
        <v>0</v>
      </c>
      <c r="R181" s="54">
        <v>0</v>
      </c>
      <c r="S181" s="34">
        <v>0</v>
      </c>
      <c r="T181" s="34">
        <v>0</v>
      </c>
      <c r="U181" s="34">
        <f>N181+R181+T181</f>
        <v>0</v>
      </c>
      <c r="V181" s="34">
        <f>SUM(M181*400)</f>
        <v>0</v>
      </c>
      <c r="W181" s="34">
        <v>0</v>
      </c>
      <c r="X181" s="34">
        <v>0</v>
      </c>
      <c r="Y181" s="52">
        <v>0</v>
      </c>
      <c r="Z181" s="52">
        <v>0</v>
      </c>
      <c r="AA181" s="52"/>
      <c r="AB181" s="34">
        <f>V181+Y181+Z181</f>
        <v>0</v>
      </c>
      <c r="AC181" s="34">
        <f>AB181+U181</f>
        <v>0</v>
      </c>
      <c r="AD181" s="57" t="str">
        <f>A181</f>
        <v>631-D-DUR</v>
      </c>
      <c r="AE181" s="88"/>
    </row>
    <row r="182" spans="1:31" s="114" customFormat="1" ht="39.75" hidden="1" customHeight="1" x14ac:dyDescent="0.2">
      <c r="A182" s="33" t="s">
        <v>336</v>
      </c>
      <c r="B182" s="33"/>
      <c r="C182" s="28" t="s">
        <v>77</v>
      </c>
      <c r="D182" s="28" t="s">
        <v>112</v>
      </c>
      <c r="E182" s="125">
        <v>0</v>
      </c>
      <c r="F182" s="50">
        <v>20</v>
      </c>
      <c r="G182" s="127" t="s">
        <v>340</v>
      </c>
      <c r="H182" s="220" t="s">
        <v>112</v>
      </c>
      <c r="I182" s="33" t="s">
        <v>37</v>
      </c>
      <c r="J182" s="51">
        <v>0</v>
      </c>
      <c r="K182" s="52">
        <v>0</v>
      </c>
      <c r="L182" s="52">
        <v>0</v>
      </c>
      <c r="M182" s="52">
        <v>0</v>
      </c>
      <c r="N182" s="34">
        <f t="shared" si="21"/>
        <v>0</v>
      </c>
      <c r="O182" s="34">
        <v>0</v>
      </c>
      <c r="P182" s="34">
        <v>0</v>
      </c>
      <c r="Q182" s="54">
        <v>0</v>
      </c>
      <c r="R182" s="54">
        <v>0</v>
      </c>
      <c r="S182" s="34">
        <v>0</v>
      </c>
      <c r="T182" s="34">
        <v>0</v>
      </c>
      <c r="U182" s="34">
        <f>N182+R182+T182</f>
        <v>0</v>
      </c>
      <c r="V182" s="34">
        <f>SUM(M182*400)</f>
        <v>0</v>
      </c>
      <c r="W182" s="34">
        <v>0</v>
      </c>
      <c r="X182" s="34">
        <v>0</v>
      </c>
      <c r="Y182" s="52">
        <v>0</v>
      </c>
      <c r="Z182" s="52">
        <v>0</v>
      </c>
      <c r="AA182" s="52"/>
      <c r="AB182" s="34">
        <f>V182+Y182+Z182</f>
        <v>0</v>
      </c>
      <c r="AC182" s="34">
        <f>AB182+U182</f>
        <v>0</v>
      </c>
      <c r="AD182" s="57" t="str">
        <f>A182</f>
        <v>631-D-DUR</v>
      </c>
      <c r="AE182" s="88"/>
    </row>
    <row r="183" spans="1:31" s="114" customFormat="1" ht="39.75" hidden="1" customHeight="1" x14ac:dyDescent="0.2">
      <c r="A183" s="33" t="s">
        <v>336</v>
      </c>
      <c r="B183" s="33"/>
      <c r="C183" s="28" t="s">
        <v>77</v>
      </c>
      <c r="D183" s="118" t="s">
        <v>317</v>
      </c>
      <c r="E183" s="34" t="s">
        <v>109</v>
      </c>
      <c r="F183" s="122" t="s">
        <v>112</v>
      </c>
      <c r="G183" s="122" t="s">
        <v>112</v>
      </c>
      <c r="H183" s="220" t="s">
        <v>112</v>
      </c>
      <c r="I183" s="123" t="s">
        <v>112</v>
      </c>
      <c r="J183" s="51">
        <v>0</v>
      </c>
      <c r="K183" s="52">
        <v>0</v>
      </c>
      <c r="L183" s="52">
        <v>0</v>
      </c>
      <c r="M183" s="52">
        <v>0</v>
      </c>
      <c r="N183" s="34">
        <v>0</v>
      </c>
      <c r="O183" s="34">
        <v>0</v>
      </c>
      <c r="P183" s="34">
        <v>0</v>
      </c>
      <c r="Q183" s="54">
        <v>0</v>
      </c>
      <c r="R183" s="5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224">
        <v>371762</v>
      </c>
      <c r="Z183" s="124"/>
      <c r="AA183" s="220"/>
      <c r="AB183" s="34">
        <f>V183+Y183+Z183</f>
        <v>371762</v>
      </c>
      <c r="AC183" s="34">
        <f>AB183+U183</f>
        <v>371762</v>
      </c>
      <c r="AD183" s="57" t="str">
        <f>A183</f>
        <v>631-D-DUR</v>
      </c>
      <c r="AE183" s="88"/>
    </row>
    <row r="184" spans="1:31" s="31" customFormat="1" ht="34.5" hidden="1" customHeight="1" x14ac:dyDescent="0.2">
      <c r="A184" s="33" t="s">
        <v>336</v>
      </c>
      <c r="B184" s="33"/>
      <c r="C184" s="28" t="s">
        <v>77</v>
      </c>
      <c r="D184" s="118" t="s">
        <v>317</v>
      </c>
      <c r="E184" s="125">
        <v>0</v>
      </c>
      <c r="F184" s="50">
        <v>20</v>
      </c>
      <c r="G184" s="127" t="s">
        <v>341</v>
      </c>
      <c r="H184" s="220" t="s">
        <v>112</v>
      </c>
      <c r="I184" s="33" t="s">
        <v>37</v>
      </c>
      <c r="J184" s="51">
        <v>0</v>
      </c>
      <c r="K184" s="52">
        <v>0</v>
      </c>
      <c r="L184" s="52">
        <v>0</v>
      </c>
      <c r="M184" s="52">
        <v>0</v>
      </c>
      <c r="N184" s="34">
        <f t="shared" ref="N184:N193" si="22">SUM(M184*175)</f>
        <v>0</v>
      </c>
      <c r="O184" s="34">
        <v>0</v>
      </c>
      <c r="P184" s="34">
        <v>0</v>
      </c>
      <c r="Q184" s="54">
        <v>0</v>
      </c>
      <c r="R184" s="54">
        <v>0</v>
      </c>
      <c r="S184" s="34">
        <v>0</v>
      </c>
      <c r="T184" s="34">
        <v>0</v>
      </c>
      <c r="U184" s="34">
        <f>N184+R184+T184</f>
        <v>0</v>
      </c>
      <c r="V184" s="34">
        <f>SUM(M184*400)</f>
        <v>0</v>
      </c>
      <c r="W184" s="34">
        <v>0</v>
      </c>
      <c r="X184" s="34">
        <v>0</v>
      </c>
      <c r="Y184" s="52">
        <v>0</v>
      </c>
      <c r="Z184" s="224">
        <v>2140</v>
      </c>
      <c r="AA184" s="220" t="s">
        <v>342</v>
      </c>
      <c r="AB184" s="34">
        <f>V184+Y184+Z184</f>
        <v>2140</v>
      </c>
      <c r="AC184" s="34">
        <f>AB184+U184</f>
        <v>2140</v>
      </c>
      <c r="AD184" s="57" t="str">
        <f>A184</f>
        <v>631-D-DUR</v>
      </c>
      <c r="AE184" s="74"/>
    </row>
    <row r="185" spans="1:31" s="31" customFormat="1" ht="28.5" hidden="1" customHeight="1" x14ac:dyDescent="0.2">
      <c r="A185" s="33" t="s">
        <v>336</v>
      </c>
      <c r="B185" s="33"/>
      <c r="C185" s="28" t="s">
        <v>77</v>
      </c>
      <c r="D185" s="118" t="s">
        <v>317</v>
      </c>
      <c r="E185" s="125">
        <v>0</v>
      </c>
      <c r="F185" s="50">
        <v>20</v>
      </c>
      <c r="G185" s="127" t="s">
        <v>343</v>
      </c>
      <c r="H185" s="220" t="s">
        <v>112</v>
      </c>
      <c r="I185" s="33" t="s">
        <v>37</v>
      </c>
      <c r="J185" s="51">
        <v>0</v>
      </c>
      <c r="K185" s="52">
        <v>0</v>
      </c>
      <c r="L185" s="52">
        <v>0</v>
      </c>
      <c r="M185" s="52">
        <v>0</v>
      </c>
      <c r="N185" s="34">
        <f t="shared" si="22"/>
        <v>0</v>
      </c>
      <c r="O185" s="34">
        <v>0</v>
      </c>
      <c r="P185" s="34">
        <v>0</v>
      </c>
      <c r="Q185" s="54">
        <v>0</v>
      </c>
      <c r="R185" s="54">
        <v>0</v>
      </c>
      <c r="S185" s="34">
        <v>0</v>
      </c>
      <c r="T185" s="34">
        <v>0</v>
      </c>
      <c r="U185" s="34">
        <f>N185+R185+T185</f>
        <v>0</v>
      </c>
      <c r="V185" s="34">
        <f>SUM(M185*400)</f>
        <v>0</v>
      </c>
      <c r="W185" s="34">
        <v>0</v>
      </c>
      <c r="X185" s="34">
        <v>0</v>
      </c>
      <c r="Y185" s="52">
        <v>0</v>
      </c>
      <c r="Z185" s="224">
        <v>23744</v>
      </c>
      <c r="AA185" s="220" t="s">
        <v>333</v>
      </c>
      <c r="AB185" s="34">
        <f>V185+Y185+Z185</f>
        <v>23744</v>
      </c>
      <c r="AC185" s="34">
        <f>AB185+U185</f>
        <v>23744</v>
      </c>
      <c r="AD185" s="57" t="str">
        <f>A185</f>
        <v>631-D-DUR</v>
      </c>
      <c r="AE185" s="74"/>
    </row>
    <row r="186" spans="1:31" s="31" customFormat="1" ht="33" hidden="1" customHeight="1" x14ac:dyDescent="0.2">
      <c r="A186" s="33" t="s">
        <v>336</v>
      </c>
      <c r="B186" s="33"/>
      <c r="C186" s="28" t="s">
        <v>77</v>
      </c>
      <c r="D186" s="118" t="s">
        <v>317</v>
      </c>
      <c r="E186" s="125">
        <v>0</v>
      </c>
      <c r="F186" s="50">
        <v>20</v>
      </c>
      <c r="G186" s="127" t="s">
        <v>344</v>
      </c>
      <c r="H186" s="220" t="s">
        <v>112</v>
      </c>
      <c r="I186" s="33" t="s">
        <v>37</v>
      </c>
      <c r="J186" s="51">
        <v>0</v>
      </c>
      <c r="K186" s="52">
        <v>0</v>
      </c>
      <c r="L186" s="52">
        <v>0</v>
      </c>
      <c r="M186" s="52">
        <v>0</v>
      </c>
      <c r="N186" s="34">
        <f t="shared" si="22"/>
        <v>0</v>
      </c>
      <c r="O186" s="34">
        <v>0</v>
      </c>
      <c r="P186" s="34">
        <v>0</v>
      </c>
      <c r="Q186" s="54">
        <v>0</v>
      </c>
      <c r="R186" s="54">
        <v>0</v>
      </c>
      <c r="S186" s="34">
        <v>0</v>
      </c>
      <c r="T186" s="34">
        <v>0</v>
      </c>
      <c r="U186" s="34">
        <f>N186+R186+T186</f>
        <v>0</v>
      </c>
      <c r="V186" s="34">
        <f>SUM(M186*400)</f>
        <v>0</v>
      </c>
      <c r="W186" s="34">
        <v>0</v>
      </c>
      <c r="X186" s="34">
        <v>0</v>
      </c>
      <c r="Y186" s="52">
        <v>0</v>
      </c>
      <c r="Z186" s="224">
        <v>3200</v>
      </c>
      <c r="AA186" s="220" t="s">
        <v>345</v>
      </c>
      <c r="AB186" s="34">
        <f>V186+Y186+Z186</f>
        <v>3200</v>
      </c>
      <c r="AC186" s="34">
        <f>AB186+U186</f>
        <v>3200</v>
      </c>
      <c r="AD186" s="57" t="str">
        <f>A186</f>
        <v>631-D-DUR</v>
      </c>
      <c r="AE186" s="74"/>
    </row>
    <row r="187" spans="1:31" s="31" customFormat="1" ht="47" hidden="1" customHeight="1" x14ac:dyDescent="0.2">
      <c r="A187" s="33" t="s">
        <v>336</v>
      </c>
      <c r="B187" s="33"/>
      <c r="C187" s="28" t="s">
        <v>77</v>
      </c>
      <c r="D187" s="118" t="s">
        <v>317</v>
      </c>
      <c r="E187" s="125">
        <v>0</v>
      </c>
      <c r="F187" s="50">
        <v>15</v>
      </c>
      <c r="G187" s="127" t="s">
        <v>346</v>
      </c>
      <c r="H187" s="220" t="s">
        <v>112</v>
      </c>
      <c r="I187" s="33" t="s">
        <v>37</v>
      </c>
      <c r="J187" s="51">
        <v>0</v>
      </c>
      <c r="K187" s="52">
        <v>0</v>
      </c>
      <c r="L187" s="52">
        <v>0</v>
      </c>
      <c r="M187" s="52">
        <v>0</v>
      </c>
      <c r="N187" s="34">
        <f t="shared" si="22"/>
        <v>0</v>
      </c>
      <c r="O187" s="34">
        <v>0</v>
      </c>
      <c r="P187" s="34">
        <v>0</v>
      </c>
      <c r="Q187" s="54">
        <v>0</v>
      </c>
      <c r="R187" s="54">
        <v>0</v>
      </c>
      <c r="S187" s="34">
        <v>0</v>
      </c>
      <c r="T187" s="34">
        <v>0</v>
      </c>
      <c r="U187" s="34">
        <f>N187+R187+T187</f>
        <v>0</v>
      </c>
      <c r="V187" s="34">
        <f>SUM(M187*400)</f>
        <v>0</v>
      </c>
      <c r="W187" s="34">
        <v>0</v>
      </c>
      <c r="X187" s="34">
        <v>0</v>
      </c>
      <c r="Y187" s="52">
        <v>0</v>
      </c>
      <c r="Z187" s="224">
        <v>6840</v>
      </c>
      <c r="AA187" s="220" t="s">
        <v>347</v>
      </c>
      <c r="AB187" s="34">
        <f>V187+Y187+Z187</f>
        <v>6840</v>
      </c>
      <c r="AC187" s="34">
        <f>AB187+U187</f>
        <v>6840</v>
      </c>
      <c r="AD187" s="57" t="str">
        <f>A187</f>
        <v>631-D-DUR</v>
      </c>
      <c r="AE187" s="74"/>
    </row>
    <row r="188" spans="1:31" s="31" customFormat="1" ht="30.75" hidden="1" customHeight="1" x14ac:dyDescent="0.2">
      <c r="A188" s="33" t="s">
        <v>336</v>
      </c>
      <c r="B188" s="33"/>
      <c r="C188" s="28" t="s">
        <v>77</v>
      </c>
      <c r="D188" s="118" t="s">
        <v>317</v>
      </c>
      <c r="E188" s="121">
        <v>31465</v>
      </c>
      <c r="F188" s="121" t="s">
        <v>112</v>
      </c>
      <c r="G188" s="119" t="s">
        <v>348</v>
      </c>
      <c r="H188" s="220" t="s">
        <v>112</v>
      </c>
      <c r="I188" s="33" t="s">
        <v>37</v>
      </c>
      <c r="J188" s="51">
        <v>0</v>
      </c>
      <c r="K188" s="52">
        <v>0</v>
      </c>
      <c r="L188" s="52">
        <v>0</v>
      </c>
      <c r="M188" s="52">
        <v>0</v>
      </c>
      <c r="N188" s="34">
        <f t="shared" si="22"/>
        <v>0</v>
      </c>
      <c r="O188" s="34">
        <v>0</v>
      </c>
      <c r="P188" s="34">
        <v>0</v>
      </c>
      <c r="Q188" s="54">
        <v>0</v>
      </c>
      <c r="R188" s="54">
        <v>0</v>
      </c>
      <c r="S188" s="34">
        <v>0</v>
      </c>
      <c r="T188" s="34">
        <v>0</v>
      </c>
      <c r="U188" s="34">
        <f>N188+R188+T188</f>
        <v>0</v>
      </c>
      <c r="V188" s="34">
        <f>SUM(M188*400)</f>
        <v>0</v>
      </c>
      <c r="W188" s="34">
        <v>0</v>
      </c>
      <c r="X188" s="34">
        <v>0</v>
      </c>
      <c r="Y188" s="52">
        <v>0</v>
      </c>
      <c r="Z188" s="52">
        <v>0</v>
      </c>
      <c r="AA188" s="220" t="s">
        <v>349</v>
      </c>
      <c r="AB188" s="34">
        <f>V188+Y188+Z188</f>
        <v>0</v>
      </c>
      <c r="AC188" s="34">
        <f>AB188+U188</f>
        <v>0</v>
      </c>
      <c r="AD188" s="57" t="str">
        <f>A188</f>
        <v>631-D-DUR</v>
      </c>
      <c r="AE188" s="74"/>
    </row>
    <row r="189" spans="1:31" s="31" customFormat="1" ht="27" hidden="1" customHeight="1" x14ac:dyDescent="0.2">
      <c r="A189" s="33" t="s">
        <v>336</v>
      </c>
      <c r="B189" s="33"/>
      <c r="C189" s="28" t="s">
        <v>77</v>
      </c>
      <c r="D189" s="28" t="s">
        <v>50</v>
      </c>
      <c r="E189" s="34" t="s">
        <v>109</v>
      </c>
      <c r="F189" s="122" t="s">
        <v>112</v>
      </c>
      <c r="G189" s="122" t="s">
        <v>112</v>
      </c>
      <c r="H189" s="220" t="s">
        <v>112</v>
      </c>
      <c r="I189" s="123" t="s">
        <v>112</v>
      </c>
      <c r="J189" s="51">
        <v>175</v>
      </c>
      <c r="K189" s="52">
        <v>0</v>
      </c>
      <c r="L189" s="52">
        <v>15</v>
      </c>
      <c r="M189" s="52">
        <f>K189+L189</f>
        <v>15</v>
      </c>
      <c r="N189" s="34">
        <f t="shared" si="22"/>
        <v>2625</v>
      </c>
      <c r="O189" s="34">
        <v>0</v>
      </c>
      <c r="P189" s="34">
        <v>0</v>
      </c>
      <c r="Q189" s="54">
        <v>0</v>
      </c>
      <c r="R189" s="54">
        <f>SUM(P189*Q189*O189)</f>
        <v>0</v>
      </c>
      <c r="S189" s="34">
        <v>0</v>
      </c>
      <c r="T189" s="34">
        <f>(M189*S189)</f>
        <v>0</v>
      </c>
      <c r="U189" s="34">
        <f>N189+R189+T189</f>
        <v>2625</v>
      </c>
      <c r="V189" s="34">
        <f>SUM(M189*400)</f>
        <v>6000</v>
      </c>
      <c r="W189" s="34">
        <v>0</v>
      </c>
      <c r="X189" s="34">
        <v>0</v>
      </c>
      <c r="Y189" s="52">
        <v>0</v>
      </c>
      <c r="Z189" s="124"/>
      <c r="AA189" s="220"/>
      <c r="AB189" s="34">
        <f>V189+Y189+Z189</f>
        <v>6000</v>
      </c>
      <c r="AC189" s="34">
        <f>AB189+U189</f>
        <v>8625</v>
      </c>
      <c r="AD189" s="57" t="str">
        <f>A189</f>
        <v>631-D-DUR</v>
      </c>
      <c r="AE189" s="74"/>
    </row>
    <row r="190" spans="1:31" s="31" customFormat="1" ht="58" customHeight="1" x14ac:dyDescent="0.2">
      <c r="A190" s="33" t="s">
        <v>336</v>
      </c>
      <c r="B190" s="33"/>
      <c r="C190" s="28" t="s">
        <v>77</v>
      </c>
      <c r="D190" s="28" t="s">
        <v>34</v>
      </c>
      <c r="E190" s="34" t="s">
        <v>109</v>
      </c>
      <c r="F190" s="122" t="s">
        <v>112</v>
      </c>
      <c r="G190" s="122" t="s">
        <v>112</v>
      </c>
      <c r="H190" s="220" t="s">
        <v>112</v>
      </c>
      <c r="I190" s="123" t="s">
        <v>112</v>
      </c>
      <c r="J190" s="51">
        <v>175</v>
      </c>
      <c r="K190" s="52">
        <v>0</v>
      </c>
      <c r="L190" s="52">
        <v>22</v>
      </c>
      <c r="M190" s="52">
        <f>K190+L190</f>
        <v>22</v>
      </c>
      <c r="N190" s="34">
        <f t="shared" si="22"/>
        <v>3850</v>
      </c>
      <c r="O190" s="34">
        <v>0</v>
      </c>
      <c r="P190" s="34">
        <v>0</v>
      </c>
      <c r="Q190" s="54">
        <v>0</v>
      </c>
      <c r="R190" s="54">
        <f>SUM(P190*Q190*O190)</f>
        <v>0</v>
      </c>
      <c r="S190" s="34">
        <v>0</v>
      </c>
      <c r="T190" s="34">
        <f>(M190*S190)</f>
        <v>0</v>
      </c>
      <c r="U190" s="34">
        <f>N190+R190+T190</f>
        <v>3850</v>
      </c>
      <c r="V190" s="34">
        <f>SUM(M190*400)</f>
        <v>8800</v>
      </c>
      <c r="W190" s="34">
        <v>0</v>
      </c>
      <c r="X190" s="34">
        <v>0</v>
      </c>
      <c r="Y190" s="52">
        <v>0</v>
      </c>
      <c r="Z190" s="124"/>
      <c r="AA190" s="220"/>
      <c r="AB190" s="34">
        <f>V190+Y190+Z190</f>
        <v>8800</v>
      </c>
      <c r="AC190" s="34">
        <f>AB190+U190</f>
        <v>12650</v>
      </c>
      <c r="AD190" s="57" t="str">
        <f>A190</f>
        <v>631-D-DUR</v>
      </c>
      <c r="AE190" s="74"/>
    </row>
    <row r="191" spans="1:31" s="31" customFormat="1" ht="70" hidden="1" customHeight="1" x14ac:dyDescent="0.2">
      <c r="A191" s="33" t="s">
        <v>350</v>
      </c>
      <c r="B191" s="225" t="s">
        <v>351</v>
      </c>
      <c r="C191" s="28" t="s">
        <v>33</v>
      </c>
      <c r="D191" s="28" t="s">
        <v>103</v>
      </c>
      <c r="E191" s="89" t="s">
        <v>35</v>
      </c>
      <c r="F191" s="120" t="s">
        <v>112</v>
      </c>
      <c r="G191" s="35" t="s">
        <v>352</v>
      </c>
      <c r="H191" s="220">
        <v>0</v>
      </c>
      <c r="I191" s="33" t="s">
        <v>37</v>
      </c>
      <c r="J191" s="51">
        <v>175</v>
      </c>
      <c r="K191" s="52">
        <v>0</v>
      </c>
      <c r="L191" s="52">
        <v>0</v>
      </c>
      <c r="M191" s="52">
        <f>K191+L191</f>
        <v>0</v>
      </c>
      <c r="N191" s="34">
        <f t="shared" si="22"/>
        <v>0</v>
      </c>
      <c r="O191" s="34">
        <v>0</v>
      </c>
      <c r="P191" s="34">
        <v>0</v>
      </c>
      <c r="Q191" s="54">
        <v>0.4</v>
      </c>
      <c r="R191" s="54">
        <f>SUM(P191*Q191*O191)</f>
        <v>0</v>
      </c>
      <c r="S191" s="34">
        <v>0</v>
      </c>
      <c r="T191" s="34">
        <f>(M191*S191)</f>
        <v>0</v>
      </c>
      <c r="U191" s="34">
        <f>N191+R191+T191</f>
        <v>0</v>
      </c>
      <c r="V191" s="34">
        <f>SUM(M191*400)</f>
        <v>0</v>
      </c>
      <c r="W191" s="34">
        <v>0</v>
      </c>
      <c r="X191" s="34">
        <v>0</v>
      </c>
      <c r="Y191" s="52">
        <v>0</v>
      </c>
      <c r="Z191" s="52">
        <v>0</v>
      </c>
      <c r="AA191" s="52"/>
      <c r="AB191" s="34">
        <f>V191+Y191+Z191</f>
        <v>0</v>
      </c>
      <c r="AC191" s="34">
        <f>AB191+U191</f>
        <v>0</v>
      </c>
      <c r="AD191" s="91" t="str">
        <f>A191</f>
        <v>631-F FLE</v>
      </c>
      <c r="AE191" s="74"/>
    </row>
    <row r="192" spans="1:31" s="31" customFormat="1" ht="39" hidden="1" customHeight="1" x14ac:dyDescent="0.2">
      <c r="A192" s="33" t="s">
        <v>350</v>
      </c>
      <c r="B192" s="33"/>
      <c r="C192" s="28" t="s">
        <v>33</v>
      </c>
      <c r="D192" s="28" t="s">
        <v>108</v>
      </c>
      <c r="E192" s="89" t="s">
        <v>35</v>
      </c>
      <c r="F192" s="120" t="s">
        <v>112</v>
      </c>
      <c r="G192" s="35" t="s">
        <v>352</v>
      </c>
      <c r="H192" s="220">
        <v>0</v>
      </c>
      <c r="I192" s="33" t="s">
        <v>37</v>
      </c>
      <c r="J192" s="51">
        <v>175</v>
      </c>
      <c r="K192" s="52">
        <v>0</v>
      </c>
      <c r="L192" s="52">
        <v>8</v>
      </c>
      <c r="M192" s="52">
        <f>K192+L192</f>
        <v>8</v>
      </c>
      <c r="N192" s="34">
        <f t="shared" si="22"/>
        <v>1400</v>
      </c>
      <c r="O192" s="34">
        <v>0</v>
      </c>
      <c r="P192" s="34">
        <v>0</v>
      </c>
      <c r="Q192" s="54">
        <v>0.4</v>
      </c>
      <c r="R192" s="54">
        <f>SUM(P192*Q192*O192)</f>
        <v>0</v>
      </c>
      <c r="S192" s="34">
        <v>0</v>
      </c>
      <c r="T192" s="34">
        <f>(M192*S192)</f>
        <v>0</v>
      </c>
      <c r="U192" s="34">
        <f>N192+R192+T192</f>
        <v>1400</v>
      </c>
      <c r="V192" s="34">
        <f>SUM(M192*400)</f>
        <v>3200</v>
      </c>
      <c r="W192" s="34">
        <v>0</v>
      </c>
      <c r="X192" s="34">
        <v>0</v>
      </c>
      <c r="Y192" s="52">
        <v>0</v>
      </c>
      <c r="Z192" s="52">
        <v>0</v>
      </c>
      <c r="AA192" s="52"/>
      <c r="AB192" s="34">
        <f>V192+Y192+Z192</f>
        <v>3200</v>
      </c>
      <c r="AC192" s="34">
        <f>AB192+U192</f>
        <v>4600</v>
      </c>
      <c r="AD192" s="91" t="str">
        <f>A192</f>
        <v>631-F FLE</v>
      </c>
      <c r="AE192" s="74"/>
    </row>
    <row r="193" spans="1:31" s="31" customFormat="1" ht="40.5" hidden="1" customHeight="1" x14ac:dyDescent="0.2">
      <c r="A193" s="33" t="s">
        <v>350</v>
      </c>
      <c r="B193" s="33"/>
      <c r="C193" s="28" t="s">
        <v>33</v>
      </c>
      <c r="D193" s="28" t="s">
        <v>45</v>
      </c>
      <c r="E193" s="89" t="s">
        <v>35</v>
      </c>
      <c r="F193" s="120" t="s">
        <v>112</v>
      </c>
      <c r="G193" s="35" t="s">
        <v>352</v>
      </c>
      <c r="H193" s="220">
        <v>0</v>
      </c>
      <c r="I193" s="33" t="s">
        <v>37</v>
      </c>
      <c r="J193" s="51">
        <v>175</v>
      </c>
      <c r="K193" s="52">
        <v>0</v>
      </c>
      <c r="L193" s="52">
        <v>9</v>
      </c>
      <c r="M193" s="52">
        <f>K193+L193</f>
        <v>9</v>
      </c>
      <c r="N193" s="34">
        <f t="shared" si="22"/>
        <v>1575</v>
      </c>
      <c r="O193" s="34">
        <v>0</v>
      </c>
      <c r="P193" s="34">
        <v>0</v>
      </c>
      <c r="Q193" s="54">
        <v>0.4</v>
      </c>
      <c r="R193" s="54">
        <f>SUM(P193*Q193*O193)</f>
        <v>0</v>
      </c>
      <c r="S193" s="34">
        <v>0</v>
      </c>
      <c r="T193" s="34">
        <v>0</v>
      </c>
      <c r="U193" s="34">
        <f>N193+R193+T193</f>
        <v>1575</v>
      </c>
      <c r="V193" s="34">
        <f>SUM(M193*400)</f>
        <v>3600</v>
      </c>
      <c r="W193" s="34">
        <v>0</v>
      </c>
      <c r="X193" s="34">
        <v>0</v>
      </c>
      <c r="Y193" s="52">
        <v>0</v>
      </c>
      <c r="Z193" s="52">
        <v>0</v>
      </c>
      <c r="AA193" s="52"/>
      <c r="AB193" s="34">
        <f>V193+Y193+Z193</f>
        <v>3600</v>
      </c>
      <c r="AC193" s="34">
        <f>AB193+U193</f>
        <v>5175</v>
      </c>
      <c r="AD193" s="91" t="str">
        <f>A193</f>
        <v>631-F FLE</v>
      </c>
      <c r="AE193" s="74"/>
    </row>
    <row r="194" spans="1:31" s="31" customFormat="1" ht="39.75" hidden="1" customHeight="1" x14ac:dyDescent="0.2">
      <c r="A194" s="33" t="s">
        <v>350</v>
      </c>
      <c r="B194" s="33"/>
      <c r="C194" s="28" t="s">
        <v>33</v>
      </c>
      <c r="D194" s="118" t="s">
        <v>317</v>
      </c>
      <c r="E194" s="89" t="s">
        <v>35</v>
      </c>
      <c r="F194" s="120" t="s">
        <v>112</v>
      </c>
      <c r="G194" s="35" t="s">
        <v>352</v>
      </c>
      <c r="H194" s="220" t="s">
        <v>112</v>
      </c>
      <c r="I194" s="33" t="s">
        <v>37</v>
      </c>
      <c r="J194" s="51">
        <v>0</v>
      </c>
      <c r="K194" s="52">
        <v>0</v>
      </c>
      <c r="L194" s="52">
        <v>0</v>
      </c>
      <c r="M194" s="52">
        <v>0</v>
      </c>
      <c r="N194" s="34">
        <v>0</v>
      </c>
      <c r="O194" s="34">
        <v>0</v>
      </c>
      <c r="P194" s="34">
        <v>0</v>
      </c>
      <c r="Q194" s="54">
        <v>0</v>
      </c>
      <c r="R194" s="5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224">
        <v>0</v>
      </c>
      <c r="Z194" s="52">
        <v>0</v>
      </c>
      <c r="AA194" s="52"/>
      <c r="AB194" s="34">
        <f>V194+Y194+Z194</f>
        <v>0</v>
      </c>
      <c r="AC194" s="34">
        <f>AB194+U194</f>
        <v>0</v>
      </c>
      <c r="AD194" s="91"/>
      <c r="AE194" s="74"/>
    </row>
    <row r="195" spans="1:31" s="31" customFormat="1" ht="36.75" hidden="1" customHeight="1" x14ac:dyDescent="0.2">
      <c r="A195" s="33" t="s">
        <v>350</v>
      </c>
      <c r="B195" s="33"/>
      <c r="C195" s="28" t="s">
        <v>33</v>
      </c>
      <c r="D195" s="118" t="s">
        <v>317</v>
      </c>
      <c r="E195" s="60">
        <v>0</v>
      </c>
      <c r="F195" s="60">
        <v>15</v>
      </c>
      <c r="G195" s="127" t="s">
        <v>353</v>
      </c>
      <c r="H195" s="220">
        <v>0</v>
      </c>
      <c r="I195" s="33" t="s">
        <v>37</v>
      </c>
      <c r="J195" s="51">
        <v>175</v>
      </c>
      <c r="K195" s="52">
        <v>0</v>
      </c>
      <c r="L195" s="52">
        <v>0</v>
      </c>
      <c r="M195" s="52">
        <f t="shared" ref="M195:M226" si="23">K195+L195</f>
        <v>0</v>
      </c>
      <c r="N195" s="34">
        <f>SUM(M195*175)</f>
        <v>0</v>
      </c>
      <c r="O195" s="34">
        <v>0</v>
      </c>
      <c r="P195" s="34">
        <v>0</v>
      </c>
      <c r="Q195" s="54">
        <v>0</v>
      </c>
      <c r="R195" s="54">
        <f t="shared" ref="R195:R261" si="24">SUM(P195*Q195*O195)</f>
        <v>0</v>
      </c>
      <c r="S195" s="34">
        <v>0</v>
      </c>
      <c r="T195" s="34">
        <f>(M195*S195)</f>
        <v>0</v>
      </c>
      <c r="U195" s="34">
        <f>N195+R195+T195</f>
        <v>0</v>
      </c>
      <c r="V195" s="34">
        <f>SUM(M195*400)</f>
        <v>0</v>
      </c>
      <c r="W195" s="34">
        <v>0</v>
      </c>
      <c r="X195" s="34">
        <v>0</v>
      </c>
      <c r="Y195" s="52">
        <v>0</v>
      </c>
      <c r="Z195" s="224">
        <v>7770</v>
      </c>
      <c r="AA195" s="220" t="s">
        <v>354</v>
      </c>
      <c r="AB195" s="34">
        <f>V195+Y195+Z195</f>
        <v>7770</v>
      </c>
      <c r="AC195" s="34">
        <f>AB195+U195</f>
        <v>7770</v>
      </c>
      <c r="AD195" s="91" t="str">
        <f>A195</f>
        <v>631-F FLE</v>
      </c>
      <c r="AE195" s="74"/>
    </row>
    <row r="196" spans="1:31" s="31" customFormat="1" ht="36.75" hidden="1" customHeight="1" x14ac:dyDescent="0.2">
      <c r="A196" s="33" t="s">
        <v>350</v>
      </c>
      <c r="B196" s="33"/>
      <c r="C196" s="28" t="s">
        <v>33</v>
      </c>
      <c r="D196" s="118" t="s">
        <v>317</v>
      </c>
      <c r="E196" s="60">
        <v>0</v>
      </c>
      <c r="F196" s="60">
        <v>15</v>
      </c>
      <c r="G196" s="127" t="s">
        <v>355</v>
      </c>
      <c r="H196" s="220">
        <v>0</v>
      </c>
      <c r="I196" s="33" t="s">
        <v>37</v>
      </c>
      <c r="J196" s="51">
        <v>175</v>
      </c>
      <c r="K196" s="52">
        <v>0</v>
      </c>
      <c r="L196" s="52">
        <v>0</v>
      </c>
      <c r="M196" s="52">
        <f t="shared" si="23"/>
        <v>0</v>
      </c>
      <c r="N196" s="34">
        <f>SUM(M196*175)</f>
        <v>0</v>
      </c>
      <c r="O196" s="34">
        <v>0</v>
      </c>
      <c r="P196" s="34">
        <v>0</v>
      </c>
      <c r="Q196" s="54">
        <v>0</v>
      </c>
      <c r="R196" s="54">
        <f t="shared" si="24"/>
        <v>0</v>
      </c>
      <c r="S196" s="34">
        <v>0</v>
      </c>
      <c r="T196" s="34">
        <f>(M196*S196)</f>
        <v>0</v>
      </c>
      <c r="U196" s="34">
        <f>N196+R196+T196</f>
        <v>0</v>
      </c>
      <c r="V196" s="34">
        <f>SUM(M196*400)</f>
        <v>0</v>
      </c>
      <c r="W196" s="34">
        <v>0</v>
      </c>
      <c r="X196" s="34">
        <v>0</v>
      </c>
      <c r="Y196" s="52">
        <v>0</v>
      </c>
      <c r="Z196" s="224">
        <v>4485</v>
      </c>
      <c r="AA196" s="220" t="s">
        <v>356</v>
      </c>
      <c r="AB196" s="34">
        <f>V196+Y196+Z196</f>
        <v>4485</v>
      </c>
      <c r="AC196" s="34">
        <f>AB196+U196</f>
        <v>4485</v>
      </c>
      <c r="AD196" s="91" t="str">
        <f>A196</f>
        <v>631-F FLE</v>
      </c>
      <c r="AE196" s="74"/>
    </row>
    <row r="197" spans="1:31" s="31" customFormat="1" ht="48" hidden="1" customHeight="1" x14ac:dyDescent="0.2">
      <c r="A197" s="33" t="s">
        <v>350</v>
      </c>
      <c r="B197" s="33"/>
      <c r="C197" s="28" t="s">
        <v>33</v>
      </c>
      <c r="D197" s="118" t="s">
        <v>317</v>
      </c>
      <c r="E197" s="121">
        <v>6990</v>
      </c>
      <c r="F197" s="129" t="s">
        <v>112</v>
      </c>
      <c r="G197" s="118" t="s">
        <v>357</v>
      </c>
      <c r="H197" s="220">
        <v>0</v>
      </c>
      <c r="I197" s="33" t="s">
        <v>37</v>
      </c>
      <c r="J197" s="51">
        <v>0</v>
      </c>
      <c r="K197" s="52">
        <v>0</v>
      </c>
      <c r="L197" s="52">
        <v>0</v>
      </c>
      <c r="M197" s="52">
        <f t="shared" si="23"/>
        <v>0</v>
      </c>
      <c r="N197" s="34">
        <f>SUM(M197*175)</f>
        <v>0</v>
      </c>
      <c r="O197" s="34">
        <v>0</v>
      </c>
      <c r="P197" s="34">
        <v>0</v>
      </c>
      <c r="Q197" s="54">
        <v>0</v>
      </c>
      <c r="R197" s="54">
        <f t="shared" si="24"/>
        <v>0</v>
      </c>
      <c r="S197" s="34">
        <v>0</v>
      </c>
      <c r="T197" s="34">
        <v>0</v>
      </c>
      <c r="U197" s="34">
        <f>N197+R197+T197</f>
        <v>0</v>
      </c>
      <c r="V197" s="34">
        <f>SUM(M197*400)</f>
        <v>0</v>
      </c>
      <c r="W197" s="34">
        <v>0</v>
      </c>
      <c r="X197" s="34">
        <v>0</v>
      </c>
      <c r="Y197" s="52">
        <v>0</v>
      </c>
      <c r="Z197" s="52">
        <v>0</v>
      </c>
      <c r="AA197" s="220" t="s">
        <v>357</v>
      </c>
      <c r="AB197" s="34">
        <f>V197+Y197+Z197</f>
        <v>0</v>
      </c>
      <c r="AC197" s="34">
        <f>AB197+U197</f>
        <v>0</v>
      </c>
      <c r="AD197" s="91" t="str">
        <f>A197</f>
        <v>631-F FLE</v>
      </c>
      <c r="AE197" s="74"/>
    </row>
    <row r="198" spans="1:31" s="31" customFormat="1" ht="34.5" hidden="1" customHeight="1" x14ac:dyDescent="0.2">
      <c r="A198" s="33" t="s">
        <v>350</v>
      </c>
      <c r="B198" s="33"/>
      <c r="C198" s="28" t="s">
        <v>33</v>
      </c>
      <c r="D198" s="28" t="s">
        <v>50</v>
      </c>
      <c r="E198" s="89" t="s">
        <v>35</v>
      </c>
      <c r="F198" s="120" t="s">
        <v>112</v>
      </c>
      <c r="G198" s="35" t="s">
        <v>352</v>
      </c>
      <c r="H198" s="220">
        <v>0</v>
      </c>
      <c r="I198" s="33" t="s">
        <v>37</v>
      </c>
      <c r="J198" s="51">
        <v>175</v>
      </c>
      <c r="K198" s="52">
        <v>0</v>
      </c>
      <c r="L198" s="52">
        <v>5</v>
      </c>
      <c r="M198" s="52">
        <f t="shared" si="23"/>
        <v>5</v>
      </c>
      <c r="N198" s="34">
        <f>SUM(M198*175)</f>
        <v>875</v>
      </c>
      <c r="O198" s="34">
        <v>0</v>
      </c>
      <c r="P198" s="34">
        <v>0</v>
      </c>
      <c r="Q198" s="54">
        <v>0</v>
      </c>
      <c r="R198" s="54">
        <f t="shared" si="24"/>
        <v>0</v>
      </c>
      <c r="S198" s="34">
        <v>0</v>
      </c>
      <c r="T198" s="34">
        <f>(M198*S198)</f>
        <v>0</v>
      </c>
      <c r="U198" s="34">
        <f>N198+R198+T198</f>
        <v>875</v>
      </c>
      <c r="V198" s="34">
        <f>SUM(M198*400)</f>
        <v>2000</v>
      </c>
      <c r="W198" s="34">
        <v>0</v>
      </c>
      <c r="X198" s="34">
        <v>0</v>
      </c>
      <c r="Y198" s="52">
        <v>0</v>
      </c>
      <c r="Z198" s="52">
        <v>0</v>
      </c>
      <c r="AA198" s="52"/>
      <c r="AB198" s="34">
        <f>V198+Y198+Z198</f>
        <v>2000</v>
      </c>
      <c r="AC198" s="34">
        <f>AB198+U198</f>
        <v>2875</v>
      </c>
      <c r="AD198" s="91" t="str">
        <f>A198</f>
        <v>631-F FLE</v>
      </c>
      <c r="AE198" s="74"/>
    </row>
    <row r="199" spans="1:31" s="31" customFormat="1" ht="41.25" customHeight="1" x14ac:dyDescent="0.2">
      <c r="A199" s="33" t="s">
        <v>350</v>
      </c>
      <c r="B199" s="33"/>
      <c r="C199" s="28" t="s">
        <v>33</v>
      </c>
      <c r="D199" s="28" t="s">
        <v>34</v>
      </c>
      <c r="E199" s="89" t="s">
        <v>35</v>
      </c>
      <c r="F199" s="120" t="s">
        <v>112</v>
      </c>
      <c r="G199" s="35" t="s">
        <v>352</v>
      </c>
      <c r="H199" s="220">
        <v>0</v>
      </c>
      <c r="I199" s="33" t="s">
        <v>37</v>
      </c>
      <c r="J199" s="51">
        <v>175</v>
      </c>
      <c r="K199" s="52">
        <v>0</v>
      </c>
      <c r="L199" s="52">
        <v>8</v>
      </c>
      <c r="M199" s="52">
        <f t="shared" si="23"/>
        <v>8</v>
      </c>
      <c r="N199" s="34">
        <f>SUM(M199*175)</f>
        <v>1400</v>
      </c>
      <c r="O199" s="34">
        <v>0</v>
      </c>
      <c r="P199" s="34">
        <v>0</v>
      </c>
      <c r="Q199" s="54">
        <v>0</v>
      </c>
      <c r="R199" s="54">
        <f t="shared" si="24"/>
        <v>0</v>
      </c>
      <c r="S199" s="34">
        <v>0</v>
      </c>
      <c r="T199" s="34">
        <f>(M199*S199)</f>
        <v>0</v>
      </c>
      <c r="U199" s="34">
        <f>N199+R199+T199</f>
        <v>1400</v>
      </c>
      <c r="V199" s="34">
        <f>SUM(M199*400)</f>
        <v>3200</v>
      </c>
      <c r="W199" s="34">
        <v>0</v>
      </c>
      <c r="X199" s="34">
        <v>0</v>
      </c>
      <c r="Y199" s="52">
        <v>0</v>
      </c>
      <c r="Z199" s="52">
        <v>0</v>
      </c>
      <c r="AA199" s="52"/>
      <c r="AB199" s="34">
        <f>V199+Y199+Z199</f>
        <v>3200</v>
      </c>
      <c r="AC199" s="34">
        <f>AB199+U199</f>
        <v>4600</v>
      </c>
      <c r="AD199" s="91" t="str">
        <f>A199</f>
        <v>631-F FLE</v>
      </c>
      <c r="AE199" s="74"/>
    </row>
    <row r="200" spans="1:31" s="31" customFormat="1" ht="50" hidden="1" customHeight="1" x14ac:dyDescent="0.2">
      <c r="A200" s="33" t="s">
        <v>358</v>
      </c>
      <c r="B200" s="33"/>
      <c r="C200" s="28" t="s">
        <v>77</v>
      </c>
      <c r="D200" s="28" t="s">
        <v>103</v>
      </c>
      <c r="E200" s="35" t="s">
        <v>181</v>
      </c>
      <c r="F200" s="35" t="s">
        <v>166</v>
      </c>
      <c r="G200" s="35" t="s">
        <v>359</v>
      </c>
      <c r="H200" s="220">
        <v>42</v>
      </c>
      <c r="I200" s="33" t="s">
        <v>48</v>
      </c>
      <c r="J200" s="51">
        <v>585</v>
      </c>
      <c r="K200" s="52">
        <v>17</v>
      </c>
      <c r="L200" s="52">
        <v>0</v>
      </c>
      <c r="M200" s="52">
        <f t="shared" si="23"/>
        <v>17</v>
      </c>
      <c r="N200" s="34">
        <f t="shared" ref="N200:N266" si="25">(J200*M200)</f>
        <v>9945</v>
      </c>
      <c r="O200" s="34">
        <v>28</v>
      </c>
      <c r="P200" s="34">
        <v>36</v>
      </c>
      <c r="Q200" s="54">
        <v>0.4</v>
      </c>
      <c r="R200" s="54">
        <f t="shared" si="24"/>
        <v>403.2</v>
      </c>
      <c r="S200" s="34">
        <v>0</v>
      </c>
      <c r="T200" s="34">
        <v>0</v>
      </c>
      <c r="U200" s="34">
        <f>N200+R200+T200</f>
        <v>10348.200000000001</v>
      </c>
      <c r="V200" s="34">
        <f>M200*200</f>
        <v>3400</v>
      </c>
      <c r="W200" s="34">
        <v>1</v>
      </c>
      <c r="X200" s="34">
        <v>200</v>
      </c>
      <c r="Y200" s="52">
        <f t="shared" ref="Y200:Y266" si="26">SUM(X200*W200)</f>
        <v>200</v>
      </c>
      <c r="Z200" s="52">
        <v>0</v>
      </c>
      <c r="AA200" s="52"/>
      <c r="AB200" s="34">
        <f>V200+Y200+Z200</f>
        <v>3600</v>
      </c>
      <c r="AC200" s="34">
        <f>SUM(AB200+U200)</f>
        <v>13948.2</v>
      </c>
      <c r="AD200" s="57" t="str">
        <f>A200</f>
        <v>633-PR</v>
      </c>
      <c r="AE200" s="74" t="s">
        <v>361</v>
      </c>
    </row>
    <row r="201" spans="1:31" s="31" customFormat="1" ht="65.25" hidden="1" customHeight="1" x14ac:dyDescent="0.2">
      <c r="A201" s="33" t="s">
        <v>358</v>
      </c>
      <c r="B201" s="33"/>
      <c r="C201" s="28" t="s">
        <v>77</v>
      </c>
      <c r="D201" s="28" t="s">
        <v>103</v>
      </c>
      <c r="E201" s="35" t="s">
        <v>362</v>
      </c>
      <c r="F201" s="35" t="s">
        <v>363</v>
      </c>
      <c r="G201" s="35" t="s">
        <v>364</v>
      </c>
      <c r="H201" s="220">
        <v>42</v>
      </c>
      <c r="I201" s="33" t="s">
        <v>48</v>
      </c>
      <c r="J201" s="51">
        <v>585</v>
      </c>
      <c r="K201" s="52">
        <v>0</v>
      </c>
      <c r="L201" s="52">
        <v>17</v>
      </c>
      <c r="M201" s="52">
        <f t="shared" si="23"/>
        <v>17</v>
      </c>
      <c r="N201" s="34">
        <f t="shared" si="25"/>
        <v>9945</v>
      </c>
      <c r="O201" s="34">
        <v>28</v>
      </c>
      <c r="P201" s="34">
        <v>17</v>
      </c>
      <c r="Q201" s="54">
        <v>0.4</v>
      </c>
      <c r="R201" s="54">
        <f t="shared" si="24"/>
        <v>190.40000000000003</v>
      </c>
      <c r="S201" s="34">
        <v>0</v>
      </c>
      <c r="T201" s="34">
        <v>0</v>
      </c>
      <c r="U201" s="34">
        <f>N201+R201+T201</f>
        <v>10135.4</v>
      </c>
      <c r="V201" s="34">
        <f>M201*200</f>
        <v>3400</v>
      </c>
      <c r="W201" s="34">
        <v>1</v>
      </c>
      <c r="X201" s="34">
        <v>170</v>
      </c>
      <c r="Y201" s="52">
        <f t="shared" si="26"/>
        <v>170</v>
      </c>
      <c r="Z201" s="52">
        <v>0</v>
      </c>
      <c r="AA201" s="52"/>
      <c r="AB201" s="34">
        <f>V201+Y201+Z201</f>
        <v>3570</v>
      </c>
      <c r="AC201" s="34">
        <f>SUM(AB201+U201)</f>
        <v>13705.4</v>
      </c>
      <c r="AD201" s="57" t="str">
        <f>A201</f>
        <v>633-PR</v>
      </c>
      <c r="AE201" s="74"/>
    </row>
    <row r="202" spans="1:31" s="31" customFormat="1" ht="62.25" hidden="1" customHeight="1" x14ac:dyDescent="0.2">
      <c r="A202" s="178" t="s">
        <v>358</v>
      </c>
      <c r="B202" s="178" t="s">
        <v>675</v>
      </c>
      <c r="C202" s="179" t="s">
        <v>77</v>
      </c>
      <c r="D202" s="179" t="s">
        <v>103</v>
      </c>
      <c r="E202" s="180" t="s">
        <v>185</v>
      </c>
      <c r="F202" s="180" t="s">
        <v>366</v>
      </c>
      <c r="G202" s="180" t="s">
        <v>364</v>
      </c>
      <c r="H202" s="220">
        <v>42</v>
      </c>
      <c r="I202" s="33" t="s">
        <v>172</v>
      </c>
      <c r="J202" s="51">
        <v>585</v>
      </c>
      <c r="K202" s="181">
        <v>15</v>
      </c>
      <c r="L202" s="181">
        <v>0</v>
      </c>
      <c r="M202" s="52">
        <f t="shared" si="23"/>
        <v>15</v>
      </c>
      <c r="N202" s="34">
        <f t="shared" si="25"/>
        <v>8775</v>
      </c>
      <c r="O202" s="34">
        <v>14</v>
      </c>
      <c r="P202" s="34">
        <v>55</v>
      </c>
      <c r="Q202" s="54">
        <v>0.4</v>
      </c>
      <c r="R202" s="54">
        <f t="shared" si="24"/>
        <v>308</v>
      </c>
      <c r="S202" s="34">
        <v>0</v>
      </c>
      <c r="T202" s="34">
        <v>0</v>
      </c>
      <c r="U202" s="34">
        <f>N202+R202+T202</f>
        <v>9083</v>
      </c>
      <c r="V202" s="34">
        <f>M202*200</f>
        <v>3000</v>
      </c>
      <c r="W202" s="34">
        <v>1</v>
      </c>
      <c r="X202" s="34">
        <v>176</v>
      </c>
      <c r="Y202" s="52">
        <f t="shared" si="26"/>
        <v>176</v>
      </c>
      <c r="Z202" s="52">
        <v>0</v>
      </c>
      <c r="AA202" s="52"/>
      <c r="AB202" s="34">
        <f>V202+Y202+Z202</f>
        <v>3176</v>
      </c>
      <c r="AC202" s="34">
        <f>SUM(AB202+U202)</f>
        <v>12259</v>
      </c>
      <c r="AD202" s="57" t="str">
        <f>A202</f>
        <v>633-PR</v>
      </c>
      <c r="AE202" s="74"/>
    </row>
    <row r="203" spans="1:31" s="31" customFormat="1" ht="47" hidden="1" customHeight="1" x14ac:dyDescent="0.2">
      <c r="A203" s="116" t="s">
        <v>358</v>
      </c>
      <c r="B203" s="116" t="s">
        <v>32</v>
      </c>
      <c r="C203" s="28" t="s">
        <v>77</v>
      </c>
      <c r="D203" s="28" t="s">
        <v>108</v>
      </c>
      <c r="E203" s="35" t="s">
        <v>368</v>
      </c>
      <c r="F203" s="35" t="s">
        <v>369</v>
      </c>
      <c r="G203" s="35" t="s">
        <v>359</v>
      </c>
      <c r="H203" s="220">
        <v>42</v>
      </c>
      <c r="I203" s="33" t="s">
        <v>48</v>
      </c>
      <c r="J203" s="51">
        <v>585</v>
      </c>
      <c r="K203" s="52">
        <v>20</v>
      </c>
      <c r="L203" s="52">
        <v>0</v>
      </c>
      <c r="M203" s="52">
        <f t="shared" si="23"/>
        <v>20</v>
      </c>
      <c r="N203" s="34">
        <f t="shared" si="25"/>
        <v>11700</v>
      </c>
      <c r="O203" s="34">
        <v>28</v>
      </c>
      <c r="P203" s="34">
        <v>68</v>
      </c>
      <c r="Q203" s="54">
        <v>0.4</v>
      </c>
      <c r="R203" s="54">
        <f t="shared" si="24"/>
        <v>761.60000000000014</v>
      </c>
      <c r="S203" s="34">
        <v>0</v>
      </c>
      <c r="T203" s="34">
        <v>0</v>
      </c>
      <c r="U203" s="34">
        <f>N203+R203+T203</f>
        <v>12461.6</v>
      </c>
      <c r="V203" s="34">
        <f>M203*200</f>
        <v>4000</v>
      </c>
      <c r="W203" s="34">
        <v>1</v>
      </c>
      <c r="X203" s="34">
        <v>313</v>
      </c>
      <c r="Y203" s="52">
        <f t="shared" si="26"/>
        <v>313</v>
      </c>
      <c r="Z203" s="52">
        <v>0</v>
      </c>
      <c r="AA203" s="52"/>
      <c r="AB203" s="34">
        <f>V203+Y203+Z203</f>
        <v>4313</v>
      </c>
      <c r="AC203" s="34">
        <f>SUM(AB203+U203)</f>
        <v>16774.599999999999</v>
      </c>
      <c r="AD203" s="57" t="str">
        <f>A203</f>
        <v>633-PR</v>
      </c>
      <c r="AE203" s="74" t="s">
        <v>270</v>
      </c>
    </row>
    <row r="204" spans="1:31" s="31" customFormat="1" ht="47" hidden="1" customHeight="1" x14ac:dyDescent="0.2">
      <c r="A204" s="231" t="s">
        <v>358</v>
      </c>
      <c r="B204" s="231" t="s">
        <v>662</v>
      </c>
      <c r="C204" s="179" t="s">
        <v>77</v>
      </c>
      <c r="D204" s="179" t="s">
        <v>108</v>
      </c>
      <c r="E204" s="180" t="s">
        <v>207</v>
      </c>
      <c r="F204" s="180" t="s">
        <v>369</v>
      </c>
      <c r="G204" s="180" t="s">
        <v>359</v>
      </c>
      <c r="H204" s="220">
        <v>42</v>
      </c>
      <c r="I204" s="33" t="s">
        <v>48</v>
      </c>
      <c r="J204" s="51">
        <v>585</v>
      </c>
      <c r="K204" s="181">
        <v>15</v>
      </c>
      <c r="L204" s="181">
        <v>0</v>
      </c>
      <c r="M204" s="52">
        <f t="shared" si="23"/>
        <v>15</v>
      </c>
      <c r="N204" s="34">
        <f t="shared" si="25"/>
        <v>8775</v>
      </c>
      <c r="O204" s="34">
        <v>28</v>
      </c>
      <c r="P204" s="34">
        <v>12</v>
      </c>
      <c r="Q204" s="54">
        <v>0.4</v>
      </c>
      <c r="R204" s="54">
        <f t="shared" si="24"/>
        <v>134.40000000000003</v>
      </c>
      <c r="S204" s="34">
        <v>0</v>
      </c>
      <c r="T204" s="34">
        <v>0</v>
      </c>
      <c r="U204" s="34">
        <f>N204+R204+T204</f>
        <v>8909.4</v>
      </c>
      <c r="V204" s="34">
        <f>M204*200</f>
        <v>3000</v>
      </c>
      <c r="W204" s="34">
        <v>1</v>
      </c>
      <c r="X204" s="34">
        <v>205</v>
      </c>
      <c r="Y204" s="52">
        <f t="shared" si="26"/>
        <v>205</v>
      </c>
      <c r="Z204" s="52">
        <v>0</v>
      </c>
      <c r="AA204" s="52"/>
      <c r="AB204" s="34">
        <f>V204+Y204+Z204</f>
        <v>3205</v>
      </c>
      <c r="AC204" s="34">
        <f>SUM(AB204+U204)</f>
        <v>12114.4</v>
      </c>
      <c r="AD204" s="57" t="str">
        <f>A204</f>
        <v>633-PR</v>
      </c>
      <c r="AE204" s="74" t="s">
        <v>371</v>
      </c>
    </row>
    <row r="205" spans="1:31" s="31" customFormat="1" ht="56" hidden="1" customHeight="1" x14ac:dyDescent="0.2">
      <c r="A205" s="116" t="s">
        <v>358</v>
      </c>
      <c r="B205" s="116"/>
      <c r="C205" s="28" t="s">
        <v>77</v>
      </c>
      <c r="D205" s="28" t="s">
        <v>108</v>
      </c>
      <c r="E205" s="35" t="s">
        <v>111</v>
      </c>
      <c r="F205" s="35" t="s">
        <v>369</v>
      </c>
      <c r="G205" s="35" t="s">
        <v>364</v>
      </c>
      <c r="H205" s="220">
        <v>42</v>
      </c>
      <c r="I205" s="33" t="s">
        <v>48</v>
      </c>
      <c r="J205" s="51">
        <v>585</v>
      </c>
      <c r="K205" s="52">
        <v>19</v>
      </c>
      <c r="L205" s="52">
        <v>0</v>
      </c>
      <c r="M205" s="52">
        <f t="shared" si="23"/>
        <v>19</v>
      </c>
      <c r="N205" s="34">
        <f t="shared" si="25"/>
        <v>11115</v>
      </c>
      <c r="O205" s="34">
        <v>28</v>
      </c>
      <c r="P205" s="34">
        <v>24</v>
      </c>
      <c r="Q205" s="54">
        <v>0.4</v>
      </c>
      <c r="R205" s="54">
        <f t="shared" si="24"/>
        <v>268.80000000000007</v>
      </c>
      <c r="S205" s="34">
        <v>0</v>
      </c>
      <c r="T205" s="34">
        <v>0</v>
      </c>
      <c r="U205" s="34">
        <f>N205+R205+T205</f>
        <v>11383.8</v>
      </c>
      <c r="V205" s="34">
        <f>M205*200</f>
        <v>3800</v>
      </c>
      <c r="W205" s="34">
        <v>1</v>
      </c>
      <c r="X205" s="34">
        <v>225</v>
      </c>
      <c r="Y205" s="52">
        <f t="shared" si="26"/>
        <v>225</v>
      </c>
      <c r="Z205" s="52">
        <v>0</v>
      </c>
      <c r="AA205" s="52"/>
      <c r="AB205" s="34">
        <f>V205+Y205+Z205</f>
        <v>4025</v>
      </c>
      <c r="AC205" s="34">
        <f>SUM(AB205+U205)</f>
        <v>15408.8</v>
      </c>
      <c r="AD205" s="57" t="str">
        <f>A205</f>
        <v>633-PR</v>
      </c>
      <c r="AE205" s="74"/>
    </row>
    <row r="206" spans="1:31" s="31" customFormat="1" ht="51" hidden="1" customHeight="1" x14ac:dyDescent="0.2">
      <c r="A206" s="116" t="s">
        <v>358</v>
      </c>
      <c r="B206" s="116"/>
      <c r="C206" s="28" t="s">
        <v>77</v>
      </c>
      <c r="D206" s="28" t="s">
        <v>50</v>
      </c>
      <c r="E206" s="35" t="s">
        <v>373</v>
      </c>
      <c r="F206" s="35" t="s">
        <v>369</v>
      </c>
      <c r="G206" s="35" t="s">
        <v>364</v>
      </c>
      <c r="H206" s="220">
        <v>42</v>
      </c>
      <c r="I206" s="33" t="s">
        <v>48</v>
      </c>
      <c r="J206" s="51">
        <v>585</v>
      </c>
      <c r="K206" s="52">
        <v>0</v>
      </c>
      <c r="L206" s="52">
        <v>19</v>
      </c>
      <c r="M206" s="52">
        <f t="shared" si="23"/>
        <v>19</v>
      </c>
      <c r="N206" s="34">
        <f t="shared" si="25"/>
        <v>11115</v>
      </c>
      <c r="O206" s="53">
        <v>28</v>
      </c>
      <c r="P206" s="53">
        <v>30</v>
      </c>
      <c r="Q206" s="71">
        <v>0.4</v>
      </c>
      <c r="R206" s="71">
        <f t="shared" si="24"/>
        <v>336</v>
      </c>
      <c r="S206" s="53">
        <v>0</v>
      </c>
      <c r="T206" s="34">
        <f>(M206*S206)</f>
        <v>0</v>
      </c>
      <c r="U206" s="34">
        <f>N206+R206+T206</f>
        <v>11451</v>
      </c>
      <c r="V206" s="53">
        <f>M206*200</f>
        <v>3800</v>
      </c>
      <c r="W206" s="53">
        <v>1</v>
      </c>
      <c r="X206" s="53">
        <v>310</v>
      </c>
      <c r="Y206" s="52">
        <f t="shared" si="26"/>
        <v>310</v>
      </c>
      <c r="Z206" s="46">
        <v>0</v>
      </c>
      <c r="AA206" s="46"/>
      <c r="AB206" s="34">
        <f>V206+Y206+Z206</f>
        <v>4110</v>
      </c>
      <c r="AC206" s="34">
        <f>AB206+U206</f>
        <v>15561</v>
      </c>
      <c r="AD206" s="57" t="str">
        <f>A206</f>
        <v>633-PR</v>
      </c>
      <c r="AE206" s="74"/>
    </row>
    <row r="207" spans="1:31" s="31" customFormat="1" ht="54" hidden="1" customHeight="1" x14ac:dyDescent="0.2">
      <c r="A207" s="116" t="s">
        <v>375</v>
      </c>
      <c r="B207" s="116" t="s">
        <v>32</v>
      </c>
      <c r="C207" s="28" t="s">
        <v>77</v>
      </c>
      <c r="D207" s="28" t="s">
        <v>103</v>
      </c>
      <c r="E207" s="89" t="s">
        <v>181</v>
      </c>
      <c r="F207" s="35" t="s">
        <v>376</v>
      </c>
      <c r="G207" s="35" t="s">
        <v>377</v>
      </c>
      <c r="H207" s="220">
        <v>42</v>
      </c>
      <c r="I207" s="33" t="s">
        <v>48</v>
      </c>
      <c r="J207" s="51">
        <v>585</v>
      </c>
      <c r="K207" s="52">
        <v>0</v>
      </c>
      <c r="L207" s="52">
        <v>17</v>
      </c>
      <c r="M207" s="52">
        <f t="shared" si="23"/>
        <v>17</v>
      </c>
      <c r="N207" s="34">
        <f t="shared" si="25"/>
        <v>9945</v>
      </c>
      <c r="O207" s="53">
        <v>28</v>
      </c>
      <c r="P207" s="53">
        <v>36</v>
      </c>
      <c r="Q207" s="71">
        <v>0.4</v>
      </c>
      <c r="R207" s="71">
        <f t="shared" si="24"/>
        <v>403.2</v>
      </c>
      <c r="S207" s="53">
        <v>0</v>
      </c>
      <c r="T207" s="34">
        <f>(M207*S207)</f>
        <v>0</v>
      </c>
      <c r="U207" s="34">
        <f>N207+R207+T207</f>
        <v>10348.200000000001</v>
      </c>
      <c r="V207" s="53">
        <f>M207*200</f>
        <v>3400</v>
      </c>
      <c r="W207" s="53">
        <v>1</v>
      </c>
      <c r="X207" s="53">
        <v>200</v>
      </c>
      <c r="Y207" s="52">
        <f t="shared" si="26"/>
        <v>200</v>
      </c>
      <c r="Z207" s="46">
        <v>0</v>
      </c>
      <c r="AA207" s="46"/>
      <c r="AB207" s="34">
        <f>V207+Y207+Z207</f>
        <v>3600</v>
      </c>
      <c r="AC207" s="34">
        <f>AB207+U207</f>
        <v>13948.2</v>
      </c>
      <c r="AD207" s="57" t="str">
        <f>A207</f>
        <v>634-PR</v>
      </c>
      <c r="AE207" s="74" t="s">
        <v>379</v>
      </c>
    </row>
    <row r="208" spans="1:31" s="36" customFormat="1" ht="44" hidden="1" customHeight="1" x14ac:dyDescent="0.2">
      <c r="A208" s="230" t="s">
        <v>375</v>
      </c>
      <c r="B208" s="130" t="s">
        <v>32</v>
      </c>
      <c r="C208" s="63" t="s">
        <v>77</v>
      </c>
      <c r="D208" s="63" t="s">
        <v>108</v>
      </c>
      <c r="E208" s="95" t="s">
        <v>380</v>
      </c>
      <c r="F208" s="37" t="s">
        <v>381</v>
      </c>
      <c r="G208" s="37" t="s">
        <v>382</v>
      </c>
      <c r="H208" s="245">
        <v>42</v>
      </c>
      <c r="I208" s="62" t="s">
        <v>48</v>
      </c>
      <c r="J208" s="39">
        <v>585</v>
      </c>
      <c r="K208" s="40">
        <v>0</v>
      </c>
      <c r="L208" s="40">
        <v>0</v>
      </c>
      <c r="M208" s="40">
        <f t="shared" si="23"/>
        <v>0</v>
      </c>
      <c r="N208" s="41">
        <f t="shared" si="25"/>
        <v>0</v>
      </c>
      <c r="O208" s="42">
        <v>0</v>
      </c>
      <c r="P208" s="42">
        <v>78</v>
      </c>
      <c r="Q208" s="67">
        <v>0.4</v>
      </c>
      <c r="R208" s="67">
        <f t="shared" si="24"/>
        <v>0</v>
      </c>
      <c r="S208" s="42">
        <v>0</v>
      </c>
      <c r="T208" s="41">
        <v>0</v>
      </c>
      <c r="U208" s="41">
        <f>N208+R208+T208</f>
        <v>0</v>
      </c>
      <c r="V208" s="42">
        <f>M208*200</f>
        <v>0</v>
      </c>
      <c r="W208" s="42">
        <v>0</v>
      </c>
      <c r="X208" s="42">
        <v>385</v>
      </c>
      <c r="Y208" s="40">
        <f t="shared" si="26"/>
        <v>0</v>
      </c>
      <c r="Z208" s="45">
        <v>0</v>
      </c>
      <c r="AA208" s="45"/>
      <c r="AB208" s="41">
        <f>V208+Y208+Z208</f>
        <v>0</v>
      </c>
      <c r="AC208" s="41">
        <f>AB208+U208</f>
        <v>0</v>
      </c>
      <c r="AD208" s="49" t="str">
        <f>A208</f>
        <v>634-PR</v>
      </c>
      <c r="AE208" s="74"/>
    </row>
    <row r="209" spans="1:31" s="31" customFormat="1" ht="33" hidden="1" customHeight="1" x14ac:dyDescent="0.2">
      <c r="A209" s="229" t="s">
        <v>375</v>
      </c>
      <c r="B209" s="33" t="s">
        <v>611</v>
      </c>
      <c r="C209" s="28" t="s">
        <v>77</v>
      </c>
      <c r="D209" s="28" t="s">
        <v>45</v>
      </c>
      <c r="E209" s="35" t="s">
        <v>148</v>
      </c>
      <c r="F209" s="35" t="s">
        <v>149</v>
      </c>
      <c r="G209" s="35" t="s">
        <v>382</v>
      </c>
      <c r="H209" s="220">
        <v>42</v>
      </c>
      <c r="I209" s="33" t="s">
        <v>48</v>
      </c>
      <c r="J209" s="51">
        <v>585</v>
      </c>
      <c r="K209" s="52">
        <v>0</v>
      </c>
      <c r="L209" s="52">
        <v>0</v>
      </c>
      <c r="M209" s="52">
        <f t="shared" si="23"/>
        <v>0</v>
      </c>
      <c r="N209" s="34">
        <f t="shared" si="25"/>
        <v>0</v>
      </c>
      <c r="O209" s="53">
        <v>0</v>
      </c>
      <c r="P209" s="53">
        <v>10</v>
      </c>
      <c r="Q209" s="71">
        <v>0.4</v>
      </c>
      <c r="R209" s="54">
        <f t="shared" si="24"/>
        <v>0</v>
      </c>
      <c r="S209" s="53">
        <v>300</v>
      </c>
      <c r="T209" s="34">
        <f>(M209*S209)</f>
        <v>0</v>
      </c>
      <c r="U209" s="34">
        <f>N209+R209+T209</f>
        <v>0</v>
      </c>
      <c r="V209" s="34">
        <f>M209*200</f>
        <v>0</v>
      </c>
      <c r="W209" s="53">
        <v>0</v>
      </c>
      <c r="X209" s="53">
        <v>750</v>
      </c>
      <c r="Y209" s="52">
        <f t="shared" si="26"/>
        <v>0</v>
      </c>
      <c r="Z209" s="46"/>
      <c r="AA209" s="46"/>
      <c r="AB209" s="34">
        <f>V209+Y209+Z209</f>
        <v>0</v>
      </c>
      <c r="AC209" s="34">
        <f>AB209+U209</f>
        <v>0</v>
      </c>
      <c r="AD209" s="57" t="str">
        <f>A209</f>
        <v>634-PR</v>
      </c>
      <c r="AE209" s="74"/>
    </row>
    <row r="210" spans="1:31" s="31" customFormat="1" ht="43.5" hidden="1" customHeight="1" x14ac:dyDescent="0.2">
      <c r="A210" s="229" t="s">
        <v>384</v>
      </c>
      <c r="B210" s="33" t="s">
        <v>610</v>
      </c>
      <c r="C210" s="28" t="s">
        <v>77</v>
      </c>
      <c r="D210" s="28" t="s">
        <v>50</v>
      </c>
      <c r="E210" s="35" t="s">
        <v>385</v>
      </c>
      <c r="F210" s="35" t="s">
        <v>386</v>
      </c>
      <c r="G210" s="35" t="s">
        <v>382</v>
      </c>
      <c r="H210" s="220">
        <v>42</v>
      </c>
      <c r="I210" s="33" t="s">
        <v>172</v>
      </c>
      <c r="J210" s="51">
        <v>585</v>
      </c>
      <c r="K210" s="52">
        <v>0</v>
      </c>
      <c r="L210" s="52">
        <v>0</v>
      </c>
      <c r="M210" s="52">
        <f t="shared" si="23"/>
        <v>0</v>
      </c>
      <c r="N210" s="34">
        <f t="shared" si="25"/>
        <v>0</v>
      </c>
      <c r="O210" s="53">
        <v>0</v>
      </c>
      <c r="P210" s="53">
        <v>45</v>
      </c>
      <c r="Q210" s="71">
        <v>0.4</v>
      </c>
      <c r="R210" s="71">
        <f t="shared" si="24"/>
        <v>0</v>
      </c>
      <c r="S210" s="53">
        <v>300</v>
      </c>
      <c r="T210" s="34">
        <f>(M210*S210)</f>
        <v>0</v>
      </c>
      <c r="U210" s="34">
        <f>N210+R210+T210</f>
        <v>0</v>
      </c>
      <c r="V210" s="53">
        <f>M210*200</f>
        <v>0</v>
      </c>
      <c r="W210" s="53">
        <v>0</v>
      </c>
      <c r="X210" s="53">
        <v>0</v>
      </c>
      <c r="Y210" s="52">
        <f t="shared" si="26"/>
        <v>0</v>
      </c>
      <c r="Z210" s="46">
        <v>0</v>
      </c>
      <c r="AA210" s="46"/>
      <c r="AB210" s="34">
        <f>V210+Y210+Z210</f>
        <v>0</v>
      </c>
      <c r="AC210" s="34">
        <f>AB210+U210</f>
        <v>0</v>
      </c>
      <c r="AD210" s="57" t="str">
        <f>A210</f>
        <v>634-SH</v>
      </c>
      <c r="AE210" s="74" t="s">
        <v>388</v>
      </c>
    </row>
    <row r="211" spans="1:31" s="31" customFormat="1" ht="36.75" hidden="1" customHeight="1" x14ac:dyDescent="0.2">
      <c r="A211" s="229" t="s">
        <v>384</v>
      </c>
      <c r="B211" s="33" t="s">
        <v>609</v>
      </c>
      <c r="C211" s="28" t="s">
        <v>77</v>
      </c>
      <c r="D211" s="28" t="s">
        <v>50</v>
      </c>
      <c r="E211" s="35" t="s">
        <v>385</v>
      </c>
      <c r="F211" s="35" t="s">
        <v>389</v>
      </c>
      <c r="G211" s="35" t="s">
        <v>382</v>
      </c>
      <c r="H211" s="220">
        <v>42</v>
      </c>
      <c r="I211" s="33" t="s">
        <v>172</v>
      </c>
      <c r="J211" s="51">
        <v>585</v>
      </c>
      <c r="K211" s="52">
        <v>0</v>
      </c>
      <c r="L211" s="52">
        <v>0</v>
      </c>
      <c r="M211" s="52">
        <f t="shared" si="23"/>
        <v>0</v>
      </c>
      <c r="N211" s="34">
        <f t="shared" si="25"/>
        <v>0</v>
      </c>
      <c r="O211" s="53">
        <v>0</v>
      </c>
      <c r="P211" s="53">
        <v>45</v>
      </c>
      <c r="Q211" s="71">
        <v>0.4</v>
      </c>
      <c r="R211" s="71">
        <f t="shared" si="24"/>
        <v>0</v>
      </c>
      <c r="S211" s="53">
        <v>300</v>
      </c>
      <c r="T211" s="34">
        <f>(M211*S211)</f>
        <v>0</v>
      </c>
      <c r="U211" s="34">
        <f>N211+R211+T211</f>
        <v>0</v>
      </c>
      <c r="V211" s="53">
        <f>M211*200</f>
        <v>0</v>
      </c>
      <c r="W211" s="53">
        <v>0</v>
      </c>
      <c r="X211" s="53">
        <v>0</v>
      </c>
      <c r="Y211" s="52">
        <f t="shared" si="26"/>
        <v>0</v>
      </c>
      <c r="Z211" s="46">
        <v>0</v>
      </c>
      <c r="AA211" s="46"/>
      <c r="AB211" s="34">
        <f>V211+Y211+Z211</f>
        <v>0</v>
      </c>
      <c r="AC211" s="34">
        <f>AB211+U211</f>
        <v>0</v>
      </c>
      <c r="AD211" s="57" t="str">
        <f>A211</f>
        <v>634-SH</v>
      </c>
      <c r="AE211" s="74"/>
    </row>
    <row r="212" spans="1:31" s="31" customFormat="1" ht="28.5" hidden="1" customHeight="1" x14ac:dyDescent="0.2">
      <c r="A212" s="229" t="s">
        <v>391</v>
      </c>
      <c r="B212" s="116"/>
      <c r="C212" s="28" t="s">
        <v>33</v>
      </c>
      <c r="D212" s="28" t="s">
        <v>108</v>
      </c>
      <c r="E212" s="35" t="s">
        <v>275</v>
      </c>
      <c r="F212" s="35" t="s">
        <v>392</v>
      </c>
      <c r="G212" s="35" t="s">
        <v>393</v>
      </c>
      <c r="H212" s="220">
        <v>45</v>
      </c>
      <c r="I212" s="33" t="s">
        <v>48</v>
      </c>
      <c r="J212" s="51">
        <v>585</v>
      </c>
      <c r="K212" s="52">
        <v>17</v>
      </c>
      <c r="L212" s="52">
        <v>0</v>
      </c>
      <c r="M212" s="52">
        <f t="shared" si="23"/>
        <v>17</v>
      </c>
      <c r="N212" s="34">
        <f t="shared" si="25"/>
        <v>9945</v>
      </c>
      <c r="O212" s="34">
        <v>28</v>
      </c>
      <c r="P212" s="34">
        <v>138</v>
      </c>
      <c r="Q212" s="54">
        <v>0.4</v>
      </c>
      <c r="R212" s="54">
        <f t="shared" si="24"/>
        <v>1545.6000000000001</v>
      </c>
      <c r="S212" s="53">
        <v>0</v>
      </c>
      <c r="T212" s="34">
        <f>(M212*S212)</f>
        <v>0</v>
      </c>
      <c r="U212" s="34">
        <f>N212+R212+T212</f>
        <v>11490.6</v>
      </c>
      <c r="V212" s="53">
        <f>M212*200</f>
        <v>3400</v>
      </c>
      <c r="W212" s="53">
        <v>1</v>
      </c>
      <c r="X212" s="53">
        <v>625</v>
      </c>
      <c r="Y212" s="52">
        <f t="shared" si="26"/>
        <v>625</v>
      </c>
      <c r="Z212" s="46">
        <v>0</v>
      </c>
      <c r="AA212" s="46"/>
      <c r="AB212" s="34">
        <f>V212+Y212+Z212</f>
        <v>4025</v>
      </c>
      <c r="AC212" s="34">
        <f>AB212+U212</f>
        <v>15515.6</v>
      </c>
      <c r="AD212" s="91" t="str">
        <f>A212</f>
        <v>636-PR</v>
      </c>
      <c r="AE212" s="74" t="s">
        <v>395</v>
      </c>
    </row>
    <row r="213" spans="1:31" s="31" customFormat="1" ht="29.25" hidden="1" customHeight="1" x14ac:dyDescent="0.2">
      <c r="A213" s="229" t="s">
        <v>391</v>
      </c>
      <c r="B213" s="116"/>
      <c r="C213" s="28" t="s">
        <v>33</v>
      </c>
      <c r="D213" s="28" t="s">
        <v>108</v>
      </c>
      <c r="E213" s="35" t="s">
        <v>275</v>
      </c>
      <c r="F213" s="35" t="s">
        <v>392</v>
      </c>
      <c r="G213" s="35" t="s">
        <v>393</v>
      </c>
      <c r="H213" s="220">
        <v>45</v>
      </c>
      <c r="I213" s="33" t="s">
        <v>48</v>
      </c>
      <c r="J213" s="51">
        <v>585</v>
      </c>
      <c r="K213" s="52">
        <v>0</v>
      </c>
      <c r="L213" s="52">
        <v>17</v>
      </c>
      <c r="M213" s="52">
        <f t="shared" si="23"/>
        <v>17</v>
      </c>
      <c r="N213" s="34">
        <f t="shared" si="25"/>
        <v>9945</v>
      </c>
      <c r="O213" s="34">
        <v>28</v>
      </c>
      <c r="P213" s="34">
        <v>138</v>
      </c>
      <c r="Q213" s="54">
        <v>0.4</v>
      </c>
      <c r="R213" s="54">
        <f t="shared" si="24"/>
        <v>1545.6000000000001</v>
      </c>
      <c r="S213" s="53">
        <v>0</v>
      </c>
      <c r="T213" s="34">
        <f>(M213*S213)</f>
        <v>0</v>
      </c>
      <c r="U213" s="34">
        <f>N213+R213+T213</f>
        <v>11490.6</v>
      </c>
      <c r="V213" s="53">
        <f>M213*200</f>
        <v>3400</v>
      </c>
      <c r="W213" s="53">
        <v>1</v>
      </c>
      <c r="X213" s="53">
        <v>625</v>
      </c>
      <c r="Y213" s="52">
        <f t="shared" si="26"/>
        <v>625</v>
      </c>
      <c r="Z213" s="46">
        <v>0</v>
      </c>
      <c r="AA213" s="46"/>
      <c r="AB213" s="34">
        <f>V213+Y213+Z213</f>
        <v>4025</v>
      </c>
      <c r="AC213" s="34">
        <f>AB213+U213</f>
        <v>15515.6</v>
      </c>
      <c r="AD213" s="91"/>
      <c r="AE213" s="74"/>
    </row>
    <row r="214" spans="1:31" s="31" customFormat="1" ht="33" hidden="1" customHeight="1" x14ac:dyDescent="0.2">
      <c r="A214" s="62" t="s">
        <v>391</v>
      </c>
      <c r="B214" s="62"/>
      <c r="C214" s="63" t="s">
        <v>33</v>
      </c>
      <c r="D214" s="63" t="s">
        <v>45</v>
      </c>
      <c r="E214" s="37" t="s">
        <v>153</v>
      </c>
      <c r="F214" s="37" t="s">
        <v>392</v>
      </c>
      <c r="G214" s="37" t="s">
        <v>393</v>
      </c>
      <c r="H214" s="245">
        <v>45</v>
      </c>
      <c r="I214" s="62" t="s">
        <v>48</v>
      </c>
      <c r="J214" s="39">
        <v>585</v>
      </c>
      <c r="K214" s="40">
        <v>0</v>
      </c>
      <c r="L214" s="40">
        <v>0</v>
      </c>
      <c r="M214" s="40">
        <f t="shared" si="23"/>
        <v>0</v>
      </c>
      <c r="N214" s="41">
        <f t="shared" si="25"/>
        <v>0</v>
      </c>
      <c r="O214" s="42">
        <v>0</v>
      </c>
      <c r="P214" s="42">
        <v>22</v>
      </c>
      <c r="Q214" s="67">
        <v>0.4</v>
      </c>
      <c r="R214" s="67">
        <f t="shared" si="24"/>
        <v>0</v>
      </c>
      <c r="S214" s="42">
        <v>0</v>
      </c>
      <c r="T214" s="41">
        <f>(M214*S214)</f>
        <v>0</v>
      </c>
      <c r="U214" s="41">
        <f>N214+R214+T214</f>
        <v>0</v>
      </c>
      <c r="V214" s="42">
        <f>M214*200</f>
        <v>0</v>
      </c>
      <c r="W214" s="42">
        <v>0</v>
      </c>
      <c r="X214" s="41">
        <v>149</v>
      </c>
      <c r="Y214" s="40">
        <f t="shared" si="26"/>
        <v>0</v>
      </c>
      <c r="Z214" s="45">
        <v>0</v>
      </c>
      <c r="AA214" s="46"/>
      <c r="AB214" s="41">
        <f>V214+Y214+Z214</f>
        <v>0</v>
      </c>
      <c r="AC214" s="41">
        <f>AB214+U214</f>
        <v>0</v>
      </c>
      <c r="AD214" s="91" t="str">
        <f>A214</f>
        <v>636-PR</v>
      </c>
      <c r="AE214" s="74" t="s">
        <v>397</v>
      </c>
    </row>
    <row r="215" spans="1:31" s="31" customFormat="1" ht="36.5" hidden="1" customHeight="1" x14ac:dyDescent="0.2">
      <c r="A215" s="33" t="s">
        <v>391</v>
      </c>
      <c r="B215" s="33" t="s">
        <v>601</v>
      </c>
      <c r="C215" s="28" t="s">
        <v>33</v>
      </c>
      <c r="D215" s="28" t="s">
        <v>45</v>
      </c>
      <c r="E215" s="35" t="s">
        <v>153</v>
      </c>
      <c r="F215" s="35" t="s">
        <v>392</v>
      </c>
      <c r="G215" s="35" t="s">
        <v>393</v>
      </c>
      <c r="H215" s="220">
        <v>45</v>
      </c>
      <c r="I215" s="33" t="s">
        <v>48</v>
      </c>
      <c r="J215" s="51">
        <v>585</v>
      </c>
      <c r="K215" s="52">
        <v>0</v>
      </c>
      <c r="L215" s="52">
        <v>25</v>
      </c>
      <c r="M215" s="52">
        <f t="shared" si="23"/>
        <v>25</v>
      </c>
      <c r="N215" s="34">
        <f t="shared" si="25"/>
        <v>14625</v>
      </c>
      <c r="O215" s="53">
        <v>28</v>
      </c>
      <c r="P215" s="53">
        <v>22</v>
      </c>
      <c r="Q215" s="71">
        <v>0.4</v>
      </c>
      <c r="R215" s="71">
        <f t="shared" si="24"/>
        <v>246.40000000000003</v>
      </c>
      <c r="S215" s="53">
        <v>0</v>
      </c>
      <c r="T215" s="34">
        <f>(M215*S215)</f>
        <v>0</v>
      </c>
      <c r="U215" s="34">
        <f>N215+R215+T215</f>
        <v>14871.4</v>
      </c>
      <c r="V215" s="53">
        <f>M215*200</f>
        <v>5000</v>
      </c>
      <c r="W215" s="53">
        <v>1</v>
      </c>
      <c r="X215" s="34">
        <v>160</v>
      </c>
      <c r="Y215" s="52">
        <f t="shared" si="26"/>
        <v>160</v>
      </c>
      <c r="Z215" s="46">
        <v>0</v>
      </c>
      <c r="AA215" s="46"/>
      <c r="AB215" s="34">
        <f>V215+Y215+Z215</f>
        <v>5160</v>
      </c>
      <c r="AC215" s="34">
        <f>AB215+U215</f>
        <v>20031.400000000001</v>
      </c>
      <c r="AD215" s="91" t="str">
        <f>A215</f>
        <v>636-PR</v>
      </c>
      <c r="AE215" s="74"/>
    </row>
    <row r="216" spans="1:31" s="31" customFormat="1" ht="36.5" hidden="1" customHeight="1" x14ac:dyDescent="0.2">
      <c r="A216" s="178" t="s">
        <v>391</v>
      </c>
      <c r="B216" s="178" t="s">
        <v>758</v>
      </c>
      <c r="C216" s="179" t="s">
        <v>33</v>
      </c>
      <c r="D216" s="179" t="s">
        <v>50</v>
      </c>
      <c r="E216" s="180" t="s">
        <v>199</v>
      </c>
      <c r="F216" s="180" t="s">
        <v>416</v>
      </c>
      <c r="G216" s="180" t="s">
        <v>760</v>
      </c>
      <c r="H216" s="220">
        <v>45</v>
      </c>
      <c r="I216" s="33" t="s">
        <v>48</v>
      </c>
      <c r="J216" s="51">
        <v>585</v>
      </c>
      <c r="K216" s="52">
        <v>17</v>
      </c>
      <c r="L216" s="52">
        <v>0</v>
      </c>
      <c r="M216" s="52">
        <f t="shared" si="23"/>
        <v>17</v>
      </c>
      <c r="N216" s="34">
        <f t="shared" si="25"/>
        <v>9945</v>
      </c>
      <c r="O216" s="53">
        <v>28</v>
      </c>
      <c r="P216" s="53">
        <v>98</v>
      </c>
      <c r="Q216" s="71">
        <v>0.4</v>
      </c>
      <c r="R216" s="71">
        <f t="shared" si="24"/>
        <v>1097.6000000000001</v>
      </c>
      <c r="S216" s="53">
        <v>0</v>
      </c>
      <c r="T216" s="34">
        <f>(M216*S216)</f>
        <v>0</v>
      </c>
      <c r="U216" s="34">
        <f>N216+R216+T216</f>
        <v>11042.6</v>
      </c>
      <c r="V216" s="53">
        <f>M216*200</f>
        <v>3400</v>
      </c>
      <c r="W216" s="53">
        <v>1</v>
      </c>
      <c r="X216" s="34">
        <v>709</v>
      </c>
      <c r="Y216" s="52">
        <f t="shared" si="26"/>
        <v>709</v>
      </c>
      <c r="Z216" s="46">
        <v>0</v>
      </c>
      <c r="AA216" s="46"/>
      <c r="AB216" s="34">
        <f>V216+Y216+Z216</f>
        <v>4109</v>
      </c>
      <c r="AC216" s="34">
        <f>AB216+U216</f>
        <v>15151.6</v>
      </c>
      <c r="AD216" s="91" t="str">
        <f>A216</f>
        <v>636-PR</v>
      </c>
      <c r="AE216" s="74"/>
    </row>
    <row r="217" spans="1:31" s="31" customFormat="1" ht="35.25" hidden="1" customHeight="1" x14ac:dyDescent="0.2">
      <c r="A217" s="33" t="s">
        <v>400</v>
      </c>
      <c r="B217" s="33"/>
      <c r="C217" s="28" t="s">
        <v>33</v>
      </c>
      <c r="D217" s="28" t="s">
        <v>50</v>
      </c>
      <c r="E217" s="35" t="s">
        <v>165</v>
      </c>
      <c r="F217" s="35" t="s">
        <v>401</v>
      </c>
      <c r="G217" s="35" t="s">
        <v>402</v>
      </c>
      <c r="H217" s="220">
        <v>45</v>
      </c>
      <c r="I217" s="33" t="s">
        <v>48</v>
      </c>
      <c r="J217" s="51">
        <v>585</v>
      </c>
      <c r="K217" s="52">
        <v>0</v>
      </c>
      <c r="L217" s="52">
        <v>17</v>
      </c>
      <c r="M217" s="52">
        <f t="shared" si="23"/>
        <v>17</v>
      </c>
      <c r="N217" s="34">
        <f t="shared" si="25"/>
        <v>9945</v>
      </c>
      <c r="O217" s="53">
        <v>28</v>
      </c>
      <c r="P217" s="53">
        <v>120</v>
      </c>
      <c r="Q217" s="71">
        <v>0.4</v>
      </c>
      <c r="R217" s="71">
        <f t="shared" si="24"/>
        <v>1344</v>
      </c>
      <c r="S217" s="53">
        <v>0</v>
      </c>
      <c r="T217" s="34">
        <f>(M217*S217)</f>
        <v>0</v>
      </c>
      <c r="U217" s="34">
        <f>N217+R217+T217</f>
        <v>11289</v>
      </c>
      <c r="V217" s="53">
        <f>M217*200</f>
        <v>3400</v>
      </c>
      <c r="W217" s="53">
        <v>1</v>
      </c>
      <c r="X217" s="53">
        <v>650</v>
      </c>
      <c r="Y217" s="52">
        <f t="shared" si="26"/>
        <v>650</v>
      </c>
      <c r="Z217" s="46">
        <v>0</v>
      </c>
      <c r="AA217" s="46"/>
      <c r="AB217" s="34">
        <f>V217+Y217+Z217</f>
        <v>4050</v>
      </c>
      <c r="AC217" s="34">
        <f>AB217+U217</f>
        <v>15339</v>
      </c>
      <c r="AD217" s="91" t="str">
        <f>A217</f>
        <v>640-PR</v>
      </c>
      <c r="AE217" s="74"/>
    </row>
    <row r="218" spans="1:31" s="31" customFormat="1" ht="36" hidden="1" customHeight="1" x14ac:dyDescent="0.2">
      <c r="A218" s="33" t="s">
        <v>400</v>
      </c>
      <c r="B218" s="33" t="s">
        <v>614</v>
      </c>
      <c r="C218" s="28" t="s">
        <v>33</v>
      </c>
      <c r="D218" s="28" t="s">
        <v>50</v>
      </c>
      <c r="E218" s="35" t="s">
        <v>385</v>
      </c>
      <c r="F218" s="35" t="s">
        <v>401</v>
      </c>
      <c r="G218" s="35" t="s">
        <v>402</v>
      </c>
      <c r="H218" s="220">
        <v>45</v>
      </c>
      <c r="I218" s="33" t="s">
        <v>48</v>
      </c>
      <c r="J218" s="51">
        <v>585</v>
      </c>
      <c r="K218" s="52">
        <v>0</v>
      </c>
      <c r="L218" s="52">
        <v>0</v>
      </c>
      <c r="M218" s="52">
        <f t="shared" si="23"/>
        <v>0</v>
      </c>
      <c r="N218" s="34">
        <f t="shared" si="25"/>
        <v>0</v>
      </c>
      <c r="O218" s="53">
        <v>0</v>
      </c>
      <c r="P218" s="53">
        <v>14</v>
      </c>
      <c r="Q218" s="71">
        <v>0.4</v>
      </c>
      <c r="R218" s="71">
        <f t="shared" si="24"/>
        <v>0</v>
      </c>
      <c r="S218" s="53">
        <v>0</v>
      </c>
      <c r="T218" s="34">
        <f>(M218*S218)</f>
        <v>0</v>
      </c>
      <c r="U218" s="34">
        <f>N218+R218+T218</f>
        <v>0</v>
      </c>
      <c r="V218" s="53">
        <f>M218*200</f>
        <v>0</v>
      </c>
      <c r="W218" s="53">
        <v>0</v>
      </c>
      <c r="X218" s="53">
        <v>160</v>
      </c>
      <c r="Y218" s="52">
        <f t="shared" si="26"/>
        <v>0</v>
      </c>
      <c r="Z218" s="46">
        <v>0</v>
      </c>
      <c r="AA218" s="52"/>
      <c r="AB218" s="34">
        <f>V218+Y218+Z218</f>
        <v>0</v>
      </c>
      <c r="AC218" s="34">
        <f>AB218+U218</f>
        <v>0</v>
      </c>
      <c r="AD218" s="91" t="str">
        <f>A218</f>
        <v>640-PR</v>
      </c>
      <c r="AE218" s="74"/>
    </row>
    <row r="219" spans="1:31" s="31" customFormat="1" ht="36" hidden="1" customHeight="1" x14ac:dyDescent="0.2">
      <c r="A219" s="33" t="s">
        <v>400</v>
      </c>
      <c r="B219" s="33" t="s">
        <v>604</v>
      </c>
      <c r="C219" s="28" t="s">
        <v>33</v>
      </c>
      <c r="D219" s="28" t="s">
        <v>50</v>
      </c>
      <c r="E219" s="35" t="s">
        <v>385</v>
      </c>
      <c r="F219" s="35" t="s">
        <v>401</v>
      </c>
      <c r="G219" s="35" t="s">
        <v>402</v>
      </c>
      <c r="H219" s="220">
        <v>45</v>
      </c>
      <c r="I219" s="33" t="s">
        <v>48</v>
      </c>
      <c r="J219" s="51">
        <v>585</v>
      </c>
      <c r="K219" s="52">
        <v>0</v>
      </c>
      <c r="L219" s="52">
        <v>0</v>
      </c>
      <c r="M219" s="52">
        <f t="shared" si="23"/>
        <v>0</v>
      </c>
      <c r="N219" s="34">
        <f t="shared" si="25"/>
        <v>0</v>
      </c>
      <c r="O219" s="53">
        <v>0</v>
      </c>
      <c r="P219" s="53">
        <v>14</v>
      </c>
      <c r="Q219" s="71">
        <v>0.4</v>
      </c>
      <c r="R219" s="71">
        <f t="shared" si="24"/>
        <v>0</v>
      </c>
      <c r="S219" s="53">
        <v>0</v>
      </c>
      <c r="T219" s="34">
        <f>(M219*S219)</f>
        <v>0</v>
      </c>
      <c r="U219" s="34">
        <f>N219+R219+T219</f>
        <v>0</v>
      </c>
      <c r="V219" s="53">
        <f>M219*200</f>
        <v>0</v>
      </c>
      <c r="W219" s="53">
        <v>0</v>
      </c>
      <c r="X219" s="53">
        <v>160</v>
      </c>
      <c r="Y219" s="52">
        <f t="shared" si="26"/>
        <v>0</v>
      </c>
      <c r="Z219" s="46">
        <v>0</v>
      </c>
      <c r="AA219" s="52"/>
      <c r="AB219" s="34">
        <f>V219+Y219+Z219</f>
        <v>0</v>
      </c>
      <c r="AC219" s="34">
        <f>AB219+U219</f>
        <v>0</v>
      </c>
      <c r="AD219" s="91" t="str">
        <f>A219</f>
        <v>640-PR</v>
      </c>
      <c r="AE219" s="74"/>
    </row>
    <row r="220" spans="1:31" s="31" customFormat="1" ht="59.25" hidden="1" customHeight="1" x14ac:dyDescent="0.2">
      <c r="A220" s="33" t="s">
        <v>405</v>
      </c>
      <c r="B220" s="33" t="s">
        <v>32</v>
      </c>
      <c r="C220" s="28" t="s">
        <v>77</v>
      </c>
      <c r="D220" s="28" t="s">
        <v>103</v>
      </c>
      <c r="E220" s="35" t="s">
        <v>406</v>
      </c>
      <c r="F220" s="35" t="s">
        <v>363</v>
      </c>
      <c r="G220" s="35" t="s">
        <v>364</v>
      </c>
      <c r="H220" s="220">
        <v>42</v>
      </c>
      <c r="I220" s="33" t="s">
        <v>48</v>
      </c>
      <c r="J220" s="51">
        <v>585</v>
      </c>
      <c r="K220" s="52">
        <v>0</v>
      </c>
      <c r="L220" s="52">
        <v>20</v>
      </c>
      <c r="M220" s="52">
        <f t="shared" si="23"/>
        <v>20</v>
      </c>
      <c r="N220" s="34">
        <f t="shared" si="25"/>
        <v>11700</v>
      </c>
      <c r="O220" s="53">
        <v>28</v>
      </c>
      <c r="P220" s="53">
        <v>36</v>
      </c>
      <c r="Q220" s="71">
        <v>0.4</v>
      </c>
      <c r="R220" s="71">
        <f t="shared" si="24"/>
        <v>403.2</v>
      </c>
      <c r="S220" s="53">
        <v>0</v>
      </c>
      <c r="T220" s="34">
        <f>(M220*S220)</f>
        <v>0</v>
      </c>
      <c r="U220" s="34">
        <f>N220+R220+T220</f>
        <v>12103.2</v>
      </c>
      <c r="V220" s="53">
        <f>M220*200</f>
        <v>4000</v>
      </c>
      <c r="W220" s="53">
        <v>1</v>
      </c>
      <c r="X220" s="53">
        <v>200</v>
      </c>
      <c r="Y220" s="52">
        <f t="shared" si="26"/>
        <v>200</v>
      </c>
      <c r="Z220" s="46">
        <v>0</v>
      </c>
      <c r="AA220" s="46"/>
      <c r="AB220" s="34">
        <f>V220+Y220+Z220</f>
        <v>4200</v>
      </c>
      <c r="AC220" s="34">
        <f>AB220+U220</f>
        <v>16303.2</v>
      </c>
      <c r="AD220" s="57" t="str">
        <f>A220</f>
        <v>642-A</v>
      </c>
      <c r="AE220" s="74"/>
    </row>
    <row r="221" spans="1:31" s="31" customFormat="1" ht="48" hidden="1" customHeight="1" x14ac:dyDescent="0.2">
      <c r="A221" s="33" t="s">
        <v>405</v>
      </c>
      <c r="B221" s="33" t="s">
        <v>643</v>
      </c>
      <c r="C221" s="28" t="s">
        <v>77</v>
      </c>
      <c r="D221" s="28" t="s">
        <v>103</v>
      </c>
      <c r="E221" s="35" t="s">
        <v>181</v>
      </c>
      <c r="F221" s="35" t="s">
        <v>166</v>
      </c>
      <c r="G221" s="35" t="s">
        <v>359</v>
      </c>
      <c r="H221" s="220">
        <v>42</v>
      </c>
      <c r="I221" s="33" t="s">
        <v>48</v>
      </c>
      <c r="J221" s="51">
        <v>585</v>
      </c>
      <c r="K221" s="52">
        <v>0</v>
      </c>
      <c r="L221" s="52">
        <v>0</v>
      </c>
      <c r="M221" s="52">
        <f t="shared" si="23"/>
        <v>0</v>
      </c>
      <c r="N221" s="34">
        <f t="shared" si="25"/>
        <v>0</v>
      </c>
      <c r="O221" s="53">
        <v>0</v>
      </c>
      <c r="P221" s="53">
        <v>36</v>
      </c>
      <c r="Q221" s="71">
        <v>0.4</v>
      </c>
      <c r="R221" s="71">
        <f t="shared" si="24"/>
        <v>0</v>
      </c>
      <c r="S221" s="53">
        <v>0</v>
      </c>
      <c r="T221" s="34">
        <f>(M221*S221)</f>
        <v>0</v>
      </c>
      <c r="U221" s="34">
        <f>N221+R221+T221</f>
        <v>0</v>
      </c>
      <c r="V221" s="53">
        <f>M221*200</f>
        <v>0</v>
      </c>
      <c r="W221" s="53">
        <v>0</v>
      </c>
      <c r="X221" s="53">
        <v>200</v>
      </c>
      <c r="Y221" s="52">
        <f t="shared" si="26"/>
        <v>0</v>
      </c>
      <c r="Z221" s="46">
        <v>0</v>
      </c>
      <c r="AA221" s="46"/>
      <c r="AB221" s="34">
        <f>V221+Y221+Z221</f>
        <v>0</v>
      </c>
      <c r="AC221" s="34">
        <f>AB221+U221</f>
        <v>0</v>
      </c>
      <c r="AD221" s="57" t="str">
        <f>A221</f>
        <v>642-A</v>
      </c>
      <c r="AE221" s="74" t="s">
        <v>195</v>
      </c>
    </row>
    <row r="222" spans="1:31" s="31" customFormat="1" ht="44" hidden="1" customHeight="1" x14ac:dyDescent="0.2">
      <c r="A222" s="33" t="s">
        <v>409</v>
      </c>
      <c r="B222" s="33" t="s">
        <v>644</v>
      </c>
      <c r="C222" s="28" t="s">
        <v>77</v>
      </c>
      <c r="D222" s="28" t="s">
        <v>103</v>
      </c>
      <c r="E222" s="35" t="s">
        <v>406</v>
      </c>
      <c r="F222" s="35" t="s">
        <v>410</v>
      </c>
      <c r="G222" s="35" t="s">
        <v>411</v>
      </c>
      <c r="H222" s="220">
        <v>42</v>
      </c>
      <c r="I222" s="33" t="s">
        <v>48</v>
      </c>
      <c r="J222" s="51">
        <v>585</v>
      </c>
      <c r="K222" s="52">
        <v>0</v>
      </c>
      <c r="L222" s="52">
        <v>0</v>
      </c>
      <c r="M222" s="52">
        <f t="shared" si="23"/>
        <v>0</v>
      </c>
      <c r="N222" s="34">
        <f t="shared" si="25"/>
        <v>0</v>
      </c>
      <c r="O222" s="53">
        <v>0</v>
      </c>
      <c r="P222" s="53">
        <v>12</v>
      </c>
      <c r="Q222" s="71">
        <v>0.4</v>
      </c>
      <c r="R222" s="71">
        <f t="shared" si="24"/>
        <v>0</v>
      </c>
      <c r="S222" s="53">
        <v>0</v>
      </c>
      <c r="T222" s="34">
        <f>(M222*S222)</f>
        <v>0</v>
      </c>
      <c r="U222" s="34">
        <f>N222+R222+T222</f>
        <v>0</v>
      </c>
      <c r="V222" s="53">
        <f>M222*200</f>
        <v>0</v>
      </c>
      <c r="W222" s="53">
        <v>0</v>
      </c>
      <c r="X222" s="53">
        <v>148</v>
      </c>
      <c r="Y222" s="52">
        <f t="shared" si="26"/>
        <v>0</v>
      </c>
      <c r="Z222" s="46">
        <v>0</v>
      </c>
      <c r="AA222" s="46"/>
      <c r="AB222" s="34">
        <f>V222+Y222+Z222</f>
        <v>0</v>
      </c>
      <c r="AC222" s="34">
        <f>AB222+U222</f>
        <v>0</v>
      </c>
      <c r="AD222" s="57" t="str">
        <f>A222</f>
        <v>643-PR</v>
      </c>
      <c r="AE222" s="74"/>
    </row>
    <row r="223" spans="1:31" s="31" customFormat="1" ht="44" hidden="1" customHeight="1" x14ac:dyDescent="0.2">
      <c r="A223" s="178" t="s">
        <v>409</v>
      </c>
      <c r="B223" s="178" t="s">
        <v>676</v>
      </c>
      <c r="C223" s="179" t="s">
        <v>77</v>
      </c>
      <c r="D223" s="179" t="s">
        <v>103</v>
      </c>
      <c r="E223" s="180" t="s">
        <v>181</v>
      </c>
      <c r="F223" s="180" t="s">
        <v>392</v>
      </c>
      <c r="G223" s="180" t="s">
        <v>413</v>
      </c>
      <c r="H223" s="220">
        <v>42</v>
      </c>
      <c r="I223" s="33" t="s">
        <v>48</v>
      </c>
      <c r="J223" s="51">
        <v>585</v>
      </c>
      <c r="K223" s="181">
        <v>0</v>
      </c>
      <c r="L223" s="181">
        <v>20</v>
      </c>
      <c r="M223" s="52">
        <f t="shared" si="23"/>
        <v>20</v>
      </c>
      <c r="N223" s="34">
        <f t="shared" si="25"/>
        <v>11700</v>
      </c>
      <c r="O223" s="53">
        <v>28</v>
      </c>
      <c r="P223" s="53">
        <v>36</v>
      </c>
      <c r="Q223" s="71">
        <v>0.4</v>
      </c>
      <c r="R223" s="71">
        <f t="shared" si="24"/>
        <v>403.2</v>
      </c>
      <c r="S223" s="53">
        <v>0</v>
      </c>
      <c r="T223" s="34">
        <f>(M223*S223)</f>
        <v>0</v>
      </c>
      <c r="U223" s="34">
        <f>N223+R223+T223</f>
        <v>12103.2</v>
      </c>
      <c r="V223" s="53">
        <f>M223*200</f>
        <v>4000</v>
      </c>
      <c r="W223" s="53">
        <v>1</v>
      </c>
      <c r="X223" s="53">
        <v>200</v>
      </c>
      <c r="Y223" s="52">
        <f t="shared" si="26"/>
        <v>200</v>
      </c>
      <c r="Z223" s="46"/>
      <c r="AA223" s="46"/>
      <c r="AB223" s="34">
        <f>V223+Y223+Z223</f>
        <v>4200</v>
      </c>
      <c r="AC223" s="34">
        <f>AB223+U223</f>
        <v>16303.2</v>
      </c>
      <c r="AD223" s="57"/>
      <c r="AE223" s="74"/>
    </row>
    <row r="224" spans="1:31" s="31" customFormat="1" ht="56" hidden="1" customHeight="1" x14ac:dyDescent="0.2">
      <c r="A224" s="33" t="s">
        <v>409</v>
      </c>
      <c r="B224" s="33"/>
      <c r="C224" s="28" t="s">
        <v>77</v>
      </c>
      <c r="D224" s="28" t="s">
        <v>103</v>
      </c>
      <c r="E224" s="35" t="s">
        <v>192</v>
      </c>
      <c r="F224" s="35" t="s">
        <v>392</v>
      </c>
      <c r="G224" s="35" t="s">
        <v>413</v>
      </c>
      <c r="H224" s="220">
        <v>42</v>
      </c>
      <c r="I224" s="33" t="s">
        <v>48</v>
      </c>
      <c r="J224" s="51">
        <v>585</v>
      </c>
      <c r="K224" s="52">
        <v>0</v>
      </c>
      <c r="L224" s="52">
        <v>18</v>
      </c>
      <c r="M224" s="52">
        <f t="shared" si="23"/>
        <v>18</v>
      </c>
      <c r="N224" s="34">
        <f t="shared" si="25"/>
        <v>10530</v>
      </c>
      <c r="O224" s="53">
        <v>28</v>
      </c>
      <c r="P224" s="53">
        <v>19</v>
      </c>
      <c r="Q224" s="71">
        <v>0.4</v>
      </c>
      <c r="R224" s="71">
        <f t="shared" si="24"/>
        <v>212.8</v>
      </c>
      <c r="S224" s="53">
        <v>0</v>
      </c>
      <c r="T224" s="34">
        <f>(M224*S224)</f>
        <v>0</v>
      </c>
      <c r="U224" s="34">
        <f>N224+R224+T224</f>
        <v>10742.8</v>
      </c>
      <c r="V224" s="53">
        <f>M224*200</f>
        <v>3600</v>
      </c>
      <c r="W224" s="53">
        <v>1</v>
      </c>
      <c r="X224" s="53">
        <v>165</v>
      </c>
      <c r="Y224" s="52">
        <f t="shared" si="26"/>
        <v>165</v>
      </c>
      <c r="Z224" s="46">
        <v>0</v>
      </c>
      <c r="AA224" s="46"/>
      <c r="AB224" s="34">
        <f>V224+Y224+Z224</f>
        <v>3765</v>
      </c>
      <c r="AC224" s="34">
        <f>AB224+U224</f>
        <v>14507.8</v>
      </c>
      <c r="AD224" s="57" t="str">
        <f>A224</f>
        <v>643-PR</v>
      </c>
      <c r="AE224" s="74"/>
    </row>
    <row r="225" spans="1:31" s="31" customFormat="1" ht="56" hidden="1" customHeight="1" x14ac:dyDescent="0.2">
      <c r="A225" s="33" t="s">
        <v>409</v>
      </c>
      <c r="B225" s="33" t="s">
        <v>645</v>
      </c>
      <c r="C225" s="28" t="s">
        <v>77</v>
      </c>
      <c r="D225" s="28" t="s">
        <v>103</v>
      </c>
      <c r="E225" s="35" t="s">
        <v>189</v>
      </c>
      <c r="F225" s="35" t="s">
        <v>392</v>
      </c>
      <c r="G225" s="35" t="s">
        <v>413</v>
      </c>
      <c r="H225" s="220">
        <v>42</v>
      </c>
      <c r="I225" s="33" t="s">
        <v>48</v>
      </c>
      <c r="J225" s="51">
        <v>585</v>
      </c>
      <c r="K225" s="52">
        <v>0</v>
      </c>
      <c r="L225" s="52">
        <v>15</v>
      </c>
      <c r="M225" s="52">
        <f t="shared" si="23"/>
        <v>15</v>
      </c>
      <c r="N225" s="34">
        <f t="shared" si="25"/>
        <v>8775</v>
      </c>
      <c r="O225" s="53">
        <v>28</v>
      </c>
      <c r="P225" s="53">
        <v>23</v>
      </c>
      <c r="Q225" s="71">
        <v>0.4</v>
      </c>
      <c r="R225" s="71">
        <f t="shared" si="24"/>
        <v>257.60000000000002</v>
      </c>
      <c r="S225" s="53">
        <v>0</v>
      </c>
      <c r="T225" s="34">
        <f>(M225*S225)</f>
        <v>0</v>
      </c>
      <c r="U225" s="34">
        <f>N225+R225+T225</f>
        <v>9032.6</v>
      </c>
      <c r="V225" s="53">
        <f>M225*200</f>
        <v>3000</v>
      </c>
      <c r="W225" s="53">
        <v>1</v>
      </c>
      <c r="X225" s="53">
        <v>153</v>
      </c>
      <c r="Y225" s="52">
        <f t="shared" si="26"/>
        <v>153</v>
      </c>
      <c r="Z225" s="46">
        <v>0</v>
      </c>
      <c r="AA225" s="46"/>
      <c r="AB225" s="34">
        <f>V225+Y225+Z225</f>
        <v>3153</v>
      </c>
      <c r="AC225" s="34">
        <f>AB225+U225</f>
        <v>12185.6</v>
      </c>
      <c r="AD225" s="57"/>
      <c r="AE225" s="74"/>
    </row>
    <row r="226" spans="1:31" s="31" customFormat="1" ht="30" hidden="1" customHeight="1" x14ac:dyDescent="0.2">
      <c r="A226" s="33" t="s">
        <v>409</v>
      </c>
      <c r="B226" s="33"/>
      <c r="C226" s="28" t="s">
        <v>77</v>
      </c>
      <c r="D226" s="28" t="s">
        <v>108</v>
      </c>
      <c r="E226" s="89" t="s">
        <v>415</v>
      </c>
      <c r="F226" s="35" t="s">
        <v>416</v>
      </c>
      <c r="G226" s="35" t="s">
        <v>417</v>
      </c>
      <c r="H226" s="220">
        <v>56</v>
      </c>
      <c r="I226" s="33" t="s">
        <v>48</v>
      </c>
      <c r="J226" s="51">
        <v>585</v>
      </c>
      <c r="K226" s="52">
        <v>19</v>
      </c>
      <c r="L226" s="52">
        <v>0</v>
      </c>
      <c r="M226" s="52">
        <f t="shared" si="23"/>
        <v>19</v>
      </c>
      <c r="N226" s="34">
        <f t="shared" si="25"/>
        <v>11115</v>
      </c>
      <c r="O226" s="53">
        <v>36</v>
      </c>
      <c r="P226" s="53">
        <v>22</v>
      </c>
      <c r="Q226" s="71">
        <v>0.4</v>
      </c>
      <c r="R226" s="71">
        <f t="shared" si="24"/>
        <v>316.8</v>
      </c>
      <c r="S226" s="34">
        <v>0</v>
      </c>
      <c r="T226" s="34">
        <v>0</v>
      </c>
      <c r="U226" s="34">
        <f>N226+R226+T226</f>
        <v>11431.8</v>
      </c>
      <c r="V226" s="53">
        <f>M226*200</f>
        <v>3800</v>
      </c>
      <c r="W226" s="53">
        <v>1</v>
      </c>
      <c r="X226" s="52">
        <v>225</v>
      </c>
      <c r="Y226" s="52">
        <f t="shared" si="26"/>
        <v>225</v>
      </c>
      <c r="Z226" s="34">
        <v>0</v>
      </c>
      <c r="AA226" s="34"/>
      <c r="AB226" s="34">
        <f>V226+Y226+Z226</f>
        <v>4025</v>
      </c>
      <c r="AC226" s="34">
        <f>AB226+U226</f>
        <v>15456.8</v>
      </c>
      <c r="AD226" s="57" t="str">
        <f>A226</f>
        <v>643-PR</v>
      </c>
      <c r="AE226" s="74"/>
    </row>
    <row r="227" spans="1:31" s="31" customFormat="1" ht="30.75" hidden="1" customHeight="1" x14ac:dyDescent="0.2">
      <c r="A227" s="33" t="s">
        <v>409</v>
      </c>
      <c r="B227" s="33"/>
      <c r="C227" s="28" t="s">
        <v>77</v>
      </c>
      <c r="D227" s="28" t="s">
        <v>108</v>
      </c>
      <c r="E227" s="89" t="s">
        <v>415</v>
      </c>
      <c r="F227" s="35" t="s">
        <v>416</v>
      </c>
      <c r="G227" s="35" t="s">
        <v>417</v>
      </c>
      <c r="H227" s="220">
        <v>56</v>
      </c>
      <c r="I227" s="33" t="s">
        <v>48</v>
      </c>
      <c r="J227" s="51">
        <v>585</v>
      </c>
      <c r="K227" s="52">
        <v>0</v>
      </c>
      <c r="L227" s="52">
        <v>18</v>
      </c>
      <c r="M227" s="52">
        <v>18</v>
      </c>
      <c r="N227" s="34">
        <f t="shared" si="25"/>
        <v>10530</v>
      </c>
      <c r="O227" s="53">
        <v>36</v>
      </c>
      <c r="P227" s="53">
        <v>22</v>
      </c>
      <c r="Q227" s="71">
        <v>0.4</v>
      </c>
      <c r="R227" s="71">
        <f t="shared" si="24"/>
        <v>316.8</v>
      </c>
      <c r="S227" s="34">
        <v>0</v>
      </c>
      <c r="T227" s="34">
        <v>0</v>
      </c>
      <c r="U227" s="34">
        <f>N227+R227+T227</f>
        <v>10846.8</v>
      </c>
      <c r="V227" s="53">
        <f>M227*200</f>
        <v>3600</v>
      </c>
      <c r="W227" s="53">
        <v>1</v>
      </c>
      <c r="X227" s="52">
        <v>225</v>
      </c>
      <c r="Y227" s="52">
        <f t="shared" si="26"/>
        <v>225</v>
      </c>
      <c r="Z227" s="34">
        <v>0</v>
      </c>
      <c r="AA227" s="34"/>
      <c r="AB227" s="34">
        <f>V227+Y227+Z227</f>
        <v>3825</v>
      </c>
      <c r="AC227" s="34">
        <f>AB227+U227</f>
        <v>14671.8</v>
      </c>
      <c r="AD227" s="57" t="str">
        <f>A227</f>
        <v>643-PR</v>
      </c>
      <c r="AE227" s="74"/>
    </row>
    <row r="228" spans="1:31" s="31" customFormat="1" ht="37.5" hidden="1" customHeight="1" x14ac:dyDescent="0.2">
      <c r="A228" s="62" t="s">
        <v>409</v>
      </c>
      <c r="B228" s="62"/>
      <c r="C228" s="63" t="s">
        <v>77</v>
      </c>
      <c r="D228" s="63" t="s">
        <v>108</v>
      </c>
      <c r="E228" s="95" t="s">
        <v>415</v>
      </c>
      <c r="F228" s="37" t="s">
        <v>420</v>
      </c>
      <c r="G228" s="37" t="s">
        <v>421</v>
      </c>
      <c r="H228" s="245">
        <v>42</v>
      </c>
      <c r="I228" s="62" t="s">
        <v>48</v>
      </c>
      <c r="J228" s="39">
        <v>585</v>
      </c>
      <c r="K228" s="40">
        <v>0</v>
      </c>
      <c r="L228" s="40">
        <v>0</v>
      </c>
      <c r="M228" s="40">
        <f t="shared" ref="M228:M295" si="27">K228+L228</f>
        <v>0</v>
      </c>
      <c r="N228" s="41">
        <f t="shared" si="25"/>
        <v>0</v>
      </c>
      <c r="O228" s="42">
        <v>0</v>
      </c>
      <c r="P228" s="42">
        <v>22</v>
      </c>
      <c r="Q228" s="67">
        <v>0.4</v>
      </c>
      <c r="R228" s="67">
        <f t="shared" si="24"/>
        <v>0</v>
      </c>
      <c r="S228" s="42">
        <v>0</v>
      </c>
      <c r="T228" s="41">
        <f>(M228*S228)</f>
        <v>0</v>
      </c>
      <c r="U228" s="41">
        <f>N228+R228+T228</f>
        <v>0</v>
      </c>
      <c r="V228" s="42">
        <f>M228*200</f>
        <v>0</v>
      </c>
      <c r="W228" s="42">
        <v>0</v>
      </c>
      <c r="X228" s="42">
        <v>225</v>
      </c>
      <c r="Y228" s="40">
        <f t="shared" si="26"/>
        <v>0</v>
      </c>
      <c r="Z228" s="45">
        <v>0</v>
      </c>
      <c r="AA228" s="46"/>
      <c r="AB228" s="41">
        <f>V228+Y228+Z228</f>
        <v>0</v>
      </c>
      <c r="AC228" s="41">
        <f>AB228+U228</f>
        <v>0</v>
      </c>
      <c r="AD228" s="57" t="str">
        <f>A228</f>
        <v>643-PR</v>
      </c>
      <c r="AE228" s="74"/>
    </row>
    <row r="229" spans="1:31" s="31" customFormat="1" ht="45.75" hidden="1" customHeight="1" x14ac:dyDescent="0.2">
      <c r="A229" s="62" t="s">
        <v>409</v>
      </c>
      <c r="B229" s="62"/>
      <c r="C229" s="63" t="s">
        <v>77</v>
      </c>
      <c r="D229" s="63" t="s">
        <v>108</v>
      </c>
      <c r="E229" s="37" t="s">
        <v>207</v>
      </c>
      <c r="F229" s="37" t="s">
        <v>423</v>
      </c>
      <c r="G229" s="37" t="s">
        <v>424</v>
      </c>
      <c r="H229" s="245">
        <v>42</v>
      </c>
      <c r="I229" s="62" t="s">
        <v>48</v>
      </c>
      <c r="J229" s="39">
        <v>585</v>
      </c>
      <c r="K229" s="40">
        <v>0</v>
      </c>
      <c r="L229" s="40">
        <v>0</v>
      </c>
      <c r="M229" s="40">
        <f t="shared" si="27"/>
        <v>0</v>
      </c>
      <c r="N229" s="41">
        <f t="shared" si="25"/>
        <v>0</v>
      </c>
      <c r="O229" s="42">
        <v>0</v>
      </c>
      <c r="P229" s="42">
        <v>12</v>
      </c>
      <c r="Q229" s="67">
        <v>0.4</v>
      </c>
      <c r="R229" s="67">
        <f t="shared" si="24"/>
        <v>0</v>
      </c>
      <c r="S229" s="42">
        <v>0</v>
      </c>
      <c r="T229" s="41">
        <f>(M229*S229)</f>
        <v>0</v>
      </c>
      <c r="U229" s="41">
        <f>N229+R229+T229</f>
        <v>0</v>
      </c>
      <c r="V229" s="42">
        <f>M229*200</f>
        <v>0</v>
      </c>
      <c r="W229" s="42">
        <v>0</v>
      </c>
      <c r="X229" s="42">
        <v>205</v>
      </c>
      <c r="Y229" s="40">
        <f t="shared" si="26"/>
        <v>0</v>
      </c>
      <c r="Z229" s="45">
        <v>0</v>
      </c>
      <c r="AA229" s="46"/>
      <c r="AB229" s="41">
        <f>V229+Y229+Z229</f>
        <v>0</v>
      </c>
      <c r="AC229" s="41">
        <f>AB229+U229</f>
        <v>0</v>
      </c>
      <c r="AD229" s="49" t="str">
        <f>A229</f>
        <v>643-PR</v>
      </c>
      <c r="AE229" s="74"/>
    </row>
    <row r="230" spans="1:31" s="31" customFormat="1" ht="45.75" hidden="1" customHeight="1" x14ac:dyDescent="0.2">
      <c r="A230" s="62" t="s">
        <v>409</v>
      </c>
      <c r="B230" s="62"/>
      <c r="C230" s="63" t="s">
        <v>77</v>
      </c>
      <c r="D230" s="63" t="s">
        <v>108</v>
      </c>
      <c r="E230" s="37" t="s">
        <v>207</v>
      </c>
      <c r="F230" s="37" t="s">
        <v>423</v>
      </c>
      <c r="G230" s="37" t="s">
        <v>424</v>
      </c>
      <c r="H230" s="245">
        <v>42</v>
      </c>
      <c r="I230" s="62" t="s">
        <v>48</v>
      </c>
      <c r="J230" s="39">
        <v>585</v>
      </c>
      <c r="K230" s="40">
        <v>0</v>
      </c>
      <c r="L230" s="40">
        <v>0</v>
      </c>
      <c r="M230" s="40">
        <f t="shared" si="27"/>
        <v>0</v>
      </c>
      <c r="N230" s="41">
        <f t="shared" si="25"/>
        <v>0</v>
      </c>
      <c r="O230" s="42">
        <v>0</v>
      </c>
      <c r="P230" s="42">
        <v>12</v>
      </c>
      <c r="Q230" s="67">
        <v>0.4</v>
      </c>
      <c r="R230" s="67">
        <f t="shared" si="24"/>
        <v>0</v>
      </c>
      <c r="S230" s="42">
        <v>0</v>
      </c>
      <c r="T230" s="41">
        <f>(M230*S230)</f>
        <v>0</v>
      </c>
      <c r="U230" s="41">
        <f>N230+R230+T230</f>
        <v>0</v>
      </c>
      <c r="V230" s="42">
        <f>M230*200</f>
        <v>0</v>
      </c>
      <c r="W230" s="42">
        <v>0</v>
      </c>
      <c r="X230" s="42">
        <v>205</v>
      </c>
      <c r="Y230" s="40">
        <f t="shared" si="26"/>
        <v>0</v>
      </c>
      <c r="Z230" s="45">
        <v>0</v>
      </c>
      <c r="AA230" s="46"/>
      <c r="AB230" s="41">
        <f>V230+Y230+Z230</f>
        <v>0</v>
      </c>
      <c r="AC230" s="41">
        <f>AB230+U230</f>
        <v>0</v>
      </c>
      <c r="AD230" s="49" t="str">
        <f>A230</f>
        <v>643-PR</v>
      </c>
      <c r="AE230" s="74"/>
    </row>
    <row r="231" spans="1:31" s="31" customFormat="1" ht="40.5" hidden="1" customHeight="1" x14ac:dyDescent="0.2">
      <c r="A231" s="33" t="s">
        <v>409</v>
      </c>
      <c r="B231" s="33"/>
      <c r="C231" s="28" t="s">
        <v>77</v>
      </c>
      <c r="D231" s="28" t="s">
        <v>108</v>
      </c>
      <c r="E231" s="35" t="s">
        <v>213</v>
      </c>
      <c r="F231" s="35" t="s">
        <v>426</v>
      </c>
      <c r="G231" s="35" t="s">
        <v>411</v>
      </c>
      <c r="H231" s="220">
        <v>42</v>
      </c>
      <c r="I231" s="33" t="s">
        <v>48</v>
      </c>
      <c r="J231" s="51">
        <v>585</v>
      </c>
      <c r="K231" s="52">
        <v>20</v>
      </c>
      <c r="L231" s="52">
        <v>0</v>
      </c>
      <c r="M231" s="52">
        <f t="shared" si="27"/>
        <v>20</v>
      </c>
      <c r="N231" s="34">
        <f t="shared" si="25"/>
        <v>11700</v>
      </c>
      <c r="O231" s="53">
        <v>28</v>
      </c>
      <c r="P231" s="53">
        <v>12</v>
      </c>
      <c r="Q231" s="71">
        <v>0.4</v>
      </c>
      <c r="R231" s="71">
        <f t="shared" si="24"/>
        <v>134.40000000000003</v>
      </c>
      <c r="S231" s="53">
        <v>0</v>
      </c>
      <c r="T231" s="34">
        <f>(M231*S231)</f>
        <v>0</v>
      </c>
      <c r="U231" s="34">
        <f>N231+R231+T231</f>
        <v>11834.4</v>
      </c>
      <c r="V231" s="53">
        <f>M231*200</f>
        <v>4000</v>
      </c>
      <c r="W231" s="53">
        <v>1</v>
      </c>
      <c r="X231" s="53">
        <v>154</v>
      </c>
      <c r="Y231" s="52">
        <f t="shared" si="26"/>
        <v>154</v>
      </c>
      <c r="Z231" s="46">
        <v>0</v>
      </c>
      <c r="AA231" s="46"/>
      <c r="AB231" s="34">
        <f>V231+Y231+Z231</f>
        <v>4154</v>
      </c>
      <c r="AC231" s="34">
        <f>AB231+U231</f>
        <v>15988.4</v>
      </c>
      <c r="AD231" s="57" t="str">
        <f>A231</f>
        <v>643-PR</v>
      </c>
      <c r="AE231" s="74"/>
    </row>
    <row r="232" spans="1:31" s="31" customFormat="1" ht="38.25" hidden="1" customHeight="1" x14ac:dyDescent="0.2">
      <c r="A232" s="33" t="s">
        <v>409</v>
      </c>
      <c r="B232" s="33"/>
      <c r="C232" s="28" t="s">
        <v>77</v>
      </c>
      <c r="D232" s="28" t="s">
        <v>108</v>
      </c>
      <c r="E232" s="35" t="s">
        <v>213</v>
      </c>
      <c r="F232" s="35" t="s">
        <v>392</v>
      </c>
      <c r="G232" s="35" t="s">
        <v>428</v>
      </c>
      <c r="H232" s="220">
        <v>42</v>
      </c>
      <c r="I232" s="33" t="s">
        <v>48</v>
      </c>
      <c r="J232" s="51">
        <v>585</v>
      </c>
      <c r="K232" s="52">
        <v>0</v>
      </c>
      <c r="L232" s="52">
        <v>19</v>
      </c>
      <c r="M232" s="52">
        <f t="shared" si="27"/>
        <v>19</v>
      </c>
      <c r="N232" s="34">
        <f t="shared" si="25"/>
        <v>11115</v>
      </c>
      <c r="O232" s="53">
        <v>28</v>
      </c>
      <c r="P232" s="53">
        <v>12</v>
      </c>
      <c r="Q232" s="71">
        <v>0.4</v>
      </c>
      <c r="R232" s="71">
        <f t="shared" si="24"/>
        <v>134.40000000000003</v>
      </c>
      <c r="S232" s="53">
        <v>0</v>
      </c>
      <c r="T232" s="34">
        <f>(M232*S232)</f>
        <v>0</v>
      </c>
      <c r="U232" s="34">
        <f>N232+R232+T232</f>
        <v>11249.4</v>
      </c>
      <c r="V232" s="53">
        <f>M232*200</f>
        <v>3800</v>
      </c>
      <c r="W232" s="53">
        <v>1</v>
      </c>
      <c r="X232" s="53">
        <v>154</v>
      </c>
      <c r="Y232" s="52">
        <f t="shared" si="26"/>
        <v>154</v>
      </c>
      <c r="Z232" s="46">
        <v>0</v>
      </c>
      <c r="AA232" s="46"/>
      <c r="AB232" s="34">
        <f>V232+Y232+Z232</f>
        <v>3954</v>
      </c>
      <c r="AC232" s="34">
        <f>AB232+U232</f>
        <v>15203.4</v>
      </c>
      <c r="AD232" s="57" t="str">
        <f>A232</f>
        <v>643-PR</v>
      </c>
      <c r="AE232" s="74"/>
    </row>
    <row r="233" spans="1:31" s="31" customFormat="1" ht="31.5" hidden="1" customHeight="1" x14ac:dyDescent="0.2">
      <c r="A233" s="33" t="s">
        <v>409</v>
      </c>
      <c r="B233" s="33"/>
      <c r="C233" s="28" t="s">
        <v>77</v>
      </c>
      <c r="D233" s="28" t="s">
        <v>108</v>
      </c>
      <c r="E233" s="89" t="s">
        <v>302</v>
      </c>
      <c r="F233" s="35" t="s">
        <v>392</v>
      </c>
      <c r="G233" s="35" t="s">
        <v>428</v>
      </c>
      <c r="H233" s="220">
        <v>42</v>
      </c>
      <c r="I233" s="33" t="s">
        <v>48</v>
      </c>
      <c r="J233" s="51">
        <v>585</v>
      </c>
      <c r="K233" s="52">
        <v>19</v>
      </c>
      <c r="L233" s="52">
        <v>0</v>
      </c>
      <c r="M233" s="52">
        <f t="shared" si="27"/>
        <v>19</v>
      </c>
      <c r="N233" s="34">
        <f t="shared" si="25"/>
        <v>11115</v>
      </c>
      <c r="O233" s="53">
        <v>28</v>
      </c>
      <c r="P233" s="53">
        <v>41</v>
      </c>
      <c r="Q233" s="71">
        <v>0.4</v>
      </c>
      <c r="R233" s="71">
        <f t="shared" si="24"/>
        <v>459.20000000000005</v>
      </c>
      <c r="S233" s="53">
        <v>0</v>
      </c>
      <c r="T233" s="34">
        <f>(M233*S233)</f>
        <v>0</v>
      </c>
      <c r="U233" s="34">
        <f>N233+R233+T233</f>
        <v>11574.2</v>
      </c>
      <c r="V233" s="53">
        <f>M233*200</f>
        <v>3800</v>
      </c>
      <c r="W233" s="53">
        <v>1</v>
      </c>
      <c r="X233" s="53">
        <v>275</v>
      </c>
      <c r="Y233" s="52">
        <f t="shared" si="26"/>
        <v>275</v>
      </c>
      <c r="Z233" s="46">
        <v>0</v>
      </c>
      <c r="AA233" s="46"/>
      <c r="AB233" s="34">
        <f>V233+Y233+Z233</f>
        <v>4075</v>
      </c>
      <c r="AC233" s="34">
        <f>AB233+U233</f>
        <v>15649.2</v>
      </c>
      <c r="AD233" s="57" t="str">
        <f>A233</f>
        <v>643-PR</v>
      </c>
      <c r="AE233" s="74"/>
    </row>
    <row r="234" spans="1:31" s="31" customFormat="1" ht="28.5" hidden="1" customHeight="1" x14ac:dyDescent="0.2">
      <c r="A234" s="33" t="s">
        <v>409</v>
      </c>
      <c r="B234" s="33"/>
      <c r="C234" s="28" t="s">
        <v>77</v>
      </c>
      <c r="D234" s="28" t="s">
        <v>50</v>
      </c>
      <c r="E234" s="35" t="s">
        <v>373</v>
      </c>
      <c r="F234" s="35" t="s">
        <v>420</v>
      </c>
      <c r="G234" s="35" t="s">
        <v>413</v>
      </c>
      <c r="H234" s="220">
        <v>42</v>
      </c>
      <c r="I234" s="33" t="s">
        <v>48</v>
      </c>
      <c r="J234" s="51">
        <v>585</v>
      </c>
      <c r="K234" s="52">
        <v>0</v>
      </c>
      <c r="L234" s="52">
        <v>20</v>
      </c>
      <c r="M234" s="52">
        <f t="shared" si="27"/>
        <v>20</v>
      </c>
      <c r="N234" s="34">
        <f t="shared" si="25"/>
        <v>11700</v>
      </c>
      <c r="O234" s="53">
        <v>28</v>
      </c>
      <c r="P234" s="53">
        <v>30</v>
      </c>
      <c r="Q234" s="71">
        <v>0.4</v>
      </c>
      <c r="R234" s="71">
        <f t="shared" si="24"/>
        <v>336</v>
      </c>
      <c r="S234" s="53">
        <v>0</v>
      </c>
      <c r="T234" s="34">
        <f>(M234*S234)</f>
        <v>0</v>
      </c>
      <c r="U234" s="34">
        <f>N234+R234+T234</f>
        <v>12036</v>
      </c>
      <c r="V234" s="53">
        <f>M234*200</f>
        <v>4000</v>
      </c>
      <c r="W234" s="53">
        <v>1</v>
      </c>
      <c r="X234" s="53">
        <v>310</v>
      </c>
      <c r="Y234" s="52">
        <f t="shared" si="26"/>
        <v>310</v>
      </c>
      <c r="Z234" s="46">
        <v>0</v>
      </c>
      <c r="AA234" s="46"/>
      <c r="AB234" s="34">
        <f>V234+Y234+Z234</f>
        <v>4310</v>
      </c>
      <c r="AC234" s="34">
        <f>AB234+U234</f>
        <v>16346</v>
      </c>
      <c r="AD234" s="57" t="str">
        <f>A234</f>
        <v>643-PR</v>
      </c>
      <c r="AE234" s="74"/>
    </row>
    <row r="235" spans="1:31" s="31" customFormat="1" ht="42.75" hidden="1" customHeight="1" x14ac:dyDescent="0.2">
      <c r="A235" s="33" t="s">
        <v>409</v>
      </c>
      <c r="B235" s="33"/>
      <c r="C235" s="28" t="s">
        <v>77</v>
      </c>
      <c r="D235" s="28" t="s">
        <v>50</v>
      </c>
      <c r="E235" s="35" t="s">
        <v>165</v>
      </c>
      <c r="F235" s="35" t="s">
        <v>432</v>
      </c>
      <c r="G235" s="35" t="s">
        <v>433</v>
      </c>
      <c r="H235" s="220">
        <v>42</v>
      </c>
      <c r="I235" s="33" t="s">
        <v>48</v>
      </c>
      <c r="J235" s="51">
        <v>585</v>
      </c>
      <c r="K235" s="52">
        <v>20</v>
      </c>
      <c r="L235" s="52">
        <v>0</v>
      </c>
      <c r="M235" s="52">
        <f t="shared" si="27"/>
        <v>20</v>
      </c>
      <c r="N235" s="34">
        <f t="shared" si="25"/>
        <v>11700</v>
      </c>
      <c r="O235" s="53">
        <v>28</v>
      </c>
      <c r="P235" s="53">
        <v>46</v>
      </c>
      <c r="Q235" s="71">
        <v>0.4</v>
      </c>
      <c r="R235" s="71">
        <f t="shared" si="24"/>
        <v>515.20000000000005</v>
      </c>
      <c r="S235" s="53">
        <v>0</v>
      </c>
      <c r="T235" s="34">
        <f>(M235*S235)</f>
        <v>0</v>
      </c>
      <c r="U235" s="34">
        <f>N235+R235+T235</f>
        <v>12215.2</v>
      </c>
      <c r="V235" s="53">
        <f>M235*200</f>
        <v>4000</v>
      </c>
      <c r="W235" s="53">
        <v>1</v>
      </c>
      <c r="X235" s="53">
        <v>385</v>
      </c>
      <c r="Y235" s="52">
        <f t="shared" si="26"/>
        <v>385</v>
      </c>
      <c r="Z235" s="46">
        <v>0</v>
      </c>
      <c r="AA235" s="46"/>
      <c r="AB235" s="34">
        <f>V235+Y235+Z235</f>
        <v>4385</v>
      </c>
      <c r="AC235" s="34">
        <f>AB235+U235</f>
        <v>16600.2</v>
      </c>
      <c r="AD235" s="57" t="str">
        <f>A235</f>
        <v>643-PR</v>
      </c>
      <c r="AE235" s="74"/>
    </row>
    <row r="236" spans="1:31" s="31" customFormat="1" ht="33" hidden="1" customHeight="1" x14ac:dyDescent="0.2">
      <c r="A236" s="33" t="s">
        <v>435</v>
      </c>
      <c r="B236" s="33" t="s">
        <v>32</v>
      </c>
      <c r="C236" s="28" t="s">
        <v>77</v>
      </c>
      <c r="D236" s="28" t="s">
        <v>108</v>
      </c>
      <c r="E236" s="89" t="s">
        <v>302</v>
      </c>
      <c r="F236" s="35" t="s">
        <v>416</v>
      </c>
      <c r="G236" s="35" t="s">
        <v>417</v>
      </c>
      <c r="H236" s="220">
        <v>56</v>
      </c>
      <c r="I236" s="33" t="s">
        <v>48</v>
      </c>
      <c r="J236" s="51">
        <v>585</v>
      </c>
      <c r="K236" s="52">
        <v>0</v>
      </c>
      <c r="L236" s="52">
        <v>18</v>
      </c>
      <c r="M236" s="52">
        <f t="shared" si="27"/>
        <v>18</v>
      </c>
      <c r="N236" s="34">
        <f t="shared" si="25"/>
        <v>10530</v>
      </c>
      <c r="O236" s="53">
        <v>36</v>
      </c>
      <c r="P236" s="53">
        <v>41</v>
      </c>
      <c r="Q236" s="71">
        <v>0.4</v>
      </c>
      <c r="R236" s="71">
        <f t="shared" si="24"/>
        <v>590.40000000000009</v>
      </c>
      <c r="S236" s="53">
        <v>0</v>
      </c>
      <c r="T236" s="34">
        <f>(M236*S236)</f>
        <v>0</v>
      </c>
      <c r="U236" s="34">
        <f>N236+R236+T236</f>
        <v>11120.4</v>
      </c>
      <c r="V236" s="53">
        <f>M236*200</f>
        <v>3600</v>
      </c>
      <c r="W236" s="53">
        <v>0</v>
      </c>
      <c r="X236" s="53">
        <v>0</v>
      </c>
      <c r="Y236" s="52">
        <f t="shared" si="26"/>
        <v>0</v>
      </c>
      <c r="Z236" s="46">
        <v>0</v>
      </c>
      <c r="AA236" s="46" t="s">
        <v>301</v>
      </c>
      <c r="AB236" s="34">
        <f>V236+Y236+Z236</f>
        <v>3600</v>
      </c>
      <c r="AC236" s="34">
        <f>AB236+U236</f>
        <v>14720.4</v>
      </c>
      <c r="AD236" s="57" t="str">
        <f>A236</f>
        <v>643-SH</v>
      </c>
      <c r="AE236" s="74"/>
    </row>
    <row r="237" spans="1:31" s="31" customFormat="1" ht="42.75" hidden="1" customHeight="1" x14ac:dyDescent="0.2">
      <c r="A237" s="62" t="s">
        <v>437</v>
      </c>
      <c r="B237" s="62" t="s">
        <v>32</v>
      </c>
      <c r="C237" s="63" t="s">
        <v>77</v>
      </c>
      <c r="D237" s="63" t="s">
        <v>108</v>
      </c>
      <c r="E237" s="37" t="s">
        <v>438</v>
      </c>
      <c r="F237" s="37" t="s">
        <v>94</v>
      </c>
      <c r="G237" s="37" t="s">
        <v>95</v>
      </c>
      <c r="H237" s="245">
        <v>42</v>
      </c>
      <c r="I237" s="62" t="s">
        <v>172</v>
      </c>
      <c r="J237" s="39">
        <v>585</v>
      </c>
      <c r="K237" s="40">
        <v>0</v>
      </c>
      <c r="L237" s="40">
        <v>0</v>
      </c>
      <c r="M237" s="40">
        <f t="shared" si="27"/>
        <v>0</v>
      </c>
      <c r="N237" s="41">
        <f t="shared" si="25"/>
        <v>0</v>
      </c>
      <c r="O237" s="42">
        <v>0</v>
      </c>
      <c r="P237" s="42">
        <v>15</v>
      </c>
      <c r="Q237" s="67">
        <v>0.4</v>
      </c>
      <c r="R237" s="67">
        <f t="shared" si="24"/>
        <v>0</v>
      </c>
      <c r="S237" s="42">
        <v>0</v>
      </c>
      <c r="T237" s="41">
        <f>(M237*S237)</f>
        <v>0</v>
      </c>
      <c r="U237" s="41">
        <f>N237+R237+T237</f>
        <v>0</v>
      </c>
      <c r="V237" s="42">
        <f>M237*200</f>
        <v>0</v>
      </c>
      <c r="W237" s="42">
        <v>0</v>
      </c>
      <c r="X237" s="42">
        <v>175</v>
      </c>
      <c r="Y237" s="40">
        <f t="shared" si="26"/>
        <v>0</v>
      </c>
      <c r="Z237" s="45">
        <v>0</v>
      </c>
      <c r="AA237" s="45"/>
      <c r="AB237" s="41">
        <f>V237+Y237+Z237</f>
        <v>0</v>
      </c>
      <c r="AC237" s="41">
        <f>AB237+U237</f>
        <v>0</v>
      </c>
      <c r="AD237" s="57" t="str">
        <f>A237</f>
        <v>644-PR</v>
      </c>
      <c r="AE237" s="74"/>
    </row>
    <row r="238" spans="1:31" s="31" customFormat="1" ht="43.5" hidden="1" customHeight="1" x14ac:dyDescent="0.2">
      <c r="A238" s="33" t="s">
        <v>437</v>
      </c>
      <c r="B238" s="33"/>
      <c r="C238" s="28" t="s">
        <v>77</v>
      </c>
      <c r="D238" s="28" t="s">
        <v>108</v>
      </c>
      <c r="E238" s="35" t="s">
        <v>438</v>
      </c>
      <c r="F238" s="35" t="s">
        <v>440</v>
      </c>
      <c r="G238" s="35" t="s">
        <v>441</v>
      </c>
      <c r="H238" s="220">
        <v>56</v>
      </c>
      <c r="I238" s="33" t="s">
        <v>172</v>
      </c>
      <c r="J238" s="51">
        <v>585</v>
      </c>
      <c r="K238" s="52">
        <v>0</v>
      </c>
      <c r="L238" s="52">
        <v>15</v>
      </c>
      <c r="M238" s="52">
        <f t="shared" si="27"/>
        <v>15</v>
      </c>
      <c r="N238" s="34">
        <f t="shared" si="25"/>
        <v>8775</v>
      </c>
      <c r="O238" s="53">
        <v>24</v>
      </c>
      <c r="P238" s="53">
        <v>15</v>
      </c>
      <c r="Q238" s="71">
        <v>0.4</v>
      </c>
      <c r="R238" s="71">
        <f t="shared" si="24"/>
        <v>144</v>
      </c>
      <c r="S238" s="53">
        <v>150</v>
      </c>
      <c r="T238" s="34">
        <f>(M238*S238)</f>
        <v>2250</v>
      </c>
      <c r="U238" s="34">
        <f>N238+R238+T238</f>
        <v>11169</v>
      </c>
      <c r="V238" s="53">
        <f>M238*200</f>
        <v>3000</v>
      </c>
      <c r="W238" s="53">
        <v>1</v>
      </c>
      <c r="X238" s="53">
        <v>175</v>
      </c>
      <c r="Y238" s="52">
        <f t="shared" si="26"/>
        <v>175</v>
      </c>
      <c r="Z238" s="46">
        <v>0</v>
      </c>
      <c r="AA238" s="46"/>
      <c r="AB238" s="34">
        <f>V238+Y238+Z238</f>
        <v>3175</v>
      </c>
      <c r="AC238" s="34">
        <f>AB238+U238</f>
        <v>14344</v>
      </c>
      <c r="AD238" s="57" t="str">
        <f>A238</f>
        <v>644-PR</v>
      </c>
      <c r="AE238" s="74"/>
    </row>
    <row r="239" spans="1:31" s="31" customFormat="1" ht="50" hidden="1" customHeight="1" x14ac:dyDescent="0.2">
      <c r="A239" s="178" t="s">
        <v>437</v>
      </c>
      <c r="B239" s="178" t="s">
        <v>677</v>
      </c>
      <c r="C239" s="179" t="s">
        <v>77</v>
      </c>
      <c r="D239" s="179" t="s">
        <v>108</v>
      </c>
      <c r="E239" s="180" t="s">
        <v>438</v>
      </c>
      <c r="F239" s="180" t="s">
        <v>308</v>
      </c>
      <c r="G239" s="180" t="s">
        <v>309</v>
      </c>
      <c r="H239" s="220">
        <v>42</v>
      </c>
      <c r="I239" s="33" t="s">
        <v>172</v>
      </c>
      <c r="J239" s="51">
        <v>585</v>
      </c>
      <c r="K239" s="52">
        <v>0</v>
      </c>
      <c r="L239" s="52">
        <v>15</v>
      </c>
      <c r="M239" s="52">
        <f t="shared" si="27"/>
        <v>15</v>
      </c>
      <c r="N239" s="34">
        <f t="shared" si="25"/>
        <v>8775</v>
      </c>
      <c r="O239" s="53">
        <v>18</v>
      </c>
      <c r="P239" s="53">
        <v>15</v>
      </c>
      <c r="Q239" s="71">
        <v>0.4</v>
      </c>
      <c r="R239" s="71">
        <f t="shared" si="24"/>
        <v>108</v>
      </c>
      <c r="S239" s="53">
        <v>0</v>
      </c>
      <c r="T239" s="34">
        <f>(M239*S239)</f>
        <v>0</v>
      </c>
      <c r="U239" s="34">
        <f>N239+R239+T239</f>
        <v>8883</v>
      </c>
      <c r="V239" s="53">
        <f>M239*200</f>
        <v>3000</v>
      </c>
      <c r="W239" s="53">
        <v>1</v>
      </c>
      <c r="X239" s="53">
        <v>175</v>
      </c>
      <c r="Y239" s="52">
        <f t="shared" si="26"/>
        <v>175</v>
      </c>
      <c r="Z239" s="46">
        <v>0</v>
      </c>
      <c r="AA239" s="46"/>
      <c r="AB239" s="34">
        <f>V239+Y239+Z239</f>
        <v>3175</v>
      </c>
      <c r="AC239" s="34">
        <f>AB239+U239</f>
        <v>12058</v>
      </c>
      <c r="AD239" s="57" t="str">
        <f>A239</f>
        <v>644-PR</v>
      </c>
      <c r="AE239" s="74"/>
    </row>
    <row r="240" spans="1:31" s="31" customFormat="1" ht="50" hidden="1" customHeight="1" x14ac:dyDescent="0.2">
      <c r="A240" s="33" t="s">
        <v>437</v>
      </c>
      <c r="B240" s="33"/>
      <c r="C240" s="28" t="s">
        <v>77</v>
      </c>
      <c r="D240" s="28" t="s">
        <v>108</v>
      </c>
      <c r="E240" s="35" t="s">
        <v>443</v>
      </c>
      <c r="F240" s="35" t="s">
        <v>82</v>
      </c>
      <c r="G240" s="35" t="s">
        <v>444</v>
      </c>
      <c r="H240" s="220">
        <v>42</v>
      </c>
      <c r="I240" s="33" t="s">
        <v>172</v>
      </c>
      <c r="J240" s="51">
        <v>585</v>
      </c>
      <c r="K240" s="52">
        <v>0</v>
      </c>
      <c r="L240" s="52">
        <v>15</v>
      </c>
      <c r="M240" s="52">
        <f t="shared" si="27"/>
        <v>15</v>
      </c>
      <c r="N240" s="34">
        <f t="shared" si="25"/>
        <v>8775</v>
      </c>
      <c r="O240" s="53">
        <v>18</v>
      </c>
      <c r="P240" s="53">
        <v>68</v>
      </c>
      <c r="Q240" s="71">
        <v>0.4</v>
      </c>
      <c r="R240" s="71">
        <f t="shared" si="24"/>
        <v>489.6</v>
      </c>
      <c r="S240" s="53">
        <v>0</v>
      </c>
      <c r="T240" s="34">
        <f>(M240*S240)</f>
        <v>0</v>
      </c>
      <c r="U240" s="34">
        <f>N240+R240+T240</f>
        <v>9264.6</v>
      </c>
      <c r="V240" s="53">
        <f>M240*200</f>
        <v>3000</v>
      </c>
      <c r="W240" s="53">
        <v>1</v>
      </c>
      <c r="X240" s="53">
        <v>225</v>
      </c>
      <c r="Y240" s="52">
        <f t="shared" si="26"/>
        <v>225</v>
      </c>
      <c r="Z240" s="46">
        <v>0</v>
      </c>
      <c r="AA240" s="46"/>
      <c r="AB240" s="34">
        <f>V240+Y240+Z240</f>
        <v>3225</v>
      </c>
      <c r="AC240" s="34">
        <f>AB240+U240</f>
        <v>12489.6</v>
      </c>
      <c r="AD240" s="57" t="str">
        <f>A240</f>
        <v>644-PR</v>
      </c>
      <c r="AE240" s="74"/>
    </row>
    <row r="241" spans="1:31" s="31" customFormat="1" ht="39.75" hidden="1" customHeight="1" x14ac:dyDescent="0.2">
      <c r="A241" s="33" t="s">
        <v>437</v>
      </c>
      <c r="B241" s="33" t="s">
        <v>646</v>
      </c>
      <c r="C241" s="28" t="s">
        <v>77</v>
      </c>
      <c r="D241" s="28" t="s">
        <v>108</v>
      </c>
      <c r="E241" s="35" t="s">
        <v>438</v>
      </c>
      <c r="F241" s="35" t="s">
        <v>100</v>
      </c>
      <c r="G241" s="35" t="s">
        <v>411</v>
      </c>
      <c r="H241" s="220">
        <v>42</v>
      </c>
      <c r="I241" s="33" t="s">
        <v>172</v>
      </c>
      <c r="J241" s="51">
        <v>585</v>
      </c>
      <c r="K241" s="52">
        <v>0</v>
      </c>
      <c r="L241" s="52">
        <v>0</v>
      </c>
      <c r="M241" s="52">
        <f t="shared" si="27"/>
        <v>0</v>
      </c>
      <c r="N241" s="34">
        <f t="shared" si="25"/>
        <v>0</v>
      </c>
      <c r="O241" s="53">
        <v>0</v>
      </c>
      <c r="P241" s="53">
        <v>15</v>
      </c>
      <c r="Q241" s="71">
        <v>0.4</v>
      </c>
      <c r="R241" s="71">
        <f t="shared" si="24"/>
        <v>0</v>
      </c>
      <c r="S241" s="53">
        <v>0</v>
      </c>
      <c r="T241" s="34">
        <f>(M241*S241)</f>
        <v>0</v>
      </c>
      <c r="U241" s="34">
        <f>N241+R241+T241</f>
        <v>0</v>
      </c>
      <c r="V241" s="53">
        <f>M241*200</f>
        <v>0</v>
      </c>
      <c r="W241" s="53">
        <v>0</v>
      </c>
      <c r="X241" s="53">
        <v>175</v>
      </c>
      <c r="Y241" s="52">
        <f t="shared" si="26"/>
        <v>0</v>
      </c>
      <c r="Z241" s="46">
        <v>0</v>
      </c>
      <c r="AA241" s="46"/>
      <c r="AB241" s="34">
        <f>V241+Y241+Z241</f>
        <v>0</v>
      </c>
      <c r="AC241" s="34">
        <f>AB241+U241</f>
        <v>0</v>
      </c>
      <c r="AD241" s="57" t="str">
        <f>A241</f>
        <v>644-PR</v>
      </c>
      <c r="AE241" s="74"/>
    </row>
    <row r="242" spans="1:31" s="31" customFormat="1" ht="38.25" hidden="1" customHeight="1" x14ac:dyDescent="0.2">
      <c r="A242" s="33" t="s">
        <v>437</v>
      </c>
      <c r="B242" s="33"/>
      <c r="C242" s="28" t="s">
        <v>77</v>
      </c>
      <c r="D242" s="28" t="s">
        <v>108</v>
      </c>
      <c r="E242" s="35" t="s">
        <v>443</v>
      </c>
      <c r="F242" s="35" t="s">
        <v>447</v>
      </c>
      <c r="G242" s="35" t="s">
        <v>448</v>
      </c>
      <c r="H242" s="220">
        <v>42</v>
      </c>
      <c r="I242" s="33" t="s">
        <v>172</v>
      </c>
      <c r="J242" s="51">
        <v>585</v>
      </c>
      <c r="K242" s="52">
        <v>14</v>
      </c>
      <c r="L242" s="52">
        <v>0</v>
      </c>
      <c r="M242" s="52">
        <f t="shared" si="27"/>
        <v>14</v>
      </c>
      <c r="N242" s="34">
        <f t="shared" si="25"/>
        <v>8190</v>
      </c>
      <c r="O242" s="34">
        <v>18</v>
      </c>
      <c r="P242" s="34">
        <v>68</v>
      </c>
      <c r="Q242" s="54">
        <v>0.4</v>
      </c>
      <c r="R242" s="54">
        <f t="shared" si="24"/>
        <v>489.6</v>
      </c>
      <c r="S242" s="34">
        <v>110</v>
      </c>
      <c r="T242" s="34">
        <f>(M242*S242)</f>
        <v>1540</v>
      </c>
      <c r="U242" s="34">
        <f>N242+R242+T242</f>
        <v>10219.6</v>
      </c>
      <c r="V242" s="34">
        <f>M242*200</f>
        <v>2800</v>
      </c>
      <c r="W242" s="34">
        <v>1</v>
      </c>
      <c r="X242" s="34">
        <v>225</v>
      </c>
      <c r="Y242" s="52">
        <f t="shared" si="26"/>
        <v>225</v>
      </c>
      <c r="Z242" s="52">
        <v>0</v>
      </c>
      <c r="AA242" s="52"/>
      <c r="AB242" s="34">
        <f>V242+Y242+Z242</f>
        <v>3025</v>
      </c>
      <c r="AC242" s="34">
        <f>AB242+U242</f>
        <v>13244.6</v>
      </c>
      <c r="AD242" s="57" t="str">
        <f>A242</f>
        <v>644-PR</v>
      </c>
      <c r="AE242" s="74"/>
    </row>
    <row r="243" spans="1:31" s="31" customFormat="1" ht="39" hidden="1" customHeight="1" x14ac:dyDescent="0.2">
      <c r="A243" s="33" t="s">
        <v>437</v>
      </c>
      <c r="B243" s="33"/>
      <c r="C243" s="28" t="s">
        <v>77</v>
      </c>
      <c r="D243" s="28" t="s">
        <v>108</v>
      </c>
      <c r="E243" s="35" t="s">
        <v>443</v>
      </c>
      <c r="F243" s="35" t="s">
        <v>440</v>
      </c>
      <c r="G243" s="35" t="s">
        <v>441</v>
      </c>
      <c r="H243" s="220">
        <v>56</v>
      </c>
      <c r="I243" s="33" t="s">
        <v>172</v>
      </c>
      <c r="J243" s="51">
        <v>585</v>
      </c>
      <c r="K243" s="52">
        <v>15</v>
      </c>
      <c r="L243" s="52">
        <v>0</v>
      </c>
      <c r="M243" s="52">
        <f t="shared" si="27"/>
        <v>15</v>
      </c>
      <c r="N243" s="34">
        <f t="shared" si="25"/>
        <v>8775</v>
      </c>
      <c r="O243" s="53">
        <v>24</v>
      </c>
      <c r="P243" s="53">
        <v>68</v>
      </c>
      <c r="Q243" s="71">
        <v>0.4</v>
      </c>
      <c r="R243" s="71">
        <f t="shared" si="24"/>
        <v>652.80000000000007</v>
      </c>
      <c r="S243" s="53">
        <v>150</v>
      </c>
      <c r="T243" s="34">
        <f>(M243*S243)</f>
        <v>2250</v>
      </c>
      <c r="U243" s="34">
        <f>N243+R243+T243</f>
        <v>11677.8</v>
      </c>
      <c r="V243" s="53">
        <f>M243*200</f>
        <v>3000</v>
      </c>
      <c r="W243" s="53">
        <v>1</v>
      </c>
      <c r="X243" s="53">
        <v>225</v>
      </c>
      <c r="Y243" s="52">
        <f t="shared" si="26"/>
        <v>225</v>
      </c>
      <c r="Z243" s="46">
        <v>0</v>
      </c>
      <c r="AA243" s="46"/>
      <c r="AB243" s="34">
        <f>V243+Y243+Z243</f>
        <v>3225</v>
      </c>
      <c r="AC243" s="34">
        <f>AB243+U243</f>
        <v>14902.8</v>
      </c>
      <c r="AD243" s="57" t="str">
        <f>A243</f>
        <v>644-PR</v>
      </c>
      <c r="AE243" s="74"/>
    </row>
    <row r="244" spans="1:31" s="31" customFormat="1" ht="33.75" hidden="1" customHeight="1" x14ac:dyDescent="0.2">
      <c r="A244" s="33" t="s">
        <v>437</v>
      </c>
      <c r="B244" s="33"/>
      <c r="C244" s="28" t="s">
        <v>77</v>
      </c>
      <c r="D244" s="28" t="s">
        <v>45</v>
      </c>
      <c r="E244" s="35" t="s">
        <v>228</v>
      </c>
      <c r="F244" s="132" t="s">
        <v>451</v>
      </c>
      <c r="G244" s="35" t="s">
        <v>452</v>
      </c>
      <c r="H244" s="52">
        <v>42</v>
      </c>
      <c r="I244" s="33" t="s">
        <v>37</v>
      </c>
      <c r="J244" s="51">
        <v>1200</v>
      </c>
      <c r="K244" s="52">
        <v>0</v>
      </c>
      <c r="L244" s="52">
        <v>18</v>
      </c>
      <c r="M244" s="52">
        <f t="shared" si="27"/>
        <v>18</v>
      </c>
      <c r="N244" s="34">
        <f t="shared" si="25"/>
        <v>21600</v>
      </c>
      <c r="O244" s="53">
        <v>0</v>
      </c>
      <c r="P244" s="53">
        <v>0</v>
      </c>
      <c r="Q244" s="71">
        <v>0</v>
      </c>
      <c r="R244" s="71">
        <f t="shared" si="24"/>
        <v>0</v>
      </c>
      <c r="S244" s="53">
        <v>0</v>
      </c>
      <c r="T244" s="34">
        <f>(M244*S244)</f>
        <v>0</v>
      </c>
      <c r="U244" s="34">
        <f>N244+R244+T244</f>
        <v>21600</v>
      </c>
      <c r="V244" s="53">
        <f>M244*200</f>
        <v>3600</v>
      </c>
      <c r="W244" s="53">
        <v>14</v>
      </c>
      <c r="X244" s="53">
        <v>920</v>
      </c>
      <c r="Y244" s="52">
        <f t="shared" si="26"/>
        <v>12880</v>
      </c>
      <c r="Z244" s="46">
        <v>0</v>
      </c>
      <c r="AA244" s="46"/>
      <c r="AB244" s="34">
        <f>V244+Y244+Z244</f>
        <v>16480</v>
      </c>
      <c r="AC244" s="34">
        <f>AB244+U244</f>
        <v>38080</v>
      </c>
      <c r="AD244" s="57" t="str">
        <f>A244</f>
        <v>644-PR</v>
      </c>
      <c r="AE244" s="74"/>
    </row>
    <row r="245" spans="1:31" s="31" customFormat="1" ht="35.25" hidden="1" customHeight="1" x14ac:dyDescent="0.2">
      <c r="A245" s="33" t="s">
        <v>437</v>
      </c>
      <c r="B245" s="33"/>
      <c r="C245" s="28" t="s">
        <v>77</v>
      </c>
      <c r="D245" s="28" t="s">
        <v>45</v>
      </c>
      <c r="E245" s="35" t="s">
        <v>228</v>
      </c>
      <c r="F245" s="35" t="s">
        <v>88</v>
      </c>
      <c r="G245" s="35" t="s">
        <v>89</v>
      </c>
      <c r="H245" s="52">
        <v>42</v>
      </c>
      <c r="I245" s="33" t="s">
        <v>172</v>
      </c>
      <c r="J245" s="51">
        <v>585</v>
      </c>
      <c r="K245" s="52">
        <v>0</v>
      </c>
      <c r="L245" s="52">
        <v>18</v>
      </c>
      <c r="M245" s="52">
        <f t="shared" si="27"/>
        <v>18</v>
      </c>
      <c r="N245" s="34">
        <f t="shared" si="25"/>
        <v>10530</v>
      </c>
      <c r="O245" s="53">
        <v>14</v>
      </c>
      <c r="P245" s="53">
        <v>50</v>
      </c>
      <c r="Q245" s="71">
        <v>0.4</v>
      </c>
      <c r="R245" s="71">
        <f t="shared" si="24"/>
        <v>280</v>
      </c>
      <c r="S245" s="53">
        <v>150</v>
      </c>
      <c r="T245" s="34">
        <f>(M245*S245)</f>
        <v>2700</v>
      </c>
      <c r="U245" s="34">
        <f>N245+R245+T245</f>
        <v>13510</v>
      </c>
      <c r="V245" s="53">
        <f>M245*200</f>
        <v>3600</v>
      </c>
      <c r="W245" s="53">
        <v>14</v>
      </c>
      <c r="X245" s="53">
        <v>625</v>
      </c>
      <c r="Y245" s="52">
        <f t="shared" si="26"/>
        <v>8750</v>
      </c>
      <c r="Z245" s="46">
        <v>0</v>
      </c>
      <c r="AA245" s="46"/>
      <c r="AB245" s="34">
        <f>V245+Y245+Z245</f>
        <v>12350</v>
      </c>
      <c r="AC245" s="34">
        <f>AB245+U245</f>
        <v>25860</v>
      </c>
      <c r="AD245" s="57" t="str">
        <f>A245</f>
        <v>644-PR</v>
      </c>
      <c r="AE245" s="74"/>
    </row>
    <row r="246" spans="1:31" s="31" customFormat="1" ht="39" hidden="1" customHeight="1" x14ac:dyDescent="0.2">
      <c r="A246" s="33" t="s">
        <v>437</v>
      </c>
      <c r="B246" s="33"/>
      <c r="C246" s="28" t="s">
        <v>77</v>
      </c>
      <c r="D246" s="28" t="s">
        <v>45</v>
      </c>
      <c r="E246" s="35" t="s">
        <v>228</v>
      </c>
      <c r="F246" s="35" t="s">
        <v>389</v>
      </c>
      <c r="G246" s="35" t="s">
        <v>382</v>
      </c>
      <c r="H246" s="52">
        <v>42</v>
      </c>
      <c r="I246" s="33" t="s">
        <v>37</v>
      </c>
      <c r="J246" s="51">
        <v>1200</v>
      </c>
      <c r="K246" s="52">
        <v>0</v>
      </c>
      <c r="L246" s="52">
        <v>20</v>
      </c>
      <c r="M246" s="52">
        <f t="shared" si="27"/>
        <v>20</v>
      </c>
      <c r="N246" s="34">
        <f t="shared" si="25"/>
        <v>24000</v>
      </c>
      <c r="O246" s="53">
        <v>0</v>
      </c>
      <c r="P246" s="53">
        <v>0</v>
      </c>
      <c r="Q246" s="71">
        <v>0.4</v>
      </c>
      <c r="R246" s="71">
        <f t="shared" si="24"/>
        <v>0</v>
      </c>
      <c r="S246" s="53">
        <v>0</v>
      </c>
      <c r="T246" s="34">
        <f>(M246*S246)</f>
        <v>0</v>
      </c>
      <c r="U246" s="34">
        <f>N246+R246+T246</f>
        <v>24000</v>
      </c>
      <c r="V246" s="53">
        <f>M246*200</f>
        <v>4000</v>
      </c>
      <c r="W246" s="53">
        <v>0</v>
      </c>
      <c r="X246" s="53">
        <v>0</v>
      </c>
      <c r="Y246" s="52">
        <f t="shared" si="26"/>
        <v>0</v>
      </c>
      <c r="Z246" s="46">
        <v>0</v>
      </c>
      <c r="AA246" s="46"/>
      <c r="AB246" s="34">
        <f>V246+Y246+Z246</f>
        <v>4000</v>
      </c>
      <c r="AC246" s="34">
        <f>AB246+U246</f>
        <v>28000</v>
      </c>
      <c r="AD246" s="57" t="str">
        <f>A246</f>
        <v>644-PR</v>
      </c>
      <c r="AE246" s="74"/>
    </row>
    <row r="247" spans="1:31" s="31" customFormat="1" ht="39" hidden="1" customHeight="1" x14ac:dyDescent="0.2">
      <c r="A247" s="33" t="s">
        <v>454</v>
      </c>
      <c r="B247" s="33" t="s">
        <v>32</v>
      </c>
      <c r="C247" s="28" t="s">
        <v>77</v>
      </c>
      <c r="D247" s="28" t="s">
        <v>103</v>
      </c>
      <c r="E247" s="35" t="s">
        <v>455</v>
      </c>
      <c r="F247" s="35" t="s">
        <v>456</v>
      </c>
      <c r="G247" s="35" t="s">
        <v>457</v>
      </c>
      <c r="H247" s="220">
        <v>42</v>
      </c>
      <c r="I247" s="33" t="s">
        <v>48</v>
      </c>
      <c r="J247" s="51">
        <v>585</v>
      </c>
      <c r="K247" s="52">
        <v>15</v>
      </c>
      <c r="L247" s="52">
        <v>0</v>
      </c>
      <c r="M247" s="52">
        <f t="shared" si="27"/>
        <v>15</v>
      </c>
      <c r="N247" s="34">
        <f t="shared" si="25"/>
        <v>8775</v>
      </c>
      <c r="O247" s="53">
        <v>28</v>
      </c>
      <c r="P247" s="53">
        <v>51</v>
      </c>
      <c r="Q247" s="71">
        <v>0.4</v>
      </c>
      <c r="R247" s="71">
        <f t="shared" si="24"/>
        <v>571.20000000000005</v>
      </c>
      <c r="S247" s="53">
        <v>0</v>
      </c>
      <c r="T247" s="34">
        <f>(M247*S247)</f>
        <v>0</v>
      </c>
      <c r="U247" s="34">
        <f>N247+R247+T247</f>
        <v>9346.2000000000007</v>
      </c>
      <c r="V247" s="53">
        <f>M247*200</f>
        <v>3000</v>
      </c>
      <c r="W247" s="53">
        <v>1</v>
      </c>
      <c r="X247" s="53">
        <v>187</v>
      </c>
      <c r="Y247" s="52">
        <f t="shared" si="26"/>
        <v>187</v>
      </c>
      <c r="Z247" s="46">
        <v>0</v>
      </c>
      <c r="AA247" s="46"/>
      <c r="AB247" s="34">
        <f>V247+Y247+Z247</f>
        <v>3187</v>
      </c>
      <c r="AC247" s="34">
        <f>AB247+U247</f>
        <v>12533.2</v>
      </c>
      <c r="AD247" s="57" t="str">
        <f>A247</f>
        <v>647-PR</v>
      </c>
      <c r="AE247" s="74"/>
    </row>
    <row r="248" spans="1:31" s="36" customFormat="1" ht="38.25" hidden="1" customHeight="1" x14ac:dyDescent="0.2">
      <c r="A248" s="33" t="s">
        <v>454</v>
      </c>
      <c r="B248" s="33"/>
      <c r="C248" s="28" t="s">
        <v>77</v>
      </c>
      <c r="D248" s="28" t="s">
        <v>103</v>
      </c>
      <c r="E248" s="35" t="s">
        <v>189</v>
      </c>
      <c r="F248" s="35" t="s">
        <v>459</v>
      </c>
      <c r="G248" s="35" t="s">
        <v>444</v>
      </c>
      <c r="H248" s="220">
        <v>42</v>
      </c>
      <c r="I248" s="33" t="s">
        <v>48</v>
      </c>
      <c r="J248" s="51">
        <v>585</v>
      </c>
      <c r="K248" s="52">
        <v>17</v>
      </c>
      <c r="L248" s="52">
        <v>0</v>
      </c>
      <c r="M248" s="52">
        <f t="shared" si="27"/>
        <v>17</v>
      </c>
      <c r="N248" s="34">
        <f t="shared" si="25"/>
        <v>9945</v>
      </c>
      <c r="O248" s="53">
        <v>28</v>
      </c>
      <c r="P248" s="53">
        <v>23</v>
      </c>
      <c r="Q248" s="71">
        <v>0.4</v>
      </c>
      <c r="R248" s="71">
        <f t="shared" si="24"/>
        <v>257.60000000000002</v>
      </c>
      <c r="S248" s="53">
        <v>0</v>
      </c>
      <c r="T248" s="34">
        <f>(M248*S248)</f>
        <v>0</v>
      </c>
      <c r="U248" s="34">
        <f>N248+R248+T248</f>
        <v>10202.6</v>
      </c>
      <c r="V248" s="53">
        <f>M248*200</f>
        <v>3400</v>
      </c>
      <c r="W248" s="53">
        <v>1</v>
      </c>
      <c r="X248" s="53">
        <v>170</v>
      </c>
      <c r="Y248" s="52">
        <f t="shared" si="26"/>
        <v>170</v>
      </c>
      <c r="Z248" s="46">
        <v>0</v>
      </c>
      <c r="AA248" s="46"/>
      <c r="AB248" s="34">
        <f>V248+Y248+Z248</f>
        <v>3570</v>
      </c>
      <c r="AC248" s="34">
        <f>AB248+U248</f>
        <v>13772.6</v>
      </c>
      <c r="AD248" s="57" t="str">
        <f>A248</f>
        <v>647-PR</v>
      </c>
      <c r="AE248" s="74"/>
    </row>
    <row r="249" spans="1:31" s="31" customFormat="1" ht="35.5" hidden="1" customHeight="1" x14ac:dyDescent="0.2">
      <c r="A249" s="62" t="s">
        <v>454</v>
      </c>
      <c r="B249" s="62"/>
      <c r="C249" s="63" t="s">
        <v>77</v>
      </c>
      <c r="D249" s="63" t="s">
        <v>103</v>
      </c>
      <c r="E249" s="37" t="s">
        <v>192</v>
      </c>
      <c r="F249" s="37" t="s">
        <v>461</v>
      </c>
      <c r="G249" s="37" t="s">
        <v>457</v>
      </c>
      <c r="H249" s="245">
        <v>42</v>
      </c>
      <c r="I249" s="62" t="s">
        <v>48</v>
      </c>
      <c r="J249" s="39">
        <v>585</v>
      </c>
      <c r="K249" s="40">
        <v>0</v>
      </c>
      <c r="L249" s="40">
        <v>0</v>
      </c>
      <c r="M249" s="40">
        <f t="shared" si="27"/>
        <v>0</v>
      </c>
      <c r="N249" s="41">
        <f t="shared" si="25"/>
        <v>0</v>
      </c>
      <c r="O249" s="42">
        <v>0</v>
      </c>
      <c r="P249" s="42">
        <v>20</v>
      </c>
      <c r="Q249" s="67">
        <v>0.4</v>
      </c>
      <c r="R249" s="67">
        <f t="shared" si="24"/>
        <v>0</v>
      </c>
      <c r="S249" s="42">
        <v>0</v>
      </c>
      <c r="T249" s="41">
        <f>(M249*S249)</f>
        <v>0</v>
      </c>
      <c r="U249" s="41">
        <f>N249+R249+T249</f>
        <v>0</v>
      </c>
      <c r="V249" s="42">
        <f>M249*200</f>
        <v>0</v>
      </c>
      <c r="W249" s="42">
        <v>0</v>
      </c>
      <c r="X249" s="42">
        <v>165</v>
      </c>
      <c r="Y249" s="40">
        <f t="shared" si="26"/>
        <v>0</v>
      </c>
      <c r="Z249" s="45">
        <v>0</v>
      </c>
      <c r="AA249" s="46"/>
      <c r="AB249" s="41">
        <f>V249+Y249+Z249</f>
        <v>0</v>
      </c>
      <c r="AC249" s="41">
        <f>AB249+U249</f>
        <v>0</v>
      </c>
      <c r="AD249" s="49" t="str">
        <f>A249</f>
        <v>647-PR</v>
      </c>
      <c r="AE249" s="74"/>
    </row>
    <row r="250" spans="1:31" s="31" customFormat="1" ht="35.5" hidden="1" customHeight="1" x14ac:dyDescent="0.2">
      <c r="A250" s="33" t="s">
        <v>454</v>
      </c>
      <c r="B250" s="33"/>
      <c r="C250" s="28" t="s">
        <v>77</v>
      </c>
      <c r="D250" s="28" t="s">
        <v>108</v>
      </c>
      <c r="E250" s="35" t="s">
        <v>368</v>
      </c>
      <c r="F250" s="35" t="s">
        <v>463</v>
      </c>
      <c r="G250" s="35" t="s">
        <v>444</v>
      </c>
      <c r="H250" s="220">
        <v>42</v>
      </c>
      <c r="I250" s="33" t="s">
        <v>48</v>
      </c>
      <c r="J250" s="51">
        <v>585</v>
      </c>
      <c r="K250" s="52">
        <v>20</v>
      </c>
      <c r="L250" s="52">
        <v>0</v>
      </c>
      <c r="M250" s="52">
        <f t="shared" si="27"/>
        <v>20</v>
      </c>
      <c r="N250" s="34">
        <f t="shared" si="25"/>
        <v>11700</v>
      </c>
      <c r="O250" s="53">
        <v>28</v>
      </c>
      <c r="P250" s="53">
        <v>68</v>
      </c>
      <c r="Q250" s="71">
        <v>0.4</v>
      </c>
      <c r="R250" s="71">
        <f t="shared" si="24"/>
        <v>761.60000000000014</v>
      </c>
      <c r="S250" s="53">
        <v>0</v>
      </c>
      <c r="T250" s="34">
        <f>(M250*S250)</f>
        <v>0</v>
      </c>
      <c r="U250" s="34">
        <f>N250+R250+T250</f>
        <v>12461.6</v>
      </c>
      <c r="V250" s="53">
        <f>M250*200</f>
        <v>4000</v>
      </c>
      <c r="W250" s="53">
        <v>1</v>
      </c>
      <c r="X250" s="53">
        <v>313</v>
      </c>
      <c r="Y250" s="52">
        <f t="shared" si="26"/>
        <v>313</v>
      </c>
      <c r="Z250" s="46">
        <v>0</v>
      </c>
      <c r="AA250" s="46"/>
      <c r="AB250" s="34">
        <f>V250+Y250+Z250</f>
        <v>4313</v>
      </c>
      <c r="AC250" s="34">
        <f>AB250+U250</f>
        <v>16774.599999999999</v>
      </c>
      <c r="AD250" s="57" t="str">
        <f>A250</f>
        <v>647-PR</v>
      </c>
      <c r="AE250" s="74"/>
    </row>
    <row r="251" spans="1:31" s="31" customFormat="1" ht="35.5" hidden="1" customHeight="1" x14ac:dyDescent="0.2">
      <c r="A251" s="33" t="s">
        <v>454</v>
      </c>
      <c r="B251" s="33" t="s">
        <v>652</v>
      </c>
      <c r="C251" s="28" t="s">
        <v>77</v>
      </c>
      <c r="D251" s="28" t="s">
        <v>108</v>
      </c>
      <c r="E251" s="35" t="s">
        <v>210</v>
      </c>
      <c r="F251" s="35" t="s">
        <v>651</v>
      </c>
      <c r="G251" s="35" t="s">
        <v>465</v>
      </c>
      <c r="H251" s="220">
        <v>42</v>
      </c>
      <c r="I251" s="33" t="s">
        <v>48</v>
      </c>
      <c r="J251" s="51">
        <v>585</v>
      </c>
      <c r="K251" s="52">
        <v>0</v>
      </c>
      <c r="L251" s="52">
        <v>18</v>
      </c>
      <c r="M251" s="52">
        <f t="shared" si="27"/>
        <v>18</v>
      </c>
      <c r="N251" s="34">
        <f t="shared" si="25"/>
        <v>10530</v>
      </c>
      <c r="O251" s="53">
        <v>28</v>
      </c>
      <c r="P251" s="53">
        <v>47</v>
      </c>
      <c r="Q251" s="71">
        <v>0.4</v>
      </c>
      <c r="R251" s="71">
        <f t="shared" si="24"/>
        <v>526.4</v>
      </c>
      <c r="S251" s="53">
        <v>0</v>
      </c>
      <c r="T251" s="34">
        <f>(M251*S251)</f>
        <v>0</v>
      </c>
      <c r="U251" s="34">
        <f>N251+R251+T251</f>
        <v>11056.4</v>
      </c>
      <c r="V251" s="53">
        <f>M251*200</f>
        <v>3600</v>
      </c>
      <c r="W251" s="53">
        <v>1</v>
      </c>
      <c r="X251" s="53">
        <v>175</v>
      </c>
      <c r="Y251" s="52">
        <f t="shared" si="26"/>
        <v>175</v>
      </c>
      <c r="Z251" s="46">
        <v>0</v>
      </c>
      <c r="AA251" s="46"/>
      <c r="AB251" s="34">
        <f>V251+Y251+Z251</f>
        <v>3775</v>
      </c>
      <c r="AC251" s="34">
        <f>AB251+U251</f>
        <v>14831.4</v>
      </c>
      <c r="AD251" s="57" t="str">
        <f>A251</f>
        <v>647-PR</v>
      </c>
      <c r="AE251" s="74"/>
    </row>
    <row r="252" spans="1:31" s="31" customFormat="1" ht="35.5" hidden="1" customHeight="1" x14ac:dyDescent="0.2">
      <c r="A252" s="33" t="s">
        <v>454</v>
      </c>
      <c r="B252" s="33" t="s">
        <v>647</v>
      </c>
      <c r="C252" s="28" t="s">
        <v>77</v>
      </c>
      <c r="D252" s="28" t="s">
        <v>108</v>
      </c>
      <c r="E252" s="35" t="s">
        <v>513</v>
      </c>
      <c r="F252" s="35" t="s">
        <v>648</v>
      </c>
      <c r="G252" s="35" t="s">
        <v>465</v>
      </c>
      <c r="H252" s="220">
        <v>42</v>
      </c>
      <c r="I252" s="33" t="s">
        <v>48</v>
      </c>
      <c r="J252" s="51">
        <v>585</v>
      </c>
      <c r="K252" s="52">
        <v>0</v>
      </c>
      <c r="L252" s="52">
        <v>14</v>
      </c>
      <c r="M252" s="52">
        <f t="shared" si="27"/>
        <v>14</v>
      </c>
      <c r="N252" s="34">
        <f t="shared" si="25"/>
        <v>8190</v>
      </c>
      <c r="O252" s="53">
        <v>28</v>
      </c>
      <c r="P252" s="53">
        <v>55</v>
      </c>
      <c r="Q252" s="71">
        <v>0.4</v>
      </c>
      <c r="R252" s="71">
        <f t="shared" si="24"/>
        <v>616</v>
      </c>
      <c r="S252" s="53">
        <v>0</v>
      </c>
      <c r="T252" s="34">
        <f>(M252*S252)</f>
        <v>0</v>
      </c>
      <c r="U252" s="34">
        <f>N252+R252+T252</f>
        <v>8806</v>
      </c>
      <c r="V252" s="53">
        <f>M252*200</f>
        <v>2800</v>
      </c>
      <c r="W252" s="53">
        <v>1</v>
      </c>
      <c r="X252" s="53">
        <v>300</v>
      </c>
      <c r="Y252" s="52">
        <f t="shared" si="26"/>
        <v>300</v>
      </c>
      <c r="Z252" s="46"/>
      <c r="AA252" s="46"/>
      <c r="AB252" s="34">
        <f>V252+Y252+Z252</f>
        <v>3100</v>
      </c>
      <c r="AC252" s="34">
        <f>AB252+U252</f>
        <v>11906</v>
      </c>
      <c r="AD252" s="57"/>
      <c r="AE252" s="74"/>
    </row>
    <row r="253" spans="1:31" s="31" customFormat="1" ht="35.5" hidden="1" customHeight="1" x14ac:dyDescent="0.2">
      <c r="A253" s="178" t="s">
        <v>454</v>
      </c>
      <c r="B253" s="178" t="s">
        <v>680</v>
      </c>
      <c r="C253" s="179" t="s">
        <v>77</v>
      </c>
      <c r="D253" s="179" t="s">
        <v>108</v>
      </c>
      <c r="E253" s="180" t="s">
        <v>213</v>
      </c>
      <c r="F253" s="180" t="s">
        <v>466</v>
      </c>
      <c r="G253" s="180" t="s">
        <v>457</v>
      </c>
      <c r="H253" s="220">
        <v>42</v>
      </c>
      <c r="I253" s="33" t="s">
        <v>48</v>
      </c>
      <c r="J253" s="51">
        <v>585</v>
      </c>
      <c r="K253" s="181">
        <v>0</v>
      </c>
      <c r="L253" s="181">
        <v>0</v>
      </c>
      <c r="M253" s="52">
        <f t="shared" si="27"/>
        <v>0</v>
      </c>
      <c r="N253" s="34">
        <f t="shared" si="25"/>
        <v>0</v>
      </c>
      <c r="O253" s="53">
        <v>0</v>
      </c>
      <c r="P253" s="53">
        <v>0</v>
      </c>
      <c r="Q253" s="71">
        <v>0.4</v>
      </c>
      <c r="R253" s="71">
        <f t="shared" si="24"/>
        <v>0</v>
      </c>
      <c r="S253" s="53">
        <v>0</v>
      </c>
      <c r="T253" s="34">
        <f>(M253*S253)</f>
        <v>0</v>
      </c>
      <c r="U253" s="34">
        <f>N253+R253+T253</f>
        <v>0</v>
      </c>
      <c r="V253" s="53">
        <f>M253*200</f>
        <v>0</v>
      </c>
      <c r="W253" s="53">
        <v>0</v>
      </c>
      <c r="X253" s="53">
        <v>154</v>
      </c>
      <c r="Y253" s="52">
        <f t="shared" si="26"/>
        <v>0</v>
      </c>
      <c r="Z253" s="46">
        <v>0</v>
      </c>
      <c r="AA253" s="46"/>
      <c r="AB253" s="34">
        <f>V253+Y253+Z253</f>
        <v>0</v>
      </c>
      <c r="AC253" s="34">
        <f>AB253+U253</f>
        <v>0</v>
      </c>
      <c r="AD253" s="57" t="str">
        <f>A253</f>
        <v>647-PR</v>
      </c>
      <c r="AE253" s="74"/>
    </row>
    <row r="254" spans="1:31" s="31" customFormat="1" ht="35.5" hidden="1" customHeight="1" x14ac:dyDescent="0.2">
      <c r="A254" s="33" t="s">
        <v>454</v>
      </c>
      <c r="B254" s="33" t="s">
        <v>650</v>
      </c>
      <c r="C254" s="28" t="s">
        <v>77</v>
      </c>
      <c r="D254" s="28" t="s">
        <v>45</v>
      </c>
      <c r="E254" s="35" t="s">
        <v>313</v>
      </c>
      <c r="F254" s="132" t="s">
        <v>468</v>
      </c>
      <c r="G254" s="35" t="s">
        <v>649</v>
      </c>
      <c r="H254" s="220">
        <v>42</v>
      </c>
      <c r="I254" s="33" t="s">
        <v>48</v>
      </c>
      <c r="J254" s="51">
        <v>585</v>
      </c>
      <c r="K254" s="52">
        <v>0</v>
      </c>
      <c r="L254" s="52">
        <v>20</v>
      </c>
      <c r="M254" s="52">
        <f t="shared" si="27"/>
        <v>20</v>
      </c>
      <c r="N254" s="34">
        <f t="shared" si="25"/>
        <v>11700</v>
      </c>
      <c r="O254" s="53">
        <v>28</v>
      </c>
      <c r="P254" s="53">
        <v>56</v>
      </c>
      <c r="Q254" s="71">
        <v>0.4</v>
      </c>
      <c r="R254" s="71">
        <f t="shared" si="24"/>
        <v>627.20000000000005</v>
      </c>
      <c r="S254" s="53">
        <v>0</v>
      </c>
      <c r="T254" s="34">
        <f>(M254*S254)</f>
        <v>0</v>
      </c>
      <c r="U254" s="34">
        <f>N254+R254+T254</f>
        <v>12327.2</v>
      </c>
      <c r="V254" s="53">
        <f>M254*200</f>
        <v>4000</v>
      </c>
      <c r="W254" s="53">
        <v>1</v>
      </c>
      <c r="X254" s="53">
        <v>320</v>
      </c>
      <c r="Y254" s="52">
        <f t="shared" si="26"/>
        <v>320</v>
      </c>
      <c r="Z254" s="46">
        <v>0</v>
      </c>
      <c r="AA254" s="46"/>
      <c r="AB254" s="34">
        <f>V254+Y254+Z254</f>
        <v>4320</v>
      </c>
      <c r="AC254" s="34">
        <f>AB254+U254</f>
        <v>16647.2</v>
      </c>
      <c r="AD254" s="57" t="str">
        <f>A254</f>
        <v>647-PR</v>
      </c>
      <c r="AE254" s="74"/>
    </row>
    <row r="255" spans="1:31" s="31" customFormat="1" ht="35.5" hidden="1" customHeight="1" x14ac:dyDescent="0.2">
      <c r="A255" s="33" t="s">
        <v>454</v>
      </c>
      <c r="B255" s="33"/>
      <c r="C255" s="28" t="s">
        <v>77</v>
      </c>
      <c r="D255" s="28" t="s">
        <v>50</v>
      </c>
      <c r="E255" s="35" t="s">
        <v>373</v>
      </c>
      <c r="F255" s="35" t="s">
        <v>470</v>
      </c>
      <c r="G255" s="35" t="s">
        <v>457</v>
      </c>
      <c r="H255" s="220">
        <v>42</v>
      </c>
      <c r="I255" s="33" t="s">
        <v>48</v>
      </c>
      <c r="J255" s="51">
        <v>585</v>
      </c>
      <c r="K255" s="52">
        <v>0</v>
      </c>
      <c r="L255" s="52">
        <v>25</v>
      </c>
      <c r="M255" s="52">
        <f t="shared" si="27"/>
        <v>25</v>
      </c>
      <c r="N255" s="34">
        <f t="shared" si="25"/>
        <v>14625</v>
      </c>
      <c r="O255" s="53">
        <v>14</v>
      </c>
      <c r="P255" s="53">
        <v>30</v>
      </c>
      <c r="Q255" s="71">
        <v>0.4</v>
      </c>
      <c r="R255" s="71">
        <f t="shared" si="24"/>
        <v>168</v>
      </c>
      <c r="S255" s="53">
        <v>0</v>
      </c>
      <c r="T255" s="34">
        <f>(M255*S255)</f>
        <v>0</v>
      </c>
      <c r="U255" s="34">
        <f>N255+R255+T255</f>
        <v>14793</v>
      </c>
      <c r="V255" s="53">
        <f>M255*200</f>
        <v>5000</v>
      </c>
      <c r="W255" s="53">
        <v>1</v>
      </c>
      <c r="X255" s="53">
        <v>310</v>
      </c>
      <c r="Y255" s="52">
        <f t="shared" si="26"/>
        <v>310</v>
      </c>
      <c r="Z255" s="46">
        <v>0</v>
      </c>
      <c r="AA255" s="46"/>
      <c r="AB255" s="34">
        <f>V255+Y255+Z255</f>
        <v>5310</v>
      </c>
      <c r="AC255" s="34">
        <f>AB255+U255</f>
        <v>20103</v>
      </c>
      <c r="AD255" s="57" t="str">
        <f>A255</f>
        <v>647-PR</v>
      </c>
      <c r="AE255" s="74"/>
    </row>
    <row r="256" spans="1:31" s="31" customFormat="1" ht="37.25" hidden="1" customHeight="1" x14ac:dyDescent="0.2">
      <c r="A256" s="33" t="s">
        <v>454</v>
      </c>
      <c r="B256" s="33"/>
      <c r="C256" s="28" t="s">
        <v>77</v>
      </c>
      <c r="D256" s="28" t="s">
        <v>50</v>
      </c>
      <c r="E256" s="35" t="s">
        <v>165</v>
      </c>
      <c r="F256" s="35" t="s">
        <v>470</v>
      </c>
      <c r="G256" s="35" t="s">
        <v>457</v>
      </c>
      <c r="H256" s="220">
        <v>42</v>
      </c>
      <c r="I256" s="33" t="s">
        <v>48</v>
      </c>
      <c r="J256" s="51">
        <v>585</v>
      </c>
      <c r="K256" s="52">
        <v>0</v>
      </c>
      <c r="L256" s="52">
        <v>18</v>
      </c>
      <c r="M256" s="52">
        <f t="shared" si="27"/>
        <v>18</v>
      </c>
      <c r="N256" s="34">
        <f t="shared" si="25"/>
        <v>10530</v>
      </c>
      <c r="O256" s="53">
        <v>28</v>
      </c>
      <c r="P256" s="53">
        <v>42</v>
      </c>
      <c r="Q256" s="71">
        <v>0.4</v>
      </c>
      <c r="R256" s="71">
        <f t="shared" si="24"/>
        <v>470.40000000000003</v>
      </c>
      <c r="S256" s="53">
        <v>0</v>
      </c>
      <c r="T256" s="34">
        <f>(M256*S256)</f>
        <v>0</v>
      </c>
      <c r="U256" s="34">
        <f>N256+R256+T256</f>
        <v>11000.4</v>
      </c>
      <c r="V256" s="53">
        <f>M256*200</f>
        <v>3600</v>
      </c>
      <c r="W256" s="53">
        <v>1</v>
      </c>
      <c r="X256" s="53">
        <v>385</v>
      </c>
      <c r="Y256" s="52">
        <f t="shared" si="26"/>
        <v>385</v>
      </c>
      <c r="Z256" s="46">
        <v>0</v>
      </c>
      <c r="AA256" s="46"/>
      <c r="AB256" s="34">
        <f>V256+Y256+Z256</f>
        <v>3985</v>
      </c>
      <c r="AC256" s="34">
        <f>AB256+U256</f>
        <v>14985.4</v>
      </c>
      <c r="AD256" s="57" t="str">
        <f>A256</f>
        <v>647-PR</v>
      </c>
      <c r="AE256" s="74"/>
    </row>
    <row r="257" spans="1:31" s="31" customFormat="1" ht="55" hidden="1" customHeight="1" x14ac:dyDescent="0.2">
      <c r="A257" s="33" t="s">
        <v>473</v>
      </c>
      <c r="B257" s="33" t="s">
        <v>32</v>
      </c>
      <c r="C257" s="28" t="s">
        <v>77</v>
      </c>
      <c r="D257" s="28" t="s">
        <v>103</v>
      </c>
      <c r="E257" s="35" t="s">
        <v>189</v>
      </c>
      <c r="F257" s="35" t="s">
        <v>52</v>
      </c>
      <c r="G257" s="35" t="s">
        <v>474</v>
      </c>
      <c r="H257" s="220">
        <v>42</v>
      </c>
      <c r="I257" s="33" t="s">
        <v>48</v>
      </c>
      <c r="J257" s="51">
        <v>585</v>
      </c>
      <c r="K257" s="52">
        <v>18</v>
      </c>
      <c r="L257" s="52">
        <v>0</v>
      </c>
      <c r="M257" s="52">
        <f t="shared" si="27"/>
        <v>18</v>
      </c>
      <c r="N257" s="34">
        <f t="shared" si="25"/>
        <v>10530</v>
      </c>
      <c r="O257" s="53">
        <v>28</v>
      </c>
      <c r="P257" s="53">
        <v>16</v>
      </c>
      <c r="Q257" s="71">
        <v>0.4</v>
      </c>
      <c r="R257" s="54">
        <f t="shared" si="24"/>
        <v>179.20000000000002</v>
      </c>
      <c r="S257" s="53">
        <v>284</v>
      </c>
      <c r="T257" s="34">
        <f>(M257*S257)</f>
        <v>5112</v>
      </c>
      <c r="U257" s="34">
        <f>N257+R257+T257</f>
        <v>15821.2</v>
      </c>
      <c r="V257" s="53">
        <f>M257*200</f>
        <v>3600</v>
      </c>
      <c r="W257" s="53">
        <v>1</v>
      </c>
      <c r="X257" s="53">
        <v>187</v>
      </c>
      <c r="Y257" s="52">
        <f t="shared" si="26"/>
        <v>187</v>
      </c>
      <c r="Z257" s="46">
        <v>0</v>
      </c>
      <c r="AA257" s="46"/>
      <c r="AB257" s="34">
        <f>V257+Y257+Z257</f>
        <v>3787</v>
      </c>
      <c r="AC257" s="34">
        <f>AB257+U257</f>
        <v>19608.2</v>
      </c>
      <c r="AD257" s="57" t="str">
        <f>A257</f>
        <v>648-PR</v>
      </c>
      <c r="AE257" s="74" t="s">
        <v>476</v>
      </c>
    </row>
    <row r="258" spans="1:31" s="31" customFormat="1" ht="41.25" hidden="1" customHeight="1" x14ac:dyDescent="0.2">
      <c r="A258" s="133" t="s">
        <v>473</v>
      </c>
      <c r="B258" s="133"/>
      <c r="C258" s="134" t="s">
        <v>77</v>
      </c>
      <c r="D258" s="134" t="s">
        <v>103</v>
      </c>
      <c r="E258" s="131" t="s">
        <v>362</v>
      </c>
      <c r="F258" s="131" t="s">
        <v>477</v>
      </c>
      <c r="G258" s="131" t="s">
        <v>91</v>
      </c>
      <c r="H258" s="245">
        <v>42</v>
      </c>
      <c r="I258" s="62" t="s">
        <v>48</v>
      </c>
      <c r="J258" s="39">
        <v>585</v>
      </c>
      <c r="K258" s="40">
        <v>0</v>
      </c>
      <c r="L258" s="40">
        <v>0</v>
      </c>
      <c r="M258" s="40">
        <f t="shared" si="27"/>
        <v>0</v>
      </c>
      <c r="N258" s="41">
        <f t="shared" si="25"/>
        <v>0</v>
      </c>
      <c r="O258" s="42">
        <v>0</v>
      </c>
      <c r="P258" s="42">
        <v>17</v>
      </c>
      <c r="Q258" s="67">
        <v>0.4</v>
      </c>
      <c r="R258" s="43">
        <f t="shared" si="24"/>
        <v>0</v>
      </c>
      <c r="S258" s="42">
        <v>150</v>
      </c>
      <c r="T258" s="41">
        <f>(M258*S258)</f>
        <v>0</v>
      </c>
      <c r="U258" s="41">
        <f>N258+R258+T258</f>
        <v>0</v>
      </c>
      <c r="V258" s="42">
        <f>M258*200</f>
        <v>0</v>
      </c>
      <c r="W258" s="42">
        <v>0</v>
      </c>
      <c r="X258" s="42">
        <v>170</v>
      </c>
      <c r="Y258" s="40">
        <f t="shared" si="26"/>
        <v>0</v>
      </c>
      <c r="Z258" s="45">
        <v>0</v>
      </c>
      <c r="AA258" s="46"/>
      <c r="AB258" s="41">
        <f>V258+Y258+Z258</f>
        <v>0</v>
      </c>
      <c r="AC258" s="41">
        <f>AB258+U258</f>
        <v>0</v>
      </c>
      <c r="AD258" s="49" t="str">
        <f>A258</f>
        <v>648-PR</v>
      </c>
      <c r="AE258" s="74"/>
    </row>
    <row r="259" spans="1:31" s="31" customFormat="1" ht="49" hidden="1" customHeight="1" x14ac:dyDescent="0.2">
      <c r="A259" s="178" t="s">
        <v>473</v>
      </c>
      <c r="B259" s="178" t="s">
        <v>681</v>
      </c>
      <c r="C259" s="179" t="s">
        <v>77</v>
      </c>
      <c r="D259" s="179" t="s">
        <v>103</v>
      </c>
      <c r="E259" s="180" t="s">
        <v>362</v>
      </c>
      <c r="F259" s="180" t="s">
        <v>479</v>
      </c>
      <c r="G259" s="180" t="s">
        <v>89</v>
      </c>
      <c r="H259" s="220">
        <v>42</v>
      </c>
      <c r="I259" s="33" t="s">
        <v>48</v>
      </c>
      <c r="J259" s="51">
        <v>585</v>
      </c>
      <c r="K259" s="181">
        <v>0</v>
      </c>
      <c r="L259" s="181">
        <v>18</v>
      </c>
      <c r="M259" s="52">
        <f t="shared" si="27"/>
        <v>18</v>
      </c>
      <c r="N259" s="34">
        <f t="shared" si="25"/>
        <v>10530</v>
      </c>
      <c r="O259" s="182">
        <v>28</v>
      </c>
      <c r="P259" s="53">
        <v>17</v>
      </c>
      <c r="Q259" s="71">
        <v>0.4</v>
      </c>
      <c r="R259" s="54">
        <f t="shared" si="24"/>
        <v>190.40000000000003</v>
      </c>
      <c r="S259" s="182">
        <v>150</v>
      </c>
      <c r="T259" s="34">
        <f>(M259*S259)</f>
        <v>2700</v>
      </c>
      <c r="U259" s="34">
        <f>N259+R259+T259</f>
        <v>13420.4</v>
      </c>
      <c r="V259" s="53">
        <f>M259*200</f>
        <v>3600</v>
      </c>
      <c r="W259" s="53">
        <v>1</v>
      </c>
      <c r="X259" s="53">
        <v>170</v>
      </c>
      <c r="Y259" s="52">
        <f t="shared" si="26"/>
        <v>170</v>
      </c>
      <c r="Z259" s="46">
        <v>0</v>
      </c>
      <c r="AA259" s="46"/>
      <c r="AB259" s="34">
        <f>V259+Y259+Z259</f>
        <v>3770</v>
      </c>
      <c r="AC259" s="34">
        <f>AB259+U259</f>
        <v>17190.400000000001</v>
      </c>
      <c r="AD259" s="57" t="str">
        <f>A259</f>
        <v>648-PR</v>
      </c>
      <c r="AE259" s="74"/>
    </row>
    <row r="260" spans="1:31" s="31" customFormat="1" ht="42.75" hidden="1" customHeight="1" x14ac:dyDescent="0.2">
      <c r="A260" s="33" t="s">
        <v>473</v>
      </c>
      <c r="B260" s="33"/>
      <c r="C260" s="28" t="s">
        <v>77</v>
      </c>
      <c r="D260" s="28" t="s">
        <v>103</v>
      </c>
      <c r="E260" s="35" t="s">
        <v>362</v>
      </c>
      <c r="F260" s="35" t="s">
        <v>47</v>
      </c>
      <c r="G260" s="35" t="s">
        <v>452</v>
      </c>
      <c r="H260" s="220">
        <v>42</v>
      </c>
      <c r="I260" s="33" t="s">
        <v>48</v>
      </c>
      <c r="J260" s="51">
        <v>585</v>
      </c>
      <c r="K260" s="52">
        <v>15</v>
      </c>
      <c r="L260" s="52">
        <v>0</v>
      </c>
      <c r="M260" s="52">
        <f t="shared" si="27"/>
        <v>15</v>
      </c>
      <c r="N260" s="34">
        <f t="shared" si="25"/>
        <v>8775</v>
      </c>
      <c r="O260" s="53">
        <v>28</v>
      </c>
      <c r="P260" s="53">
        <v>17</v>
      </c>
      <c r="Q260" s="71">
        <v>0.4</v>
      </c>
      <c r="R260" s="54">
        <f t="shared" si="24"/>
        <v>190.40000000000003</v>
      </c>
      <c r="S260" s="53">
        <v>300</v>
      </c>
      <c r="T260" s="34">
        <f>(M260*S260)</f>
        <v>4500</v>
      </c>
      <c r="U260" s="34">
        <f>N260+R260+T260</f>
        <v>13465.4</v>
      </c>
      <c r="V260" s="53">
        <f>M260*200</f>
        <v>3000</v>
      </c>
      <c r="W260" s="53">
        <v>1</v>
      </c>
      <c r="X260" s="53">
        <v>170</v>
      </c>
      <c r="Y260" s="52">
        <f t="shared" si="26"/>
        <v>170</v>
      </c>
      <c r="Z260" s="46">
        <v>0</v>
      </c>
      <c r="AA260" s="46"/>
      <c r="AB260" s="34">
        <f>V260+Y260+Z260</f>
        <v>3170</v>
      </c>
      <c r="AC260" s="34">
        <f>AB260+U260</f>
        <v>16635.400000000001</v>
      </c>
      <c r="AD260" s="57" t="str">
        <f>A260</f>
        <v>648-PR</v>
      </c>
      <c r="AE260" s="74"/>
    </row>
    <row r="261" spans="1:31" s="31" customFormat="1" ht="42.75" hidden="1" customHeight="1" x14ac:dyDescent="0.2">
      <c r="A261" s="33" t="s">
        <v>473</v>
      </c>
      <c r="B261" s="33" t="s">
        <v>613</v>
      </c>
      <c r="C261" s="28" t="s">
        <v>77</v>
      </c>
      <c r="D261" s="28" t="s">
        <v>103</v>
      </c>
      <c r="E261" s="35" t="s">
        <v>199</v>
      </c>
      <c r="F261" s="35" t="s">
        <v>47</v>
      </c>
      <c r="G261" s="35" t="s">
        <v>452</v>
      </c>
      <c r="H261" s="220">
        <v>42</v>
      </c>
      <c r="I261" s="33" t="s">
        <v>48</v>
      </c>
      <c r="J261" s="51">
        <v>585</v>
      </c>
      <c r="K261" s="52">
        <v>0</v>
      </c>
      <c r="L261" s="52">
        <v>18</v>
      </c>
      <c r="M261" s="52">
        <f t="shared" si="27"/>
        <v>18</v>
      </c>
      <c r="N261" s="34">
        <f t="shared" si="25"/>
        <v>10530</v>
      </c>
      <c r="O261" s="53">
        <v>28</v>
      </c>
      <c r="P261" s="53">
        <v>42</v>
      </c>
      <c r="Q261" s="71">
        <v>0.4</v>
      </c>
      <c r="R261" s="54">
        <f t="shared" si="24"/>
        <v>470.40000000000003</v>
      </c>
      <c r="S261" s="53">
        <v>300</v>
      </c>
      <c r="T261" s="34">
        <f>(M261*S261)</f>
        <v>5400</v>
      </c>
      <c r="U261" s="34">
        <f>N261+R261+T261</f>
        <v>16400.400000000001</v>
      </c>
      <c r="V261" s="53">
        <f>M261*200</f>
        <v>3600</v>
      </c>
      <c r="W261" s="53">
        <v>1</v>
      </c>
      <c r="X261" s="53">
        <v>250</v>
      </c>
      <c r="Y261" s="52">
        <f t="shared" si="26"/>
        <v>250</v>
      </c>
      <c r="Z261" s="46">
        <v>0</v>
      </c>
      <c r="AA261" s="46"/>
      <c r="AB261" s="34">
        <f>V261+Y261+Z261</f>
        <v>3850</v>
      </c>
      <c r="AC261" s="34">
        <f>AB261+U261</f>
        <v>20250.400000000001</v>
      </c>
      <c r="AD261" s="57" t="str">
        <f>A261</f>
        <v>648-PR</v>
      </c>
      <c r="AE261" s="74"/>
    </row>
    <row r="262" spans="1:31" s="31" customFormat="1" ht="34.5" hidden="1" customHeight="1" x14ac:dyDescent="0.2">
      <c r="A262" s="33" t="s">
        <v>473</v>
      </c>
      <c r="B262" s="33" t="s">
        <v>32</v>
      </c>
      <c r="C262" s="28" t="s">
        <v>77</v>
      </c>
      <c r="D262" s="28" t="s">
        <v>103</v>
      </c>
      <c r="E262" s="35" t="s">
        <v>455</v>
      </c>
      <c r="F262" s="35" t="s">
        <v>52</v>
      </c>
      <c r="G262" s="35" t="s">
        <v>89</v>
      </c>
      <c r="H262" s="220">
        <v>42</v>
      </c>
      <c r="I262" s="33" t="s">
        <v>48</v>
      </c>
      <c r="J262" s="51">
        <v>585</v>
      </c>
      <c r="K262" s="52">
        <v>0</v>
      </c>
      <c r="L262" s="52">
        <v>18</v>
      </c>
      <c r="M262" s="52">
        <f t="shared" si="27"/>
        <v>18</v>
      </c>
      <c r="N262" s="34">
        <f t="shared" si="25"/>
        <v>10530</v>
      </c>
      <c r="O262" s="53">
        <v>28</v>
      </c>
      <c r="P262" s="53">
        <v>51</v>
      </c>
      <c r="Q262" s="71">
        <v>0.4</v>
      </c>
      <c r="R262" s="54">
        <f t="shared" ref="R262:R332" si="28">SUM(P262*Q262*O262)</f>
        <v>571.20000000000005</v>
      </c>
      <c r="S262" s="53">
        <v>150</v>
      </c>
      <c r="T262" s="34">
        <f>(M262*S262)</f>
        <v>2700</v>
      </c>
      <c r="U262" s="34">
        <f>N262+R262+T262</f>
        <v>13801.2</v>
      </c>
      <c r="V262" s="53">
        <f>M262*200</f>
        <v>3600</v>
      </c>
      <c r="W262" s="53">
        <v>1</v>
      </c>
      <c r="X262" s="53">
        <v>215</v>
      </c>
      <c r="Y262" s="52">
        <f t="shared" si="26"/>
        <v>215</v>
      </c>
      <c r="Z262" s="46">
        <v>0</v>
      </c>
      <c r="AA262" s="46"/>
      <c r="AB262" s="34">
        <f>V262+Y262+Z262</f>
        <v>3815</v>
      </c>
      <c r="AC262" s="34">
        <f>AB262+U262</f>
        <v>17616.2</v>
      </c>
      <c r="AD262" s="57" t="str">
        <f>A262</f>
        <v>648-PR</v>
      </c>
      <c r="AE262" s="74" t="s">
        <v>484</v>
      </c>
    </row>
    <row r="263" spans="1:31" s="31" customFormat="1" ht="30.75" hidden="1" customHeight="1" x14ac:dyDescent="0.2">
      <c r="A263" s="33" t="s">
        <v>473</v>
      </c>
      <c r="B263" s="33"/>
      <c r="C263" s="28" t="s">
        <v>77</v>
      </c>
      <c r="D263" s="28" t="s">
        <v>103</v>
      </c>
      <c r="E263" s="35" t="s">
        <v>406</v>
      </c>
      <c r="F263" s="35" t="s">
        <v>52</v>
      </c>
      <c r="G263" s="35" t="s">
        <v>480</v>
      </c>
      <c r="H263" s="220">
        <v>42</v>
      </c>
      <c r="I263" s="33" t="s">
        <v>48</v>
      </c>
      <c r="J263" s="51">
        <v>585</v>
      </c>
      <c r="K263" s="52">
        <v>0</v>
      </c>
      <c r="L263" s="52">
        <v>17</v>
      </c>
      <c r="M263" s="52">
        <f t="shared" si="27"/>
        <v>17</v>
      </c>
      <c r="N263" s="34">
        <f t="shared" si="25"/>
        <v>9945</v>
      </c>
      <c r="O263" s="53">
        <v>28</v>
      </c>
      <c r="P263" s="53">
        <v>12</v>
      </c>
      <c r="Q263" s="71">
        <v>0.4</v>
      </c>
      <c r="R263" s="54">
        <f t="shared" si="28"/>
        <v>134.40000000000003</v>
      </c>
      <c r="S263" s="53">
        <v>300</v>
      </c>
      <c r="T263" s="34">
        <f>(M263*S263)</f>
        <v>5100</v>
      </c>
      <c r="U263" s="34">
        <f>N263+R263+T263</f>
        <v>15179.4</v>
      </c>
      <c r="V263" s="53">
        <f>M263*200</f>
        <v>3400</v>
      </c>
      <c r="W263" s="53">
        <v>1</v>
      </c>
      <c r="X263" s="53">
        <v>148</v>
      </c>
      <c r="Y263" s="52">
        <f t="shared" si="26"/>
        <v>148</v>
      </c>
      <c r="Z263" s="46">
        <v>0</v>
      </c>
      <c r="AA263" s="46"/>
      <c r="AB263" s="34">
        <f>V263+Y263+Z263</f>
        <v>3548</v>
      </c>
      <c r="AC263" s="34">
        <f>AB263+U263</f>
        <v>18727.400000000001</v>
      </c>
      <c r="AD263" s="57" t="str">
        <f>A263</f>
        <v>648-PR</v>
      </c>
      <c r="AE263" s="74"/>
    </row>
    <row r="264" spans="1:31" s="31" customFormat="1" ht="38" hidden="1" customHeight="1" x14ac:dyDescent="0.2">
      <c r="A264" s="33" t="s">
        <v>473</v>
      </c>
      <c r="B264" s="33" t="s">
        <v>654</v>
      </c>
      <c r="C264" s="28" t="s">
        <v>77</v>
      </c>
      <c r="D264" s="28" t="s">
        <v>103</v>
      </c>
      <c r="E264" s="35" t="s">
        <v>181</v>
      </c>
      <c r="F264" s="35" t="s">
        <v>52</v>
      </c>
      <c r="G264" s="35" t="s">
        <v>89</v>
      </c>
      <c r="H264" s="220">
        <v>42</v>
      </c>
      <c r="I264" s="33" t="s">
        <v>48</v>
      </c>
      <c r="J264" s="51">
        <v>585</v>
      </c>
      <c r="K264" s="52">
        <v>15</v>
      </c>
      <c r="L264" s="52">
        <v>0</v>
      </c>
      <c r="M264" s="52">
        <f t="shared" si="27"/>
        <v>15</v>
      </c>
      <c r="N264" s="34">
        <f t="shared" si="25"/>
        <v>8775</v>
      </c>
      <c r="O264" s="53">
        <v>28</v>
      </c>
      <c r="P264" s="53">
        <v>36</v>
      </c>
      <c r="Q264" s="71">
        <v>0.4</v>
      </c>
      <c r="R264" s="54">
        <f t="shared" si="28"/>
        <v>403.2</v>
      </c>
      <c r="S264" s="53">
        <v>150</v>
      </c>
      <c r="T264" s="34">
        <f>(M264*S264)</f>
        <v>2250</v>
      </c>
      <c r="U264" s="34">
        <f>N264+R264+T264</f>
        <v>11428.2</v>
      </c>
      <c r="V264" s="53">
        <f>M264*200</f>
        <v>3000</v>
      </c>
      <c r="W264" s="53">
        <v>1</v>
      </c>
      <c r="X264" s="53">
        <v>215</v>
      </c>
      <c r="Y264" s="52">
        <f t="shared" si="26"/>
        <v>215</v>
      </c>
      <c r="Z264" s="46">
        <v>0</v>
      </c>
      <c r="AA264" s="46"/>
      <c r="AB264" s="34">
        <f>V264+Y264+Z264</f>
        <v>3215</v>
      </c>
      <c r="AC264" s="34">
        <f>AB264+U264</f>
        <v>14643.2</v>
      </c>
      <c r="AD264" s="57" t="str">
        <f>A264</f>
        <v>648-PR</v>
      </c>
      <c r="AE264" s="74" t="s">
        <v>487</v>
      </c>
    </row>
    <row r="265" spans="1:31" s="31" customFormat="1" ht="37.5" hidden="1" customHeight="1" x14ac:dyDescent="0.2">
      <c r="A265" s="33" t="s">
        <v>473</v>
      </c>
      <c r="B265" s="33"/>
      <c r="C265" s="28" t="s">
        <v>77</v>
      </c>
      <c r="D265" s="28" t="s">
        <v>103</v>
      </c>
      <c r="E265" s="35" t="s">
        <v>192</v>
      </c>
      <c r="F265" s="35" t="s">
        <v>479</v>
      </c>
      <c r="G265" s="35" t="s">
        <v>89</v>
      </c>
      <c r="H265" s="220">
        <v>42</v>
      </c>
      <c r="I265" s="33" t="s">
        <v>48</v>
      </c>
      <c r="J265" s="51">
        <v>585</v>
      </c>
      <c r="K265" s="52">
        <v>15</v>
      </c>
      <c r="L265" s="52">
        <v>0</v>
      </c>
      <c r="M265" s="52">
        <f t="shared" si="27"/>
        <v>15</v>
      </c>
      <c r="N265" s="34">
        <f t="shared" si="25"/>
        <v>8775</v>
      </c>
      <c r="O265" s="53">
        <v>28</v>
      </c>
      <c r="P265" s="53">
        <v>13</v>
      </c>
      <c r="Q265" s="71">
        <v>0.4</v>
      </c>
      <c r="R265" s="54">
        <f t="shared" si="28"/>
        <v>145.6</v>
      </c>
      <c r="S265" s="53">
        <v>150</v>
      </c>
      <c r="T265" s="34">
        <f>(M265*S265)</f>
        <v>2250</v>
      </c>
      <c r="U265" s="34">
        <f>N265+R265+T265</f>
        <v>11170.6</v>
      </c>
      <c r="V265" s="53">
        <f>M265*200</f>
        <v>3000</v>
      </c>
      <c r="W265" s="53">
        <v>1</v>
      </c>
      <c r="X265" s="53">
        <v>165</v>
      </c>
      <c r="Y265" s="52">
        <f t="shared" si="26"/>
        <v>165</v>
      </c>
      <c r="Z265" s="46">
        <v>0</v>
      </c>
      <c r="AA265" s="46"/>
      <c r="AB265" s="34">
        <f>V265+Y265+Z265</f>
        <v>3165</v>
      </c>
      <c r="AC265" s="34">
        <f>AB265+U265</f>
        <v>14335.6</v>
      </c>
      <c r="AD265" s="57" t="str">
        <f>A265</f>
        <v>648-PR</v>
      </c>
      <c r="AE265" s="74"/>
    </row>
    <row r="266" spans="1:31" s="31" customFormat="1" ht="37" hidden="1" x14ac:dyDescent="0.2">
      <c r="A266" s="33" t="s">
        <v>473</v>
      </c>
      <c r="B266" s="33" t="s">
        <v>641</v>
      </c>
      <c r="C266" s="28" t="s">
        <v>77</v>
      </c>
      <c r="D266" s="28" t="s">
        <v>103</v>
      </c>
      <c r="E266" s="35" t="s">
        <v>181</v>
      </c>
      <c r="F266" s="35" t="s">
        <v>479</v>
      </c>
      <c r="G266" s="35" t="s">
        <v>474</v>
      </c>
      <c r="H266" s="220">
        <v>42</v>
      </c>
      <c r="I266" s="33" t="s">
        <v>48</v>
      </c>
      <c r="J266" s="51">
        <v>585</v>
      </c>
      <c r="K266" s="52">
        <v>17</v>
      </c>
      <c r="L266" s="52">
        <v>0</v>
      </c>
      <c r="M266" s="52">
        <f t="shared" si="27"/>
        <v>17</v>
      </c>
      <c r="N266" s="34">
        <f t="shared" si="25"/>
        <v>9945</v>
      </c>
      <c r="O266" s="53">
        <v>28</v>
      </c>
      <c r="P266" s="53">
        <v>36</v>
      </c>
      <c r="Q266" s="71">
        <v>0.4</v>
      </c>
      <c r="R266" s="54">
        <f t="shared" si="28"/>
        <v>403.2</v>
      </c>
      <c r="S266" s="53">
        <v>150</v>
      </c>
      <c r="T266" s="34">
        <f>(M266*S266)</f>
        <v>2550</v>
      </c>
      <c r="U266" s="34">
        <f>N266+R266+T266</f>
        <v>12898.2</v>
      </c>
      <c r="V266" s="53">
        <f>M266*200</f>
        <v>3400</v>
      </c>
      <c r="W266" s="53">
        <v>1</v>
      </c>
      <c r="X266" s="53">
        <v>215</v>
      </c>
      <c r="Y266" s="52">
        <f t="shared" si="26"/>
        <v>215</v>
      </c>
      <c r="Z266" s="46">
        <v>0</v>
      </c>
      <c r="AA266" s="46"/>
      <c r="AB266" s="34">
        <f>V266+Y266+Z266</f>
        <v>3615</v>
      </c>
      <c r="AC266" s="34">
        <f>AB266+U266</f>
        <v>16513.2</v>
      </c>
      <c r="AD266" s="57" t="str">
        <f>A266</f>
        <v>648-PR</v>
      </c>
      <c r="AE266" s="74"/>
    </row>
    <row r="267" spans="1:31" s="31" customFormat="1" ht="37" hidden="1" x14ac:dyDescent="0.2">
      <c r="A267" s="33" t="s">
        <v>473</v>
      </c>
      <c r="B267" s="33" t="s">
        <v>642</v>
      </c>
      <c r="C267" s="28" t="s">
        <v>77</v>
      </c>
      <c r="D267" s="28" t="s">
        <v>103</v>
      </c>
      <c r="E267" s="35" t="s">
        <v>181</v>
      </c>
      <c r="F267" s="35" t="s">
        <v>479</v>
      </c>
      <c r="G267" s="35" t="s">
        <v>474</v>
      </c>
      <c r="H267" s="220">
        <v>42</v>
      </c>
      <c r="I267" s="33" t="s">
        <v>48</v>
      </c>
      <c r="J267" s="51">
        <v>585</v>
      </c>
      <c r="K267" s="52">
        <v>0</v>
      </c>
      <c r="L267" s="52">
        <v>22</v>
      </c>
      <c r="M267" s="52">
        <f t="shared" si="27"/>
        <v>22</v>
      </c>
      <c r="N267" s="34">
        <f t="shared" ref="N267:N330" si="29">(J267*M267)</f>
        <v>12870</v>
      </c>
      <c r="O267" s="53">
        <v>28</v>
      </c>
      <c r="P267" s="53">
        <v>36</v>
      </c>
      <c r="Q267" s="71">
        <v>0.4</v>
      </c>
      <c r="R267" s="54">
        <f t="shared" si="28"/>
        <v>403.2</v>
      </c>
      <c r="S267" s="53">
        <v>150</v>
      </c>
      <c r="T267" s="34">
        <f>(M267*S267)</f>
        <v>3300</v>
      </c>
      <c r="U267" s="34">
        <f>N267+R267+T267</f>
        <v>16573.2</v>
      </c>
      <c r="V267" s="53">
        <f>M267*200</f>
        <v>4400</v>
      </c>
      <c r="W267" s="53">
        <v>1</v>
      </c>
      <c r="X267" s="53">
        <v>215</v>
      </c>
      <c r="Y267" s="52">
        <f t="shared" ref="Y267:Y330" si="30">SUM(X267*W267)</f>
        <v>215</v>
      </c>
      <c r="Z267" s="46">
        <v>0</v>
      </c>
      <c r="AA267" s="46"/>
      <c r="AB267" s="34">
        <f>V267+Y267+Z267</f>
        <v>4615</v>
      </c>
      <c r="AC267" s="34">
        <f>AB267+U267</f>
        <v>21188.2</v>
      </c>
      <c r="AD267" s="57" t="str">
        <f>A267</f>
        <v>648-PR</v>
      </c>
      <c r="AE267" s="74"/>
    </row>
    <row r="268" spans="1:31" s="31" customFormat="1" ht="40.5" hidden="1" customHeight="1" x14ac:dyDescent="0.2">
      <c r="A268" s="33" t="s">
        <v>473</v>
      </c>
      <c r="B268" s="33" t="s">
        <v>659</v>
      </c>
      <c r="C268" s="28" t="s">
        <v>77</v>
      </c>
      <c r="D268" s="28" t="s">
        <v>108</v>
      </c>
      <c r="E268" s="35" t="s">
        <v>204</v>
      </c>
      <c r="F268" s="35" t="s">
        <v>52</v>
      </c>
      <c r="G268" s="35" t="s">
        <v>480</v>
      </c>
      <c r="H268" s="220">
        <v>42</v>
      </c>
      <c r="I268" s="33" t="s">
        <v>48</v>
      </c>
      <c r="J268" s="51">
        <v>585</v>
      </c>
      <c r="K268" s="52">
        <v>0</v>
      </c>
      <c r="L268" s="52">
        <v>15</v>
      </c>
      <c r="M268" s="52">
        <f t="shared" si="27"/>
        <v>15</v>
      </c>
      <c r="N268" s="34">
        <f t="shared" si="29"/>
        <v>8775</v>
      </c>
      <c r="O268" s="53">
        <v>28</v>
      </c>
      <c r="P268" s="53">
        <v>26</v>
      </c>
      <c r="Q268" s="71">
        <v>0.4</v>
      </c>
      <c r="R268" s="71">
        <f t="shared" si="28"/>
        <v>291.2</v>
      </c>
      <c r="S268" s="53">
        <v>300</v>
      </c>
      <c r="T268" s="34">
        <f>(M268*S268)</f>
        <v>4500</v>
      </c>
      <c r="U268" s="34">
        <f>N268+R268+T268</f>
        <v>13566.2</v>
      </c>
      <c r="V268" s="53">
        <f>M268*200</f>
        <v>3000</v>
      </c>
      <c r="W268" s="53">
        <v>1</v>
      </c>
      <c r="X268" s="53">
        <v>170</v>
      </c>
      <c r="Y268" s="52">
        <f t="shared" si="30"/>
        <v>170</v>
      </c>
      <c r="Z268" s="46">
        <v>0</v>
      </c>
      <c r="AA268" s="46"/>
      <c r="AB268" s="34">
        <f>V268+Y268+Z268</f>
        <v>3170</v>
      </c>
      <c r="AC268" s="34">
        <f>AB268+U268</f>
        <v>16736.2</v>
      </c>
      <c r="AD268" s="57" t="str">
        <f>A268</f>
        <v>648-PR</v>
      </c>
      <c r="AE268" s="74"/>
    </row>
    <row r="269" spans="1:31" s="31" customFormat="1" ht="35.5" hidden="1" customHeight="1" x14ac:dyDescent="0.2">
      <c r="A269" s="33" t="s">
        <v>473</v>
      </c>
      <c r="B269" s="33"/>
      <c r="C269" s="28" t="s">
        <v>77</v>
      </c>
      <c r="D269" s="28" t="s">
        <v>108</v>
      </c>
      <c r="E269" s="35" t="s">
        <v>204</v>
      </c>
      <c r="F269" s="35" t="s">
        <v>52</v>
      </c>
      <c r="G269" s="35" t="s">
        <v>491</v>
      </c>
      <c r="H269" s="220">
        <v>56</v>
      </c>
      <c r="I269" s="33" t="s">
        <v>48</v>
      </c>
      <c r="J269" s="51">
        <v>585</v>
      </c>
      <c r="K269" s="52">
        <v>18</v>
      </c>
      <c r="L269" s="52">
        <v>0</v>
      </c>
      <c r="M269" s="52">
        <f t="shared" si="27"/>
        <v>18</v>
      </c>
      <c r="N269" s="34">
        <f t="shared" si="29"/>
        <v>10530</v>
      </c>
      <c r="O269" s="53">
        <v>28</v>
      </c>
      <c r="P269" s="53">
        <v>26</v>
      </c>
      <c r="Q269" s="71">
        <v>0.4</v>
      </c>
      <c r="R269" s="71">
        <f t="shared" si="28"/>
        <v>291.2</v>
      </c>
      <c r="S269" s="53">
        <v>300</v>
      </c>
      <c r="T269" s="34">
        <f>(M269*S269)</f>
        <v>5400</v>
      </c>
      <c r="U269" s="34">
        <f>N269+R269+T269</f>
        <v>16221.2</v>
      </c>
      <c r="V269" s="53">
        <f>M269*200</f>
        <v>3600</v>
      </c>
      <c r="W269" s="53">
        <v>1</v>
      </c>
      <c r="X269" s="53">
        <v>170</v>
      </c>
      <c r="Y269" s="52">
        <f t="shared" si="30"/>
        <v>170</v>
      </c>
      <c r="Z269" s="46">
        <v>0</v>
      </c>
      <c r="AA269" s="46"/>
      <c r="AB269" s="34">
        <f>V269+Y269+Z269</f>
        <v>3770</v>
      </c>
      <c r="AC269" s="34">
        <f>AB269+U269</f>
        <v>19991.2</v>
      </c>
      <c r="AD269" s="57" t="str">
        <f>A269</f>
        <v>648-PR</v>
      </c>
      <c r="AE269" s="74"/>
    </row>
    <row r="270" spans="1:31" s="31" customFormat="1" ht="39" hidden="1" customHeight="1" x14ac:dyDescent="0.2">
      <c r="A270" s="178" t="s">
        <v>473</v>
      </c>
      <c r="B270" s="178" t="s">
        <v>748</v>
      </c>
      <c r="C270" s="179" t="s">
        <v>77</v>
      </c>
      <c r="D270" s="179" t="s">
        <v>108</v>
      </c>
      <c r="E270" s="180" t="s">
        <v>493</v>
      </c>
      <c r="F270" s="180" t="s">
        <v>52</v>
      </c>
      <c r="G270" s="180" t="s">
        <v>491</v>
      </c>
      <c r="H270" s="220">
        <v>56</v>
      </c>
      <c r="I270" s="33" t="s">
        <v>48</v>
      </c>
      <c r="J270" s="51">
        <v>585</v>
      </c>
      <c r="K270" s="52">
        <v>0</v>
      </c>
      <c r="L270" s="52">
        <v>0</v>
      </c>
      <c r="M270" s="52">
        <f t="shared" si="27"/>
        <v>0</v>
      </c>
      <c r="N270" s="34">
        <f t="shared" si="29"/>
        <v>0</v>
      </c>
      <c r="O270" s="53">
        <v>0</v>
      </c>
      <c r="P270" s="53">
        <v>10</v>
      </c>
      <c r="Q270" s="71">
        <v>0.4</v>
      </c>
      <c r="R270" s="71">
        <f t="shared" si="28"/>
        <v>0</v>
      </c>
      <c r="S270" s="53">
        <v>0</v>
      </c>
      <c r="T270" s="34">
        <f>(M270*S270)</f>
        <v>0</v>
      </c>
      <c r="U270" s="34">
        <f>N270+R270+T270</f>
        <v>0</v>
      </c>
      <c r="V270" s="53">
        <f>M270*200</f>
        <v>0</v>
      </c>
      <c r="W270" s="53">
        <v>0</v>
      </c>
      <c r="X270" s="53">
        <v>175</v>
      </c>
      <c r="Y270" s="52">
        <f t="shared" si="30"/>
        <v>0</v>
      </c>
      <c r="Z270" s="46">
        <v>0</v>
      </c>
      <c r="AA270" s="46"/>
      <c r="AB270" s="34">
        <f>V270+Y270+Z270</f>
        <v>0</v>
      </c>
      <c r="AC270" s="34">
        <f>AB270+U270</f>
        <v>0</v>
      </c>
      <c r="AD270" s="57" t="str">
        <f>A270</f>
        <v>648-PR</v>
      </c>
      <c r="AE270" s="74"/>
    </row>
    <row r="271" spans="1:31" s="31" customFormat="1" ht="50" hidden="1" customHeight="1" x14ac:dyDescent="0.2">
      <c r="A271" s="178" t="s">
        <v>473</v>
      </c>
      <c r="B271" s="178" t="s">
        <v>679</v>
      </c>
      <c r="C271" s="179" t="s">
        <v>77</v>
      </c>
      <c r="D271" s="179" t="s">
        <v>108</v>
      </c>
      <c r="E271" s="180" t="s">
        <v>368</v>
      </c>
      <c r="F271" s="180" t="s">
        <v>479</v>
      </c>
      <c r="G271" s="180" t="s">
        <v>491</v>
      </c>
      <c r="H271" s="220">
        <v>56</v>
      </c>
      <c r="I271" s="33" t="s">
        <v>48</v>
      </c>
      <c r="J271" s="51">
        <v>585</v>
      </c>
      <c r="K271" s="181">
        <v>20</v>
      </c>
      <c r="L271" s="181">
        <v>0</v>
      </c>
      <c r="M271" s="52">
        <f t="shared" si="27"/>
        <v>20</v>
      </c>
      <c r="N271" s="34">
        <f t="shared" si="29"/>
        <v>11700</v>
      </c>
      <c r="O271" s="53">
        <v>36</v>
      </c>
      <c r="P271" s="53">
        <v>68</v>
      </c>
      <c r="Q271" s="71">
        <v>0.4</v>
      </c>
      <c r="R271" s="71">
        <f t="shared" si="28"/>
        <v>979.2</v>
      </c>
      <c r="S271" s="53">
        <v>300</v>
      </c>
      <c r="T271" s="34">
        <f>(M271*S271)</f>
        <v>6000</v>
      </c>
      <c r="U271" s="34">
        <f>N271+R271+T271</f>
        <v>18679.2</v>
      </c>
      <c r="V271" s="53">
        <f>M271*200</f>
        <v>4000</v>
      </c>
      <c r="W271" s="53">
        <v>1</v>
      </c>
      <c r="X271" s="53">
        <v>200</v>
      </c>
      <c r="Y271" s="52">
        <f t="shared" si="30"/>
        <v>200</v>
      </c>
      <c r="Z271" s="46">
        <v>0</v>
      </c>
      <c r="AA271" s="46"/>
      <c r="AB271" s="34">
        <f>V271+Y271+Z271</f>
        <v>4200</v>
      </c>
      <c r="AC271" s="34">
        <f>AB271+U271</f>
        <v>22879.200000000001</v>
      </c>
      <c r="AD271" s="57" t="str">
        <f>A271</f>
        <v>648-PR</v>
      </c>
      <c r="AE271" s="74"/>
    </row>
    <row r="272" spans="1:31" s="31" customFormat="1" ht="39" hidden="1" customHeight="1" x14ac:dyDescent="0.2">
      <c r="A272" s="178" t="s">
        <v>473</v>
      </c>
      <c r="B272" s="178" t="s">
        <v>656</v>
      </c>
      <c r="C272" s="28" t="s">
        <v>77</v>
      </c>
      <c r="D272" s="28" t="s">
        <v>108</v>
      </c>
      <c r="E272" s="35" t="s">
        <v>438</v>
      </c>
      <c r="F272" s="180" t="s">
        <v>264</v>
      </c>
      <c r="G272" s="35" t="s">
        <v>480</v>
      </c>
      <c r="H272" s="220">
        <v>42</v>
      </c>
      <c r="I272" s="33" t="s">
        <v>335</v>
      </c>
      <c r="J272" s="51">
        <v>585</v>
      </c>
      <c r="K272" s="52">
        <v>17</v>
      </c>
      <c r="L272" s="52">
        <v>0</v>
      </c>
      <c r="M272" s="52">
        <f t="shared" si="27"/>
        <v>17</v>
      </c>
      <c r="N272" s="34">
        <f t="shared" si="29"/>
        <v>9945</v>
      </c>
      <c r="O272" s="53">
        <v>18</v>
      </c>
      <c r="P272" s="53">
        <v>15</v>
      </c>
      <c r="Q272" s="71">
        <v>0.4</v>
      </c>
      <c r="R272" s="71">
        <f t="shared" si="28"/>
        <v>108</v>
      </c>
      <c r="S272" s="53">
        <v>300</v>
      </c>
      <c r="T272" s="34">
        <f>(M272*S272)</f>
        <v>5100</v>
      </c>
      <c r="U272" s="34">
        <f>N272+R272+T272</f>
        <v>15153</v>
      </c>
      <c r="V272" s="53">
        <f>M272*200</f>
        <v>3400</v>
      </c>
      <c r="W272" s="53">
        <v>1</v>
      </c>
      <c r="X272" s="53">
        <v>250</v>
      </c>
      <c r="Y272" s="52">
        <f t="shared" si="30"/>
        <v>250</v>
      </c>
      <c r="Z272" s="46"/>
      <c r="AA272" s="46"/>
      <c r="AB272" s="34">
        <f>V272+Y272+Z272</f>
        <v>3650</v>
      </c>
      <c r="AC272" s="34">
        <f>AB272+U272</f>
        <v>18803</v>
      </c>
      <c r="AD272" s="57" t="str">
        <f>A272</f>
        <v>648-PR</v>
      </c>
      <c r="AE272" s="74"/>
    </row>
    <row r="273" spans="1:31" s="31" customFormat="1" ht="43" hidden="1" customHeight="1" x14ac:dyDescent="0.2">
      <c r="A273" s="178" t="s">
        <v>473</v>
      </c>
      <c r="B273" s="178" t="s">
        <v>753</v>
      </c>
      <c r="C273" s="179" t="s">
        <v>77</v>
      </c>
      <c r="D273" s="179" t="s">
        <v>108</v>
      </c>
      <c r="E273" s="180" t="s">
        <v>111</v>
      </c>
      <c r="F273" s="180" t="s">
        <v>754</v>
      </c>
      <c r="G273" s="180" t="s">
        <v>500</v>
      </c>
      <c r="H273" s="220">
        <v>56</v>
      </c>
      <c r="I273" s="33" t="s">
        <v>48</v>
      </c>
      <c r="J273" s="51">
        <v>585</v>
      </c>
      <c r="K273" s="52">
        <v>0</v>
      </c>
      <c r="L273" s="52">
        <v>20</v>
      </c>
      <c r="M273" s="52">
        <f t="shared" si="27"/>
        <v>20</v>
      </c>
      <c r="N273" s="34">
        <f t="shared" si="29"/>
        <v>11700</v>
      </c>
      <c r="O273" s="53">
        <v>28</v>
      </c>
      <c r="P273" s="53">
        <v>24</v>
      </c>
      <c r="Q273" s="71">
        <v>0.4</v>
      </c>
      <c r="R273" s="71">
        <f t="shared" si="28"/>
        <v>268.80000000000007</v>
      </c>
      <c r="S273" s="53">
        <v>100</v>
      </c>
      <c r="T273" s="34">
        <f>(M273*S273)</f>
        <v>2000</v>
      </c>
      <c r="U273" s="34">
        <f>N273+R273+T273</f>
        <v>13968.8</v>
      </c>
      <c r="V273" s="53">
        <f>M273*200</f>
        <v>4000</v>
      </c>
      <c r="W273" s="53">
        <v>1</v>
      </c>
      <c r="X273" s="53">
        <v>225</v>
      </c>
      <c r="Y273" s="52">
        <f t="shared" si="30"/>
        <v>225</v>
      </c>
      <c r="Z273" s="46"/>
      <c r="AA273" s="46"/>
      <c r="AB273" s="34">
        <f>V273+Y273+Z273</f>
        <v>4225</v>
      </c>
      <c r="AC273" s="34">
        <f>AB273+U273</f>
        <v>18193.8</v>
      </c>
      <c r="AD273" s="57" t="str">
        <f>A273</f>
        <v>648-PR</v>
      </c>
      <c r="AE273" s="74"/>
    </row>
    <row r="274" spans="1:31" s="36" customFormat="1" ht="30" hidden="1" customHeight="1" x14ac:dyDescent="0.2">
      <c r="A274" s="178" t="s">
        <v>473</v>
      </c>
      <c r="B274" s="178" t="s">
        <v>744</v>
      </c>
      <c r="C274" s="179" t="s">
        <v>77</v>
      </c>
      <c r="D274" s="179" t="s">
        <v>45</v>
      </c>
      <c r="E274" s="180" t="s">
        <v>261</v>
      </c>
      <c r="F274" s="180" t="s">
        <v>88</v>
      </c>
      <c r="G274" s="180" t="s">
        <v>89</v>
      </c>
      <c r="H274" s="220">
        <v>42</v>
      </c>
      <c r="I274" s="33" t="s">
        <v>172</v>
      </c>
      <c r="J274" s="51">
        <v>585</v>
      </c>
      <c r="K274" s="52">
        <v>0</v>
      </c>
      <c r="L274" s="52">
        <v>0</v>
      </c>
      <c r="M274" s="52">
        <f t="shared" si="27"/>
        <v>0</v>
      </c>
      <c r="N274" s="34">
        <f t="shared" si="29"/>
        <v>0</v>
      </c>
      <c r="O274" s="53">
        <v>0</v>
      </c>
      <c r="P274" s="53">
        <v>42</v>
      </c>
      <c r="Q274" s="71">
        <v>0.4</v>
      </c>
      <c r="R274" s="71">
        <f t="shared" si="28"/>
        <v>0</v>
      </c>
      <c r="S274" s="53">
        <v>0</v>
      </c>
      <c r="T274" s="34">
        <f>(M274*S274)</f>
        <v>0</v>
      </c>
      <c r="U274" s="34">
        <f>N274+R274+T274</f>
        <v>0</v>
      </c>
      <c r="V274" s="53">
        <f>M274*200</f>
        <v>0</v>
      </c>
      <c r="W274" s="53">
        <v>0</v>
      </c>
      <c r="X274" s="53">
        <v>363</v>
      </c>
      <c r="Y274" s="52">
        <f t="shared" si="30"/>
        <v>0</v>
      </c>
      <c r="Z274" s="46">
        <v>0</v>
      </c>
      <c r="AA274" s="46"/>
      <c r="AB274" s="34">
        <f>V274+Y274+Z274</f>
        <v>0</v>
      </c>
      <c r="AC274" s="34">
        <f>AB274+U274</f>
        <v>0</v>
      </c>
      <c r="AD274" s="57" t="str">
        <f>A274</f>
        <v>648-PR</v>
      </c>
      <c r="AE274" s="74"/>
    </row>
    <row r="275" spans="1:31" s="36" customFormat="1" ht="44" hidden="1" customHeight="1" x14ac:dyDescent="0.2">
      <c r="A275" s="178" t="s">
        <v>473</v>
      </c>
      <c r="B275" s="178" t="s">
        <v>711</v>
      </c>
      <c r="C275" s="179" t="s">
        <v>77</v>
      </c>
      <c r="D275" s="179" t="s">
        <v>45</v>
      </c>
      <c r="E275" s="180" t="s">
        <v>261</v>
      </c>
      <c r="F275" s="180" t="s">
        <v>498</v>
      </c>
      <c r="G275" s="180" t="s">
        <v>93</v>
      </c>
      <c r="H275" s="220">
        <v>42</v>
      </c>
      <c r="I275" s="33" t="s">
        <v>37</v>
      </c>
      <c r="J275" s="51">
        <v>1200</v>
      </c>
      <c r="K275" s="52">
        <v>18</v>
      </c>
      <c r="L275" s="181">
        <v>20</v>
      </c>
      <c r="M275" s="52">
        <f t="shared" si="27"/>
        <v>38</v>
      </c>
      <c r="N275" s="34">
        <f t="shared" si="29"/>
        <v>45600</v>
      </c>
      <c r="O275" s="53">
        <v>0</v>
      </c>
      <c r="P275" s="53">
        <v>42</v>
      </c>
      <c r="Q275" s="71">
        <v>0.4</v>
      </c>
      <c r="R275" s="71">
        <f t="shared" si="28"/>
        <v>0</v>
      </c>
      <c r="S275" s="53">
        <v>0</v>
      </c>
      <c r="T275" s="34">
        <f>(M275*S275)</f>
        <v>0</v>
      </c>
      <c r="U275" s="34">
        <f>N275+R275+T275</f>
        <v>45600</v>
      </c>
      <c r="V275" s="53">
        <f>M275*200</f>
        <v>7600</v>
      </c>
      <c r="W275" s="182">
        <v>28</v>
      </c>
      <c r="X275" s="53">
        <v>363</v>
      </c>
      <c r="Y275" s="52">
        <f t="shared" si="30"/>
        <v>10164</v>
      </c>
      <c r="Z275" s="46">
        <v>0</v>
      </c>
      <c r="AA275" s="46"/>
      <c r="AB275" s="34">
        <f>V275+Y275+Z275</f>
        <v>17764</v>
      </c>
      <c r="AC275" s="34">
        <f>AB275+U275</f>
        <v>63364</v>
      </c>
      <c r="AD275" s="57" t="str">
        <f>A275</f>
        <v>648-PR</v>
      </c>
      <c r="AE275" s="74"/>
    </row>
    <row r="276" spans="1:31" s="36" customFormat="1" ht="36" hidden="1" customHeight="1" x14ac:dyDescent="0.2">
      <c r="A276" s="178" t="s">
        <v>473</v>
      </c>
      <c r="B276" s="178" t="s">
        <v>683</v>
      </c>
      <c r="C276" s="179" t="s">
        <v>77</v>
      </c>
      <c r="D276" s="179" t="s">
        <v>45</v>
      </c>
      <c r="E276" s="180" t="s">
        <v>310</v>
      </c>
      <c r="F276" s="180" t="s">
        <v>499</v>
      </c>
      <c r="G276" s="180" t="s">
        <v>500</v>
      </c>
      <c r="H276" s="220">
        <v>56</v>
      </c>
      <c r="I276" s="33" t="s">
        <v>48</v>
      </c>
      <c r="J276" s="51">
        <v>585</v>
      </c>
      <c r="K276" s="181">
        <v>20</v>
      </c>
      <c r="L276" s="181">
        <v>0</v>
      </c>
      <c r="M276" s="52">
        <f t="shared" si="27"/>
        <v>20</v>
      </c>
      <c r="N276" s="34">
        <f t="shared" si="29"/>
        <v>11700</v>
      </c>
      <c r="O276" s="53">
        <v>36</v>
      </c>
      <c r="P276" s="53">
        <v>28</v>
      </c>
      <c r="Q276" s="71">
        <v>0.4</v>
      </c>
      <c r="R276" s="71">
        <f t="shared" si="28"/>
        <v>403.20000000000005</v>
      </c>
      <c r="S276" s="53">
        <v>100</v>
      </c>
      <c r="T276" s="34">
        <f>(M276*S276)</f>
        <v>2000</v>
      </c>
      <c r="U276" s="34">
        <f>N276+R276+T276</f>
        <v>14103.2</v>
      </c>
      <c r="V276" s="53">
        <f>M276*200</f>
        <v>4000</v>
      </c>
      <c r="W276" s="53">
        <v>1</v>
      </c>
      <c r="X276" s="53">
        <v>310</v>
      </c>
      <c r="Y276" s="52">
        <f t="shared" si="30"/>
        <v>310</v>
      </c>
      <c r="Z276" s="46">
        <v>0</v>
      </c>
      <c r="AA276" s="46"/>
      <c r="AB276" s="34">
        <f>V276+Y276+Z276</f>
        <v>4310</v>
      </c>
      <c r="AC276" s="34">
        <f>AB276+U276</f>
        <v>18413.2</v>
      </c>
      <c r="AD276" s="57" t="str">
        <f>A276</f>
        <v>648-PR</v>
      </c>
      <c r="AE276" s="74"/>
    </row>
    <row r="277" spans="1:31" s="31" customFormat="1" ht="42" hidden="1" customHeight="1" x14ac:dyDescent="0.2">
      <c r="A277" s="33" t="s">
        <v>473</v>
      </c>
      <c r="B277" s="33"/>
      <c r="C277" s="28" t="s">
        <v>77</v>
      </c>
      <c r="D277" s="28" t="s">
        <v>50</v>
      </c>
      <c r="E277" s="35" t="s">
        <v>373</v>
      </c>
      <c r="F277" s="35" t="s">
        <v>102</v>
      </c>
      <c r="G277" s="35" t="s">
        <v>89</v>
      </c>
      <c r="H277" s="220">
        <v>42</v>
      </c>
      <c r="I277" s="33" t="s">
        <v>172</v>
      </c>
      <c r="J277" s="51">
        <v>585</v>
      </c>
      <c r="K277" s="52">
        <v>17</v>
      </c>
      <c r="L277" s="52">
        <v>0</v>
      </c>
      <c r="M277" s="52">
        <f t="shared" si="27"/>
        <v>17</v>
      </c>
      <c r="N277" s="34">
        <f t="shared" si="29"/>
        <v>9945</v>
      </c>
      <c r="O277" s="53">
        <v>14</v>
      </c>
      <c r="P277" s="53">
        <v>30</v>
      </c>
      <c r="Q277" s="71">
        <v>0.4</v>
      </c>
      <c r="R277" s="71">
        <f t="shared" si="28"/>
        <v>168</v>
      </c>
      <c r="S277" s="53">
        <v>150</v>
      </c>
      <c r="T277" s="34">
        <f>(M277*S277)</f>
        <v>2550</v>
      </c>
      <c r="U277" s="34">
        <f>N277+R277+T277</f>
        <v>12663</v>
      </c>
      <c r="V277" s="53">
        <f>M277*200</f>
        <v>3400</v>
      </c>
      <c r="W277" s="53">
        <v>1</v>
      </c>
      <c r="X277" s="53">
        <v>310</v>
      </c>
      <c r="Y277" s="52">
        <f t="shared" si="30"/>
        <v>310</v>
      </c>
      <c r="Z277" s="46">
        <v>0</v>
      </c>
      <c r="AA277" s="46"/>
      <c r="AB277" s="34">
        <f>V277+Y277+Z277</f>
        <v>3710</v>
      </c>
      <c r="AC277" s="34">
        <f>AB277+U277</f>
        <v>16373</v>
      </c>
      <c r="AD277" s="57" t="str">
        <f>A277</f>
        <v>648-PR</v>
      </c>
      <c r="AE277" s="74"/>
    </row>
    <row r="278" spans="1:31" s="31" customFormat="1" ht="33.75" hidden="1" customHeight="1" x14ac:dyDescent="0.2">
      <c r="A278" s="33" t="s">
        <v>473</v>
      </c>
      <c r="B278" s="33"/>
      <c r="C278" s="28" t="s">
        <v>77</v>
      </c>
      <c r="D278" s="28" t="s">
        <v>50</v>
      </c>
      <c r="E278" s="35" t="s">
        <v>51</v>
      </c>
      <c r="F278" s="35" t="s">
        <v>52</v>
      </c>
      <c r="G278" s="35" t="s">
        <v>89</v>
      </c>
      <c r="H278" s="220">
        <v>42</v>
      </c>
      <c r="I278" s="33" t="s">
        <v>48</v>
      </c>
      <c r="J278" s="51">
        <v>585</v>
      </c>
      <c r="K278" s="52">
        <v>15</v>
      </c>
      <c r="L278" s="52">
        <v>0</v>
      </c>
      <c r="M278" s="52">
        <f t="shared" si="27"/>
        <v>15</v>
      </c>
      <c r="N278" s="34">
        <f t="shared" si="29"/>
        <v>8775</v>
      </c>
      <c r="O278" s="53">
        <v>14</v>
      </c>
      <c r="P278" s="53">
        <v>134</v>
      </c>
      <c r="Q278" s="71">
        <v>0.4</v>
      </c>
      <c r="R278" s="71">
        <f t="shared" si="28"/>
        <v>750.4</v>
      </c>
      <c r="S278" s="53">
        <v>150</v>
      </c>
      <c r="T278" s="34">
        <f>(M278*S278)</f>
        <v>2250</v>
      </c>
      <c r="U278" s="34">
        <f>N278+R278+T278</f>
        <v>11775.4</v>
      </c>
      <c r="V278" s="53">
        <f>M278*200</f>
        <v>3000</v>
      </c>
      <c r="W278" s="53">
        <v>1</v>
      </c>
      <c r="X278" s="53">
        <v>700</v>
      </c>
      <c r="Y278" s="52">
        <f t="shared" si="30"/>
        <v>700</v>
      </c>
      <c r="Z278" s="46">
        <v>0</v>
      </c>
      <c r="AA278" s="46"/>
      <c r="AB278" s="34">
        <f>V278+Y278+Z278</f>
        <v>3700</v>
      </c>
      <c r="AC278" s="34">
        <f>AB278+U278</f>
        <v>15475.4</v>
      </c>
      <c r="AD278" s="57" t="str">
        <f>A278</f>
        <v>648-PR</v>
      </c>
      <c r="AE278" s="74"/>
    </row>
    <row r="279" spans="1:31" s="31" customFormat="1" ht="37" hidden="1" customHeight="1" x14ac:dyDescent="0.2">
      <c r="A279" s="33" t="s">
        <v>473</v>
      </c>
      <c r="B279" s="33"/>
      <c r="C279" s="28" t="s">
        <v>77</v>
      </c>
      <c r="D279" s="28" t="s">
        <v>50</v>
      </c>
      <c r="E279" s="35" t="s">
        <v>51</v>
      </c>
      <c r="F279" s="35" t="s">
        <v>504</v>
      </c>
      <c r="G279" s="35" t="s">
        <v>474</v>
      </c>
      <c r="H279" s="220">
        <v>42</v>
      </c>
      <c r="I279" s="33" t="s">
        <v>48</v>
      </c>
      <c r="J279" s="51">
        <v>585</v>
      </c>
      <c r="K279" s="52">
        <v>0</v>
      </c>
      <c r="L279" s="52">
        <v>20</v>
      </c>
      <c r="M279" s="52">
        <f t="shared" si="27"/>
        <v>20</v>
      </c>
      <c r="N279" s="34">
        <f t="shared" si="29"/>
        <v>11700</v>
      </c>
      <c r="O279" s="53">
        <v>14</v>
      </c>
      <c r="P279" s="53">
        <v>134</v>
      </c>
      <c r="Q279" s="71">
        <v>0.4</v>
      </c>
      <c r="R279" s="71">
        <f t="shared" si="28"/>
        <v>750.4</v>
      </c>
      <c r="S279" s="53">
        <v>150</v>
      </c>
      <c r="T279" s="34">
        <f>(M279*S279)</f>
        <v>3000</v>
      </c>
      <c r="U279" s="34">
        <f>N279+R279+T279</f>
        <v>15450.4</v>
      </c>
      <c r="V279" s="53">
        <f>M279*200</f>
        <v>4000</v>
      </c>
      <c r="W279" s="53">
        <v>1</v>
      </c>
      <c r="X279" s="53">
        <v>700</v>
      </c>
      <c r="Y279" s="52">
        <f t="shared" si="30"/>
        <v>700</v>
      </c>
      <c r="Z279" s="46">
        <v>0</v>
      </c>
      <c r="AA279" s="46"/>
      <c r="AB279" s="34">
        <f>V279+Y279+Z279</f>
        <v>4700</v>
      </c>
      <c r="AC279" s="34">
        <f>AB279+U279</f>
        <v>20150.400000000001</v>
      </c>
      <c r="AD279" s="57" t="str">
        <f>A279</f>
        <v>648-PR</v>
      </c>
      <c r="AE279" s="74"/>
    </row>
    <row r="280" spans="1:31" s="31" customFormat="1" ht="43" hidden="1" customHeight="1" x14ac:dyDescent="0.2">
      <c r="A280" s="178" t="s">
        <v>473</v>
      </c>
      <c r="B280" s="178" t="s">
        <v>682</v>
      </c>
      <c r="C280" s="179" t="s">
        <v>77</v>
      </c>
      <c r="D280" s="179" t="s">
        <v>50</v>
      </c>
      <c r="E280" s="180" t="s">
        <v>165</v>
      </c>
      <c r="F280" s="180" t="s">
        <v>451</v>
      </c>
      <c r="G280" s="180" t="s">
        <v>452</v>
      </c>
      <c r="H280" s="220">
        <v>42</v>
      </c>
      <c r="I280" s="33" t="s">
        <v>172</v>
      </c>
      <c r="J280" s="51">
        <v>585</v>
      </c>
      <c r="K280" s="181">
        <v>0</v>
      </c>
      <c r="L280" s="181">
        <v>17</v>
      </c>
      <c r="M280" s="52">
        <f t="shared" si="27"/>
        <v>17</v>
      </c>
      <c r="N280" s="34">
        <f t="shared" si="29"/>
        <v>9945</v>
      </c>
      <c r="O280" s="53">
        <v>14</v>
      </c>
      <c r="P280" s="53">
        <v>46</v>
      </c>
      <c r="Q280" s="71">
        <v>0.4</v>
      </c>
      <c r="R280" s="71">
        <f t="shared" si="28"/>
        <v>257.60000000000002</v>
      </c>
      <c r="S280" s="53">
        <v>300</v>
      </c>
      <c r="T280" s="34">
        <f>(M280*S280)</f>
        <v>5100</v>
      </c>
      <c r="U280" s="34">
        <f>N280+R280+T280</f>
        <v>15302.6</v>
      </c>
      <c r="V280" s="53">
        <f>M280*200</f>
        <v>3400</v>
      </c>
      <c r="W280" s="53">
        <v>1</v>
      </c>
      <c r="X280" s="53">
        <v>385</v>
      </c>
      <c r="Y280" s="52">
        <f t="shared" si="30"/>
        <v>385</v>
      </c>
      <c r="Z280" s="46">
        <v>0</v>
      </c>
      <c r="AA280" s="46"/>
      <c r="AB280" s="34">
        <f>V280+Y280+Z280</f>
        <v>3785</v>
      </c>
      <c r="AC280" s="34">
        <f>AB280+U280</f>
        <v>19087.599999999999</v>
      </c>
      <c r="AD280" s="57" t="str">
        <f>A280</f>
        <v>648-PR</v>
      </c>
      <c r="AE280" s="74"/>
    </row>
    <row r="281" spans="1:31" s="31" customFormat="1" ht="32.25" hidden="1" customHeight="1" x14ac:dyDescent="0.2">
      <c r="A281" s="178" t="s">
        <v>473</v>
      </c>
      <c r="B281" s="178" t="s">
        <v>682</v>
      </c>
      <c r="C281" s="179" t="s">
        <v>77</v>
      </c>
      <c r="D281" s="179" t="s">
        <v>50</v>
      </c>
      <c r="E281" s="180" t="s">
        <v>165</v>
      </c>
      <c r="F281" s="180" t="s">
        <v>498</v>
      </c>
      <c r="G281" s="180" t="s">
        <v>507</v>
      </c>
      <c r="H281" s="220">
        <v>42</v>
      </c>
      <c r="I281" s="33" t="s">
        <v>172</v>
      </c>
      <c r="J281" s="51">
        <v>585</v>
      </c>
      <c r="K281" s="181">
        <v>0</v>
      </c>
      <c r="L281" s="181">
        <v>18</v>
      </c>
      <c r="M281" s="52">
        <f t="shared" si="27"/>
        <v>18</v>
      </c>
      <c r="N281" s="34">
        <f t="shared" si="29"/>
        <v>10530</v>
      </c>
      <c r="O281" s="53">
        <v>14</v>
      </c>
      <c r="P281" s="53">
        <v>46</v>
      </c>
      <c r="Q281" s="71">
        <v>0.4</v>
      </c>
      <c r="R281" s="71">
        <f t="shared" si="28"/>
        <v>257.60000000000002</v>
      </c>
      <c r="S281" s="53">
        <v>150</v>
      </c>
      <c r="T281" s="34">
        <f>(M281*S281)</f>
        <v>2700</v>
      </c>
      <c r="U281" s="34">
        <f>N281+R281+T281</f>
        <v>13487.6</v>
      </c>
      <c r="V281" s="53">
        <f>M281*200</f>
        <v>3600</v>
      </c>
      <c r="W281" s="53">
        <v>1</v>
      </c>
      <c r="X281" s="53">
        <v>385</v>
      </c>
      <c r="Y281" s="52">
        <f t="shared" si="30"/>
        <v>385</v>
      </c>
      <c r="Z281" s="46">
        <v>0</v>
      </c>
      <c r="AA281" s="46"/>
      <c r="AB281" s="34">
        <f>V281+Y281+Z281</f>
        <v>3985</v>
      </c>
      <c r="AC281" s="34">
        <f>AB281+U281</f>
        <v>17472.599999999999</v>
      </c>
      <c r="AD281" s="57" t="str">
        <f>A281</f>
        <v>648-PR</v>
      </c>
      <c r="AE281" s="74"/>
    </row>
    <row r="282" spans="1:31" s="31" customFormat="1" ht="38.25" hidden="1" customHeight="1" x14ac:dyDescent="0.2">
      <c r="A282" s="33" t="s">
        <v>473</v>
      </c>
      <c r="B282" s="33" t="s">
        <v>653</v>
      </c>
      <c r="C282" s="28" t="s">
        <v>77</v>
      </c>
      <c r="D282" s="28" t="s">
        <v>50</v>
      </c>
      <c r="E282" s="89" t="s">
        <v>509</v>
      </c>
      <c r="F282" s="35" t="s">
        <v>47</v>
      </c>
      <c r="G282" s="35" t="s">
        <v>91</v>
      </c>
      <c r="H282" s="220">
        <v>42</v>
      </c>
      <c r="I282" s="33" t="s">
        <v>48</v>
      </c>
      <c r="J282" s="51">
        <v>585</v>
      </c>
      <c r="K282" s="52">
        <v>0</v>
      </c>
      <c r="L282" s="52">
        <v>22</v>
      </c>
      <c r="M282" s="52">
        <f t="shared" si="27"/>
        <v>22</v>
      </c>
      <c r="N282" s="34">
        <f t="shared" si="29"/>
        <v>12870</v>
      </c>
      <c r="O282" s="53">
        <v>28</v>
      </c>
      <c r="P282" s="53">
        <v>120</v>
      </c>
      <c r="Q282" s="71">
        <v>0.4</v>
      </c>
      <c r="R282" s="71">
        <f t="shared" si="28"/>
        <v>1344</v>
      </c>
      <c r="S282" s="53">
        <v>150</v>
      </c>
      <c r="T282" s="34">
        <f>(M282*S282)</f>
        <v>3300</v>
      </c>
      <c r="U282" s="34">
        <f>N282+R282+T282</f>
        <v>17514</v>
      </c>
      <c r="V282" s="53">
        <f>M282*200</f>
        <v>4400</v>
      </c>
      <c r="W282" s="53">
        <v>1</v>
      </c>
      <c r="X282" s="53">
        <v>750</v>
      </c>
      <c r="Y282" s="52">
        <f t="shared" si="30"/>
        <v>750</v>
      </c>
      <c r="Z282" s="46">
        <v>0</v>
      </c>
      <c r="AA282" s="46"/>
      <c r="AB282" s="34">
        <f>V282+Y282+Z282</f>
        <v>5150</v>
      </c>
      <c r="AC282" s="34">
        <f>AB282+U282</f>
        <v>22664</v>
      </c>
      <c r="AD282" s="57" t="str">
        <f>A282</f>
        <v>648-PR</v>
      </c>
      <c r="AE282" s="74"/>
    </row>
    <row r="283" spans="1:31" s="31" customFormat="1" ht="40.5" hidden="1" customHeight="1" x14ac:dyDescent="0.2">
      <c r="A283" s="33" t="s">
        <v>511</v>
      </c>
      <c r="B283" s="33"/>
      <c r="C283" s="28" t="s">
        <v>77</v>
      </c>
      <c r="D283" s="28" t="s">
        <v>108</v>
      </c>
      <c r="E283" s="35" t="s">
        <v>495</v>
      </c>
      <c r="F283" s="35" t="s">
        <v>47</v>
      </c>
      <c r="G283" s="35" t="s">
        <v>91</v>
      </c>
      <c r="H283" s="220">
        <v>42</v>
      </c>
      <c r="I283" s="33" t="s">
        <v>48</v>
      </c>
      <c r="J283" s="51">
        <v>585</v>
      </c>
      <c r="K283" s="52">
        <v>16</v>
      </c>
      <c r="L283" s="52">
        <v>0</v>
      </c>
      <c r="M283" s="52">
        <f t="shared" si="27"/>
        <v>16</v>
      </c>
      <c r="N283" s="34">
        <f t="shared" si="29"/>
        <v>9360</v>
      </c>
      <c r="O283" s="53">
        <v>28</v>
      </c>
      <c r="P283" s="53">
        <v>13</v>
      </c>
      <c r="Q283" s="71">
        <v>0.4</v>
      </c>
      <c r="R283" s="71">
        <f t="shared" si="28"/>
        <v>145.6</v>
      </c>
      <c r="S283" s="53">
        <v>150</v>
      </c>
      <c r="T283" s="34">
        <f>(M283*S283)</f>
        <v>2400</v>
      </c>
      <c r="U283" s="34">
        <f>N283+R283+T283</f>
        <v>11905.6</v>
      </c>
      <c r="V283" s="53">
        <f>M283*200</f>
        <v>3200</v>
      </c>
      <c r="W283" s="53">
        <v>0</v>
      </c>
      <c r="X283" s="53">
        <v>0</v>
      </c>
      <c r="Y283" s="52">
        <f t="shared" si="30"/>
        <v>0</v>
      </c>
      <c r="Z283" s="46">
        <v>0</v>
      </c>
      <c r="AA283" s="46"/>
      <c r="AB283" s="34">
        <f>V283+Y283+Z283</f>
        <v>3200</v>
      </c>
      <c r="AC283" s="34">
        <f>AB283+U283</f>
        <v>15105.6</v>
      </c>
      <c r="AD283" s="57" t="str">
        <f>A283</f>
        <v>648-SH</v>
      </c>
      <c r="AE283" s="74"/>
    </row>
    <row r="284" spans="1:31" s="31" customFormat="1" ht="39.75" hidden="1" customHeight="1" x14ac:dyDescent="0.2">
      <c r="A284" s="33" t="s">
        <v>511</v>
      </c>
      <c r="B284" s="33"/>
      <c r="C284" s="28" t="s">
        <v>77</v>
      </c>
      <c r="D284" s="28" t="s">
        <v>108</v>
      </c>
      <c r="E284" s="35" t="s">
        <v>513</v>
      </c>
      <c r="F284" s="35" t="s">
        <v>47</v>
      </c>
      <c r="G284" s="35" t="s">
        <v>91</v>
      </c>
      <c r="H284" s="220">
        <v>42</v>
      </c>
      <c r="I284" s="33" t="s">
        <v>48</v>
      </c>
      <c r="J284" s="51">
        <v>585</v>
      </c>
      <c r="K284" s="52">
        <v>20</v>
      </c>
      <c r="L284" s="52">
        <v>0</v>
      </c>
      <c r="M284" s="52">
        <f t="shared" si="27"/>
        <v>20</v>
      </c>
      <c r="N284" s="34">
        <f t="shared" si="29"/>
        <v>11700</v>
      </c>
      <c r="O284" s="53">
        <v>28</v>
      </c>
      <c r="P284" s="53">
        <v>32</v>
      </c>
      <c r="Q284" s="71">
        <v>0.4</v>
      </c>
      <c r="R284" s="71">
        <f t="shared" si="28"/>
        <v>358.40000000000003</v>
      </c>
      <c r="S284" s="53">
        <v>150</v>
      </c>
      <c r="T284" s="34">
        <f>(M284*S284)</f>
        <v>3000</v>
      </c>
      <c r="U284" s="34">
        <f>N284+R284+T284</f>
        <v>15058.4</v>
      </c>
      <c r="V284" s="53">
        <f>M284*200</f>
        <v>4000</v>
      </c>
      <c r="W284" s="53">
        <v>0</v>
      </c>
      <c r="X284" s="53">
        <v>0</v>
      </c>
      <c r="Y284" s="52">
        <f t="shared" si="30"/>
        <v>0</v>
      </c>
      <c r="Z284" s="46">
        <v>0</v>
      </c>
      <c r="AA284" s="46"/>
      <c r="AB284" s="34">
        <f>V284+Y284+Z284</f>
        <v>4000</v>
      </c>
      <c r="AC284" s="34">
        <f>AB284+U284</f>
        <v>19058.400000000001</v>
      </c>
      <c r="AD284" s="57" t="str">
        <f>A284</f>
        <v>648-SH</v>
      </c>
      <c r="AE284" s="74"/>
    </row>
    <row r="285" spans="1:31" s="31" customFormat="1" ht="58" hidden="1" customHeight="1" x14ac:dyDescent="0.2">
      <c r="A285" s="33" t="s">
        <v>515</v>
      </c>
      <c r="B285" s="33"/>
      <c r="C285" s="28" t="s">
        <v>77</v>
      </c>
      <c r="D285" s="28" t="s">
        <v>103</v>
      </c>
      <c r="E285" s="35" t="s">
        <v>455</v>
      </c>
      <c r="F285" s="35" t="s">
        <v>516</v>
      </c>
      <c r="G285" s="35" t="s">
        <v>86</v>
      </c>
      <c r="H285" s="220">
        <v>56</v>
      </c>
      <c r="I285" s="33" t="s">
        <v>48</v>
      </c>
      <c r="J285" s="51">
        <v>585</v>
      </c>
      <c r="K285" s="52">
        <v>0</v>
      </c>
      <c r="L285" s="52">
        <v>15</v>
      </c>
      <c r="M285" s="52">
        <f t="shared" si="27"/>
        <v>15</v>
      </c>
      <c r="N285" s="34">
        <f t="shared" si="29"/>
        <v>8775</v>
      </c>
      <c r="O285" s="53">
        <v>28</v>
      </c>
      <c r="P285" s="53">
        <v>51</v>
      </c>
      <c r="Q285" s="71">
        <v>0.4</v>
      </c>
      <c r="R285" s="71">
        <f t="shared" si="28"/>
        <v>571.20000000000005</v>
      </c>
      <c r="S285" s="53">
        <v>300</v>
      </c>
      <c r="T285" s="34">
        <f>(M285*S285)</f>
        <v>4500</v>
      </c>
      <c r="U285" s="34">
        <f>N285+R285+T285</f>
        <v>13846.2</v>
      </c>
      <c r="V285" s="53">
        <f>M285*200</f>
        <v>3000</v>
      </c>
      <c r="W285" s="53">
        <v>1</v>
      </c>
      <c r="X285" s="53">
        <v>187</v>
      </c>
      <c r="Y285" s="52">
        <f t="shared" si="30"/>
        <v>187</v>
      </c>
      <c r="Z285" s="52">
        <v>0</v>
      </c>
      <c r="AA285" s="52"/>
      <c r="AB285" s="34">
        <f>V285+Y285+Z285</f>
        <v>3187</v>
      </c>
      <c r="AC285" s="34">
        <f>AB285+U285</f>
        <v>17033.2</v>
      </c>
      <c r="AD285" s="57" t="str">
        <f>A285</f>
        <v>651-PR</v>
      </c>
      <c r="AE285" s="74"/>
    </row>
    <row r="286" spans="1:31" s="31" customFormat="1" ht="39.75" hidden="1" customHeight="1" x14ac:dyDescent="0.2">
      <c r="A286" s="33" t="s">
        <v>515</v>
      </c>
      <c r="B286" s="33"/>
      <c r="C286" s="28" t="s">
        <v>77</v>
      </c>
      <c r="D286" s="28" t="s">
        <v>103</v>
      </c>
      <c r="E286" s="35" t="s">
        <v>406</v>
      </c>
      <c r="F286" s="35" t="s">
        <v>518</v>
      </c>
      <c r="G286" s="35" t="s">
        <v>86</v>
      </c>
      <c r="H286" s="220">
        <v>56</v>
      </c>
      <c r="I286" s="33" t="s">
        <v>48</v>
      </c>
      <c r="J286" s="51">
        <v>585</v>
      </c>
      <c r="K286" s="52">
        <v>15</v>
      </c>
      <c r="L286" s="52">
        <v>0</v>
      </c>
      <c r="M286" s="52">
        <f t="shared" si="27"/>
        <v>15</v>
      </c>
      <c r="N286" s="34">
        <f t="shared" si="29"/>
        <v>8775</v>
      </c>
      <c r="O286" s="53">
        <v>28</v>
      </c>
      <c r="P286" s="53">
        <v>12</v>
      </c>
      <c r="Q286" s="71">
        <v>0.4</v>
      </c>
      <c r="R286" s="71">
        <f t="shared" si="28"/>
        <v>134.40000000000003</v>
      </c>
      <c r="S286" s="53">
        <v>300</v>
      </c>
      <c r="T286" s="34">
        <f>(M286*S286)</f>
        <v>4500</v>
      </c>
      <c r="U286" s="34">
        <f>N286+R286+T286</f>
        <v>13409.4</v>
      </c>
      <c r="V286" s="53">
        <f>M286*200</f>
        <v>3000</v>
      </c>
      <c r="W286" s="53">
        <v>1</v>
      </c>
      <c r="X286" s="53">
        <v>148</v>
      </c>
      <c r="Y286" s="52">
        <f t="shared" si="30"/>
        <v>148</v>
      </c>
      <c r="Z286" s="52">
        <v>0</v>
      </c>
      <c r="AA286" s="52"/>
      <c r="AB286" s="34">
        <f>V286+Y286+Z286</f>
        <v>3148</v>
      </c>
      <c r="AC286" s="34">
        <f>AB286+U286</f>
        <v>16557.400000000001</v>
      </c>
      <c r="AD286" s="57" t="str">
        <f>A286</f>
        <v>651-PR</v>
      </c>
      <c r="AE286" s="74"/>
    </row>
    <row r="287" spans="1:31" s="31" customFormat="1" ht="53" hidden="1" customHeight="1" x14ac:dyDescent="0.2">
      <c r="A287" s="178" t="s">
        <v>515</v>
      </c>
      <c r="B287" s="178" t="s">
        <v>750</v>
      </c>
      <c r="C287" s="179" t="s">
        <v>77</v>
      </c>
      <c r="D287" s="179" t="s">
        <v>108</v>
      </c>
      <c r="E287" s="180" t="s">
        <v>210</v>
      </c>
      <c r="F287" s="180" t="s">
        <v>518</v>
      </c>
      <c r="G287" s="180" t="s">
        <v>86</v>
      </c>
      <c r="H287" s="220">
        <v>56</v>
      </c>
      <c r="I287" s="33" t="s">
        <v>48</v>
      </c>
      <c r="J287" s="51">
        <v>585</v>
      </c>
      <c r="K287" s="52">
        <v>0</v>
      </c>
      <c r="L287" s="52">
        <v>19</v>
      </c>
      <c r="M287" s="52">
        <f t="shared" si="27"/>
        <v>19</v>
      </c>
      <c r="N287" s="34">
        <f t="shared" si="29"/>
        <v>11115</v>
      </c>
      <c r="O287" s="53">
        <v>28</v>
      </c>
      <c r="P287" s="53">
        <v>47</v>
      </c>
      <c r="Q287" s="71">
        <v>0.4</v>
      </c>
      <c r="R287" s="71">
        <f t="shared" si="28"/>
        <v>526.4</v>
      </c>
      <c r="S287" s="53">
        <v>300</v>
      </c>
      <c r="T287" s="34">
        <f>(M287*S287)</f>
        <v>5700</v>
      </c>
      <c r="U287" s="34">
        <f>N287+R287+T287</f>
        <v>17341.400000000001</v>
      </c>
      <c r="V287" s="53">
        <f>M287*200</f>
        <v>3800</v>
      </c>
      <c r="W287" s="53">
        <v>1</v>
      </c>
      <c r="X287" s="53">
        <v>300</v>
      </c>
      <c r="Y287" s="52">
        <f t="shared" si="30"/>
        <v>300</v>
      </c>
      <c r="Z287" s="52">
        <v>0</v>
      </c>
      <c r="AA287" s="34">
        <v>3148</v>
      </c>
      <c r="AB287" s="34">
        <f>V287+Y287+Z287</f>
        <v>4100</v>
      </c>
      <c r="AC287" s="34">
        <f>AB287+U287</f>
        <v>21441.4</v>
      </c>
      <c r="AD287" s="57" t="s">
        <v>515</v>
      </c>
      <c r="AE287" s="74"/>
    </row>
    <row r="288" spans="1:31" s="31" customFormat="1" ht="38.25" hidden="1" customHeight="1" x14ac:dyDescent="0.2">
      <c r="A288" s="33" t="s">
        <v>515</v>
      </c>
      <c r="B288" s="33"/>
      <c r="C288" s="28" t="s">
        <v>77</v>
      </c>
      <c r="D288" s="28" t="s">
        <v>103</v>
      </c>
      <c r="E288" s="35" t="s">
        <v>406</v>
      </c>
      <c r="F288" s="35" t="s">
        <v>518</v>
      </c>
      <c r="G288" s="35" t="s">
        <v>86</v>
      </c>
      <c r="H288" s="220">
        <v>56</v>
      </c>
      <c r="I288" s="33" t="s">
        <v>48</v>
      </c>
      <c r="J288" s="51">
        <v>585</v>
      </c>
      <c r="K288" s="52">
        <v>0</v>
      </c>
      <c r="L288" s="52">
        <v>15</v>
      </c>
      <c r="M288" s="52">
        <f t="shared" si="27"/>
        <v>15</v>
      </c>
      <c r="N288" s="34">
        <f t="shared" si="29"/>
        <v>8775</v>
      </c>
      <c r="O288" s="53">
        <v>28</v>
      </c>
      <c r="P288" s="53">
        <v>12</v>
      </c>
      <c r="Q288" s="71">
        <v>0.4</v>
      </c>
      <c r="R288" s="71">
        <f t="shared" si="28"/>
        <v>134.40000000000003</v>
      </c>
      <c r="S288" s="53">
        <v>300</v>
      </c>
      <c r="T288" s="34">
        <f>(M288*S288)</f>
        <v>4500</v>
      </c>
      <c r="U288" s="34">
        <f>N288+R288+T288</f>
        <v>13409.4</v>
      </c>
      <c r="V288" s="53">
        <f>M288*200</f>
        <v>3000</v>
      </c>
      <c r="W288" s="53">
        <v>1</v>
      </c>
      <c r="X288" s="53">
        <v>148</v>
      </c>
      <c r="Y288" s="52">
        <f t="shared" si="30"/>
        <v>148</v>
      </c>
      <c r="Z288" s="52">
        <v>0</v>
      </c>
      <c r="AA288" s="52"/>
      <c r="AB288" s="34">
        <f>V288+Y288+Z288</f>
        <v>3148</v>
      </c>
      <c r="AC288" s="34">
        <f>AB288+U288</f>
        <v>16557.400000000001</v>
      </c>
      <c r="AD288" s="57" t="str">
        <f>A288</f>
        <v>651-PR</v>
      </c>
      <c r="AE288" s="74"/>
    </row>
    <row r="289" spans="1:31" s="31" customFormat="1" ht="51" hidden="1" customHeight="1" x14ac:dyDescent="0.2">
      <c r="A289" s="33" t="s">
        <v>515</v>
      </c>
      <c r="B289" s="33"/>
      <c r="C289" s="28" t="s">
        <v>77</v>
      </c>
      <c r="D289" s="28" t="s">
        <v>103</v>
      </c>
      <c r="E289" s="35" t="s">
        <v>192</v>
      </c>
      <c r="F289" s="35" t="s">
        <v>463</v>
      </c>
      <c r="G289" s="35" t="s">
        <v>86</v>
      </c>
      <c r="H289" s="220">
        <v>56</v>
      </c>
      <c r="I289" s="33" t="s">
        <v>48</v>
      </c>
      <c r="J289" s="51">
        <v>585</v>
      </c>
      <c r="K289" s="52">
        <v>15</v>
      </c>
      <c r="L289" s="52">
        <v>0</v>
      </c>
      <c r="M289" s="52">
        <f t="shared" si="27"/>
        <v>15</v>
      </c>
      <c r="N289" s="34">
        <f t="shared" si="29"/>
        <v>8775</v>
      </c>
      <c r="O289" s="53">
        <v>28</v>
      </c>
      <c r="P289" s="53">
        <v>20</v>
      </c>
      <c r="Q289" s="71">
        <v>0.4</v>
      </c>
      <c r="R289" s="71">
        <f t="shared" si="28"/>
        <v>224</v>
      </c>
      <c r="S289" s="53">
        <v>300</v>
      </c>
      <c r="T289" s="34">
        <f>(M289*S289)</f>
        <v>4500</v>
      </c>
      <c r="U289" s="34">
        <f>N289+R289+T289</f>
        <v>13499</v>
      </c>
      <c r="V289" s="53">
        <f>M289*200</f>
        <v>3000</v>
      </c>
      <c r="W289" s="53">
        <v>1</v>
      </c>
      <c r="X289" s="53">
        <v>165</v>
      </c>
      <c r="Y289" s="52">
        <f t="shared" si="30"/>
        <v>165</v>
      </c>
      <c r="Z289" s="52">
        <v>0</v>
      </c>
      <c r="AA289" s="52"/>
      <c r="AB289" s="34">
        <f>V289+Y289+Z289</f>
        <v>3165</v>
      </c>
      <c r="AC289" s="34">
        <f>AB289+U289</f>
        <v>16664</v>
      </c>
      <c r="AD289" s="57" t="str">
        <f>A289</f>
        <v>651-PR</v>
      </c>
      <c r="AE289" s="74"/>
    </row>
    <row r="290" spans="1:31" s="31" customFormat="1" ht="51" hidden="1" customHeight="1" x14ac:dyDescent="0.2">
      <c r="A290" s="178" t="s">
        <v>515</v>
      </c>
      <c r="B290" s="178" t="s">
        <v>749</v>
      </c>
      <c r="C290" s="179" t="s">
        <v>77</v>
      </c>
      <c r="D290" s="179" t="s">
        <v>108</v>
      </c>
      <c r="E290" s="180" t="s">
        <v>493</v>
      </c>
      <c r="F290" s="180" t="s">
        <v>220</v>
      </c>
      <c r="G290" s="180" t="s">
        <v>86</v>
      </c>
      <c r="H290" s="220">
        <v>56</v>
      </c>
      <c r="I290" s="33" t="s">
        <v>48</v>
      </c>
      <c r="J290" s="51">
        <v>585</v>
      </c>
      <c r="K290" s="52">
        <v>0</v>
      </c>
      <c r="L290" s="52">
        <v>15</v>
      </c>
      <c r="M290" s="52">
        <f t="shared" si="27"/>
        <v>15</v>
      </c>
      <c r="N290" s="34">
        <f t="shared" si="29"/>
        <v>8775</v>
      </c>
      <c r="O290" s="53">
        <v>28</v>
      </c>
      <c r="P290" s="53">
        <v>10</v>
      </c>
      <c r="Q290" s="71">
        <v>0.4</v>
      </c>
      <c r="R290" s="71">
        <f t="shared" si="28"/>
        <v>112</v>
      </c>
      <c r="S290" s="53">
        <v>300</v>
      </c>
      <c r="T290" s="34">
        <f>(M290*S290)</f>
        <v>4500</v>
      </c>
      <c r="U290" s="34">
        <f>N290+R290+T290</f>
        <v>13387</v>
      </c>
      <c r="V290" s="53">
        <f>M290*200</f>
        <v>3000</v>
      </c>
      <c r="W290" s="53">
        <v>1</v>
      </c>
      <c r="X290" s="53">
        <v>200</v>
      </c>
      <c r="Y290" s="52">
        <f t="shared" si="30"/>
        <v>200</v>
      </c>
      <c r="Z290" s="52">
        <v>0</v>
      </c>
      <c r="AA290" s="52"/>
      <c r="AB290" s="34">
        <f>V290+Y290+Z290</f>
        <v>3200</v>
      </c>
      <c r="AC290" s="34">
        <f>AB290+U290</f>
        <v>16587</v>
      </c>
      <c r="AD290" s="57" t="str">
        <f>A290</f>
        <v>651-PR</v>
      </c>
      <c r="AE290" s="74"/>
    </row>
    <row r="291" spans="1:31" s="31" customFormat="1" ht="45.75" hidden="1" customHeight="1" x14ac:dyDescent="0.2">
      <c r="A291" s="62" t="s">
        <v>515</v>
      </c>
      <c r="B291" s="62"/>
      <c r="C291" s="63" t="s">
        <v>77</v>
      </c>
      <c r="D291" s="63" t="s">
        <v>108</v>
      </c>
      <c r="E291" s="37" t="s">
        <v>111</v>
      </c>
      <c r="F291" s="37" t="s">
        <v>220</v>
      </c>
      <c r="G291" s="37" t="s">
        <v>521</v>
      </c>
      <c r="H291" s="245">
        <v>42</v>
      </c>
      <c r="I291" s="62" t="s">
        <v>48</v>
      </c>
      <c r="J291" s="39">
        <v>585</v>
      </c>
      <c r="K291" s="40">
        <v>0</v>
      </c>
      <c r="L291" s="40">
        <v>0</v>
      </c>
      <c r="M291" s="40">
        <f t="shared" si="27"/>
        <v>0</v>
      </c>
      <c r="N291" s="41">
        <f t="shared" si="29"/>
        <v>0</v>
      </c>
      <c r="O291" s="42">
        <v>0</v>
      </c>
      <c r="P291" s="42">
        <v>24</v>
      </c>
      <c r="Q291" s="67">
        <v>0.4</v>
      </c>
      <c r="R291" s="67">
        <f t="shared" si="28"/>
        <v>0</v>
      </c>
      <c r="S291" s="42">
        <v>0</v>
      </c>
      <c r="T291" s="41">
        <f>(M291*S291)</f>
        <v>0</v>
      </c>
      <c r="U291" s="41">
        <f>N291+R291+T291</f>
        <v>0</v>
      </c>
      <c r="V291" s="42">
        <f>M291*200</f>
        <v>0</v>
      </c>
      <c r="W291" s="42">
        <v>0</v>
      </c>
      <c r="X291" s="42">
        <v>225</v>
      </c>
      <c r="Y291" s="40">
        <f t="shared" si="30"/>
        <v>0</v>
      </c>
      <c r="Z291" s="40">
        <v>0</v>
      </c>
      <c r="AA291" s="52"/>
      <c r="AB291" s="41">
        <f>V291+Y291+Z291</f>
        <v>0</v>
      </c>
      <c r="AC291" s="41">
        <f>AB291+U291</f>
        <v>0</v>
      </c>
      <c r="AD291" s="49" t="str">
        <f>A291</f>
        <v>651-PR</v>
      </c>
      <c r="AE291" s="74"/>
    </row>
    <row r="292" spans="1:31" s="31" customFormat="1" ht="36" hidden="1" customHeight="1" x14ac:dyDescent="0.2">
      <c r="A292" s="178" t="s">
        <v>515</v>
      </c>
      <c r="B292" s="178" t="s">
        <v>752</v>
      </c>
      <c r="C292" s="179" t="s">
        <v>77</v>
      </c>
      <c r="D292" s="179" t="s">
        <v>108</v>
      </c>
      <c r="E292" s="180" t="s">
        <v>111</v>
      </c>
      <c r="F292" s="180" t="s">
        <v>518</v>
      </c>
      <c r="G292" s="180" t="s">
        <v>86</v>
      </c>
      <c r="H292" s="220">
        <v>56</v>
      </c>
      <c r="I292" s="33" t="s">
        <v>48</v>
      </c>
      <c r="J292" s="51">
        <v>585</v>
      </c>
      <c r="K292" s="52">
        <v>0</v>
      </c>
      <c r="L292" s="52">
        <v>0</v>
      </c>
      <c r="M292" s="52">
        <f t="shared" si="27"/>
        <v>0</v>
      </c>
      <c r="N292" s="34">
        <f t="shared" si="29"/>
        <v>0</v>
      </c>
      <c r="O292" s="53">
        <v>0</v>
      </c>
      <c r="P292" s="53">
        <v>24</v>
      </c>
      <c r="Q292" s="71">
        <v>0.4</v>
      </c>
      <c r="R292" s="71">
        <f t="shared" si="28"/>
        <v>0</v>
      </c>
      <c r="S292" s="53">
        <v>0</v>
      </c>
      <c r="T292" s="34">
        <f>(M292*S292)</f>
        <v>0</v>
      </c>
      <c r="U292" s="34">
        <f>N292+R292+T292</f>
        <v>0</v>
      </c>
      <c r="V292" s="53">
        <f>M292*200</f>
        <v>0</v>
      </c>
      <c r="W292" s="53">
        <v>0</v>
      </c>
      <c r="X292" s="53">
        <v>225</v>
      </c>
      <c r="Y292" s="52">
        <f t="shared" si="30"/>
        <v>0</v>
      </c>
      <c r="Z292" s="52">
        <v>0</v>
      </c>
      <c r="AA292" s="52"/>
      <c r="AB292" s="34">
        <f>V292+Y292+Z292</f>
        <v>0</v>
      </c>
      <c r="AC292" s="34">
        <f>AB292+U292</f>
        <v>0</v>
      </c>
      <c r="AD292" s="57" t="str">
        <f>A292</f>
        <v>651-PR</v>
      </c>
      <c r="AE292" s="74"/>
    </row>
    <row r="293" spans="1:31" s="31" customFormat="1" ht="23" hidden="1" customHeight="1" x14ac:dyDescent="0.2">
      <c r="A293" s="33" t="s">
        <v>515</v>
      </c>
      <c r="B293" s="33"/>
      <c r="C293" s="28" t="s">
        <v>77</v>
      </c>
      <c r="D293" s="28" t="s">
        <v>108</v>
      </c>
      <c r="E293" s="35" t="s">
        <v>298</v>
      </c>
      <c r="F293" s="35" t="s">
        <v>518</v>
      </c>
      <c r="G293" s="35" t="s">
        <v>86</v>
      </c>
      <c r="H293" s="220">
        <v>56</v>
      </c>
      <c r="I293" s="33" t="s">
        <v>48</v>
      </c>
      <c r="J293" s="51">
        <v>585</v>
      </c>
      <c r="K293" s="52">
        <v>15</v>
      </c>
      <c r="L293" s="52">
        <v>0</v>
      </c>
      <c r="M293" s="52">
        <f t="shared" si="27"/>
        <v>15</v>
      </c>
      <c r="N293" s="34">
        <f t="shared" si="29"/>
        <v>8775</v>
      </c>
      <c r="O293" s="53">
        <v>36</v>
      </c>
      <c r="P293" s="53">
        <v>16</v>
      </c>
      <c r="Q293" s="71">
        <v>0.4</v>
      </c>
      <c r="R293" s="71">
        <f t="shared" si="28"/>
        <v>230.4</v>
      </c>
      <c r="S293" s="53">
        <v>300</v>
      </c>
      <c r="T293" s="34">
        <f>(M293*S293)</f>
        <v>4500</v>
      </c>
      <c r="U293" s="34">
        <f>N293+R293+T293</f>
        <v>13505.4</v>
      </c>
      <c r="V293" s="53">
        <f>M293*200</f>
        <v>3000</v>
      </c>
      <c r="W293" s="53">
        <v>1</v>
      </c>
      <c r="X293" s="53">
        <v>225</v>
      </c>
      <c r="Y293" s="52">
        <f t="shared" si="30"/>
        <v>225</v>
      </c>
      <c r="Z293" s="52">
        <v>0</v>
      </c>
      <c r="AA293" s="52"/>
      <c r="AB293" s="34">
        <f>V293+Y293+Z293</f>
        <v>3225</v>
      </c>
      <c r="AC293" s="34">
        <f>AB293+U293</f>
        <v>16730.400000000001</v>
      </c>
      <c r="AD293" s="57" t="str">
        <f>A293</f>
        <v>651-PR</v>
      </c>
      <c r="AE293" s="74"/>
    </row>
    <row r="294" spans="1:31" s="31" customFormat="1" ht="39.75" hidden="1" customHeight="1" x14ac:dyDescent="0.2">
      <c r="A294" s="178" t="s">
        <v>515</v>
      </c>
      <c r="B294" s="178" t="s">
        <v>684</v>
      </c>
      <c r="C294" s="179" t="s">
        <v>77</v>
      </c>
      <c r="D294" s="179" t="s">
        <v>45</v>
      </c>
      <c r="E294" s="180" t="s">
        <v>261</v>
      </c>
      <c r="F294" s="180" t="s">
        <v>518</v>
      </c>
      <c r="G294" s="180" t="s">
        <v>86</v>
      </c>
      <c r="H294" s="220">
        <v>56</v>
      </c>
      <c r="I294" s="33" t="s">
        <v>48</v>
      </c>
      <c r="J294" s="51">
        <v>585</v>
      </c>
      <c r="K294" s="52">
        <v>20</v>
      </c>
      <c r="L294" s="52">
        <v>0</v>
      </c>
      <c r="M294" s="52">
        <f t="shared" si="27"/>
        <v>20</v>
      </c>
      <c r="N294" s="34">
        <f t="shared" si="29"/>
        <v>11700</v>
      </c>
      <c r="O294" s="53">
        <v>36</v>
      </c>
      <c r="P294" s="53">
        <v>42</v>
      </c>
      <c r="Q294" s="71">
        <v>0.4</v>
      </c>
      <c r="R294" s="71">
        <f t="shared" si="28"/>
        <v>604.80000000000007</v>
      </c>
      <c r="S294" s="53">
        <v>300</v>
      </c>
      <c r="T294" s="34">
        <f>(M294*S294)</f>
        <v>6000</v>
      </c>
      <c r="U294" s="34">
        <f>N294+R294+T294</f>
        <v>18304.8</v>
      </c>
      <c r="V294" s="53">
        <f>M294*200</f>
        <v>4000</v>
      </c>
      <c r="W294" s="53">
        <v>1</v>
      </c>
      <c r="X294" s="53">
        <v>363</v>
      </c>
      <c r="Y294" s="52">
        <f t="shared" si="30"/>
        <v>363</v>
      </c>
      <c r="Z294" s="46">
        <v>0</v>
      </c>
      <c r="AA294" s="46"/>
      <c r="AB294" s="34">
        <f>V294+Y294+Z294</f>
        <v>4363</v>
      </c>
      <c r="AC294" s="34">
        <f>AB294+U294</f>
        <v>22667.8</v>
      </c>
      <c r="AD294" s="57" t="str">
        <f>A294</f>
        <v>651-PR</v>
      </c>
      <c r="AE294" s="74"/>
    </row>
    <row r="295" spans="1:31" s="31" customFormat="1" ht="36" hidden="1" customHeight="1" x14ac:dyDescent="0.2">
      <c r="A295" s="178" t="s">
        <v>515</v>
      </c>
      <c r="B295" s="178" t="s">
        <v>747</v>
      </c>
      <c r="C295" s="179" t="s">
        <v>77</v>
      </c>
      <c r="D295" s="179" t="s">
        <v>50</v>
      </c>
      <c r="E295" s="180" t="s">
        <v>373</v>
      </c>
      <c r="F295" s="180" t="s">
        <v>220</v>
      </c>
      <c r="G295" s="180" t="s">
        <v>441</v>
      </c>
      <c r="H295" s="220">
        <v>56</v>
      </c>
      <c r="I295" s="33" t="s">
        <v>48</v>
      </c>
      <c r="J295" s="51">
        <v>585</v>
      </c>
      <c r="K295" s="181">
        <v>0</v>
      </c>
      <c r="L295" s="181">
        <v>25</v>
      </c>
      <c r="M295" s="52">
        <f t="shared" si="27"/>
        <v>25</v>
      </c>
      <c r="N295" s="34">
        <f t="shared" si="29"/>
        <v>14625</v>
      </c>
      <c r="O295" s="53">
        <v>28</v>
      </c>
      <c r="P295" s="53">
        <v>14</v>
      </c>
      <c r="Q295" s="71">
        <v>0.4</v>
      </c>
      <c r="R295" s="71">
        <f t="shared" si="28"/>
        <v>156.80000000000001</v>
      </c>
      <c r="S295" s="53">
        <v>150</v>
      </c>
      <c r="T295" s="34">
        <f>(M295*S295)</f>
        <v>3750</v>
      </c>
      <c r="U295" s="34">
        <f>N295+R295+T295</f>
        <v>18531.8</v>
      </c>
      <c r="V295" s="53">
        <f>M295*200</f>
        <v>5000</v>
      </c>
      <c r="W295" s="53">
        <v>1</v>
      </c>
      <c r="X295" s="53">
        <v>310</v>
      </c>
      <c r="Y295" s="52">
        <f t="shared" si="30"/>
        <v>310</v>
      </c>
      <c r="Z295" s="52">
        <v>0</v>
      </c>
      <c r="AA295" s="52"/>
      <c r="AB295" s="34">
        <f>V295+Y295+Z295</f>
        <v>5310</v>
      </c>
      <c r="AC295" s="34">
        <f>AB295+U295</f>
        <v>23841.8</v>
      </c>
      <c r="AD295" s="57" t="str">
        <f>A295</f>
        <v>651-PR</v>
      </c>
      <c r="AE295" s="74"/>
    </row>
    <row r="296" spans="1:31" s="31" customFormat="1" ht="50" hidden="1" customHeight="1" x14ac:dyDescent="0.2">
      <c r="A296" s="243" t="s">
        <v>718</v>
      </c>
      <c r="B296" s="243" t="s">
        <v>720</v>
      </c>
      <c r="C296" s="179" t="s">
        <v>77</v>
      </c>
      <c r="D296" s="179" t="s">
        <v>45</v>
      </c>
      <c r="E296" s="180" t="s">
        <v>153</v>
      </c>
      <c r="F296" s="180" t="s">
        <v>149</v>
      </c>
      <c r="G296" s="180" t="s">
        <v>382</v>
      </c>
      <c r="H296" s="246">
        <v>42</v>
      </c>
      <c r="I296" s="178" t="s">
        <v>48</v>
      </c>
      <c r="J296" s="183">
        <v>585</v>
      </c>
      <c r="K296" s="181">
        <v>0</v>
      </c>
      <c r="L296" s="181">
        <v>20</v>
      </c>
      <c r="M296" s="181">
        <f t="shared" ref="M296:M348" si="31">K296+L296</f>
        <v>20</v>
      </c>
      <c r="N296" s="55">
        <f t="shared" si="29"/>
        <v>11700</v>
      </c>
      <c r="O296" s="182">
        <v>28</v>
      </c>
      <c r="P296" s="182">
        <v>10</v>
      </c>
      <c r="Q296" s="184">
        <v>0.4</v>
      </c>
      <c r="R296" s="184">
        <f t="shared" si="28"/>
        <v>112</v>
      </c>
      <c r="S296" s="55">
        <v>300</v>
      </c>
      <c r="T296" s="55">
        <f>(M296*S296)</f>
        <v>6000</v>
      </c>
      <c r="U296" s="55">
        <f>N296+R296+T296</f>
        <v>17812</v>
      </c>
      <c r="V296" s="55">
        <f>M296*200</f>
        <v>4000</v>
      </c>
      <c r="W296" s="182">
        <v>1</v>
      </c>
      <c r="X296" s="55">
        <v>750</v>
      </c>
      <c r="Y296" s="181">
        <f t="shared" si="30"/>
        <v>750</v>
      </c>
      <c r="Z296" s="181">
        <v>0</v>
      </c>
      <c r="AA296" s="181"/>
      <c r="AB296" s="55">
        <f>V296+Y296+Z296</f>
        <v>4750</v>
      </c>
      <c r="AC296" s="55">
        <f>AB296+U296</f>
        <v>22562</v>
      </c>
      <c r="AD296" s="91" t="str">
        <f>A296</f>
        <v>652-A (New: KES-TECH)</v>
      </c>
      <c r="AE296" s="74"/>
    </row>
    <row r="297" spans="1:31" s="31" customFormat="1" ht="50" hidden="1" customHeight="1" x14ac:dyDescent="0.2">
      <c r="A297" s="243" t="s">
        <v>718</v>
      </c>
      <c r="B297" s="243" t="s">
        <v>729</v>
      </c>
      <c r="C297" s="179" t="s">
        <v>77</v>
      </c>
      <c r="D297" s="179" t="s">
        <v>108</v>
      </c>
      <c r="E297" s="180" t="s">
        <v>111</v>
      </c>
      <c r="F297" s="180" t="s">
        <v>722</v>
      </c>
      <c r="G297" s="180" t="s">
        <v>382</v>
      </c>
      <c r="H297" s="246">
        <v>42</v>
      </c>
      <c r="I297" s="178" t="s">
        <v>48</v>
      </c>
      <c r="J297" s="183">
        <v>585</v>
      </c>
      <c r="K297" s="181">
        <v>0</v>
      </c>
      <c r="L297" s="181">
        <v>20</v>
      </c>
      <c r="M297" s="181">
        <f t="shared" si="31"/>
        <v>20</v>
      </c>
      <c r="N297" s="55">
        <f t="shared" si="29"/>
        <v>11700</v>
      </c>
      <c r="O297" s="182">
        <v>28</v>
      </c>
      <c r="P297" s="182">
        <v>27</v>
      </c>
      <c r="Q297" s="184">
        <v>0.4</v>
      </c>
      <c r="R297" s="184">
        <f t="shared" si="28"/>
        <v>302.40000000000003</v>
      </c>
      <c r="S297" s="55">
        <v>300</v>
      </c>
      <c r="T297" s="55">
        <f>(M297*S297)</f>
        <v>6000</v>
      </c>
      <c r="U297" s="55">
        <f>N297+R297+T297</f>
        <v>18002.400000000001</v>
      </c>
      <c r="V297" s="55">
        <f>M297*200</f>
        <v>4000</v>
      </c>
      <c r="W297" s="182">
        <v>1</v>
      </c>
      <c r="X297" s="55">
        <v>175</v>
      </c>
      <c r="Y297" s="181">
        <f t="shared" si="30"/>
        <v>175</v>
      </c>
      <c r="Z297" s="181">
        <v>0</v>
      </c>
      <c r="AA297" s="181"/>
      <c r="AB297" s="55">
        <f>V297+Y297+Z297</f>
        <v>4175</v>
      </c>
      <c r="AC297" s="55">
        <f>AB297+U297</f>
        <v>22177.4</v>
      </c>
      <c r="AD297" s="91"/>
      <c r="AE297" s="74"/>
    </row>
    <row r="298" spans="1:31" s="31" customFormat="1" ht="50" hidden="1" customHeight="1" x14ac:dyDescent="0.2">
      <c r="A298" s="243" t="s">
        <v>718</v>
      </c>
      <c r="B298" s="243" t="s">
        <v>730</v>
      </c>
      <c r="C298" s="179" t="s">
        <v>77</v>
      </c>
      <c r="D298" s="179" t="s">
        <v>108</v>
      </c>
      <c r="E298" s="180" t="s">
        <v>368</v>
      </c>
      <c r="F298" s="180" t="s">
        <v>477</v>
      </c>
      <c r="G298" s="180" t="s">
        <v>91</v>
      </c>
      <c r="H298" s="246">
        <v>42</v>
      </c>
      <c r="I298" s="178" t="s">
        <v>48</v>
      </c>
      <c r="J298" s="183">
        <v>585</v>
      </c>
      <c r="K298" s="181">
        <v>0</v>
      </c>
      <c r="L298" s="181">
        <v>20</v>
      </c>
      <c r="M298" s="181">
        <f t="shared" si="31"/>
        <v>20</v>
      </c>
      <c r="N298" s="55">
        <f t="shared" si="29"/>
        <v>11700</v>
      </c>
      <c r="O298" s="182">
        <v>28</v>
      </c>
      <c r="P298" s="182">
        <v>68</v>
      </c>
      <c r="Q298" s="184">
        <v>0.4</v>
      </c>
      <c r="R298" s="184">
        <f t="shared" si="28"/>
        <v>761.60000000000014</v>
      </c>
      <c r="S298" s="55">
        <v>150</v>
      </c>
      <c r="T298" s="55">
        <f>(M298*S298)</f>
        <v>3000</v>
      </c>
      <c r="U298" s="55">
        <f>N298+R298+T298</f>
        <v>15461.6</v>
      </c>
      <c r="V298" s="55">
        <f>M298*200</f>
        <v>4000</v>
      </c>
      <c r="W298" s="182">
        <v>1</v>
      </c>
      <c r="X298" s="55">
        <v>313</v>
      </c>
      <c r="Y298" s="181">
        <f t="shared" si="30"/>
        <v>313</v>
      </c>
      <c r="Z298" s="181">
        <v>0</v>
      </c>
      <c r="AA298" s="181"/>
      <c r="AB298" s="55">
        <f>V298+Y298+Z298</f>
        <v>4313</v>
      </c>
      <c r="AC298" s="55">
        <f>AB298+U298</f>
        <v>19774.599999999999</v>
      </c>
      <c r="AD298" s="91"/>
      <c r="AE298" s="74"/>
    </row>
    <row r="299" spans="1:31" s="31" customFormat="1" ht="50" hidden="1" customHeight="1" x14ac:dyDescent="0.2">
      <c r="A299" s="243" t="s">
        <v>718</v>
      </c>
      <c r="B299" s="243" t="s">
        <v>731</v>
      </c>
      <c r="C299" s="179" t="s">
        <v>77</v>
      </c>
      <c r="D299" s="179" t="s">
        <v>108</v>
      </c>
      <c r="E299" s="180" t="s">
        <v>415</v>
      </c>
      <c r="F299" s="180" t="s">
        <v>477</v>
      </c>
      <c r="G299" s="180" t="s">
        <v>91</v>
      </c>
      <c r="H299" s="246">
        <v>42</v>
      </c>
      <c r="I299" s="178" t="s">
        <v>48</v>
      </c>
      <c r="J299" s="183">
        <v>585</v>
      </c>
      <c r="K299" s="181">
        <v>0</v>
      </c>
      <c r="L299" s="181">
        <v>20</v>
      </c>
      <c r="M299" s="181">
        <f t="shared" si="31"/>
        <v>20</v>
      </c>
      <c r="N299" s="55">
        <f t="shared" si="29"/>
        <v>11700</v>
      </c>
      <c r="O299" s="182">
        <v>28</v>
      </c>
      <c r="P299" s="182">
        <v>22</v>
      </c>
      <c r="Q299" s="184">
        <v>0.4</v>
      </c>
      <c r="R299" s="184">
        <f t="shared" si="28"/>
        <v>246.40000000000003</v>
      </c>
      <c r="S299" s="55">
        <v>150</v>
      </c>
      <c r="T299" s="55">
        <f>(M299*S299)</f>
        <v>3000</v>
      </c>
      <c r="U299" s="55">
        <f>N299+R299+T299</f>
        <v>14946.4</v>
      </c>
      <c r="V299" s="55">
        <f>M299*200</f>
        <v>4000</v>
      </c>
      <c r="W299" s="182">
        <v>1</v>
      </c>
      <c r="X299" s="55">
        <v>225</v>
      </c>
      <c r="Y299" s="181">
        <f t="shared" si="30"/>
        <v>225</v>
      </c>
      <c r="Z299" s="181">
        <v>0</v>
      </c>
      <c r="AA299" s="181"/>
      <c r="AB299" s="55">
        <f>V299+Y299+Z299</f>
        <v>4225</v>
      </c>
      <c r="AC299" s="55">
        <f>AB299+U299</f>
        <v>19171.400000000001</v>
      </c>
      <c r="AD299" s="91"/>
      <c r="AE299" s="74"/>
    </row>
    <row r="300" spans="1:31" s="31" customFormat="1" ht="50" hidden="1" customHeight="1" x14ac:dyDescent="0.2">
      <c r="A300" s="243" t="s">
        <v>718</v>
      </c>
      <c r="B300" s="243" t="s">
        <v>733</v>
      </c>
      <c r="C300" s="179" t="s">
        <v>77</v>
      </c>
      <c r="D300" s="179" t="s">
        <v>108</v>
      </c>
      <c r="E300" s="180" t="s">
        <v>298</v>
      </c>
      <c r="F300" s="180" t="s">
        <v>477</v>
      </c>
      <c r="G300" s="180" t="s">
        <v>91</v>
      </c>
      <c r="H300" s="246">
        <v>42</v>
      </c>
      <c r="I300" s="178" t="s">
        <v>48</v>
      </c>
      <c r="J300" s="183">
        <v>585</v>
      </c>
      <c r="K300" s="181">
        <v>0</v>
      </c>
      <c r="L300" s="181">
        <v>20</v>
      </c>
      <c r="M300" s="181">
        <f t="shared" si="31"/>
        <v>20</v>
      </c>
      <c r="N300" s="55">
        <f t="shared" si="29"/>
        <v>11700</v>
      </c>
      <c r="O300" s="182">
        <v>28</v>
      </c>
      <c r="P300" s="182">
        <v>16</v>
      </c>
      <c r="Q300" s="184">
        <v>0.4</v>
      </c>
      <c r="R300" s="184">
        <f t="shared" si="28"/>
        <v>179.20000000000002</v>
      </c>
      <c r="S300" s="55">
        <v>150</v>
      </c>
      <c r="T300" s="55">
        <f>(M300*S300)</f>
        <v>3000</v>
      </c>
      <c r="U300" s="55">
        <f>N300+R300+T300</f>
        <v>14879.2</v>
      </c>
      <c r="V300" s="55">
        <f>M300*200</f>
        <v>4000</v>
      </c>
      <c r="W300" s="182">
        <v>1</v>
      </c>
      <c r="X300" s="55">
        <v>225</v>
      </c>
      <c r="Y300" s="181">
        <f t="shared" si="30"/>
        <v>225</v>
      </c>
      <c r="Z300" s="181">
        <v>0</v>
      </c>
      <c r="AA300" s="181"/>
      <c r="AB300" s="55">
        <f>V300+Y300+Z300</f>
        <v>4225</v>
      </c>
      <c r="AC300" s="55">
        <f>AB300+U300</f>
        <v>19104.2</v>
      </c>
      <c r="AD300" s="91"/>
      <c r="AE300" s="74"/>
    </row>
    <row r="301" spans="1:31" s="31" customFormat="1" ht="50" hidden="1" customHeight="1" x14ac:dyDescent="0.2">
      <c r="A301" s="243" t="s">
        <v>718</v>
      </c>
      <c r="B301" s="243" t="s">
        <v>732</v>
      </c>
      <c r="C301" s="179" t="s">
        <v>77</v>
      </c>
      <c r="D301" s="179" t="s">
        <v>108</v>
      </c>
      <c r="E301" s="180" t="s">
        <v>210</v>
      </c>
      <c r="F301" s="180" t="s">
        <v>479</v>
      </c>
      <c r="G301" s="180" t="s">
        <v>480</v>
      </c>
      <c r="H301" s="246">
        <v>42</v>
      </c>
      <c r="I301" s="178" t="s">
        <v>48</v>
      </c>
      <c r="J301" s="183">
        <v>585</v>
      </c>
      <c r="K301" s="181">
        <v>0</v>
      </c>
      <c r="L301" s="181">
        <v>20</v>
      </c>
      <c r="M301" s="181">
        <f t="shared" si="31"/>
        <v>20</v>
      </c>
      <c r="N301" s="55">
        <f t="shared" si="29"/>
        <v>11700</v>
      </c>
      <c r="O301" s="182">
        <v>28</v>
      </c>
      <c r="P301" s="182">
        <v>78</v>
      </c>
      <c r="Q301" s="184">
        <v>0.4</v>
      </c>
      <c r="R301" s="184">
        <f t="shared" si="28"/>
        <v>873.60000000000014</v>
      </c>
      <c r="S301" s="55">
        <v>300</v>
      </c>
      <c r="T301" s="55">
        <f>(M301*S301)</f>
        <v>6000</v>
      </c>
      <c r="U301" s="55">
        <f>N301+R301+T301</f>
        <v>18573.599999999999</v>
      </c>
      <c r="V301" s="55">
        <f>M301*200</f>
        <v>4000</v>
      </c>
      <c r="W301" s="182">
        <v>1</v>
      </c>
      <c r="X301" s="55">
        <v>385</v>
      </c>
      <c r="Y301" s="181">
        <f t="shared" si="30"/>
        <v>385</v>
      </c>
      <c r="Z301" s="181">
        <v>0</v>
      </c>
      <c r="AA301" s="181"/>
      <c r="AB301" s="55">
        <f>V301+Y301+Z301</f>
        <v>4385</v>
      </c>
      <c r="AC301" s="55">
        <f>AB301+U301</f>
        <v>22958.6</v>
      </c>
      <c r="AD301" s="91"/>
      <c r="AE301" s="74"/>
    </row>
    <row r="302" spans="1:31" s="31" customFormat="1" ht="50" customHeight="1" x14ac:dyDescent="0.2">
      <c r="A302" s="243" t="s">
        <v>718</v>
      </c>
      <c r="B302" s="243" t="s">
        <v>724</v>
      </c>
      <c r="C302" s="179" t="s">
        <v>33</v>
      </c>
      <c r="D302" s="179" t="s">
        <v>34</v>
      </c>
      <c r="E302" s="180" t="s">
        <v>35</v>
      </c>
      <c r="F302" s="180" t="s">
        <v>85</v>
      </c>
      <c r="G302" s="180" t="s">
        <v>132</v>
      </c>
      <c r="H302" s="246">
        <v>45</v>
      </c>
      <c r="I302" s="178" t="s">
        <v>37</v>
      </c>
      <c r="J302" s="183">
        <v>1200</v>
      </c>
      <c r="K302" s="181">
        <v>0</v>
      </c>
      <c r="L302" s="181">
        <v>17</v>
      </c>
      <c r="M302" s="181">
        <f t="shared" si="31"/>
        <v>17</v>
      </c>
      <c r="N302" s="55">
        <f t="shared" si="29"/>
        <v>20400</v>
      </c>
      <c r="O302" s="182">
        <v>0</v>
      </c>
      <c r="P302" s="182">
        <v>0</v>
      </c>
      <c r="Q302" s="184">
        <v>0.4</v>
      </c>
      <c r="R302" s="184">
        <f t="shared" si="28"/>
        <v>0</v>
      </c>
      <c r="S302" s="55">
        <v>0</v>
      </c>
      <c r="T302" s="55">
        <f>(M302*S302)</f>
        <v>0</v>
      </c>
      <c r="U302" s="55">
        <f>N302+R302+T302</f>
        <v>20400</v>
      </c>
      <c r="V302" s="55">
        <f>M302*200</f>
        <v>3400</v>
      </c>
      <c r="W302" s="182">
        <v>14</v>
      </c>
      <c r="X302" s="55">
        <v>330</v>
      </c>
      <c r="Y302" s="181">
        <f t="shared" si="30"/>
        <v>4620</v>
      </c>
      <c r="Z302" s="181">
        <v>0</v>
      </c>
      <c r="AA302" s="181"/>
      <c r="AB302" s="55">
        <f>V302+Y302+Z302</f>
        <v>8020</v>
      </c>
      <c r="AC302" s="55">
        <f>AB302+U302</f>
        <v>28420</v>
      </c>
      <c r="AD302" s="91"/>
      <c r="AE302" s="74"/>
    </row>
    <row r="303" spans="1:31" s="31" customFormat="1" ht="50" hidden="1" customHeight="1" x14ac:dyDescent="0.2">
      <c r="A303" s="243" t="s">
        <v>718</v>
      </c>
      <c r="B303" s="243" t="s">
        <v>728</v>
      </c>
      <c r="C303" s="179" t="s">
        <v>33</v>
      </c>
      <c r="D303" s="179" t="s">
        <v>108</v>
      </c>
      <c r="E303" s="180" t="s">
        <v>125</v>
      </c>
      <c r="F303" s="180" t="s">
        <v>266</v>
      </c>
      <c r="G303" s="180" t="s">
        <v>267</v>
      </c>
      <c r="H303" s="246">
        <v>45</v>
      </c>
      <c r="I303" s="178" t="s">
        <v>37</v>
      </c>
      <c r="J303" s="183">
        <v>1200</v>
      </c>
      <c r="K303" s="181">
        <v>0</v>
      </c>
      <c r="L303" s="181">
        <v>17</v>
      </c>
      <c r="M303" s="181">
        <f t="shared" si="31"/>
        <v>17</v>
      </c>
      <c r="N303" s="55">
        <f t="shared" si="29"/>
        <v>20400</v>
      </c>
      <c r="O303" s="182">
        <v>0</v>
      </c>
      <c r="P303" s="182">
        <v>0</v>
      </c>
      <c r="Q303" s="184">
        <v>0.4</v>
      </c>
      <c r="R303" s="184">
        <f t="shared" si="28"/>
        <v>0</v>
      </c>
      <c r="S303" s="55">
        <v>0</v>
      </c>
      <c r="T303" s="55">
        <f>(M303*S303)</f>
        <v>0</v>
      </c>
      <c r="U303" s="55">
        <f>N303+R303+T303</f>
        <v>20400</v>
      </c>
      <c r="V303" s="55">
        <f>M303*200</f>
        <v>3400</v>
      </c>
      <c r="W303" s="182">
        <v>14</v>
      </c>
      <c r="X303" s="55">
        <v>980</v>
      </c>
      <c r="Y303" s="181">
        <f t="shared" si="30"/>
        <v>13720</v>
      </c>
      <c r="Z303" s="181">
        <v>0</v>
      </c>
      <c r="AA303" s="181"/>
      <c r="AB303" s="55">
        <f>V303+Y303+Z303</f>
        <v>17120</v>
      </c>
      <c r="AC303" s="55">
        <f>AB303+U303</f>
        <v>37520</v>
      </c>
      <c r="AD303" s="91"/>
      <c r="AE303" s="74"/>
    </row>
    <row r="304" spans="1:31" s="31" customFormat="1" ht="50" hidden="1" customHeight="1" x14ac:dyDescent="0.2">
      <c r="A304" s="243" t="s">
        <v>718</v>
      </c>
      <c r="B304" s="243" t="s">
        <v>725</v>
      </c>
      <c r="C304" s="179" t="s">
        <v>33</v>
      </c>
      <c r="D304" s="179" t="s">
        <v>45</v>
      </c>
      <c r="E304" s="180" t="s">
        <v>216</v>
      </c>
      <c r="F304" s="180" t="s">
        <v>78</v>
      </c>
      <c r="G304" s="180" t="s">
        <v>726</v>
      </c>
      <c r="H304" s="246">
        <v>45</v>
      </c>
      <c r="I304" s="178" t="s">
        <v>37</v>
      </c>
      <c r="J304" s="183">
        <v>1200</v>
      </c>
      <c r="K304" s="181">
        <v>0</v>
      </c>
      <c r="L304" s="181">
        <v>17</v>
      </c>
      <c r="M304" s="181">
        <f t="shared" si="31"/>
        <v>17</v>
      </c>
      <c r="N304" s="55">
        <f t="shared" si="29"/>
        <v>20400</v>
      </c>
      <c r="O304" s="182">
        <v>0</v>
      </c>
      <c r="P304" s="182">
        <v>0</v>
      </c>
      <c r="Q304" s="184">
        <v>0.4</v>
      </c>
      <c r="R304" s="184">
        <f t="shared" si="28"/>
        <v>0</v>
      </c>
      <c r="S304" s="55">
        <v>0</v>
      </c>
      <c r="T304" s="55">
        <f>(M304*S304)</f>
        <v>0</v>
      </c>
      <c r="U304" s="55">
        <f>N304+R304+T304</f>
        <v>20400</v>
      </c>
      <c r="V304" s="55">
        <f>M304*200</f>
        <v>3400</v>
      </c>
      <c r="W304" s="182">
        <v>12</v>
      </c>
      <c r="X304" s="55">
        <v>750</v>
      </c>
      <c r="Y304" s="181">
        <f t="shared" si="30"/>
        <v>9000</v>
      </c>
      <c r="Z304" s="181">
        <v>0</v>
      </c>
      <c r="AA304" s="181"/>
      <c r="AB304" s="55">
        <f>V304+Y304+Z304</f>
        <v>12400</v>
      </c>
      <c r="AC304" s="55">
        <f>AB304+U304</f>
        <v>32800</v>
      </c>
      <c r="AD304" s="91"/>
      <c r="AE304" s="74"/>
    </row>
    <row r="305" spans="1:31" s="31" customFormat="1" ht="50" hidden="1" customHeight="1" x14ac:dyDescent="0.2">
      <c r="A305" s="243" t="s">
        <v>718</v>
      </c>
      <c r="B305" s="243" t="s">
        <v>727</v>
      </c>
      <c r="C305" s="179" t="s">
        <v>33</v>
      </c>
      <c r="D305" s="179" t="s">
        <v>45</v>
      </c>
      <c r="E305" s="180" t="s">
        <v>65</v>
      </c>
      <c r="F305" s="180" t="s">
        <v>102</v>
      </c>
      <c r="G305" s="180" t="s">
        <v>258</v>
      </c>
      <c r="H305" s="246">
        <v>45</v>
      </c>
      <c r="I305" s="178" t="s">
        <v>37</v>
      </c>
      <c r="J305" s="183">
        <v>1200</v>
      </c>
      <c r="K305" s="181">
        <v>0</v>
      </c>
      <c r="L305" s="181">
        <v>20</v>
      </c>
      <c r="M305" s="181">
        <f t="shared" si="31"/>
        <v>20</v>
      </c>
      <c r="N305" s="55">
        <f t="shared" si="29"/>
        <v>24000</v>
      </c>
      <c r="O305" s="182">
        <v>0</v>
      </c>
      <c r="P305" s="182">
        <v>0</v>
      </c>
      <c r="Q305" s="184">
        <v>0.4</v>
      </c>
      <c r="R305" s="184">
        <f t="shared" si="28"/>
        <v>0</v>
      </c>
      <c r="S305" s="55">
        <v>0</v>
      </c>
      <c r="T305" s="55">
        <f>(M305*S305)</f>
        <v>0</v>
      </c>
      <c r="U305" s="55">
        <f>N305+R305+T305</f>
        <v>24000</v>
      </c>
      <c r="V305" s="55">
        <f>M305*200</f>
        <v>4000</v>
      </c>
      <c r="W305" s="182">
        <v>14</v>
      </c>
      <c r="X305" s="55">
        <v>550</v>
      </c>
      <c r="Y305" s="181">
        <f t="shared" si="30"/>
        <v>7700</v>
      </c>
      <c r="Z305" s="181">
        <v>0</v>
      </c>
      <c r="AA305" s="181"/>
      <c r="AB305" s="55">
        <f>V305+Y305+Z305</f>
        <v>11700</v>
      </c>
      <c r="AC305" s="55">
        <f>AB305+U305</f>
        <v>35700</v>
      </c>
      <c r="AD305" s="91"/>
      <c r="AE305" s="74"/>
    </row>
    <row r="306" spans="1:31" s="31" customFormat="1" ht="50" hidden="1" customHeight="1" x14ac:dyDescent="0.2">
      <c r="A306" s="243" t="s">
        <v>718</v>
      </c>
      <c r="B306" s="243" t="s">
        <v>723</v>
      </c>
      <c r="C306" s="179" t="s">
        <v>77</v>
      </c>
      <c r="D306" s="179" t="s">
        <v>45</v>
      </c>
      <c r="E306" s="180" t="s">
        <v>261</v>
      </c>
      <c r="F306" s="180" t="s">
        <v>722</v>
      </c>
      <c r="G306" s="180" t="s">
        <v>382</v>
      </c>
      <c r="H306" s="246">
        <v>42</v>
      </c>
      <c r="I306" s="178" t="s">
        <v>48</v>
      </c>
      <c r="J306" s="183">
        <v>585</v>
      </c>
      <c r="K306" s="181">
        <v>0</v>
      </c>
      <c r="L306" s="181">
        <v>22</v>
      </c>
      <c r="M306" s="181">
        <f t="shared" si="31"/>
        <v>22</v>
      </c>
      <c r="N306" s="55">
        <f t="shared" si="29"/>
        <v>12870</v>
      </c>
      <c r="O306" s="182">
        <v>28</v>
      </c>
      <c r="P306" s="182">
        <v>42</v>
      </c>
      <c r="Q306" s="184">
        <v>0.4</v>
      </c>
      <c r="R306" s="184">
        <f t="shared" si="28"/>
        <v>470.40000000000003</v>
      </c>
      <c r="S306" s="55">
        <v>300</v>
      </c>
      <c r="T306" s="55">
        <f>(M306*S306)</f>
        <v>6600</v>
      </c>
      <c r="U306" s="55">
        <f>N306+R306+T306</f>
        <v>19940.400000000001</v>
      </c>
      <c r="V306" s="55">
        <f>M306*200</f>
        <v>4400</v>
      </c>
      <c r="W306" s="182">
        <v>1</v>
      </c>
      <c r="X306" s="55">
        <v>363</v>
      </c>
      <c r="Y306" s="181">
        <f t="shared" si="30"/>
        <v>363</v>
      </c>
      <c r="Z306" s="181">
        <v>0</v>
      </c>
      <c r="AA306" s="181"/>
      <c r="AB306" s="55">
        <f>V306+Y306+Z306</f>
        <v>4763</v>
      </c>
      <c r="AC306" s="55">
        <f>AB306+U306</f>
        <v>24703.4</v>
      </c>
      <c r="AD306" s="91"/>
      <c r="AE306" s="74"/>
    </row>
    <row r="307" spans="1:31" s="31" customFormat="1" ht="50" hidden="1" customHeight="1" x14ac:dyDescent="0.2">
      <c r="A307" s="243" t="s">
        <v>718</v>
      </c>
      <c r="B307" s="243" t="s">
        <v>721</v>
      </c>
      <c r="C307" s="179" t="s">
        <v>77</v>
      </c>
      <c r="D307" s="179" t="s">
        <v>45</v>
      </c>
      <c r="E307" s="180" t="s">
        <v>148</v>
      </c>
      <c r="F307" s="180" t="s">
        <v>149</v>
      </c>
      <c r="G307" s="180" t="s">
        <v>382</v>
      </c>
      <c r="H307" s="246">
        <v>42</v>
      </c>
      <c r="I307" s="178" t="s">
        <v>48</v>
      </c>
      <c r="J307" s="183">
        <v>585</v>
      </c>
      <c r="K307" s="181">
        <v>0</v>
      </c>
      <c r="L307" s="181">
        <v>20</v>
      </c>
      <c r="M307" s="181">
        <f t="shared" si="31"/>
        <v>20</v>
      </c>
      <c r="N307" s="55">
        <f t="shared" si="29"/>
        <v>11700</v>
      </c>
      <c r="O307" s="182">
        <v>28</v>
      </c>
      <c r="P307" s="182">
        <v>10</v>
      </c>
      <c r="Q307" s="184">
        <v>0.4</v>
      </c>
      <c r="R307" s="184">
        <f t="shared" si="28"/>
        <v>112</v>
      </c>
      <c r="S307" s="55">
        <v>300</v>
      </c>
      <c r="T307" s="55">
        <f>(M307*S307)</f>
        <v>6000</v>
      </c>
      <c r="U307" s="55">
        <f>N307+R307+T307</f>
        <v>17812</v>
      </c>
      <c r="V307" s="55">
        <f>M307*200</f>
        <v>4000</v>
      </c>
      <c r="W307" s="182">
        <v>1</v>
      </c>
      <c r="X307" s="55">
        <v>750</v>
      </c>
      <c r="Y307" s="181">
        <f t="shared" si="30"/>
        <v>750</v>
      </c>
      <c r="Z307" s="181">
        <v>0</v>
      </c>
      <c r="AA307" s="181"/>
      <c r="AB307" s="55">
        <f>V307+Y307+Z307</f>
        <v>4750</v>
      </c>
      <c r="AC307" s="55">
        <f>AB307+U307</f>
        <v>22562</v>
      </c>
      <c r="AD307" s="91"/>
      <c r="AE307" s="74"/>
    </row>
    <row r="308" spans="1:31" s="31" customFormat="1" ht="39.75" hidden="1" customHeight="1" x14ac:dyDescent="0.2">
      <c r="A308" s="243" t="s">
        <v>527</v>
      </c>
      <c r="B308" s="243" t="s">
        <v>716</v>
      </c>
      <c r="C308" s="179" t="s">
        <v>77</v>
      </c>
      <c r="D308" s="179" t="s">
        <v>45</v>
      </c>
      <c r="E308" s="180" t="s">
        <v>313</v>
      </c>
      <c r="F308" s="180" t="s">
        <v>214</v>
      </c>
      <c r="G308" s="180" t="s">
        <v>734</v>
      </c>
      <c r="H308" s="246">
        <v>42</v>
      </c>
      <c r="I308" s="178" t="s">
        <v>48</v>
      </c>
      <c r="J308" s="183">
        <v>585</v>
      </c>
      <c r="K308" s="181">
        <v>0</v>
      </c>
      <c r="L308" s="181">
        <v>28</v>
      </c>
      <c r="M308" s="181">
        <f t="shared" si="31"/>
        <v>28</v>
      </c>
      <c r="N308" s="55">
        <f t="shared" si="29"/>
        <v>16380</v>
      </c>
      <c r="O308" s="182">
        <v>28</v>
      </c>
      <c r="P308" s="182">
        <v>56</v>
      </c>
      <c r="Q308" s="184">
        <v>0.4</v>
      </c>
      <c r="R308" s="184">
        <f t="shared" si="28"/>
        <v>627.20000000000005</v>
      </c>
      <c r="S308" s="55">
        <v>0</v>
      </c>
      <c r="T308" s="55">
        <f>(M308*S308)</f>
        <v>0</v>
      </c>
      <c r="U308" s="55">
        <f>N308+R308+T308</f>
        <v>17007.2</v>
      </c>
      <c r="V308" s="55">
        <f>M308*200</f>
        <v>5600</v>
      </c>
      <c r="W308" s="55">
        <v>1</v>
      </c>
      <c r="X308" s="55">
        <v>320</v>
      </c>
      <c r="Y308" s="181">
        <f t="shared" si="30"/>
        <v>320</v>
      </c>
      <c r="Z308" s="181">
        <v>0</v>
      </c>
      <c r="AA308" s="181"/>
      <c r="AB308" s="55">
        <f>V308+Y308+Z308</f>
        <v>5920</v>
      </c>
      <c r="AC308" s="55">
        <f>AB308+U308</f>
        <v>22927.200000000001</v>
      </c>
      <c r="AD308" s="91" t="str">
        <f>A308</f>
        <v>652-B</v>
      </c>
      <c r="AE308" s="74" t="s">
        <v>528</v>
      </c>
    </row>
    <row r="309" spans="1:31" s="31" customFormat="1" ht="42.75" hidden="1" customHeight="1" x14ac:dyDescent="0.2">
      <c r="A309" s="33" t="s">
        <v>527</v>
      </c>
      <c r="B309" s="33"/>
      <c r="C309" s="28" t="s">
        <v>33</v>
      </c>
      <c r="D309" s="28" t="s">
        <v>50</v>
      </c>
      <c r="E309" s="89" t="s">
        <v>35</v>
      </c>
      <c r="F309" s="35" t="s">
        <v>266</v>
      </c>
      <c r="G309" s="35" t="s">
        <v>267</v>
      </c>
      <c r="H309" s="220">
        <v>45</v>
      </c>
      <c r="I309" s="33" t="s">
        <v>37</v>
      </c>
      <c r="J309" s="51">
        <v>1200</v>
      </c>
      <c r="K309" s="52">
        <v>0</v>
      </c>
      <c r="L309" s="52">
        <v>0</v>
      </c>
      <c r="M309" s="52">
        <f t="shared" si="31"/>
        <v>0</v>
      </c>
      <c r="N309" s="34">
        <f t="shared" si="29"/>
        <v>0</v>
      </c>
      <c r="O309" s="53">
        <v>0</v>
      </c>
      <c r="P309" s="53">
        <v>0</v>
      </c>
      <c r="Q309" s="71">
        <v>0.4</v>
      </c>
      <c r="R309" s="71">
        <f t="shared" si="28"/>
        <v>0</v>
      </c>
      <c r="S309" s="34">
        <v>0</v>
      </c>
      <c r="T309" s="34">
        <f>(M309*S309)</f>
        <v>0</v>
      </c>
      <c r="U309" s="34">
        <f>N309+R309+T309</f>
        <v>0</v>
      </c>
      <c r="V309" s="34">
        <f>M309*200</f>
        <v>0</v>
      </c>
      <c r="W309" s="34">
        <v>0</v>
      </c>
      <c r="X309" s="34">
        <v>160</v>
      </c>
      <c r="Y309" s="52">
        <f t="shared" si="30"/>
        <v>0</v>
      </c>
      <c r="Z309" s="52">
        <v>0</v>
      </c>
      <c r="AA309" s="52"/>
      <c r="AB309" s="34">
        <f>V309+Y309+Z309</f>
        <v>0</v>
      </c>
      <c r="AC309" s="34">
        <f>AB309+U309</f>
        <v>0</v>
      </c>
      <c r="AD309" s="91" t="str">
        <f>A309</f>
        <v>652-B</v>
      </c>
      <c r="AE309" s="74"/>
    </row>
    <row r="310" spans="1:31" s="31" customFormat="1" ht="34.5" hidden="1" customHeight="1" x14ac:dyDescent="0.2">
      <c r="A310" s="178" t="s">
        <v>529</v>
      </c>
      <c r="B310" s="178" t="s">
        <v>765</v>
      </c>
      <c r="C310" s="88" t="s">
        <v>33</v>
      </c>
      <c r="D310" s="88" t="s">
        <v>108</v>
      </c>
      <c r="E310" s="89" t="s">
        <v>438</v>
      </c>
      <c r="F310" s="89" t="s">
        <v>264</v>
      </c>
      <c r="G310" s="89" t="s">
        <v>530</v>
      </c>
      <c r="H310" s="220">
        <v>45</v>
      </c>
      <c r="I310" s="90" t="s">
        <v>172</v>
      </c>
      <c r="J310" s="51">
        <v>585</v>
      </c>
      <c r="K310" s="52">
        <v>0</v>
      </c>
      <c r="L310" s="52">
        <v>0</v>
      </c>
      <c r="M310" s="52">
        <f t="shared" si="31"/>
        <v>0</v>
      </c>
      <c r="N310" s="34">
        <f t="shared" si="29"/>
        <v>0</v>
      </c>
      <c r="O310" s="53">
        <v>0</v>
      </c>
      <c r="P310" s="53">
        <v>116</v>
      </c>
      <c r="Q310" s="71">
        <v>0.4</v>
      </c>
      <c r="R310" s="71">
        <f t="shared" si="28"/>
        <v>0</v>
      </c>
      <c r="S310" s="53">
        <v>310</v>
      </c>
      <c r="T310" s="34">
        <f>(M310*S310)</f>
        <v>0</v>
      </c>
      <c r="U310" s="34">
        <f>N310+R310+T310</f>
        <v>0</v>
      </c>
      <c r="V310" s="53">
        <f>M310*200</f>
        <v>0</v>
      </c>
      <c r="W310" s="34">
        <v>0</v>
      </c>
      <c r="X310" s="34">
        <v>625</v>
      </c>
      <c r="Y310" s="52">
        <f t="shared" si="30"/>
        <v>0</v>
      </c>
      <c r="Z310" s="46">
        <v>0</v>
      </c>
      <c r="AA310" s="46"/>
      <c r="AB310" s="34">
        <f>V310+Y310+Z310</f>
        <v>0</v>
      </c>
      <c r="AC310" s="34">
        <f>AB310+U310</f>
        <v>0</v>
      </c>
      <c r="AD310" s="91" t="str">
        <f>A310</f>
        <v>652-PR</v>
      </c>
      <c r="AE310" s="74" t="s">
        <v>532</v>
      </c>
    </row>
    <row r="311" spans="1:31" s="31" customFormat="1" ht="37" hidden="1" customHeight="1" x14ac:dyDescent="0.2">
      <c r="A311" s="33" t="s">
        <v>529</v>
      </c>
      <c r="B311" s="33" t="s">
        <v>655</v>
      </c>
      <c r="C311" s="88" t="s">
        <v>33</v>
      </c>
      <c r="D311" s="88" t="s">
        <v>108</v>
      </c>
      <c r="E311" s="89" t="s">
        <v>438</v>
      </c>
      <c r="F311" s="89" t="s">
        <v>264</v>
      </c>
      <c r="G311" s="89" t="s">
        <v>530</v>
      </c>
      <c r="H311" s="220">
        <v>45</v>
      </c>
      <c r="I311" s="90" t="s">
        <v>172</v>
      </c>
      <c r="J311" s="51">
        <v>585</v>
      </c>
      <c r="K311" s="52">
        <v>0</v>
      </c>
      <c r="L311" s="52">
        <v>0</v>
      </c>
      <c r="M311" s="52">
        <f t="shared" si="31"/>
        <v>0</v>
      </c>
      <c r="N311" s="34">
        <f t="shared" si="29"/>
        <v>0</v>
      </c>
      <c r="O311" s="53">
        <v>0</v>
      </c>
      <c r="P311" s="53">
        <v>116</v>
      </c>
      <c r="Q311" s="71">
        <v>0.4</v>
      </c>
      <c r="R311" s="71">
        <f t="shared" si="28"/>
        <v>0</v>
      </c>
      <c r="S311" s="53">
        <v>0</v>
      </c>
      <c r="T311" s="34">
        <f>(M311*S311)</f>
        <v>0</v>
      </c>
      <c r="U311" s="34">
        <f>N311+R311+T311</f>
        <v>0</v>
      </c>
      <c r="V311" s="53">
        <f>M311*200</f>
        <v>0</v>
      </c>
      <c r="W311" s="34">
        <v>0</v>
      </c>
      <c r="X311" s="34">
        <v>625</v>
      </c>
      <c r="Y311" s="52">
        <f t="shared" si="30"/>
        <v>0</v>
      </c>
      <c r="Z311" s="46">
        <v>0</v>
      </c>
      <c r="AA311" s="46"/>
      <c r="AB311" s="34">
        <f>V311+Y311+Z311</f>
        <v>0</v>
      </c>
      <c r="AC311" s="34">
        <f>AB311+U311</f>
        <v>0</v>
      </c>
      <c r="AD311" s="91" t="str">
        <f>A311</f>
        <v>652-PR</v>
      </c>
      <c r="AE311" s="74" t="s">
        <v>532</v>
      </c>
    </row>
    <row r="312" spans="1:31" s="31" customFormat="1" ht="39.75" hidden="1" customHeight="1" x14ac:dyDescent="0.2">
      <c r="A312" s="33" t="s">
        <v>529</v>
      </c>
      <c r="B312" s="33"/>
      <c r="C312" s="88" t="s">
        <v>33</v>
      </c>
      <c r="D312" s="88" t="s">
        <v>108</v>
      </c>
      <c r="E312" s="89" t="s">
        <v>302</v>
      </c>
      <c r="F312" s="89" t="s">
        <v>533</v>
      </c>
      <c r="G312" s="35" t="s">
        <v>135</v>
      </c>
      <c r="H312" s="220">
        <v>45</v>
      </c>
      <c r="I312" s="90" t="s">
        <v>48</v>
      </c>
      <c r="J312" s="51">
        <v>585</v>
      </c>
      <c r="K312" s="52">
        <v>0</v>
      </c>
      <c r="L312" s="52">
        <v>17</v>
      </c>
      <c r="M312" s="52">
        <f t="shared" si="31"/>
        <v>17</v>
      </c>
      <c r="N312" s="34">
        <f t="shared" si="29"/>
        <v>9945</v>
      </c>
      <c r="O312" s="53">
        <v>28</v>
      </c>
      <c r="P312" s="53">
        <v>116</v>
      </c>
      <c r="Q312" s="71">
        <v>0.4</v>
      </c>
      <c r="R312" s="71">
        <f t="shared" si="28"/>
        <v>1299.2000000000003</v>
      </c>
      <c r="S312" s="53">
        <v>235</v>
      </c>
      <c r="T312" s="34">
        <f>(M312*S312)</f>
        <v>3995</v>
      </c>
      <c r="U312" s="34">
        <f>N312+R312+T312</f>
        <v>15239.2</v>
      </c>
      <c r="V312" s="53">
        <f>M312*200</f>
        <v>3400</v>
      </c>
      <c r="W312" s="34">
        <v>1</v>
      </c>
      <c r="X312" s="34">
        <v>459</v>
      </c>
      <c r="Y312" s="52">
        <f t="shared" si="30"/>
        <v>459</v>
      </c>
      <c r="Z312" s="46">
        <v>0</v>
      </c>
      <c r="AA312" s="46"/>
      <c r="AB312" s="34">
        <f>V312+Y312+Z312</f>
        <v>3859</v>
      </c>
      <c r="AC312" s="34">
        <f>AB312+U312</f>
        <v>19098.2</v>
      </c>
      <c r="AD312" s="91" t="str">
        <f>A312</f>
        <v>652-PR</v>
      </c>
      <c r="AE312" s="74"/>
    </row>
    <row r="313" spans="1:31" s="31" customFormat="1" ht="33" hidden="1" customHeight="1" x14ac:dyDescent="0.2">
      <c r="A313" s="33" t="s">
        <v>529</v>
      </c>
      <c r="B313" s="33" t="s">
        <v>32</v>
      </c>
      <c r="C313" s="28" t="s">
        <v>33</v>
      </c>
      <c r="D313" s="28" t="s">
        <v>45</v>
      </c>
      <c r="E313" s="35" t="s">
        <v>310</v>
      </c>
      <c r="F313" s="35" t="s">
        <v>535</v>
      </c>
      <c r="G313" s="35" t="s">
        <v>135</v>
      </c>
      <c r="H313" s="220">
        <v>45</v>
      </c>
      <c r="I313" s="33" t="s">
        <v>48</v>
      </c>
      <c r="J313" s="51">
        <v>585</v>
      </c>
      <c r="K313" s="52">
        <v>0</v>
      </c>
      <c r="L313" s="52">
        <v>17</v>
      </c>
      <c r="M313" s="52">
        <f t="shared" si="31"/>
        <v>17</v>
      </c>
      <c r="N313" s="34">
        <f t="shared" si="29"/>
        <v>9945</v>
      </c>
      <c r="O313" s="53">
        <v>14</v>
      </c>
      <c r="P313" s="53">
        <v>128</v>
      </c>
      <c r="Q313" s="71">
        <v>0.4</v>
      </c>
      <c r="R313" s="71">
        <f t="shared" si="28"/>
        <v>716.80000000000007</v>
      </c>
      <c r="S313" s="53">
        <v>235</v>
      </c>
      <c r="T313" s="34">
        <f>(M313*S313)</f>
        <v>3995</v>
      </c>
      <c r="U313" s="34">
        <f>N313+R313+T313</f>
        <v>14656.8</v>
      </c>
      <c r="V313" s="53">
        <f>M313*200</f>
        <v>3400</v>
      </c>
      <c r="W313" s="53">
        <v>1</v>
      </c>
      <c r="X313" s="53">
        <v>685</v>
      </c>
      <c r="Y313" s="52">
        <f t="shared" si="30"/>
        <v>685</v>
      </c>
      <c r="Z313" s="46">
        <v>0</v>
      </c>
      <c r="AA313" s="46"/>
      <c r="AB313" s="34">
        <f>V313+Y313+Z313</f>
        <v>4085</v>
      </c>
      <c r="AC313" s="34">
        <f>AB313+U313</f>
        <v>18741.8</v>
      </c>
      <c r="AD313" s="91" t="str">
        <f>A313</f>
        <v>652-PR</v>
      </c>
      <c r="AE313" s="74" t="s">
        <v>537</v>
      </c>
    </row>
    <row r="314" spans="1:31" s="31" customFormat="1" ht="33.75" hidden="1" customHeight="1" x14ac:dyDescent="0.2">
      <c r="A314" s="33" t="s">
        <v>529</v>
      </c>
      <c r="B314" s="33" t="s">
        <v>32</v>
      </c>
      <c r="C314" s="28" t="s">
        <v>33</v>
      </c>
      <c r="D314" s="28" t="s">
        <v>45</v>
      </c>
      <c r="E314" s="35" t="s">
        <v>310</v>
      </c>
      <c r="F314" s="35" t="s">
        <v>535</v>
      </c>
      <c r="G314" s="35" t="s">
        <v>135</v>
      </c>
      <c r="H314" s="220">
        <v>45</v>
      </c>
      <c r="I314" s="33" t="s">
        <v>48</v>
      </c>
      <c r="J314" s="51">
        <v>585</v>
      </c>
      <c r="K314" s="52">
        <v>17</v>
      </c>
      <c r="L314" s="52">
        <v>0</v>
      </c>
      <c r="M314" s="52">
        <f t="shared" si="31"/>
        <v>17</v>
      </c>
      <c r="N314" s="34">
        <f t="shared" si="29"/>
        <v>9945</v>
      </c>
      <c r="O314" s="53">
        <v>14</v>
      </c>
      <c r="P314" s="53">
        <v>128</v>
      </c>
      <c r="Q314" s="71">
        <v>0.4</v>
      </c>
      <c r="R314" s="71">
        <f t="shared" si="28"/>
        <v>716.80000000000007</v>
      </c>
      <c r="S314" s="53">
        <v>235</v>
      </c>
      <c r="T314" s="34">
        <f>(M314*S314)</f>
        <v>3995</v>
      </c>
      <c r="U314" s="34">
        <f>N314+R314+T314</f>
        <v>14656.8</v>
      </c>
      <c r="V314" s="53">
        <f>M314*200</f>
        <v>3400</v>
      </c>
      <c r="W314" s="53">
        <v>1</v>
      </c>
      <c r="X314" s="53">
        <v>685</v>
      </c>
      <c r="Y314" s="52">
        <f t="shared" si="30"/>
        <v>685</v>
      </c>
      <c r="Z314" s="46">
        <v>0</v>
      </c>
      <c r="AA314" s="46"/>
      <c r="AB314" s="34">
        <f>V314+Y314+Z314</f>
        <v>4085</v>
      </c>
      <c r="AC314" s="34">
        <f>AB314+U314</f>
        <v>18741.8</v>
      </c>
      <c r="AD314" s="91" t="str">
        <f>A314</f>
        <v>652-PR</v>
      </c>
      <c r="AE314" s="74"/>
    </row>
    <row r="315" spans="1:31" s="31" customFormat="1" ht="38.25" hidden="1" customHeight="1" x14ac:dyDescent="0.2">
      <c r="A315" s="33" t="s">
        <v>529</v>
      </c>
      <c r="B315" s="33" t="s">
        <v>596</v>
      </c>
      <c r="C315" s="28" t="s">
        <v>33</v>
      </c>
      <c r="D315" s="28" t="s">
        <v>45</v>
      </c>
      <c r="E315" s="35" t="s">
        <v>148</v>
      </c>
      <c r="F315" s="35" t="s">
        <v>52</v>
      </c>
      <c r="G315" s="35" t="s">
        <v>258</v>
      </c>
      <c r="H315" s="220">
        <v>45</v>
      </c>
      <c r="I315" s="33" t="s">
        <v>48</v>
      </c>
      <c r="J315" s="51">
        <v>585</v>
      </c>
      <c r="K315" s="52">
        <v>18</v>
      </c>
      <c r="L315" s="52">
        <v>0</v>
      </c>
      <c r="M315" s="52">
        <f t="shared" si="31"/>
        <v>18</v>
      </c>
      <c r="N315" s="34">
        <f t="shared" si="29"/>
        <v>10530</v>
      </c>
      <c r="O315" s="53">
        <v>28</v>
      </c>
      <c r="P315" s="53">
        <v>14</v>
      </c>
      <c r="Q315" s="71">
        <v>0.4</v>
      </c>
      <c r="R315" s="54">
        <f t="shared" si="28"/>
        <v>156.80000000000001</v>
      </c>
      <c r="S315" s="53">
        <v>385</v>
      </c>
      <c r="T315" s="34">
        <f>(M315*S315)</f>
        <v>6930</v>
      </c>
      <c r="U315" s="34">
        <f>N315+R315+T315</f>
        <v>17616.8</v>
      </c>
      <c r="V315" s="34">
        <f>M315*200</f>
        <v>3600</v>
      </c>
      <c r="W315" s="34">
        <v>1</v>
      </c>
      <c r="X315" s="34">
        <v>160</v>
      </c>
      <c r="Y315" s="52">
        <f t="shared" si="30"/>
        <v>160</v>
      </c>
      <c r="Z315" s="52">
        <v>0</v>
      </c>
      <c r="AA315" s="52"/>
      <c r="AB315" s="34">
        <f>V315+Y315+Z315</f>
        <v>3760</v>
      </c>
      <c r="AC315" s="34">
        <f>AB315+U315</f>
        <v>21376.799999999999</v>
      </c>
      <c r="AD315" s="91" t="str">
        <f>A315</f>
        <v>652-PR</v>
      </c>
      <c r="AE315" s="74"/>
    </row>
    <row r="316" spans="1:31" s="31" customFormat="1" ht="38.25" hidden="1" customHeight="1" x14ac:dyDescent="0.2">
      <c r="A316" s="33" t="s">
        <v>529</v>
      </c>
      <c r="B316" s="33"/>
      <c r="C316" s="28" t="s">
        <v>33</v>
      </c>
      <c r="D316" s="28" t="s">
        <v>45</v>
      </c>
      <c r="E316" s="35" t="s">
        <v>153</v>
      </c>
      <c r="F316" s="35" t="s">
        <v>52</v>
      </c>
      <c r="G316" s="35" t="s">
        <v>258</v>
      </c>
      <c r="H316" s="220">
        <v>45</v>
      </c>
      <c r="I316" s="33" t="s">
        <v>48</v>
      </c>
      <c r="J316" s="51">
        <v>585</v>
      </c>
      <c r="K316" s="52">
        <v>17</v>
      </c>
      <c r="L316" s="52">
        <v>0</v>
      </c>
      <c r="M316" s="52">
        <f t="shared" si="31"/>
        <v>17</v>
      </c>
      <c r="N316" s="34">
        <f t="shared" si="29"/>
        <v>9945</v>
      </c>
      <c r="O316" s="53">
        <v>28</v>
      </c>
      <c r="P316" s="53">
        <v>31</v>
      </c>
      <c r="Q316" s="71">
        <v>0.4</v>
      </c>
      <c r="R316" s="54">
        <f t="shared" si="28"/>
        <v>347.2</v>
      </c>
      <c r="S316" s="53">
        <v>385</v>
      </c>
      <c r="T316" s="34">
        <f>(M316*S316)</f>
        <v>6545</v>
      </c>
      <c r="U316" s="34">
        <f>N316+R316+T316</f>
        <v>16837.2</v>
      </c>
      <c r="V316" s="34">
        <f>M316*200</f>
        <v>3400</v>
      </c>
      <c r="W316" s="34">
        <v>1</v>
      </c>
      <c r="X316" s="34">
        <v>160</v>
      </c>
      <c r="Y316" s="52">
        <f t="shared" si="30"/>
        <v>160</v>
      </c>
      <c r="Z316" s="52">
        <v>0</v>
      </c>
      <c r="AA316" s="52"/>
      <c r="AB316" s="34">
        <f>V316+Y316+Z316</f>
        <v>3560</v>
      </c>
      <c r="AC316" s="34">
        <f>AB316+U316</f>
        <v>20397.2</v>
      </c>
      <c r="AD316" s="91" t="str">
        <f>A316</f>
        <v>652-PR</v>
      </c>
      <c r="AE316" s="74" t="s">
        <v>541</v>
      </c>
    </row>
    <row r="317" spans="1:31" s="31" customFormat="1" ht="40.5" hidden="1" customHeight="1" x14ac:dyDescent="0.2">
      <c r="A317" s="33" t="s">
        <v>529</v>
      </c>
      <c r="B317" s="33"/>
      <c r="C317" s="28" t="s">
        <v>33</v>
      </c>
      <c r="D317" s="28" t="s">
        <v>45</v>
      </c>
      <c r="E317" s="35" t="s">
        <v>156</v>
      </c>
      <c r="F317" s="35" t="s">
        <v>62</v>
      </c>
      <c r="G317" s="35" t="s">
        <v>258</v>
      </c>
      <c r="H317" s="220">
        <v>45</v>
      </c>
      <c r="I317" s="33" t="s">
        <v>172</v>
      </c>
      <c r="J317" s="51">
        <v>585</v>
      </c>
      <c r="K317" s="52">
        <v>0</v>
      </c>
      <c r="L317" s="52">
        <v>17</v>
      </c>
      <c r="M317" s="52">
        <f t="shared" si="31"/>
        <v>17</v>
      </c>
      <c r="N317" s="34">
        <f t="shared" si="29"/>
        <v>9945</v>
      </c>
      <c r="O317" s="53">
        <v>28</v>
      </c>
      <c r="P317" s="53">
        <v>8</v>
      </c>
      <c r="Q317" s="71">
        <v>0.4</v>
      </c>
      <c r="R317" s="71">
        <f t="shared" si="28"/>
        <v>89.600000000000009</v>
      </c>
      <c r="S317" s="53">
        <v>385</v>
      </c>
      <c r="T317" s="34">
        <f>(M317*S317)</f>
        <v>6545</v>
      </c>
      <c r="U317" s="34">
        <f>N317+R317+T317</f>
        <v>16579.599999999999</v>
      </c>
      <c r="V317" s="34">
        <f>M317*200</f>
        <v>3400</v>
      </c>
      <c r="W317" s="34">
        <v>1</v>
      </c>
      <c r="X317" s="34">
        <v>160</v>
      </c>
      <c r="Y317" s="52">
        <f t="shared" si="30"/>
        <v>160</v>
      </c>
      <c r="Z317" s="46">
        <v>0</v>
      </c>
      <c r="AA317" s="46"/>
      <c r="AB317" s="34">
        <f>V317+Y317+Z317</f>
        <v>3560</v>
      </c>
      <c r="AC317" s="34">
        <f>AB317+U317</f>
        <v>20139.599999999999</v>
      </c>
      <c r="AD317" s="91" t="str">
        <f>A317</f>
        <v>652-PR</v>
      </c>
      <c r="AE317" s="74"/>
    </row>
    <row r="318" spans="1:31" s="31" customFormat="1" ht="39" hidden="1" customHeight="1" x14ac:dyDescent="0.2">
      <c r="A318" s="33" t="s">
        <v>529</v>
      </c>
      <c r="B318" s="33" t="s">
        <v>605</v>
      </c>
      <c r="C318" s="28" t="s">
        <v>33</v>
      </c>
      <c r="D318" s="28" t="s">
        <v>50</v>
      </c>
      <c r="E318" s="35" t="s">
        <v>161</v>
      </c>
      <c r="F318" s="35" t="s">
        <v>134</v>
      </c>
      <c r="G318" s="35" t="s">
        <v>135</v>
      </c>
      <c r="H318" s="220">
        <v>45</v>
      </c>
      <c r="I318" s="33" t="s">
        <v>37</v>
      </c>
      <c r="J318" s="51">
        <v>1200</v>
      </c>
      <c r="K318" s="52">
        <v>0</v>
      </c>
      <c r="L318" s="52">
        <v>20</v>
      </c>
      <c r="M318" s="52">
        <f t="shared" si="31"/>
        <v>20</v>
      </c>
      <c r="N318" s="34">
        <f t="shared" si="29"/>
        <v>24000</v>
      </c>
      <c r="O318" s="53">
        <v>0</v>
      </c>
      <c r="P318" s="53">
        <v>0</v>
      </c>
      <c r="Q318" s="71">
        <v>0.4</v>
      </c>
      <c r="R318" s="71">
        <f t="shared" si="28"/>
        <v>0</v>
      </c>
      <c r="S318" s="53">
        <v>0</v>
      </c>
      <c r="T318" s="34">
        <f>(M318*S318)</f>
        <v>0</v>
      </c>
      <c r="U318" s="34">
        <f>N318+R318+T318</f>
        <v>24000</v>
      </c>
      <c r="V318" s="53">
        <f>M318*200</f>
        <v>4000</v>
      </c>
      <c r="W318" s="53">
        <v>21</v>
      </c>
      <c r="X318" s="53">
        <v>160</v>
      </c>
      <c r="Y318" s="52">
        <f t="shared" si="30"/>
        <v>3360</v>
      </c>
      <c r="Z318" s="46">
        <v>0</v>
      </c>
      <c r="AA318" s="46"/>
      <c r="AB318" s="34">
        <f>V318+Y318+Z318</f>
        <v>7360</v>
      </c>
      <c r="AC318" s="34">
        <f>AB318+U318</f>
        <v>31360</v>
      </c>
      <c r="AD318" s="91" t="str">
        <f>A318</f>
        <v>652-PR</v>
      </c>
      <c r="AE318" s="74"/>
    </row>
    <row r="319" spans="1:31" s="31" customFormat="1" ht="39" hidden="1" customHeight="1" x14ac:dyDescent="0.2">
      <c r="A319" s="33" t="s">
        <v>529</v>
      </c>
      <c r="B319" s="33" t="s">
        <v>606</v>
      </c>
      <c r="C319" s="28" t="s">
        <v>33</v>
      </c>
      <c r="D319" s="28" t="s">
        <v>50</v>
      </c>
      <c r="E319" s="35" t="s">
        <v>161</v>
      </c>
      <c r="F319" s="35" t="s">
        <v>134</v>
      </c>
      <c r="G319" s="35" t="s">
        <v>135</v>
      </c>
      <c r="H319" s="220">
        <v>45</v>
      </c>
      <c r="I319" s="33" t="s">
        <v>37</v>
      </c>
      <c r="J319" s="51">
        <v>1200</v>
      </c>
      <c r="K319" s="52">
        <v>17</v>
      </c>
      <c r="L319" s="52">
        <v>0</v>
      </c>
      <c r="M319" s="52">
        <f t="shared" si="31"/>
        <v>17</v>
      </c>
      <c r="N319" s="34">
        <f t="shared" si="29"/>
        <v>20400</v>
      </c>
      <c r="O319" s="53">
        <v>0</v>
      </c>
      <c r="P319" s="53">
        <v>0</v>
      </c>
      <c r="Q319" s="71">
        <v>0.4</v>
      </c>
      <c r="R319" s="71">
        <v>0</v>
      </c>
      <c r="S319" s="53">
        <v>0</v>
      </c>
      <c r="T319" s="34">
        <v>0</v>
      </c>
      <c r="U319" s="34">
        <f>N319+R319+T319</f>
        <v>20400</v>
      </c>
      <c r="V319" s="53">
        <f>M319*200</f>
        <v>3400</v>
      </c>
      <c r="W319" s="53">
        <v>21</v>
      </c>
      <c r="X319" s="53">
        <v>160</v>
      </c>
      <c r="Y319" s="52">
        <f t="shared" si="30"/>
        <v>3360</v>
      </c>
      <c r="Z319" s="46">
        <v>0</v>
      </c>
      <c r="AA319" s="34">
        <v>7360</v>
      </c>
      <c r="AB319" s="34">
        <f>V319+Y319+Z319</f>
        <v>6760</v>
      </c>
      <c r="AC319" s="34">
        <f>AB319+U319</f>
        <v>27160</v>
      </c>
      <c r="AD319" s="91" t="str">
        <f>A319</f>
        <v>652-PR</v>
      </c>
      <c r="AE319" s="74"/>
    </row>
    <row r="320" spans="1:31" s="31" customFormat="1" ht="42" hidden="1" customHeight="1" x14ac:dyDescent="0.2">
      <c r="A320" s="33" t="s">
        <v>529</v>
      </c>
      <c r="B320" s="33" t="s">
        <v>607</v>
      </c>
      <c r="C320" s="28" t="s">
        <v>33</v>
      </c>
      <c r="D320" s="28" t="s">
        <v>50</v>
      </c>
      <c r="E320" s="35" t="s">
        <v>161</v>
      </c>
      <c r="F320" s="35" t="s">
        <v>134</v>
      </c>
      <c r="G320" s="35" t="s">
        <v>267</v>
      </c>
      <c r="H320" s="220">
        <v>45</v>
      </c>
      <c r="I320" s="33" t="s">
        <v>37</v>
      </c>
      <c r="J320" s="51">
        <v>1200</v>
      </c>
      <c r="K320" s="52">
        <v>20</v>
      </c>
      <c r="L320" s="52">
        <v>0</v>
      </c>
      <c r="M320" s="52">
        <f t="shared" si="31"/>
        <v>20</v>
      </c>
      <c r="N320" s="34">
        <f t="shared" si="29"/>
        <v>24000</v>
      </c>
      <c r="O320" s="53">
        <v>0</v>
      </c>
      <c r="P320" s="53">
        <v>0</v>
      </c>
      <c r="Q320" s="71">
        <v>0.4</v>
      </c>
      <c r="R320" s="71">
        <f t="shared" si="28"/>
        <v>0</v>
      </c>
      <c r="S320" s="53">
        <v>0</v>
      </c>
      <c r="T320" s="34">
        <f>(M320*S320)</f>
        <v>0</v>
      </c>
      <c r="U320" s="34">
        <f>N320+R320+T320</f>
        <v>24000</v>
      </c>
      <c r="V320" s="53">
        <f>M320*200</f>
        <v>4000</v>
      </c>
      <c r="W320" s="53">
        <v>14</v>
      </c>
      <c r="X320" s="53">
        <v>160</v>
      </c>
      <c r="Y320" s="52">
        <f t="shared" si="30"/>
        <v>2240</v>
      </c>
      <c r="Z320" s="46">
        <v>0</v>
      </c>
      <c r="AA320" s="46"/>
      <c r="AB320" s="34">
        <f>V320+Y320+Z320</f>
        <v>6240</v>
      </c>
      <c r="AC320" s="34">
        <f>AB320+U320</f>
        <v>30240</v>
      </c>
      <c r="AD320" s="91" t="str">
        <f>A320</f>
        <v>652-PR</v>
      </c>
      <c r="AE320" s="74"/>
    </row>
    <row r="321" spans="1:31" s="31" customFormat="1" ht="41.25" hidden="1" customHeight="1" x14ac:dyDescent="0.2">
      <c r="A321" s="33" t="s">
        <v>529</v>
      </c>
      <c r="B321" s="33"/>
      <c r="C321" s="28" t="s">
        <v>33</v>
      </c>
      <c r="D321" s="28" t="s">
        <v>50</v>
      </c>
      <c r="E321" s="35" t="s">
        <v>161</v>
      </c>
      <c r="F321" s="35" t="s">
        <v>266</v>
      </c>
      <c r="G321" s="35" t="s">
        <v>267</v>
      </c>
      <c r="H321" s="220">
        <v>45</v>
      </c>
      <c r="I321" s="33" t="s">
        <v>37</v>
      </c>
      <c r="J321" s="51">
        <v>1200</v>
      </c>
      <c r="K321" s="52">
        <v>0</v>
      </c>
      <c r="L321" s="52">
        <v>15</v>
      </c>
      <c r="M321" s="52">
        <f t="shared" si="31"/>
        <v>15</v>
      </c>
      <c r="N321" s="34">
        <f t="shared" si="29"/>
        <v>18000</v>
      </c>
      <c r="O321" s="53">
        <v>0</v>
      </c>
      <c r="P321" s="53">
        <v>0</v>
      </c>
      <c r="Q321" s="71">
        <v>0.4</v>
      </c>
      <c r="R321" s="71">
        <f t="shared" si="28"/>
        <v>0</v>
      </c>
      <c r="S321" s="53">
        <v>0</v>
      </c>
      <c r="T321" s="34">
        <f>(M321*S321)</f>
        <v>0</v>
      </c>
      <c r="U321" s="34">
        <f>N321+R321+T321</f>
        <v>18000</v>
      </c>
      <c r="V321" s="53">
        <f>M321*200</f>
        <v>3000</v>
      </c>
      <c r="W321" s="53">
        <v>14</v>
      </c>
      <c r="X321" s="53">
        <v>160</v>
      </c>
      <c r="Y321" s="52">
        <f t="shared" si="30"/>
        <v>2240</v>
      </c>
      <c r="Z321" s="46">
        <v>0</v>
      </c>
      <c r="AA321" s="46"/>
      <c r="AB321" s="34">
        <f>V321+Y321+Z321</f>
        <v>5240</v>
      </c>
      <c r="AC321" s="34">
        <f>AB321+U321</f>
        <v>23240</v>
      </c>
      <c r="AD321" s="91" t="str">
        <f>A321</f>
        <v>652-PR</v>
      </c>
      <c r="AE321" s="74"/>
    </row>
    <row r="322" spans="1:31" s="31" customFormat="1" ht="34.5" hidden="1" customHeight="1" x14ac:dyDescent="0.2">
      <c r="A322" s="33" t="s">
        <v>529</v>
      </c>
      <c r="B322" s="33"/>
      <c r="C322" s="28" t="s">
        <v>33</v>
      </c>
      <c r="D322" s="28" t="s">
        <v>50</v>
      </c>
      <c r="E322" s="35" t="s">
        <v>385</v>
      </c>
      <c r="F322" s="35" t="s">
        <v>266</v>
      </c>
      <c r="G322" s="35" t="s">
        <v>267</v>
      </c>
      <c r="H322" s="220">
        <v>45</v>
      </c>
      <c r="I322" s="33" t="s">
        <v>37</v>
      </c>
      <c r="J322" s="51">
        <v>1200</v>
      </c>
      <c r="K322" s="52">
        <v>15</v>
      </c>
      <c r="L322" s="52">
        <v>0</v>
      </c>
      <c r="M322" s="52">
        <f t="shared" si="31"/>
        <v>15</v>
      </c>
      <c r="N322" s="34">
        <f t="shared" si="29"/>
        <v>18000</v>
      </c>
      <c r="O322" s="53">
        <v>0</v>
      </c>
      <c r="P322" s="53">
        <v>0</v>
      </c>
      <c r="Q322" s="71">
        <v>0.4</v>
      </c>
      <c r="R322" s="71">
        <f t="shared" si="28"/>
        <v>0</v>
      </c>
      <c r="S322" s="34">
        <v>0</v>
      </c>
      <c r="T322" s="34">
        <f>(M322*S322)</f>
        <v>0</v>
      </c>
      <c r="U322" s="34">
        <f>N322+R322+T322</f>
        <v>18000</v>
      </c>
      <c r="V322" s="34">
        <f>M322*200</f>
        <v>3000</v>
      </c>
      <c r="W322" s="34">
        <v>14</v>
      </c>
      <c r="X322" s="34">
        <v>160</v>
      </c>
      <c r="Y322" s="52">
        <f t="shared" si="30"/>
        <v>2240</v>
      </c>
      <c r="Z322" s="46">
        <v>0</v>
      </c>
      <c r="AA322" s="46"/>
      <c r="AB322" s="34">
        <f>V322+Y322+Z322</f>
        <v>5240</v>
      </c>
      <c r="AC322" s="34">
        <f>AB322+U322</f>
        <v>23240</v>
      </c>
      <c r="AD322" s="91" t="str">
        <f>A322</f>
        <v>652-PR</v>
      </c>
      <c r="AE322" s="74"/>
    </row>
    <row r="323" spans="1:31" s="31" customFormat="1" ht="50.25" hidden="1" customHeight="1" x14ac:dyDescent="0.2">
      <c r="A323" s="33" t="s">
        <v>529</v>
      </c>
      <c r="B323" s="33"/>
      <c r="C323" s="28" t="s">
        <v>33</v>
      </c>
      <c r="D323" s="28" t="s">
        <v>50</v>
      </c>
      <c r="E323" s="35" t="s">
        <v>385</v>
      </c>
      <c r="F323" s="35" t="s">
        <v>102</v>
      </c>
      <c r="G323" s="35" t="s">
        <v>258</v>
      </c>
      <c r="H323" s="220">
        <v>45</v>
      </c>
      <c r="I323" s="33" t="s">
        <v>172</v>
      </c>
      <c r="J323" s="51">
        <v>585</v>
      </c>
      <c r="K323" s="52">
        <v>0</v>
      </c>
      <c r="L323" s="52">
        <v>20</v>
      </c>
      <c r="M323" s="52">
        <f t="shared" si="31"/>
        <v>20</v>
      </c>
      <c r="N323" s="34">
        <f t="shared" si="29"/>
        <v>11700</v>
      </c>
      <c r="O323" s="53">
        <v>17</v>
      </c>
      <c r="P323" s="53">
        <v>10</v>
      </c>
      <c r="Q323" s="71">
        <v>0.4</v>
      </c>
      <c r="R323" s="71">
        <f t="shared" si="28"/>
        <v>68</v>
      </c>
      <c r="S323" s="53">
        <v>385</v>
      </c>
      <c r="T323" s="34">
        <f>(M323*S323)</f>
        <v>7700</v>
      </c>
      <c r="U323" s="34">
        <f>N323+R323+T323</f>
        <v>19468</v>
      </c>
      <c r="V323" s="53">
        <f>M323*200</f>
        <v>4000</v>
      </c>
      <c r="W323" s="53">
        <v>1</v>
      </c>
      <c r="X323" s="53">
        <v>160</v>
      </c>
      <c r="Y323" s="52">
        <f t="shared" si="30"/>
        <v>160</v>
      </c>
      <c r="Z323" s="46">
        <v>0</v>
      </c>
      <c r="AA323" s="46"/>
      <c r="AB323" s="34">
        <f>V323+Y323+Z323</f>
        <v>4160</v>
      </c>
      <c r="AC323" s="34">
        <f>AB323+U323</f>
        <v>23628</v>
      </c>
      <c r="AD323" s="91" t="str">
        <f>A323</f>
        <v>652-PR</v>
      </c>
      <c r="AE323" s="74"/>
    </row>
    <row r="324" spans="1:31" s="31" customFormat="1" ht="48" hidden="1" customHeight="1" x14ac:dyDescent="0.2">
      <c r="A324" s="33" t="s">
        <v>529</v>
      </c>
      <c r="B324" s="33"/>
      <c r="C324" s="28" t="s">
        <v>33</v>
      </c>
      <c r="D324" s="28" t="s">
        <v>50</v>
      </c>
      <c r="E324" s="89" t="s">
        <v>121</v>
      </c>
      <c r="F324" s="35" t="s">
        <v>102</v>
      </c>
      <c r="G324" s="35" t="s">
        <v>135</v>
      </c>
      <c r="H324" s="220">
        <v>45</v>
      </c>
      <c r="I324" s="33" t="s">
        <v>172</v>
      </c>
      <c r="J324" s="51">
        <v>585</v>
      </c>
      <c r="K324" s="52">
        <v>20</v>
      </c>
      <c r="L324" s="52">
        <v>0</v>
      </c>
      <c r="M324" s="52">
        <f t="shared" si="31"/>
        <v>20</v>
      </c>
      <c r="N324" s="34">
        <f t="shared" si="29"/>
        <v>11700</v>
      </c>
      <c r="O324" s="53">
        <v>14</v>
      </c>
      <c r="P324" s="53">
        <v>88</v>
      </c>
      <c r="Q324" s="71">
        <v>0.4</v>
      </c>
      <c r="R324" s="71">
        <f t="shared" si="28"/>
        <v>492.80000000000007</v>
      </c>
      <c r="S324" s="53">
        <v>235</v>
      </c>
      <c r="T324" s="34">
        <f>(M324*S324)</f>
        <v>4700</v>
      </c>
      <c r="U324" s="34">
        <f>N324+R324+T324</f>
        <v>16892.8</v>
      </c>
      <c r="V324" s="53">
        <f>M324*200</f>
        <v>4000</v>
      </c>
      <c r="W324" s="53">
        <v>1</v>
      </c>
      <c r="X324" s="53">
        <v>410</v>
      </c>
      <c r="Y324" s="52">
        <f t="shared" si="30"/>
        <v>410</v>
      </c>
      <c r="Z324" s="46">
        <v>0</v>
      </c>
      <c r="AA324" s="46"/>
      <c r="AB324" s="34">
        <f>V324+Y324+Z324</f>
        <v>4410</v>
      </c>
      <c r="AC324" s="34">
        <f>AB324+U324</f>
        <v>21302.799999999999</v>
      </c>
      <c r="AD324" s="91" t="str">
        <f>A324</f>
        <v>652-PR</v>
      </c>
      <c r="AE324" s="74" t="s">
        <v>544</v>
      </c>
    </row>
    <row r="325" spans="1:31" s="31" customFormat="1" ht="40.5" customHeight="1" x14ac:dyDescent="0.2">
      <c r="A325" s="33" t="s">
        <v>529</v>
      </c>
      <c r="B325" s="33" t="s">
        <v>290</v>
      </c>
      <c r="C325" s="28" t="s">
        <v>33</v>
      </c>
      <c r="D325" s="28" t="s">
        <v>34</v>
      </c>
      <c r="E325" s="35" t="s">
        <v>170</v>
      </c>
      <c r="F325" s="35" t="s">
        <v>134</v>
      </c>
      <c r="G325" s="35" t="s">
        <v>135</v>
      </c>
      <c r="H325" s="220">
        <v>45</v>
      </c>
      <c r="I325" s="33" t="s">
        <v>37</v>
      </c>
      <c r="J325" s="51">
        <v>1200</v>
      </c>
      <c r="K325" s="52">
        <v>0</v>
      </c>
      <c r="L325" s="52">
        <v>18</v>
      </c>
      <c r="M325" s="52">
        <f t="shared" si="31"/>
        <v>18</v>
      </c>
      <c r="N325" s="34">
        <f t="shared" si="29"/>
        <v>21600</v>
      </c>
      <c r="O325" s="53">
        <v>0</v>
      </c>
      <c r="P325" s="53">
        <v>0</v>
      </c>
      <c r="Q325" s="71">
        <v>0.4</v>
      </c>
      <c r="R325" s="71">
        <f t="shared" si="28"/>
        <v>0</v>
      </c>
      <c r="S325" s="53">
        <v>0</v>
      </c>
      <c r="T325" s="34">
        <f>(M325*S325)</f>
        <v>0</v>
      </c>
      <c r="U325" s="34">
        <f>N325+R325+T325</f>
        <v>21600</v>
      </c>
      <c r="V325" s="53">
        <f>M325*200</f>
        <v>3600</v>
      </c>
      <c r="W325" s="53">
        <v>9</v>
      </c>
      <c r="X325" s="53">
        <v>215</v>
      </c>
      <c r="Y325" s="52">
        <f t="shared" si="30"/>
        <v>1935</v>
      </c>
      <c r="Z325" s="46">
        <v>0</v>
      </c>
      <c r="AA325" s="46"/>
      <c r="AB325" s="34">
        <f>V325+Y325+Z325</f>
        <v>5535</v>
      </c>
      <c r="AC325" s="34">
        <f>AB325+U325</f>
        <v>27135</v>
      </c>
      <c r="AD325" s="91" t="str">
        <f>A325</f>
        <v>652-PR</v>
      </c>
      <c r="AE325" s="74"/>
    </row>
    <row r="326" spans="1:31" s="31" customFormat="1" ht="39.75" customHeight="1" x14ac:dyDescent="0.2">
      <c r="A326" s="33" t="s">
        <v>529</v>
      </c>
      <c r="B326" s="33"/>
      <c r="C326" s="28" t="s">
        <v>33</v>
      </c>
      <c r="D326" s="28" t="s">
        <v>34</v>
      </c>
      <c r="E326" s="35" t="s">
        <v>545</v>
      </c>
      <c r="F326" s="89" t="s">
        <v>52</v>
      </c>
      <c r="G326" s="89" t="s">
        <v>135</v>
      </c>
      <c r="H326" s="220">
        <v>45</v>
      </c>
      <c r="I326" s="90" t="s">
        <v>48</v>
      </c>
      <c r="J326" s="51">
        <v>585</v>
      </c>
      <c r="K326" s="52">
        <v>0</v>
      </c>
      <c r="L326" s="52">
        <v>17</v>
      </c>
      <c r="M326" s="52">
        <f t="shared" si="31"/>
        <v>17</v>
      </c>
      <c r="N326" s="34">
        <f t="shared" si="29"/>
        <v>9945</v>
      </c>
      <c r="O326" s="34">
        <v>28</v>
      </c>
      <c r="P326" s="34">
        <v>133</v>
      </c>
      <c r="Q326" s="54">
        <v>0.4</v>
      </c>
      <c r="R326" s="54">
        <f t="shared" si="28"/>
        <v>1489.6000000000001</v>
      </c>
      <c r="S326" s="34">
        <v>235</v>
      </c>
      <c r="T326" s="34">
        <f>(M326*S326)</f>
        <v>3995</v>
      </c>
      <c r="U326" s="34">
        <f>N326+R326+T326</f>
        <v>15429.6</v>
      </c>
      <c r="V326" s="34">
        <f>M326*200</f>
        <v>3400</v>
      </c>
      <c r="W326" s="34">
        <v>1</v>
      </c>
      <c r="X326" s="34">
        <v>660</v>
      </c>
      <c r="Y326" s="52">
        <f t="shared" si="30"/>
        <v>660</v>
      </c>
      <c r="Z326" s="52">
        <v>0</v>
      </c>
      <c r="AA326" s="52"/>
      <c r="AB326" s="34">
        <f>V326+Y326+Z326</f>
        <v>4060</v>
      </c>
      <c r="AC326" s="34">
        <f>AB326+U326</f>
        <v>19489.599999999999</v>
      </c>
      <c r="AD326" s="91" t="str">
        <f>A326</f>
        <v>652-PR</v>
      </c>
      <c r="AE326" s="74"/>
    </row>
    <row r="327" spans="1:31" s="31" customFormat="1" ht="40" customHeight="1" x14ac:dyDescent="0.2">
      <c r="A327" s="33" t="s">
        <v>529</v>
      </c>
      <c r="B327" s="33"/>
      <c r="C327" s="88" t="s">
        <v>33</v>
      </c>
      <c r="D327" s="88" t="s">
        <v>34</v>
      </c>
      <c r="E327" s="89" t="s">
        <v>35</v>
      </c>
      <c r="F327" s="35" t="s">
        <v>547</v>
      </c>
      <c r="G327" s="35" t="s">
        <v>530</v>
      </c>
      <c r="H327" s="220">
        <v>45</v>
      </c>
      <c r="I327" s="90" t="s">
        <v>37</v>
      </c>
      <c r="J327" s="51">
        <v>1200</v>
      </c>
      <c r="K327" s="52">
        <v>17</v>
      </c>
      <c r="L327" s="52">
        <v>0</v>
      </c>
      <c r="M327" s="52">
        <f t="shared" si="31"/>
        <v>17</v>
      </c>
      <c r="N327" s="34">
        <f t="shared" si="29"/>
        <v>20400</v>
      </c>
      <c r="O327" s="34">
        <v>0</v>
      </c>
      <c r="P327" s="34">
        <v>0</v>
      </c>
      <c r="Q327" s="54">
        <v>0.4</v>
      </c>
      <c r="R327" s="54">
        <f t="shared" si="28"/>
        <v>0</v>
      </c>
      <c r="S327" s="34">
        <v>0</v>
      </c>
      <c r="T327" s="34">
        <f>(M327*S327)</f>
        <v>0</v>
      </c>
      <c r="U327" s="34">
        <f>N327+R327+T327</f>
        <v>20400</v>
      </c>
      <c r="V327" s="34">
        <f>M327*200</f>
        <v>3400</v>
      </c>
      <c r="W327" s="34">
        <v>14</v>
      </c>
      <c r="X327" s="34">
        <v>330</v>
      </c>
      <c r="Y327" s="52">
        <f t="shared" si="30"/>
        <v>4620</v>
      </c>
      <c r="Z327" s="52">
        <v>0</v>
      </c>
      <c r="AA327" s="52"/>
      <c r="AB327" s="34">
        <f>V327+Y327+Z327</f>
        <v>8020</v>
      </c>
      <c r="AC327" s="34">
        <f>AB327+U327</f>
        <v>28420</v>
      </c>
      <c r="AD327" s="91" t="str">
        <f>A327</f>
        <v>652-PR</v>
      </c>
      <c r="AE327" s="74"/>
    </row>
    <row r="328" spans="1:31" s="31" customFormat="1" ht="41.25" customHeight="1" x14ac:dyDescent="0.2">
      <c r="A328" s="33" t="s">
        <v>529</v>
      </c>
      <c r="B328" s="33"/>
      <c r="C328" s="28" t="s">
        <v>33</v>
      </c>
      <c r="D328" s="28" t="s">
        <v>34</v>
      </c>
      <c r="E328" s="35" t="s">
        <v>548</v>
      </c>
      <c r="F328" s="89" t="s">
        <v>52</v>
      </c>
      <c r="G328" s="89" t="s">
        <v>258</v>
      </c>
      <c r="H328" s="220">
        <v>45</v>
      </c>
      <c r="I328" s="90" t="s">
        <v>48</v>
      </c>
      <c r="J328" s="51">
        <v>585</v>
      </c>
      <c r="K328" s="52">
        <v>17</v>
      </c>
      <c r="L328" s="52">
        <v>0</v>
      </c>
      <c r="M328" s="52">
        <f t="shared" si="31"/>
        <v>17</v>
      </c>
      <c r="N328" s="34">
        <f t="shared" si="29"/>
        <v>9945</v>
      </c>
      <c r="O328" s="34">
        <v>28</v>
      </c>
      <c r="P328" s="34">
        <v>88</v>
      </c>
      <c r="Q328" s="54">
        <v>0.4</v>
      </c>
      <c r="R328" s="54">
        <f t="shared" si="28"/>
        <v>985.60000000000014</v>
      </c>
      <c r="S328" s="34">
        <v>385</v>
      </c>
      <c r="T328" s="34">
        <f>(M328*S328)</f>
        <v>6545</v>
      </c>
      <c r="U328" s="34">
        <f>N328+R328+T328</f>
        <v>17475.599999999999</v>
      </c>
      <c r="V328" s="34">
        <f>M328*200</f>
        <v>3400</v>
      </c>
      <c r="W328" s="34">
        <v>1</v>
      </c>
      <c r="X328" s="34">
        <v>420</v>
      </c>
      <c r="Y328" s="52">
        <f t="shared" si="30"/>
        <v>420</v>
      </c>
      <c r="Z328" s="52">
        <v>0</v>
      </c>
      <c r="AA328" s="52"/>
      <c r="AB328" s="34">
        <f>V328+Y328+Z328</f>
        <v>3820</v>
      </c>
      <c r="AC328" s="34">
        <f>AB328+U328</f>
        <v>21295.599999999999</v>
      </c>
      <c r="AD328" s="91" t="str">
        <f>A328</f>
        <v>652-PR</v>
      </c>
      <c r="AE328" s="74"/>
    </row>
    <row r="329" spans="1:31" s="31" customFormat="1" ht="48.75" customHeight="1" x14ac:dyDescent="0.2">
      <c r="A329" s="33" t="s">
        <v>529</v>
      </c>
      <c r="B329" s="33"/>
      <c r="C329" s="88" t="s">
        <v>33</v>
      </c>
      <c r="D329" s="88" t="s">
        <v>34</v>
      </c>
      <c r="E329" s="89" t="s">
        <v>35</v>
      </c>
      <c r="F329" s="35" t="s">
        <v>140</v>
      </c>
      <c r="G329" s="35" t="s">
        <v>141</v>
      </c>
      <c r="H329" s="220">
        <v>45</v>
      </c>
      <c r="I329" s="90" t="s">
        <v>37</v>
      </c>
      <c r="J329" s="51">
        <v>1200</v>
      </c>
      <c r="K329" s="52">
        <v>0</v>
      </c>
      <c r="L329" s="52">
        <v>17</v>
      </c>
      <c r="M329" s="52">
        <f t="shared" si="31"/>
        <v>17</v>
      </c>
      <c r="N329" s="34">
        <f t="shared" si="29"/>
        <v>20400</v>
      </c>
      <c r="O329" s="53">
        <v>0</v>
      </c>
      <c r="P329" s="53">
        <v>188</v>
      </c>
      <c r="Q329" s="71">
        <v>0.4</v>
      </c>
      <c r="R329" s="71">
        <f t="shared" si="28"/>
        <v>0</v>
      </c>
      <c r="S329" s="53">
        <v>0</v>
      </c>
      <c r="T329" s="34">
        <f>(M329*S329)</f>
        <v>0</v>
      </c>
      <c r="U329" s="34">
        <f>N329+R329+T329</f>
        <v>20400</v>
      </c>
      <c r="V329" s="53">
        <f>M329*200</f>
        <v>3400</v>
      </c>
      <c r="W329" s="34">
        <v>14</v>
      </c>
      <c r="X329" s="34">
        <v>536</v>
      </c>
      <c r="Y329" s="52">
        <f t="shared" si="30"/>
        <v>7504</v>
      </c>
      <c r="Z329" s="46">
        <v>0</v>
      </c>
      <c r="AA329" s="46"/>
      <c r="AB329" s="34">
        <f>V329+Y329+Z329</f>
        <v>10904</v>
      </c>
      <c r="AC329" s="34">
        <f>AB329+U329</f>
        <v>31304</v>
      </c>
      <c r="AD329" s="91" t="str">
        <f>A329</f>
        <v>652-PR</v>
      </c>
      <c r="AE329" s="74"/>
    </row>
    <row r="330" spans="1:31" s="31" customFormat="1" ht="42" customHeight="1" x14ac:dyDescent="0.2">
      <c r="A330" s="33" t="s">
        <v>529</v>
      </c>
      <c r="B330" s="33"/>
      <c r="C330" s="88" t="s">
        <v>33</v>
      </c>
      <c r="D330" s="88" t="s">
        <v>34</v>
      </c>
      <c r="E330" s="89" t="s">
        <v>35</v>
      </c>
      <c r="F330" s="35" t="s">
        <v>550</v>
      </c>
      <c r="G330" s="35" t="s">
        <v>551</v>
      </c>
      <c r="H330" s="220">
        <v>45</v>
      </c>
      <c r="I330" s="90" t="s">
        <v>37</v>
      </c>
      <c r="J330" s="51">
        <v>1200</v>
      </c>
      <c r="K330" s="52">
        <v>0</v>
      </c>
      <c r="L330" s="52">
        <v>17</v>
      </c>
      <c r="M330" s="52">
        <f t="shared" si="31"/>
        <v>17</v>
      </c>
      <c r="N330" s="34">
        <f t="shared" si="29"/>
        <v>20400</v>
      </c>
      <c r="O330" s="53">
        <v>0</v>
      </c>
      <c r="P330" s="53">
        <v>0</v>
      </c>
      <c r="Q330" s="71">
        <v>0.4</v>
      </c>
      <c r="R330" s="71">
        <f t="shared" si="28"/>
        <v>0</v>
      </c>
      <c r="S330" s="53">
        <v>0</v>
      </c>
      <c r="T330" s="34">
        <f>(M330*S330)</f>
        <v>0</v>
      </c>
      <c r="U330" s="34">
        <f>N330+R330+T330</f>
        <v>20400</v>
      </c>
      <c r="V330" s="53">
        <f>M330*200</f>
        <v>3400</v>
      </c>
      <c r="W330" s="34">
        <v>14</v>
      </c>
      <c r="X330" s="34">
        <v>536</v>
      </c>
      <c r="Y330" s="52">
        <f t="shared" si="30"/>
        <v>7504</v>
      </c>
      <c r="Z330" s="46">
        <v>0</v>
      </c>
      <c r="AA330" s="46"/>
      <c r="AB330" s="34">
        <f>V330+Y330+Z330</f>
        <v>10904</v>
      </c>
      <c r="AC330" s="34">
        <f>AB330+U330</f>
        <v>31304</v>
      </c>
      <c r="AD330" s="91" t="str">
        <f>A330</f>
        <v>652-PR</v>
      </c>
      <c r="AE330" s="74"/>
    </row>
    <row r="331" spans="1:31" s="31" customFormat="1" ht="39" customHeight="1" x14ac:dyDescent="0.2">
      <c r="A331" s="33" t="s">
        <v>529</v>
      </c>
      <c r="B331" s="33"/>
      <c r="C331" s="28" t="s">
        <v>33</v>
      </c>
      <c r="D331" s="28" t="s">
        <v>34</v>
      </c>
      <c r="E331" s="89" t="s">
        <v>35</v>
      </c>
      <c r="F331" s="35" t="s">
        <v>52</v>
      </c>
      <c r="G331" s="35" t="s">
        <v>258</v>
      </c>
      <c r="H331" s="220">
        <v>45</v>
      </c>
      <c r="I331" s="33" t="s">
        <v>37</v>
      </c>
      <c r="J331" s="51">
        <v>1200</v>
      </c>
      <c r="K331" s="52">
        <v>0</v>
      </c>
      <c r="L331" s="52">
        <v>17</v>
      </c>
      <c r="M331" s="52">
        <f t="shared" si="31"/>
        <v>17</v>
      </c>
      <c r="N331" s="34">
        <f t="shared" ref="N331:N339" si="32">(J331*M331)</f>
        <v>20400</v>
      </c>
      <c r="O331" s="53">
        <v>0</v>
      </c>
      <c r="P331" s="53">
        <v>0</v>
      </c>
      <c r="Q331" s="71">
        <v>0.4</v>
      </c>
      <c r="R331" s="71">
        <f t="shared" si="28"/>
        <v>0</v>
      </c>
      <c r="S331" s="53">
        <v>0</v>
      </c>
      <c r="T331" s="34">
        <f>(M331*S331)</f>
        <v>0</v>
      </c>
      <c r="U331" s="34">
        <f>N331+R331+T331</f>
        <v>20400</v>
      </c>
      <c r="V331" s="53">
        <f>M331*200</f>
        <v>3400</v>
      </c>
      <c r="W331" s="53">
        <v>14</v>
      </c>
      <c r="X331" s="53">
        <v>536</v>
      </c>
      <c r="Y331" s="52">
        <f t="shared" ref="Y331:Y339" si="33">SUM(X331*W331)</f>
        <v>7504</v>
      </c>
      <c r="Z331" s="46">
        <v>0</v>
      </c>
      <c r="AA331" s="46"/>
      <c r="AB331" s="34">
        <f>V331+Y331+Z331</f>
        <v>10904</v>
      </c>
      <c r="AC331" s="34">
        <f>AB331+U331</f>
        <v>31304</v>
      </c>
      <c r="AD331" s="91" t="str">
        <f>A331</f>
        <v>652-PR</v>
      </c>
      <c r="AE331" s="74"/>
    </row>
    <row r="332" spans="1:31" s="31" customFormat="1" ht="38.25" hidden="1" customHeight="1" x14ac:dyDescent="0.2">
      <c r="A332" s="243" t="s">
        <v>554</v>
      </c>
      <c r="B332" s="243" t="s">
        <v>717</v>
      </c>
      <c r="C332" s="179" t="s">
        <v>77</v>
      </c>
      <c r="D332" s="179" t="s">
        <v>45</v>
      </c>
      <c r="E332" s="180" t="s">
        <v>313</v>
      </c>
      <c r="F332" s="180" t="s">
        <v>303</v>
      </c>
      <c r="G332" s="180" t="s">
        <v>639</v>
      </c>
      <c r="H332" s="246">
        <v>42</v>
      </c>
      <c r="I332" s="178" t="s">
        <v>48</v>
      </c>
      <c r="J332" s="183">
        <v>585</v>
      </c>
      <c r="K332" s="181">
        <v>0</v>
      </c>
      <c r="L332" s="181">
        <v>20</v>
      </c>
      <c r="M332" s="181">
        <f t="shared" si="31"/>
        <v>20</v>
      </c>
      <c r="N332" s="55">
        <f t="shared" si="32"/>
        <v>11700</v>
      </c>
      <c r="O332" s="182">
        <v>28</v>
      </c>
      <c r="P332" s="182">
        <v>56</v>
      </c>
      <c r="Q332" s="184">
        <v>0.4</v>
      </c>
      <c r="R332" s="184">
        <f t="shared" si="28"/>
        <v>627.20000000000005</v>
      </c>
      <c r="S332" s="182">
        <v>0</v>
      </c>
      <c r="T332" s="55">
        <f>(M332*S332)</f>
        <v>0</v>
      </c>
      <c r="U332" s="55">
        <f>N332+R332+T332</f>
        <v>12327.2</v>
      </c>
      <c r="V332" s="55">
        <f>M332*200</f>
        <v>4000</v>
      </c>
      <c r="W332" s="55">
        <v>1</v>
      </c>
      <c r="X332" s="55">
        <v>320</v>
      </c>
      <c r="Y332" s="181">
        <f t="shared" si="33"/>
        <v>320</v>
      </c>
      <c r="Z332" s="189">
        <v>0</v>
      </c>
      <c r="AA332" s="189"/>
      <c r="AB332" s="55">
        <f>V332+Y332+Z332</f>
        <v>4320</v>
      </c>
      <c r="AC332" s="55">
        <f>AB332+U332</f>
        <v>16647.2</v>
      </c>
      <c r="AD332" s="91" t="str">
        <f>A332</f>
        <v>654-A</v>
      </c>
      <c r="AE332" s="74"/>
    </row>
    <row r="333" spans="1:31" s="31" customFormat="1" ht="38.25" hidden="1" customHeight="1" x14ac:dyDescent="0.2">
      <c r="A333" s="243"/>
      <c r="B333" s="243" t="s">
        <v>738</v>
      </c>
      <c r="C333" s="179" t="s">
        <v>77</v>
      </c>
      <c r="D333" s="179" t="s">
        <v>108</v>
      </c>
      <c r="E333" s="180" t="s">
        <v>380</v>
      </c>
      <c r="F333" s="180" t="s">
        <v>722</v>
      </c>
      <c r="G333" s="180" t="s">
        <v>382</v>
      </c>
      <c r="H333" s="246">
        <v>42</v>
      </c>
      <c r="I333" s="178" t="s">
        <v>48</v>
      </c>
      <c r="J333" s="183">
        <v>585</v>
      </c>
      <c r="K333" s="181">
        <v>0</v>
      </c>
      <c r="L333" s="181">
        <v>20</v>
      </c>
      <c r="M333" s="181">
        <f t="shared" si="31"/>
        <v>20</v>
      </c>
      <c r="N333" s="55">
        <f t="shared" si="32"/>
        <v>11700</v>
      </c>
      <c r="O333" s="182">
        <v>28</v>
      </c>
      <c r="P333" s="182">
        <v>78</v>
      </c>
      <c r="Q333" s="184">
        <v>0.4</v>
      </c>
      <c r="R333" s="184">
        <f t="shared" ref="R333:R338" si="34">SUM(P333*Q333*O333)</f>
        <v>873.60000000000014</v>
      </c>
      <c r="S333" s="182">
        <v>300</v>
      </c>
      <c r="T333" s="55">
        <f>(M333*S333)</f>
        <v>6000</v>
      </c>
      <c r="U333" s="55">
        <f>N333+R333+T333</f>
        <v>18573.599999999999</v>
      </c>
      <c r="V333" s="55">
        <f>M333*200</f>
        <v>4000</v>
      </c>
      <c r="W333" s="55">
        <v>1</v>
      </c>
      <c r="X333" s="55">
        <v>385</v>
      </c>
      <c r="Y333" s="181">
        <f t="shared" si="33"/>
        <v>385</v>
      </c>
      <c r="Z333" s="189">
        <v>0</v>
      </c>
      <c r="AA333" s="189"/>
      <c r="AB333" s="55">
        <f>V333+Y333+Z333</f>
        <v>4385</v>
      </c>
      <c r="AC333" s="55">
        <f>AB333+U333</f>
        <v>22958.6</v>
      </c>
      <c r="AD333" s="91"/>
      <c r="AE333" s="74"/>
    </row>
    <row r="334" spans="1:31" s="31" customFormat="1" ht="38.25" hidden="1" customHeight="1" x14ac:dyDescent="0.2">
      <c r="A334" s="243"/>
      <c r="B334" s="243" t="s">
        <v>735</v>
      </c>
      <c r="C334" s="179" t="s">
        <v>77</v>
      </c>
      <c r="D334" s="179" t="s">
        <v>50</v>
      </c>
      <c r="E334" s="180" t="s">
        <v>51</v>
      </c>
      <c r="F334" s="180" t="s">
        <v>386</v>
      </c>
      <c r="G334" s="180" t="s">
        <v>382</v>
      </c>
      <c r="H334" s="246">
        <v>42</v>
      </c>
      <c r="I334" s="178" t="s">
        <v>48</v>
      </c>
      <c r="J334" s="183">
        <v>585</v>
      </c>
      <c r="K334" s="181">
        <v>0</v>
      </c>
      <c r="L334" s="181">
        <v>25</v>
      </c>
      <c r="M334" s="181">
        <f t="shared" si="31"/>
        <v>25</v>
      </c>
      <c r="N334" s="55">
        <f t="shared" si="32"/>
        <v>14625</v>
      </c>
      <c r="O334" s="182">
        <v>28</v>
      </c>
      <c r="P334" s="182">
        <v>10</v>
      </c>
      <c r="Q334" s="184">
        <v>0.4</v>
      </c>
      <c r="R334" s="184">
        <f t="shared" si="34"/>
        <v>112</v>
      </c>
      <c r="S334" s="182">
        <v>300</v>
      </c>
      <c r="T334" s="55">
        <f>(M334*S334)</f>
        <v>7500</v>
      </c>
      <c r="U334" s="55">
        <f>N334+R334+T334</f>
        <v>22237</v>
      </c>
      <c r="V334" s="55">
        <f>M334*200</f>
        <v>5000</v>
      </c>
      <c r="W334" s="55">
        <v>1</v>
      </c>
      <c r="X334" s="55">
        <v>700</v>
      </c>
      <c r="Y334" s="181">
        <f t="shared" si="33"/>
        <v>700</v>
      </c>
      <c r="Z334" s="189">
        <v>0</v>
      </c>
      <c r="AA334" s="189"/>
      <c r="AB334" s="55">
        <f>V334+Y334+Z334</f>
        <v>5700</v>
      </c>
      <c r="AC334" s="55">
        <f>AB334+U334</f>
        <v>27937</v>
      </c>
      <c r="AD334" s="91"/>
      <c r="AE334" s="74"/>
    </row>
    <row r="335" spans="1:31" s="31" customFormat="1" ht="38.25" hidden="1" customHeight="1" x14ac:dyDescent="0.2">
      <c r="A335" s="243"/>
      <c r="B335" s="243" t="s">
        <v>745</v>
      </c>
      <c r="C335" s="179" t="s">
        <v>33</v>
      </c>
      <c r="D335" s="179" t="s">
        <v>50</v>
      </c>
      <c r="E335" s="180" t="s">
        <v>51</v>
      </c>
      <c r="F335" s="180" t="s">
        <v>386</v>
      </c>
      <c r="G335" s="180" t="s">
        <v>746</v>
      </c>
      <c r="H335" s="246">
        <v>42</v>
      </c>
      <c r="I335" s="178" t="s">
        <v>48</v>
      </c>
      <c r="J335" s="183">
        <v>585</v>
      </c>
      <c r="K335" s="181">
        <v>0</v>
      </c>
      <c r="L335" s="181">
        <v>0</v>
      </c>
      <c r="M335" s="181">
        <f t="shared" si="31"/>
        <v>0</v>
      </c>
      <c r="N335" s="55">
        <f t="shared" si="32"/>
        <v>0</v>
      </c>
      <c r="O335" s="182">
        <v>0</v>
      </c>
      <c r="P335" s="182">
        <v>10</v>
      </c>
      <c r="Q335" s="184">
        <v>0.4</v>
      </c>
      <c r="R335" s="184">
        <f t="shared" si="34"/>
        <v>0</v>
      </c>
      <c r="S335" s="182">
        <v>0</v>
      </c>
      <c r="T335" s="55">
        <f>(M335*S335)</f>
        <v>0</v>
      </c>
      <c r="U335" s="55">
        <f>N335+R335+T335</f>
        <v>0</v>
      </c>
      <c r="V335" s="55">
        <f>M335*200</f>
        <v>0</v>
      </c>
      <c r="W335" s="55">
        <v>72</v>
      </c>
      <c r="X335" s="55">
        <v>291.66000000000003</v>
      </c>
      <c r="Y335" s="181">
        <f t="shared" si="33"/>
        <v>20999.52</v>
      </c>
      <c r="Z335" s="189">
        <v>0</v>
      </c>
      <c r="AA335" s="189"/>
      <c r="AB335" s="55">
        <f>V335+Y335+Z335</f>
        <v>20999.52</v>
      </c>
      <c r="AC335" s="55">
        <f>AB335+U335</f>
        <v>20999.52</v>
      </c>
      <c r="AD335" s="91"/>
      <c r="AE335" s="74"/>
    </row>
    <row r="336" spans="1:31" s="31" customFormat="1" ht="38.25" hidden="1" customHeight="1" x14ac:dyDescent="0.2">
      <c r="A336" s="243"/>
      <c r="B336" s="243" t="s">
        <v>739</v>
      </c>
      <c r="C336" s="179" t="s">
        <v>77</v>
      </c>
      <c r="D336" s="179" t="s">
        <v>108</v>
      </c>
      <c r="E336" s="180" t="s">
        <v>513</v>
      </c>
      <c r="F336" s="180" t="s">
        <v>52</v>
      </c>
      <c r="G336" s="180" t="s">
        <v>491</v>
      </c>
      <c r="H336" s="246">
        <v>56</v>
      </c>
      <c r="I336" s="178" t="s">
        <v>48</v>
      </c>
      <c r="J336" s="183">
        <v>585</v>
      </c>
      <c r="K336" s="181">
        <v>0</v>
      </c>
      <c r="L336" s="181">
        <v>20</v>
      </c>
      <c r="M336" s="181">
        <f t="shared" si="31"/>
        <v>20</v>
      </c>
      <c r="N336" s="55">
        <f t="shared" si="32"/>
        <v>11700</v>
      </c>
      <c r="O336" s="182">
        <v>36</v>
      </c>
      <c r="P336" s="182">
        <v>32</v>
      </c>
      <c r="Q336" s="184">
        <v>0.4</v>
      </c>
      <c r="R336" s="184">
        <f t="shared" si="34"/>
        <v>460.8</v>
      </c>
      <c r="S336" s="182">
        <v>300</v>
      </c>
      <c r="T336" s="55">
        <f>(M336*S336)</f>
        <v>6000</v>
      </c>
      <c r="U336" s="55">
        <f>N336+R336+T336</f>
        <v>18160.8</v>
      </c>
      <c r="V336" s="55">
        <f>M336*200</f>
        <v>4000</v>
      </c>
      <c r="W336" s="55">
        <v>1</v>
      </c>
      <c r="X336" s="55">
        <v>300</v>
      </c>
      <c r="Y336" s="181">
        <f t="shared" si="33"/>
        <v>300</v>
      </c>
      <c r="Z336" s="189">
        <v>0</v>
      </c>
      <c r="AA336" s="189"/>
      <c r="AB336" s="55">
        <f>V336+Y336+Z336</f>
        <v>4300</v>
      </c>
      <c r="AC336" s="55">
        <f>AB336+U336</f>
        <v>22460.799999999999</v>
      </c>
      <c r="AD336" s="91"/>
      <c r="AE336" s="74"/>
    </row>
    <row r="337" spans="1:31" s="31" customFormat="1" ht="38.25" hidden="1" customHeight="1" x14ac:dyDescent="0.2">
      <c r="A337" s="243"/>
      <c r="B337" s="243" t="s">
        <v>737</v>
      </c>
      <c r="C337" s="179" t="s">
        <v>77</v>
      </c>
      <c r="D337" s="179" t="s">
        <v>108</v>
      </c>
      <c r="E337" s="180" t="s">
        <v>438</v>
      </c>
      <c r="F337" s="180" t="s">
        <v>736</v>
      </c>
      <c r="G337" s="180" t="s">
        <v>197</v>
      </c>
      <c r="H337" s="246">
        <v>42</v>
      </c>
      <c r="I337" s="178" t="s">
        <v>172</v>
      </c>
      <c r="J337" s="183">
        <v>585</v>
      </c>
      <c r="K337" s="181">
        <v>0</v>
      </c>
      <c r="L337" s="181">
        <v>15</v>
      </c>
      <c r="M337" s="181">
        <f t="shared" si="31"/>
        <v>15</v>
      </c>
      <c r="N337" s="55">
        <f t="shared" si="32"/>
        <v>8775</v>
      </c>
      <c r="O337" s="182">
        <v>18</v>
      </c>
      <c r="P337" s="182">
        <v>15</v>
      </c>
      <c r="Q337" s="184">
        <v>0.4</v>
      </c>
      <c r="R337" s="184">
        <f t="shared" si="34"/>
        <v>108</v>
      </c>
      <c r="S337" s="182">
        <v>0</v>
      </c>
      <c r="T337" s="55">
        <f>(M337*S337)</f>
        <v>0</v>
      </c>
      <c r="U337" s="55">
        <f>N337+R337+T337</f>
        <v>8883</v>
      </c>
      <c r="V337" s="55">
        <f>M337*200</f>
        <v>3000</v>
      </c>
      <c r="W337" s="55">
        <v>1</v>
      </c>
      <c r="X337" s="55">
        <v>250</v>
      </c>
      <c r="Y337" s="181">
        <f t="shared" si="33"/>
        <v>250</v>
      </c>
      <c r="Z337" s="189">
        <v>0</v>
      </c>
      <c r="AA337" s="189"/>
      <c r="AB337" s="55">
        <f>V337+Y337+Z337</f>
        <v>3250</v>
      </c>
      <c r="AC337" s="55">
        <f>AB337+U337</f>
        <v>12133</v>
      </c>
      <c r="AD337" s="91"/>
      <c r="AE337" s="74"/>
    </row>
    <row r="338" spans="1:31" s="31" customFormat="1" ht="38.25" hidden="1" customHeight="1" x14ac:dyDescent="0.2">
      <c r="A338" s="243"/>
      <c r="B338" s="243" t="s">
        <v>735</v>
      </c>
      <c r="C338" s="179" t="s">
        <v>77</v>
      </c>
      <c r="D338" s="179" t="s">
        <v>50</v>
      </c>
      <c r="E338" s="180" t="s">
        <v>51</v>
      </c>
      <c r="F338" s="180" t="s">
        <v>736</v>
      </c>
      <c r="G338" s="180" t="s">
        <v>639</v>
      </c>
      <c r="H338" s="246">
        <v>42</v>
      </c>
      <c r="I338" s="178" t="s">
        <v>48</v>
      </c>
      <c r="J338" s="183">
        <v>585</v>
      </c>
      <c r="K338" s="181">
        <v>0</v>
      </c>
      <c r="L338" s="181">
        <v>26</v>
      </c>
      <c r="M338" s="181">
        <f t="shared" si="31"/>
        <v>26</v>
      </c>
      <c r="N338" s="55">
        <f t="shared" si="32"/>
        <v>15210</v>
      </c>
      <c r="O338" s="182">
        <v>28</v>
      </c>
      <c r="P338" s="182">
        <v>10</v>
      </c>
      <c r="Q338" s="184">
        <v>0.4</v>
      </c>
      <c r="R338" s="184">
        <f t="shared" si="34"/>
        <v>112</v>
      </c>
      <c r="S338" s="182">
        <v>0</v>
      </c>
      <c r="T338" s="55">
        <f>(M338*S338)</f>
        <v>0</v>
      </c>
      <c r="U338" s="55">
        <f>N338+R338+T338</f>
        <v>15322</v>
      </c>
      <c r="V338" s="55">
        <f>M338*200</f>
        <v>5200</v>
      </c>
      <c r="W338" s="55">
        <v>1</v>
      </c>
      <c r="X338" s="55">
        <v>700</v>
      </c>
      <c r="Y338" s="181">
        <f t="shared" si="33"/>
        <v>700</v>
      </c>
      <c r="Z338" s="189">
        <v>0</v>
      </c>
      <c r="AA338" s="189"/>
      <c r="AB338" s="55">
        <f>V338+Y338+Z338</f>
        <v>5900</v>
      </c>
      <c r="AC338" s="55">
        <f>AB338+U338</f>
        <v>21222</v>
      </c>
      <c r="AD338" s="91"/>
      <c r="AE338" s="74"/>
    </row>
    <row r="339" spans="1:31" s="114" customFormat="1" ht="51" hidden="1" customHeight="1" x14ac:dyDescent="0.2">
      <c r="A339" s="33" t="s">
        <v>552</v>
      </c>
      <c r="B339" s="33"/>
      <c r="C339" s="88" t="s">
        <v>33</v>
      </c>
      <c r="D339" s="88" t="s">
        <v>45</v>
      </c>
      <c r="E339" s="89" t="s">
        <v>35</v>
      </c>
      <c r="F339" s="35" t="s">
        <v>102</v>
      </c>
      <c r="G339" s="35" t="s">
        <v>258</v>
      </c>
      <c r="H339" s="220">
        <v>45</v>
      </c>
      <c r="I339" s="90" t="s">
        <v>37</v>
      </c>
      <c r="J339" s="51">
        <v>1200</v>
      </c>
      <c r="K339" s="52">
        <v>0</v>
      </c>
      <c r="L339" s="52">
        <v>18</v>
      </c>
      <c r="M339" s="52">
        <f t="shared" si="31"/>
        <v>18</v>
      </c>
      <c r="N339" s="34">
        <f t="shared" si="32"/>
        <v>21600</v>
      </c>
      <c r="O339" s="53">
        <v>0</v>
      </c>
      <c r="P339" s="53">
        <v>0</v>
      </c>
      <c r="Q339" s="71">
        <v>0.4</v>
      </c>
      <c r="R339" s="71">
        <v>0</v>
      </c>
      <c r="S339" s="53">
        <v>0</v>
      </c>
      <c r="T339" s="34">
        <f>(M339*S339)</f>
        <v>0</v>
      </c>
      <c r="U339" s="34">
        <f>N339+R339+T339</f>
        <v>21600</v>
      </c>
      <c r="V339" s="34">
        <f>M339*200</f>
        <v>3600</v>
      </c>
      <c r="W339" s="34">
        <v>3</v>
      </c>
      <c r="X339" s="34">
        <v>504</v>
      </c>
      <c r="Y339" s="52">
        <f t="shared" si="33"/>
        <v>1512</v>
      </c>
      <c r="Z339" s="46">
        <v>0</v>
      </c>
      <c r="AA339" s="46"/>
      <c r="AB339" s="34">
        <f>V339+Y339+Z339</f>
        <v>5112</v>
      </c>
      <c r="AC339" s="34">
        <f>AB339+U339</f>
        <v>26712</v>
      </c>
      <c r="AD339" s="91" t="str">
        <f>A339</f>
        <v>653-D</v>
      </c>
      <c r="AE339" s="88"/>
    </row>
    <row r="340" spans="1:31" s="31" customFormat="1" ht="39" hidden="1" customHeight="1" x14ac:dyDescent="0.2">
      <c r="A340" s="33" t="s">
        <v>552</v>
      </c>
      <c r="B340" s="33"/>
      <c r="C340" s="88" t="s">
        <v>33</v>
      </c>
      <c r="D340" s="88" t="s">
        <v>112</v>
      </c>
      <c r="E340" s="35" t="s">
        <v>112</v>
      </c>
      <c r="F340" s="35" t="s">
        <v>112</v>
      </c>
      <c r="G340" s="35" t="s">
        <v>114</v>
      </c>
      <c r="H340" s="220" t="s">
        <v>112</v>
      </c>
      <c r="I340" s="90" t="s">
        <v>112</v>
      </c>
      <c r="J340" s="51">
        <v>0</v>
      </c>
      <c r="K340" s="52">
        <v>0</v>
      </c>
      <c r="L340" s="52">
        <v>0</v>
      </c>
      <c r="M340" s="52">
        <f t="shared" si="31"/>
        <v>0</v>
      </c>
      <c r="N340" s="34">
        <v>0</v>
      </c>
      <c r="O340" s="53">
        <v>0</v>
      </c>
      <c r="P340" s="53">
        <v>0</v>
      </c>
      <c r="Q340" s="71">
        <v>0</v>
      </c>
      <c r="R340" s="71">
        <v>0</v>
      </c>
      <c r="S340" s="53">
        <v>0</v>
      </c>
      <c r="T340" s="34">
        <v>0</v>
      </c>
      <c r="U340" s="34">
        <f>N340+R340+T340</f>
        <v>0</v>
      </c>
      <c r="V340" s="34">
        <f>M340*200</f>
        <v>0</v>
      </c>
      <c r="W340" s="34">
        <v>0</v>
      </c>
      <c r="X340" s="34">
        <v>0</v>
      </c>
      <c r="Y340" s="52">
        <v>0</v>
      </c>
      <c r="Z340" s="46">
        <v>0</v>
      </c>
      <c r="AA340" s="46"/>
      <c r="AB340" s="34">
        <v>0</v>
      </c>
      <c r="AC340" s="34">
        <f>AB340+U340</f>
        <v>0</v>
      </c>
      <c r="AD340" s="91" t="str">
        <f>A340</f>
        <v>653-D</v>
      </c>
      <c r="AE340" s="74"/>
    </row>
    <row r="341" spans="1:31" s="31" customFormat="1" ht="30.75" hidden="1" customHeight="1" x14ac:dyDescent="0.2">
      <c r="A341" s="33" t="s">
        <v>552</v>
      </c>
      <c r="B341" s="33"/>
      <c r="C341" s="88" t="s">
        <v>33</v>
      </c>
      <c r="D341" s="88" t="s">
        <v>112</v>
      </c>
      <c r="E341" s="35" t="s">
        <v>112</v>
      </c>
      <c r="F341" s="35" t="s">
        <v>112</v>
      </c>
      <c r="G341" s="35" t="s">
        <v>116</v>
      </c>
      <c r="H341" s="220" t="s">
        <v>112</v>
      </c>
      <c r="I341" s="90" t="s">
        <v>112</v>
      </c>
      <c r="J341" s="51">
        <v>0</v>
      </c>
      <c r="K341" s="52">
        <v>0</v>
      </c>
      <c r="L341" s="52">
        <v>0</v>
      </c>
      <c r="M341" s="52">
        <f t="shared" si="31"/>
        <v>0</v>
      </c>
      <c r="N341" s="34">
        <v>0</v>
      </c>
      <c r="O341" s="53">
        <v>0</v>
      </c>
      <c r="P341" s="53">
        <v>0</v>
      </c>
      <c r="Q341" s="71">
        <v>0</v>
      </c>
      <c r="R341" s="71">
        <v>0</v>
      </c>
      <c r="S341" s="53">
        <v>0</v>
      </c>
      <c r="T341" s="34">
        <v>0</v>
      </c>
      <c r="U341" s="34">
        <f>N341+R341+T341</f>
        <v>0</v>
      </c>
      <c r="V341" s="34">
        <f>M341*200</f>
        <v>0</v>
      </c>
      <c r="W341" s="34">
        <v>0</v>
      </c>
      <c r="X341" s="34">
        <v>0</v>
      </c>
      <c r="Y341" s="52">
        <v>0</v>
      </c>
      <c r="Z341" s="46">
        <v>0</v>
      </c>
      <c r="AA341" s="46"/>
      <c r="AB341" s="34">
        <v>0</v>
      </c>
      <c r="AC341" s="34">
        <f>AB341+U341</f>
        <v>0</v>
      </c>
      <c r="AD341" s="91" t="str">
        <f>A341</f>
        <v>653-D</v>
      </c>
      <c r="AE341" s="74"/>
    </row>
    <row r="342" spans="1:31" s="31" customFormat="1" ht="36" customHeight="1" x14ac:dyDescent="0.2">
      <c r="A342" s="33" t="s">
        <v>552</v>
      </c>
      <c r="B342" s="33"/>
      <c r="C342" s="88" t="s">
        <v>33</v>
      </c>
      <c r="D342" s="88" t="s">
        <v>34</v>
      </c>
      <c r="E342" s="89" t="s">
        <v>35</v>
      </c>
      <c r="F342" s="89" t="s">
        <v>553</v>
      </c>
      <c r="G342" s="35" t="s">
        <v>269</v>
      </c>
      <c r="H342" s="220">
        <v>45</v>
      </c>
      <c r="I342" s="90" t="s">
        <v>37</v>
      </c>
      <c r="J342" s="51">
        <v>1200</v>
      </c>
      <c r="K342" s="52">
        <v>18</v>
      </c>
      <c r="L342" s="52">
        <v>0</v>
      </c>
      <c r="M342" s="52">
        <f t="shared" si="31"/>
        <v>18</v>
      </c>
      <c r="N342" s="34">
        <f t="shared" ref="N342:N348" si="35">(J342*M342)</f>
        <v>21600</v>
      </c>
      <c r="O342" s="53">
        <v>0</v>
      </c>
      <c r="P342" s="53">
        <v>0</v>
      </c>
      <c r="Q342" s="71">
        <v>0</v>
      </c>
      <c r="R342" s="71">
        <v>0</v>
      </c>
      <c r="S342" s="53">
        <v>0</v>
      </c>
      <c r="T342" s="34">
        <f>(M342*S342)</f>
        <v>0</v>
      </c>
      <c r="U342" s="34">
        <f>N342+R342+T342</f>
        <v>21600</v>
      </c>
      <c r="V342" s="34">
        <f>M342*200</f>
        <v>3600</v>
      </c>
      <c r="W342" s="34">
        <v>15</v>
      </c>
      <c r="X342" s="34">
        <v>247</v>
      </c>
      <c r="Y342" s="52">
        <f t="shared" ref="Y342:Y352" si="36">SUM(X342*W342)</f>
        <v>3705</v>
      </c>
      <c r="Z342" s="46">
        <v>0</v>
      </c>
      <c r="AA342" s="46"/>
      <c r="AB342" s="34">
        <f>V342+Y342+Z342</f>
        <v>7305</v>
      </c>
      <c r="AC342" s="34">
        <f>AB342+U342</f>
        <v>28905</v>
      </c>
      <c r="AD342" s="91" t="str">
        <f>A342</f>
        <v>653-D</v>
      </c>
      <c r="AE342" s="74"/>
    </row>
    <row r="343" spans="1:31" s="31" customFormat="1" ht="45" hidden="1" customHeight="1" x14ac:dyDescent="0.2">
      <c r="A343" s="33" t="s">
        <v>554</v>
      </c>
      <c r="B343" s="33" t="s">
        <v>555</v>
      </c>
      <c r="C343" s="88" t="s">
        <v>33</v>
      </c>
      <c r="D343" s="88" t="s">
        <v>45</v>
      </c>
      <c r="E343" s="35" t="s">
        <v>153</v>
      </c>
      <c r="F343" s="35" t="s">
        <v>266</v>
      </c>
      <c r="G343" s="35" t="s">
        <v>267</v>
      </c>
      <c r="H343" s="220">
        <v>45</v>
      </c>
      <c r="I343" s="90" t="s">
        <v>37</v>
      </c>
      <c r="J343" s="51">
        <v>1200</v>
      </c>
      <c r="K343" s="52">
        <v>0</v>
      </c>
      <c r="L343" s="52">
        <v>0</v>
      </c>
      <c r="M343" s="52">
        <f t="shared" si="31"/>
        <v>0</v>
      </c>
      <c r="N343" s="34">
        <f t="shared" si="35"/>
        <v>0</v>
      </c>
      <c r="O343" s="53">
        <v>0</v>
      </c>
      <c r="P343" s="53">
        <v>0</v>
      </c>
      <c r="Q343" s="71">
        <v>0.4</v>
      </c>
      <c r="R343" s="71">
        <f>SUM(P343*Q343*O343)</f>
        <v>0</v>
      </c>
      <c r="S343" s="53">
        <v>0</v>
      </c>
      <c r="T343" s="34">
        <f>(M343*S343)</f>
        <v>0</v>
      </c>
      <c r="U343" s="34">
        <f>N343+R343+T343</f>
        <v>0</v>
      </c>
      <c r="V343" s="34">
        <f>M343*200</f>
        <v>0</v>
      </c>
      <c r="W343" s="34">
        <v>0</v>
      </c>
      <c r="X343" s="34">
        <v>1</v>
      </c>
      <c r="Y343" s="52">
        <f t="shared" si="36"/>
        <v>0</v>
      </c>
      <c r="Z343" s="46">
        <v>0</v>
      </c>
      <c r="AA343" s="46" t="s">
        <v>556</v>
      </c>
      <c r="AB343" s="34">
        <f>V343+Y343+Z343</f>
        <v>0</v>
      </c>
      <c r="AC343" s="34">
        <f>AB343+U343</f>
        <v>0</v>
      </c>
      <c r="AD343" s="91" t="str">
        <f>A343</f>
        <v>654-A</v>
      </c>
      <c r="AE343" s="74"/>
    </row>
    <row r="344" spans="1:31" s="31" customFormat="1" ht="39.75" hidden="1" customHeight="1" x14ac:dyDescent="0.2">
      <c r="A344" s="33" t="s">
        <v>554</v>
      </c>
      <c r="B344" s="33" t="s">
        <v>555</v>
      </c>
      <c r="C344" s="28" t="s">
        <v>33</v>
      </c>
      <c r="D344" s="28" t="s">
        <v>45</v>
      </c>
      <c r="E344" s="35" t="s">
        <v>153</v>
      </c>
      <c r="F344" s="35" t="s">
        <v>85</v>
      </c>
      <c r="G344" s="35" t="s">
        <v>132</v>
      </c>
      <c r="H344" s="220">
        <v>45</v>
      </c>
      <c r="I344" s="33" t="s">
        <v>37</v>
      </c>
      <c r="J344" s="51">
        <v>1200</v>
      </c>
      <c r="K344" s="52">
        <v>0</v>
      </c>
      <c r="L344" s="52">
        <v>0</v>
      </c>
      <c r="M344" s="52">
        <f t="shared" si="31"/>
        <v>0</v>
      </c>
      <c r="N344" s="34">
        <f t="shared" si="35"/>
        <v>0</v>
      </c>
      <c r="O344" s="53">
        <v>0</v>
      </c>
      <c r="P344" s="53">
        <v>0</v>
      </c>
      <c r="Q344" s="71">
        <v>0.4</v>
      </c>
      <c r="R344" s="71">
        <f>SUM(P344*Q344*O344)</f>
        <v>0</v>
      </c>
      <c r="S344" s="53">
        <v>0</v>
      </c>
      <c r="T344" s="34">
        <f>(M344*S344)</f>
        <v>0</v>
      </c>
      <c r="U344" s="34">
        <f>N344+R344+T344</f>
        <v>0</v>
      </c>
      <c r="V344" s="34">
        <f>M344*200</f>
        <v>0</v>
      </c>
      <c r="W344" s="34">
        <v>0</v>
      </c>
      <c r="X344" s="34">
        <v>149</v>
      </c>
      <c r="Y344" s="52">
        <f t="shared" si="36"/>
        <v>0</v>
      </c>
      <c r="Z344" s="46">
        <v>0</v>
      </c>
      <c r="AA344" s="46" t="s">
        <v>556</v>
      </c>
      <c r="AB344" s="34">
        <f>V344+Y344+Z344</f>
        <v>0</v>
      </c>
      <c r="AC344" s="34">
        <f>AB344+U344</f>
        <v>0</v>
      </c>
      <c r="AD344" s="91" t="str">
        <f>A344</f>
        <v>654-A</v>
      </c>
      <c r="AE344" s="74"/>
    </row>
    <row r="345" spans="1:31" s="31" customFormat="1" ht="41.25" hidden="1" customHeight="1" x14ac:dyDescent="0.2">
      <c r="A345" s="33" t="s">
        <v>554</v>
      </c>
      <c r="B345" s="33" t="s">
        <v>555</v>
      </c>
      <c r="C345" s="28" t="s">
        <v>33</v>
      </c>
      <c r="D345" s="28" t="s">
        <v>45</v>
      </c>
      <c r="E345" s="35" t="s">
        <v>313</v>
      </c>
      <c r="F345" s="35" t="s">
        <v>264</v>
      </c>
      <c r="G345" s="35" t="s">
        <v>530</v>
      </c>
      <c r="H345" s="220">
        <v>45</v>
      </c>
      <c r="I345" s="33" t="s">
        <v>37</v>
      </c>
      <c r="J345" s="51">
        <v>1200</v>
      </c>
      <c r="K345" s="52">
        <v>0</v>
      </c>
      <c r="L345" s="52">
        <v>0</v>
      </c>
      <c r="M345" s="52">
        <f t="shared" si="31"/>
        <v>0</v>
      </c>
      <c r="N345" s="34">
        <f t="shared" si="35"/>
        <v>0</v>
      </c>
      <c r="O345" s="53">
        <v>0</v>
      </c>
      <c r="P345" s="53">
        <v>114</v>
      </c>
      <c r="Q345" s="71">
        <v>0.4</v>
      </c>
      <c r="R345" s="71">
        <f>SUM(P345*Q345*O345)</f>
        <v>0</v>
      </c>
      <c r="S345" s="53">
        <v>0</v>
      </c>
      <c r="T345" s="34">
        <f>(M345*S345)</f>
        <v>0</v>
      </c>
      <c r="U345" s="34">
        <f>N345+R345+T345</f>
        <v>0</v>
      </c>
      <c r="V345" s="34">
        <f>M345*200</f>
        <v>0</v>
      </c>
      <c r="W345" s="34">
        <v>0</v>
      </c>
      <c r="X345" s="34">
        <v>501</v>
      </c>
      <c r="Y345" s="52">
        <f t="shared" si="36"/>
        <v>0</v>
      </c>
      <c r="Z345" s="46">
        <v>0</v>
      </c>
      <c r="AA345" s="46"/>
      <c r="AB345" s="34">
        <f>V345+Y345+Z345</f>
        <v>0</v>
      </c>
      <c r="AC345" s="34">
        <f>AB345+U345</f>
        <v>0</v>
      </c>
      <c r="AD345" s="91" t="str">
        <f>A345</f>
        <v>654-A</v>
      </c>
      <c r="AE345" s="74"/>
    </row>
    <row r="346" spans="1:31" s="31" customFormat="1" ht="45" hidden="1" customHeight="1" x14ac:dyDescent="0.2">
      <c r="A346" s="33" t="s">
        <v>558</v>
      </c>
      <c r="B346" s="33" t="s">
        <v>555</v>
      </c>
      <c r="C346" s="28" t="s">
        <v>44</v>
      </c>
      <c r="D346" s="28" t="s">
        <v>45</v>
      </c>
      <c r="E346" s="35" t="s">
        <v>65</v>
      </c>
      <c r="F346" s="35" t="s">
        <v>559</v>
      </c>
      <c r="G346" s="35" t="s">
        <v>60</v>
      </c>
      <c r="H346" s="220">
        <v>45</v>
      </c>
      <c r="I346" s="33" t="s">
        <v>172</v>
      </c>
      <c r="J346" s="51">
        <v>585</v>
      </c>
      <c r="K346" s="52">
        <v>0</v>
      </c>
      <c r="L346" s="52">
        <v>0</v>
      </c>
      <c r="M346" s="52">
        <f t="shared" si="31"/>
        <v>0</v>
      </c>
      <c r="N346" s="34">
        <f t="shared" si="35"/>
        <v>0</v>
      </c>
      <c r="O346" s="53">
        <v>0</v>
      </c>
      <c r="P346" s="53">
        <v>140</v>
      </c>
      <c r="Q346" s="54">
        <v>0.4</v>
      </c>
      <c r="R346" s="71">
        <f>SUM(P346*Q346*O346)</f>
        <v>0</v>
      </c>
      <c r="S346" s="34">
        <v>0</v>
      </c>
      <c r="T346" s="34">
        <f>(M346*S346)</f>
        <v>0</v>
      </c>
      <c r="U346" s="34">
        <f>N346+R346+T346</f>
        <v>0</v>
      </c>
      <c r="V346" s="34">
        <f>M346*200</f>
        <v>0</v>
      </c>
      <c r="W346" s="34">
        <v>0</v>
      </c>
      <c r="X346" s="34">
        <v>670</v>
      </c>
      <c r="Y346" s="52">
        <f t="shared" si="36"/>
        <v>0</v>
      </c>
      <c r="Z346" s="46">
        <v>0</v>
      </c>
      <c r="AA346" s="46" t="s">
        <v>556</v>
      </c>
      <c r="AB346" s="34">
        <f>V346+Y346+Z346</f>
        <v>0</v>
      </c>
      <c r="AC346" s="34">
        <f>AB346+U346</f>
        <v>0</v>
      </c>
      <c r="AD346" s="57" t="str">
        <f>A346</f>
        <v>655-A</v>
      </c>
      <c r="AE346" s="74"/>
    </row>
    <row r="347" spans="1:31" s="31" customFormat="1" ht="47.25" hidden="1" customHeight="1" x14ac:dyDescent="0.2">
      <c r="A347" s="33" t="s">
        <v>561</v>
      </c>
      <c r="B347" s="33" t="s">
        <v>555</v>
      </c>
      <c r="C347" s="88" t="s">
        <v>77</v>
      </c>
      <c r="D347" s="88" t="s">
        <v>45</v>
      </c>
      <c r="E347" s="35" t="s">
        <v>313</v>
      </c>
      <c r="F347" s="35" t="s">
        <v>389</v>
      </c>
      <c r="G347" s="35" t="s">
        <v>382</v>
      </c>
      <c r="H347" s="220">
        <v>42</v>
      </c>
      <c r="I347" s="90" t="s">
        <v>37</v>
      </c>
      <c r="J347" s="51">
        <v>1200</v>
      </c>
      <c r="K347" s="52">
        <v>0</v>
      </c>
      <c r="L347" s="52">
        <v>0</v>
      </c>
      <c r="M347" s="52">
        <f t="shared" si="31"/>
        <v>0</v>
      </c>
      <c r="N347" s="34">
        <f t="shared" si="35"/>
        <v>0</v>
      </c>
      <c r="O347" s="53">
        <v>0</v>
      </c>
      <c r="P347" s="53">
        <v>0</v>
      </c>
      <c r="Q347" s="54">
        <v>0.4</v>
      </c>
      <c r="R347" s="71">
        <f>SUM(P347*Q347*O347)</f>
        <v>0</v>
      </c>
      <c r="S347" s="53">
        <v>0</v>
      </c>
      <c r="T347" s="34">
        <f>(M347*S347)</f>
        <v>0</v>
      </c>
      <c r="U347" s="34">
        <f>N347+R347+T347</f>
        <v>0</v>
      </c>
      <c r="V347" s="34">
        <f>M347*200</f>
        <v>0</v>
      </c>
      <c r="W347" s="34">
        <v>0</v>
      </c>
      <c r="X347" s="34">
        <v>220</v>
      </c>
      <c r="Y347" s="52">
        <f t="shared" si="36"/>
        <v>0</v>
      </c>
      <c r="Z347" s="46">
        <v>0</v>
      </c>
      <c r="AA347" s="46" t="s">
        <v>562</v>
      </c>
      <c r="AB347" s="34">
        <f>V347+Y347+Z347</f>
        <v>0</v>
      </c>
      <c r="AC347" s="34">
        <f>AB347+U347</f>
        <v>0</v>
      </c>
      <c r="AD347" s="57" t="str">
        <f>A347</f>
        <v>656-A</v>
      </c>
      <c r="AE347" s="74"/>
    </row>
    <row r="348" spans="1:31" s="31" customFormat="1" ht="66" hidden="1" customHeight="1" x14ac:dyDescent="0.2">
      <c r="A348" s="74" t="s">
        <v>712</v>
      </c>
      <c r="B348" s="33" t="s">
        <v>713</v>
      </c>
      <c r="C348" s="28" t="s">
        <v>77</v>
      </c>
      <c r="D348" s="28" t="s">
        <v>108</v>
      </c>
      <c r="E348" s="35" t="s">
        <v>104</v>
      </c>
      <c r="F348" s="99" t="s">
        <v>714</v>
      </c>
      <c r="G348" s="35" t="s">
        <v>715</v>
      </c>
      <c r="H348" s="248">
        <v>42</v>
      </c>
      <c r="I348" s="74" t="s">
        <v>37</v>
      </c>
      <c r="J348" s="100">
        <v>753</v>
      </c>
      <c r="K348" s="100">
        <v>0</v>
      </c>
      <c r="L348" s="100">
        <v>20</v>
      </c>
      <c r="M348" s="52">
        <f t="shared" si="31"/>
        <v>20</v>
      </c>
      <c r="N348" s="34">
        <f t="shared" si="35"/>
        <v>15060</v>
      </c>
      <c r="O348" s="53">
        <v>0</v>
      </c>
      <c r="P348" s="53">
        <v>153</v>
      </c>
      <c r="Q348" s="71">
        <v>0</v>
      </c>
      <c r="R348" s="71">
        <f>SUM(O348*P348)</f>
        <v>0</v>
      </c>
      <c r="S348" s="53">
        <v>0</v>
      </c>
      <c r="T348" s="34">
        <f>(M348*S348)</f>
        <v>0</v>
      </c>
      <c r="U348" s="34">
        <f>N348+R348+T348</f>
        <v>15060</v>
      </c>
      <c r="V348" s="53">
        <f>M348*200</f>
        <v>4000</v>
      </c>
      <c r="W348" s="53">
        <v>560</v>
      </c>
      <c r="X348" s="53">
        <v>3.35</v>
      </c>
      <c r="Y348" s="52">
        <f t="shared" si="36"/>
        <v>1876</v>
      </c>
      <c r="Z348" s="46">
        <v>6160</v>
      </c>
      <c r="AA348" s="46"/>
      <c r="AB348" s="34">
        <f>V348+Y348+Z348</f>
        <v>12036</v>
      </c>
      <c r="AC348" s="34">
        <f>AB348+U348</f>
        <v>27096</v>
      </c>
      <c r="AD348" s="57" t="str">
        <f>A348</f>
        <v>657-P</v>
      </c>
      <c r="AE348" s="74"/>
    </row>
    <row r="349" spans="1:31" s="31" customFormat="1" ht="48" hidden="1" customHeight="1" x14ac:dyDescent="0.2">
      <c r="A349" s="74" t="s">
        <v>564</v>
      </c>
      <c r="B349" s="74"/>
      <c r="C349" s="28" t="s">
        <v>77</v>
      </c>
      <c r="D349" s="28" t="s">
        <v>103</v>
      </c>
      <c r="E349" s="35" t="s">
        <v>565</v>
      </c>
      <c r="F349" s="28" t="s">
        <v>80</v>
      </c>
      <c r="G349" s="99" t="s">
        <v>81</v>
      </c>
      <c r="H349" s="248">
        <v>42</v>
      </c>
      <c r="I349" s="74" t="s">
        <v>37</v>
      </c>
      <c r="J349" s="100">
        <v>753</v>
      </c>
      <c r="K349" s="100">
        <v>15</v>
      </c>
      <c r="L349" s="100">
        <v>0</v>
      </c>
      <c r="M349" s="52">
        <f>K349+L349</f>
        <v>15</v>
      </c>
      <c r="N349" s="34">
        <f>(J349*M349)</f>
        <v>11295</v>
      </c>
      <c r="O349" s="53">
        <f>SUM(36*M349)</f>
        <v>540</v>
      </c>
      <c r="P349" s="53">
        <v>3.35</v>
      </c>
      <c r="Q349" s="71">
        <v>0</v>
      </c>
      <c r="R349" s="71">
        <f>SUM(O349*P349)</f>
        <v>1809</v>
      </c>
      <c r="S349" s="53">
        <v>0</v>
      </c>
      <c r="T349" s="34">
        <f>(M349*S349)</f>
        <v>0</v>
      </c>
      <c r="U349" s="34">
        <f>N349+R349+T349</f>
        <v>13104</v>
      </c>
      <c r="V349" s="53">
        <f>M349*200</f>
        <v>3000</v>
      </c>
      <c r="W349" s="53">
        <v>0</v>
      </c>
      <c r="X349" s="53">
        <v>0</v>
      </c>
      <c r="Y349" s="52">
        <f t="shared" si="36"/>
        <v>0</v>
      </c>
      <c r="Z349" s="46">
        <v>6160</v>
      </c>
      <c r="AA349" s="46"/>
      <c r="AB349" s="34">
        <f>V349+Y349+Z349</f>
        <v>9160</v>
      </c>
      <c r="AC349" s="34">
        <f>AB349+U349</f>
        <v>22264</v>
      </c>
      <c r="AD349" s="57" t="str">
        <f>A349</f>
        <v>661-D</v>
      </c>
      <c r="AE349" s="74"/>
    </row>
    <row r="350" spans="1:31" s="31" customFormat="1" ht="40.25" hidden="1" customHeight="1" x14ac:dyDescent="0.2">
      <c r="A350" s="186" t="s">
        <v>564</v>
      </c>
      <c r="B350" s="186" t="s">
        <v>686</v>
      </c>
      <c r="C350" s="179" t="s">
        <v>77</v>
      </c>
      <c r="D350" s="179" t="s">
        <v>103</v>
      </c>
      <c r="E350" s="180" t="s">
        <v>565</v>
      </c>
      <c r="F350" s="179" t="s">
        <v>567</v>
      </c>
      <c r="G350" s="193" t="s">
        <v>568</v>
      </c>
      <c r="H350" s="248">
        <v>42</v>
      </c>
      <c r="I350" s="186" t="s">
        <v>172</v>
      </c>
      <c r="J350" s="236">
        <v>585</v>
      </c>
      <c r="K350" s="100">
        <v>0</v>
      </c>
      <c r="L350" s="236">
        <v>21</v>
      </c>
      <c r="M350" s="52">
        <f>K350+L350</f>
        <v>21</v>
      </c>
      <c r="N350" s="34">
        <f>(J350*M350)</f>
        <v>12285</v>
      </c>
      <c r="O350" s="182">
        <v>18</v>
      </c>
      <c r="P350" s="182">
        <v>53</v>
      </c>
      <c r="Q350" s="184">
        <v>0.4</v>
      </c>
      <c r="R350" s="184">
        <f>SUM(O350*P350*Q350)</f>
        <v>381.6</v>
      </c>
      <c r="S350" s="53">
        <v>0</v>
      </c>
      <c r="T350" s="34">
        <f>(M350*S350)</f>
        <v>0</v>
      </c>
      <c r="U350" s="34">
        <f>N350+R350+T350</f>
        <v>12666.6</v>
      </c>
      <c r="V350" s="53">
        <f>M350*200</f>
        <v>4200</v>
      </c>
      <c r="W350" s="182">
        <v>1</v>
      </c>
      <c r="X350" s="182">
        <v>300</v>
      </c>
      <c r="Y350" s="181">
        <f t="shared" si="36"/>
        <v>300</v>
      </c>
      <c r="Z350" s="46">
        <v>6160</v>
      </c>
      <c r="AA350" s="46"/>
      <c r="AB350" s="34">
        <f>V350+Y350+Z350</f>
        <v>10660</v>
      </c>
      <c r="AC350" s="34">
        <f>AB350+U350</f>
        <v>23326.6</v>
      </c>
      <c r="AD350" s="57" t="str">
        <f>A350</f>
        <v>661-D</v>
      </c>
      <c r="AE350" s="74"/>
    </row>
    <row r="351" spans="1:31" s="31" customFormat="1" ht="40.25" hidden="1" customHeight="1" x14ac:dyDescent="0.2">
      <c r="A351" s="186" t="s">
        <v>564</v>
      </c>
      <c r="B351" s="186" t="s">
        <v>697</v>
      </c>
      <c r="C351" s="179" t="s">
        <v>77</v>
      </c>
      <c r="D351" s="179" t="s">
        <v>103</v>
      </c>
      <c r="E351" s="180" t="s">
        <v>565</v>
      </c>
      <c r="F351" s="179" t="s">
        <v>567</v>
      </c>
      <c r="G351" s="193" t="s">
        <v>568</v>
      </c>
      <c r="H351" s="248">
        <v>42</v>
      </c>
      <c r="I351" s="186" t="s">
        <v>172</v>
      </c>
      <c r="J351" s="236">
        <v>585</v>
      </c>
      <c r="K351" s="100">
        <v>0</v>
      </c>
      <c r="L351" s="236">
        <v>24</v>
      </c>
      <c r="M351" s="52">
        <f>K351+L351</f>
        <v>24</v>
      </c>
      <c r="N351" s="34">
        <f>(J351*M351)</f>
        <v>14040</v>
      </c>
      <c r="O351" s="182">
        <v>14</v>
      </c>
      <c r="P351" s="182">
        <v>27</v>
      </c>
      <c r="Q351" s="184">
        <v>0.4</v>
      </c>
      <c r="R351" s="184">
        <f>SUM(O351*P351*Q351)</f>
        <v>151.20000000000002</v>
      </c>
      <c r="S351" s="53">
        <v>0</v>
      </c>
      <c r="T351" s="34">
        <f>(M351*S351)</f>
        <v>0</v>
      </c>
      <c r="U351" s="34">
        <f>N351+R351+T351</f>
        <v>14191.2</v>
      </c>
      <c r="V351" s="53">
        <f>M351*200</f>
        <v>4800</v>
      </c>
      <c r="W351" s="182">
        <v>1</v>
      </c>
      <c r="X351" s="182">
        <v>225</v>
      </c>
      <c r="Y351" s="181">
        <f t="shared" si="36"/>
        <v>225</v>
      </c>
      <c r="Z351" s="46">
        <v>6160</v>
      </c>
      <c r="AA351" s="46"/>
      <c r="AB351" s="34">
        <f>V351+Y351+Z351</f>
        <v>11185</v>
      </c>
      <c r="AC351" s="34">
        <f>AB351+U351</f>
        <v>25376.2</v>
      </c>
      <c r="AD351" s="57" t="str">
        <f>A351</f>
        <v>661-D</v>
      </c>
      <c r="AE351" s="74"/>
    </row>
    <row r="352" spans="1:31" s="31" customFormat="1" ht="59" hidden="1" customHeight="1" x14ac:dyDescent="0.2">
      <c r="A352" s="186" t="s">
        <v>564</v>
      </c>
      <c r="B352" s="186" t="s">
        <v>698</v>
      </c>
      <c r="C352" s="179" t="s">
        <v>77</v>
      </c>
      <c r="D352" s="179" t="s">
        <v>108</v>
      </c>
      <c r="E352" s="180" t="s">
        <v>211</v>
      </c>
      <c r="F352" s="179" t="s">
        <v>690</v>
      </c>
      <c r="G352" s="193" t="s">
        <v>691</v>
      </c>
      <c r="H352" s="248">
        <v>42</v>
      </c>
      <c r="I352" s="74" t="s">
        <v>37</v>
      </c>
      <c r="J352" s="236">
        <v>1200</v>
      </c>
      <c r="K352" s="236">
        <v>0</v>
      </c>
      <c r="L352" s="236">
        <v>15</v>
      </c>
      <c r="M352" s="52">
        <f>K352+L352</f>
        <v>15</v>
      </c>
      <c r="N352" s="34">
        <f>(J352*M352)</f>
        <v>18000</v>
      </c>
      <c r="O352" s="182">
        <v>432</v>
      </c>
      <c r="P352" s="182">
        <v>3.35</v>
      </c>
      <c r="Q352" s="184">
        <v>0</v>
      </c>
      <c r="R352" s="184">
        <f>SUM(O352*P352)</f>
        <v>1447.2</v>
      </c>
      <c r="S352" s="53">
        <v>0</v>
      </c>
      <c r="T352" s="34">
        <f>(M352*S352)</f>
        <v>0</v>
      </c>
      <c r="U352" s="34">
        <f>N352+R352+T352</f>
        <v>19447.2</v>
      </c>
      <c r="V352" s="53">
        <f>M352*200</f>
        <v>3000</v>
      </c>
      <c r="W352" s="53">
        <v>0</v>
      </c>
      <c r="X352" s="53">
        <v>0</v>
      </c>
      <c r="Y352" s="52">
        <f t="shared" si="36"/>
        <v>0</v>
      </c>
      <c r="Z352" s="46">
        <v>6160</v>
      </c>
      <c r="AA352" s="46"/>
      <c r="AB352" s="34">
        <f>V352+Y352+Z352</f>
        <v>9160</v>
      </c>
      <c r="AC352" s="34">
        <f>AB352+U352</f>
        <v>28607.200000000001</v>
      </c>
      <c r="AD352" s="57" t="str">
        <f>A352</f>
        <v>661-D</v>
      </c>
      <c r="AE352" s="74"/>
    </row>
    <row r="353" spans="1:31" s="31" customFormat="1" ht="34.5" hidden="1" customHeight="1" x14ac:dyDescent="0.2">
      <c r="A353" s="74" t="s">
        <v>564</v>
      </c>
      <c r="B353" s="74" t="s">
        <v>569</v>
      </c>
      <c r="C353" s="28" t="s">
        <v>77</v>
      </c>
      <c r="D353" s="28" t="s">
        <v>112</v>
      </c>
      <c r="E353" s="35" t="s">
        <v>109</v>
      </c>
      <c r="F353" s="28" t="s">
        <v>38</v>
      </c>
      <c r="G353" s="35" t="s">
        <v>114</v>
      </c>
      <c r="H353" s="248">
        <v>0</v>
      </c>
      <c r="I353" s="74">
        <v>0</v>
      </c>
      <c r="J353" s="100">
        <v>0</v>
      </c>
      <c r="K353" s="100">
        <v>0</v>
      </c>
      <c r="L353" s="100">
        <v>0</v>
      </c>
      <c r="M353" s="52">
        <v>0</v>
      </c>
      <c r="N353" s="34">
        <v>0</v>
      </c>
      <c r="O353" s="53">
        <v>0</v>
      </c>
      <c r="P353" s="53">
        <v>0</v>
      </c>
      <c r="Q353" s="71">
        <v>0</v>
      </c>
      <c r="R353" s="71">
        <f>SUM(P353*Q353*O353)</f>
        <v>0</v>
      </c>
      <c r="S353" s="53">
        <v>0</v>
      </c>
      <c r="T353" s="34">
        <v>0</v>
      </c>
      <c r="U353" s="34">
        <f>N353+R353+T353</f>
        <v>0</v>
      </c>
      <c r="V353" s="53">
        <v>0</v>
      </c>
      <c r="W353" s="53">
        <v>0</v>
      </c>
      <c r="X353" s="53">
        <v>0</v>
      </c>
      <c r="Y353" s="52">
        <v>0</v>
      </c>
      <c r="Z353" s="46">
        <v>0</v>
      </c>
      <c r="AA353" s="46"/>
      <c r="AB353" s="34">
        <v>0</v>
      </c>
      <c r="AC353" s="34">
        <f>AB353+U353</f>
        <v>0</v>
      </c>
      <c r="AD353" s="57" t="str">
        <f>A353</f>
        <v>661-D</v>
      </c>
      <c r="AE353" s="74"/>
    </row>
    <row r="354" spans="1:31" s="31" customFormat="1" ht="31.5" hidden="1" customHeight="1" x14ac:dyDescent="0.2">
      <c r="A354" s="74" t="s">
        <v>564</v>
      </c>
      <c r="B354" s="74" t="s">
        <v>569</v>
      </c>
      <c r="C354" s="28" t="s">
        <v>77</v>
      </c>
      <c r="D354" s="28" t="s">
        <v>112</v>
      </c>
      <c r="E354" s="35" t="s">
        <v>109</v>
      </c>
      <c r="F354" s="28" t="s">
        <v>38</v>
      </c>
      <c r="G354" s="35" t="s">
        <v>116</v>
      </c>
      <c r="H354" s="248">
        <v>0</v>
      </c>
      <c r="I354" s="74">
        <v>0</v>
      </c>
      <c r="J354" s="100">
        <v>0</v>
      </c>
      <c r="K354" s="100">
        <v>0</v>
      </c>
      <c r="L354" s="100">
        <v>0</v>
      </c>
      <c r="M354" s="52">
        <v>0</v>
      </c>
      <c r="N354" s="81">
        <v>0</v>
      </c>
      <c r="O354" s="82">
        <v>0</v>
      </c>
      <c r="P354" s="53">
        <v>0</v>
      </c>
      <c r="Q354" s="83">
        <v>0</v>
      </c>
      <c r="R354" s="71">
        <f>SUM(P354*Q354*O354)</f>
        <v>0</v>
      </c>
      <c r="S354" s="53">
        <v>0</v>
      </c>
      <c r="T354" s="34">
        <v>0</v>
      </c>
      <c r="U354" s="34">
        <f>N354+R354+T354</f>
        <v>0</v>
      </c>
      <c r="V354" s="53">
        <v>0</v>
      </c>
      <c r="W354" s="53">
        <v>0</v>
      </c>
      <c r="X354" s="53">
        <v>0</v>
      </c>
      <c r="Y354" s="52">
        <v>0</v>
      </c>
      <c r="Z354" s="46">
        <v>0</v>
      </c>
      <c r="AA354" s="46"/>
      <c r="AB354" s="34">
        <v>0</v>
      </c>
      <c r="AC354" s="34">
        <f>AB354+U354</f>
        <v>0</v>
      </c>
      <c r="AD354" s="57" t="str">
        <f>A354</f>
        <v>661-D</v>
      </c>
      <c r="AE354" s="74"/>
    </row>
    <row r="355" spans="1:31" s="31" customFormat="1" ht="48" hidden="1" customHeight="1" x14ac:dyDescent="0.2">
      <c r="A355" s="74" t="s">
        <v>570</v>
      </c>
      <c r="B355" s="74"/>
      <c r="C355" s="28" t="s">
        <v>77</v>
      </c>
      <c r="D355" s="28" t="s">
        <v>103</v>
      </c>
      <c r="E355" s="35" t="s">
        <v>565</v>
      </c>
      <c r="F355" s="28" t="s">
        <v>80</v>
      </c>
      <c r="G355" s="99" t="s">
        <v>81</v>
      </c>
      <c r="H355" s="248">
        <v>42</v>
      </c>
      <c r="I355" s="74" t="s">
        <v>37</v>
      </c>
      <c r="J355" s="100">
        <v>753</v>
      </c>
      <c r="K355" s="100">
        <v>3</v>
      </c>
      <c r="L355" s="100">
        <v>0</v>
      </c>
      <c r="M355" s="52">
        <f>K355+L355</f>
        <v>3</v>
      </c>
      <c r="N355" s="81">
        <f t="shared" ref="N355:N366" si="37">(J355*M355)</f>
        <v>2259</v>
      </c>
      <c r="O355" s="53">
        <f>SUM(36*M355)</f>
        <v>108</v>
      </c>
      <c r="P355" s="53">
        <v>3.35</v>
      </c>
      <c r="Q355" s="71">
        <v>0</v>
      </c>
      <c r="R355" s="71">
        <f>SUM(O355*P355)</f>
        <v>361.8</v>
      </c>
      <c r="S355" s="53">
        <v>0</v>
      </c>
      <c r="T355" s="34">
        <f>(M355*S355)</f>
        <v>0</v>
      </c>
      <c r="U355" s="34">
        <f>N355+R355+T355</f>
        <v>2620.8000000000002</v>
      </c>
      <c r="V355" s="53">
        <f>M355*200</f>
        <v>600</v>
      </c>
      <c r="W355" s="53">
        <v>0</v>
      </c>
      <c r="X355" s="53">
        <v>0</v>
      </c>
      <c r="Y355" s="52">
        <f t="shared" ref="Y355:Y366" si="38">SUM(X355*W355)</f>
        <v>0</v>
      </c>
      <c r="Z355" s="46">
        <v>0</v>
      </c>
      <c r="AA355" s="46"/>
      <c r="AB355" s="34">
        <f>V355+Y355+Z355</f>
        <v>600</v>
      </c>
      <c r="AC355" s="34">
        <f>AB355+U355</f>
        <v>3220.8</v>
      </c>
      <c r="AD355" s="57" t="s">
        <v>570</v>
      </c>
      <c r="AE355" s="74"/>
    </row>
    <row r="356" spans="1:31" s="31" customFormat="1" ht="27.75" hidden="1" customHeight="1" x14ac:dyDescent="0.2">
      <c r="A356" s="186" t="s">
        <v>570</v>
      </c>
      <c r="B356" s="186" t="s">
        <v>687</v>
      </c>
      <c r="C356" s="179" t="s">
        <v>77</v>
      </c>
      <c r="D356" s="179" t="s">
        <v>103</v>
      </c>
      <c r="E356" s="180" t="s">
        <v>565</v>
      </c>
      <c r="F356" s="179" t="s">
        <v>567</v>
      </c>
      <c r="G356" s="193" t="s">
        <v>568</v>
      </c>
      <c r="H356" s="248">
        <v>42</v>
      </c>
      <c r="I356" s="186" t="s">
        <v>37</v>
      </c>
      <c r="J356" s="236">
        <v>585</v>
      </c>
      <c r="K356" s="100">
        <v>0</v>
      </c>
      <c r="L356" s="100">
        <v>3</v>
      </c>
      <c r="M356" s="52">
        <f>K356+L356</f>
        <v>3</v>
      </c>
      <c r="N356" s="34">
        <f t="shared" si="37"/>
        <v>1755</v>
      </c>
      <c r="O356" s="53">
        <f>SUM(36*M356)</f>
        <v>108</v>
      </c>
      <c r="P356" s="53">
        <v>3.35</v>
      </c>
      <c r="Q356" s="71">
        <v>0</v>
      </c>
      <c r="R356" s="71">
        <f>SUM(O356*P356)</f>
        <v>361.8</v>
      </c>
      <c r="S356" s="53">
        <v>0</v>
      </c>
      <c r="T356" s="34">
        <f>(M356*S356)</f>
        <v>0</v>
      </c>
      <c r="U356" s="34">
        <f>N356+R356+T356</f>
        <v>2116.8000000000002</v>
      </c>
      <c r="V356" s="53">
        <f>M356*200</f>
        <v>600</v>
      </c>
      <c r="W356" s="53">
        <v>0</v>
      </c>
      <c r="X356" s="53">
        <v>0</v>
      </c>
      <c r="Y356" s="52">
        <f t="shared" si="38"/>
        <v>0</v>
      </c>
      <c r="Z356" s="46">
        <v>0</v>
      </c>
      <c r="AA356" s="46"/>
      <c r="AB356" s="34">
        <f>V356+Y356+Z356</f>
        <v>600</v>
      </c>
      <c r="AC356" s="34">
        <f>AB356+U356</f>
        <v>2716.8</v>
      </c>
      <c r="AD356" s="57"/>
      <c r="AE356" s="74"/>
    </row>
    <row r="357" spans="1:31" s="31" customFormat="1" ht="37.5" hidden="1" customHeight="1" x14ac:dyDescent="0.2">
      <c r="A357" s="186" t="s">
        <v>570</v>
      </c>
      <c r="B357" s="186" t="s">
        <v>689</v>
      </c>
      <c r="C357" s="179" t="s">
        <v>77</v>
      </c>
      <c r="D357" s="179" t="s">
        <v>108</v>
      </c>
      <c r="E357" s="180" t="s">
        <v>211</v>
      </c>
      <c r="F357" s="179" t="s">
        <v>690</v>
      </c>
      <c r="G357" s="193" t="s">
        <v>691</v>
      </c>
      <c r="H357" s="248">
        <v>42</v>
      </c>
      <c r="I357" s="74" t="s">
        <v>37</v>
      </c>
      <c r="J357" s="100">
        <v>1200</v>
      </c>
      <c r="K357" s="100">
        <v>0</v>
      </c>
      <c r="L357" s="100">
        <v>3</v>
      </c>
      <c r="M357" s="52">
        <f>K357+L357</f>
        <v>3</v>
      </c>
      <c r="N357" s="34">
        <f t="shared" si="37"/>
        <v>3600</v>
      </c>
      <c r="O357" s="53">
        <f>SUM(36*M357)</f>
        <v>108</v>
      </c>
      <c r="P357" s="53">
        <v>3.35</v>
      </c>
      <c r="Q357" s="71">
        <v>0</v>
      </c>
      <c r="R357" s="71">
        <f>SUM(O357*P357)</f>
        <v>361.8</v>
      </c>
      <c r="S357" s="53">
        <v>0</v>
      </c>
      <c r="T357" s="34">
        <f>(M357*S357)</f>
        <v>0</v>
      </c>
      <c r="U357" s="34">
        <f>N357+R357+T357</f>
        <v>3961.8</v>
      </c>
      <c r="V357" s="53">
        <f>M357*200</f>
        <v>600</v>
      </c>
      <c r="W357" s="53">
        <v>0</v>
      </c>
      <c r="X357" s="53">
        <v>0</v>
      </c>
      <c r="Y357" s="52">
        <f t="shared" si="38"/>
        <v>0</v>
      </c>
      <c r="Z357" s="46">
        <v>0</v>
      </c>
      <c r="AA357" s="46"/>
      <c r="AB357" s="34">
        <f>V357+Y357+Z357</f>
        <v>600</v>
      </c>
      <c r="AC357" s="34">
        <f>AB357+U357</f>
        <v>4561.8</v>
      </c>
      <c r="AD357" s="57" t="s">
        <v>570</v>
      </c>
      <c r="AE357" s="74"/>
    </row>
    <row r="358" spans="1:31" s="31" customFormat="1" ht="35.25" hidden="1" customHeight="1" x14ac:dyDescent="0.2">
      <c r="A358" s="186" t="s">
        <v>570</v>
      </c>
      <c r="B358" s="186" t="s">
        <v>682</v>
      </c>
      <c r="C358" s="179" t="s">
        <v>77</v>
      </c>
      <c r="D358" s="179" t="s">
        <v>108</v>
      </c>
      <c r="E358" s="180" t="s">
        <v>211</v>
      </c>
      <c r="F358" s="180" t="s">
        <v>572</v>
      </c>
      <c r="G358" s="180" t="s">
        <v>688</v>
      </c>
      <c r="H358" s="248">
        <v>42</v>
      </c>
      <c r="I358" s="74" t="s">
        <v>37</v>
      </c>
      <c r="J358" s="100">
        <v>753</v>
      </c>
      <c r="K358" s="236">
        <v>0</v>
      </c>
      <c r="L358" s="236">
        <v>2</v>
      </c>
      <c r="M358" s="52">
        <f>K358+L358</f>
        <v>2</v>
      </c>
      <c r="N358" s="34">
        <f t="shared" si="37"/>
        <v>1506</v>
      </c>
      <c r="O358" s="53">
        <f>SUM(36*M358)</f>
        <v>72</v>
      </c>
      <c r="P358" s="53">
        <v>3.35</v>
      </c>
      <c r="Q358" s="71">
        <v>0</v>
      </c>
      <c r="R358" s="71">
        <f>SUM(O358*P358)</f>
        <v>241.20000000000002</v>
      </c>
      <c r="S358" s="53">
        <v>0</v>
      </c>
      <c r="T358" s="34">
        <f>(M358*S358)</f>
        <v>0</v>
      </c>
      <c r="U358" s="34">
        <f>N358+R358+T358</f>
        <v>1747.2</v>
      </c>
      <c r="V358" s="53">
        <f>M358*200</f>
        <v>400</v>
      </c>
      <c r="W358" s="53">
        <v>0</v>
      </c>
      <c r="X358" s="53">
        <v>0</v>
      </c>
      <c r="Y358" s="52">
        <f t="shared" si="38"/>
        <v>0</v>
      </c>
      <c r="Z358" s="46">
        <v>0</v>
      </c>
      <c r="AA358" s="46"/>
      <c r="AB358" s="34">
        <f>V358+Y358+Z358</f>
        <v>400</v>
      </c>
      <c r="AC358" s="34">
        <f>AB358+U358</f>
        <v>2147.1999999999998</v>
      </c>
      <c r="AD358" s="57" t="s">
        <v>570</v>
      </c>
      <c r="AE358" s="74"/>
    </row>
    <row r="359" spans="1:31" s="31" customFormat="1" ht="30.75" hidden="1" customHeight="1" x14ac:dyDescent="0.2">
      <c r="A359" s="74" t="s">
        <v>570</v>
      </c>
      <c r="B359" s="74" t="s">
        <v>573</v>
      </c>
      <c r="C359" s="28" t="s">
        <v>77</v>
      </c>
      <c r="D359" s="28" t="s">
        <v>112</v>
      </c>
      <c r="E359" s="35" t="s">
        <v>112</v>
      </c>
      <c r="F359" s="35" t="s">
        <v>112</v>
      </c>
      <c r="G359" s="35" t="s">
        <v>114</v>
      </c>
      <c r="H359" s="248" t="s">
        <v>112</v>
      </c>
      <c r="I359" s="74" t="s">
        <v>112</v>
      </c>
      <c r="J359" s="100">
        <v>0</v>
      </c>
      <c r="K359" s="100">
        <v>0</v>
      </c>
      <c r="L359" s="100">
        <v>0</v>
      </c>
      <c r="M359" s="52">
        <v>0</v>
      </c>
      <c r="N359" s="34">
        <f t="shared" si="37"/>
        <v>0</v>
      </c>
      <c r="O359" s="53">
        <v>0</v>
      </c>
      <c r="P359" s="53">
        <v>0</v>
      </c>
      <c r="Q359" s="71">
        <v>0</v>
      </c>
      <c r="R359" s="71">
        <v>0</v>
      </c>
      <c r="S359" s="53">
        <v>0</v>
      </c>
      <c r="T359" s="34">
        <v>0</v>
      </c>
      <c r="U359" s="34">
        <f>N359+R359+T359</f>
        <v>0</v>
      </c>
      <c r="V359" s="53">
        <f>M359*200</f>
        <v>0</v>
      </c>
      <c r="W359" s="53">
        <v>0</v>
      </c>
      <c r="X359" s="53">
        <v>0</v>
      </c>
      <c r="Y359" s="52">
        <f t="shared" si="38"/>
        <v>0</v>
      </c>
      <c r="Z359" s="46">
        <v>0</v>
      </c>
      <c r="AA359" s="46"/>
      <c r="AB359" s="34">
        <v>0</v>
      </c>
      <c r="AC359" s="34">
        <f>AB359+U359</f>
        <v>0</v>
      </c>
      <c r="AD359" s="57" t="s">
        <v>570</v>
      </c>
      <c r="AE359" s="74"/>
    </row>
    <row r="360" spans="1:31" s="31" customFormat="1" ht="36" hidden="1" customHeight="1" x14ac:dyDescent="0.2">
      <c r="A360" s="74" t="s">
        <v>570</v>
      </c>
      <c r="B360" s="74" t="s">
        <v>573</v>
      </c>
      <c r="C360" s="28" t="s">
        <v>77</v>
      </c>
      <c r="D360" s="28" t="s">
        <v>112</v>
      </c>
      <c r="E360" s="35" t="s">
        <v>112</v>
      </c>
      <c r="F360" s="35" t="s">
        <v>112</v>
      </c>
      <c r="G360" s="35" t="s">
        <v>116</v>
      </c>
      <c r="H360" s="248" t="s">
        <v>112</v>
      </c>
      <c r="I360" s="74" t="s">
        <v>112</v>
      </c>
      <c r="J360" s="100">
        <v>0</v>
      </c>
      <c r="K360" s="100">
        <v>0</v>
      </c>
      <c r="L360" s="100">
        <v>0</v>
      </c>
      <c r="M360" s="52">
        <v>0</v>
      </c>
      <c r="N360" s="34">
        <f t="shared" si="37"/>
        <v>0</v>
      </c>
      <c r="O360" s="53">
        <v>0</v>
      </c>
      <c r="P360" s="53">
        <v>0</v>
      </c>
      <c r="Q360" s="71">
        <v>0</v>
      </c>
      <c r="R360" s="71">
        <v>0</v>
      </c>
      <c r="S360" s="53">
        <v>0</v>
      </c>
      <c r="T360" s="34">
        <v>0</v>
      </c>
      <c r="U360" s="34">
        <f>N360+R360+T360</f>
        <v>0</v>
      </c>
      <c r="V360" s="53">
        <f>M360*200</f>
        <v>0</v>
      </c>
      <c r="W360" s="53">
        <v>0</v>
      </c>
      <c r="X360" s="53">
        <v>0</v>
      </c>
      <c r="Y360" s="52">
        <f t="shared" si="38"/>
        <v>0</v>
      </c>
      <c r="Z360" s="46">
        <v>0</v>
      </c>
      <c r="AA360" s="46"/>
      <c r="AB360" s="34">
        <v>0</v>
      </c>
      <c r="AC360" s="34">
        <f>AB360+U360</f>
        <v>0</v>
      </c>
      <c r="AD360" s="57" t="s">
        <v>570</v>
      </c>
      <c r="AE360" s="74"/>
    </row>
    <row r="361" spans="1:31" s="31" customFormat="1" ht="45" hidden="1" customHeight="1" x14ac:dyDescent="0.2">
      <c r="A361" s="186" t="s">
        <v>574</v>
      </c>
      <c r="B361" s="186" t="s">
        <v>682</v>
      </c>
      <c r="C361" s="179" t="s">
        <v>77</v>
      </c>
      <c r="D361" s="179" t="s">
        <v>108</v>
      </c>
      <c r="E361" s="180" t="s">
        <v>104</v>
      </c>
      <c r="F361" s="180" t="s">
        <v>572</v>
      </c>
      <c r="G361" s="180" t="s">
        <v>688</v>
      </c>
      <c r="H361" s="248">
        <v>42</v>
      </c>
      <c r="I361" s="74" t="s">
        <v>37</v>
      </c>
      <c r="J361" s="100">
        <v>753</v>
      </c>
      <c r="K361" s="236">
        <v>0</v>
      </c>
      <c r="L361" s="236">
        <v>16</v>
      </c>
      <c r="M361" s="52">
        <f>K361+L361</f>
        <v>16</v>
      </c>
      <c r="N361" s="81">
        <f t="shared" si="37"/>
        <v>12048</v>
      </c>
      <c r="O361" s="53">
        <v>576</v>
      </c>
      <c r="P361" s="53">
        <v>3.35</v>
      </c>
      <c r="Q361" s="71">
        <v>0</v>
      </c>
      <c r="R361" s="71">
        <f>SUM(O361*P361)</f>
        <v>1929.6000000000001</v>
      </c>
      <c r="S361" s="53">
        <v>0</v>
      </c>
      <c r="T361" s="34">
        <v>0</v>
      </c>
      <c r="U361" s="34">
        <f>N361+R361+T361</f>
        <v>13977.6</v>
      </c>
      <c r="V361" s="53">
        <f>M361*200</f>
        <v>3200</v>
      </c>
      <c r="W361" s="53">
        <v>0</v>
      </c>
      <c r="X361" s="53">
        <v>0</v>
      </c>
      <c r="Y361" s="52">
        <f t="shared" si="38"/>
        <v>0</v>
      </c>
      <c r="Z361" s="46">
        <v>6160</v>
      </c>
      <c r="AA361" s="46" t="s">
        <v>576</v>
      </c>
      <c r="AB361" s="34">
        <f>V361+Y361+Z361</f>
        <v>9360</v>
      </c>
      <c r="AC361" s="34">
        <f>AB361+U361</f>
        <v>23337.599999999999</v>
      </c>
      <c r="AD361" s="57" t="s">
        <v>577</v>
      </c>
      <c r="AE361" s="74"/>
    </row>
    <row r="362" spans="1:31" s="31" customFormat="1" ht="36" hidden="1" customHeight="1" x14ac:dyDescent="0.2">
      <c r="A362" s="74" t="s">
        <v>574</v>
      </c>
      <c r="B362" s="74"/>
      <c r="C362" s="28" t="s">
        <v>77</v>
      </c>
      <c r="D362" s="28" t="s">
        <v>108</v>
      </c>
      <c r="E362" s="35" t="s">
        <v>104</v>
      </c>
      <c r="F362" s="35" t="s">
        <v>102</v>
      </c>
      <c r="G362" s="99" t="s">
        <v>89</v>
      </c>
      <c r="H362" s="248">
        <v>42</v>
      </c>
      <c r="I362" s="74" t="s">
        <v>37</v>
      </c>
      <c r="J362" s="100">
        <v>1200</v>
      </c>
      <c r="K362" s="100">
        <v>0</v>
      </c>
      <c r="L362" s="100">
        <v>18</v>
      </c>
      <c r="M362" s="52">
        <f>K362+L362</f>
        <v>18</v>
      </c>
      <c r="N362" s="34">
        <f t="shared" si="37"/>
        <v>21600</v>
      </c>
      <c r="O362" s="53">
        <f>SUM(36*M362)</f>
        <v>648</v>
      </c>
      <c r="P362" s="53">
        <v>3.35</v>
      </c>
      <c r="Q362" s="71">
        <v>0</v>
      </c>
      <c r="R362" s="71">
        <f>SUM(O362*P362)</f>
        <v>2170.8000000000002</v>
      </c>
      <c r="S362" s="53">
        <v>0</v>
      </c>
      <c r="T362" s="34">
        <v>0</v>
      </c>
      <c r="U362" s="34">
        <f>N362+R362+T362</f>
        <v>23770.799999999999</v>
      </c>
      <c r="V362" s="53">
        <f>M362*200</f>
        <v>3600</v>
      </c>
      <c r="W362" s="53">
        <v>0</v>
      </c>
      <c r="X362" s="53">
        <v>0</v>
      </c>
      <c r="Y362" s="52">
        <f t="shared" si="38"/>
        <v>0</v>
      </c>
      <c r="Z362" s="46">
        <v>6160</v>
      </c>
      <c r="AA362" s="46" t="s">
        <v>576</v>
      </c>
      <c r="AB362" s="34">
        <f>V362+Y362+Z362</f>
        <v>9760</v>
      </c>
      <c r="AC362" s="34">
        <f>AB362+U362</f>
        <v>33530.800000000003</v>
      </c>
      <c r="AD362" s="57" t="s">
        <v>577</v>
      </c>
      <c r="AE362" s="74"/>
    </row>
    <row r="363" spans="1:31" s="31" customFormat="1" ht="36" hidden="1" customHeight="1" x14ac:dyDescent="0.2">
      <c r="A363" s="74" t="s">
        <v>574</v>
      </c>
      <c r="B363" s="74"/>
      <c r="C363" s="28" t="s">
        <v>77</v>
      </c>
      <c r="D363" s="28" t="s">
        <v>108</v>
      </c>
      <c r="E363" s="35" t="s">
        <v>104</v>
      </c>
      <c r="F363" s="35" t="s">
        <v>578</v>
      </c>
      <c r="G363" s="35" t="s">
        <v>491</v>
      </c>
      <c r="H363" s="248">
        <v>56</v>
      </c>
      <c r="I363" s="74" t="s">
        <v>37</v>
      </c>
      <c r="J363" s="100">
        <v>1200</v>
      </c>
      <c r="K363" s="100">
        <v>0</v>
      </c>
      <c r="L363" s="100">
        <v>18</v>
      </c>
      <c r="M363" s="52">
        <f>K363+L363</f>
        <v>18</v>
      </c>
      <c r="N363" s="34">
        <f t="shared" si="37"/>
        <v>21600</v>
      </c>
      <c r="O363" s="53">
        <f>SUM(36*M363)</f>
        <v>648</v>
      </c>
      <c r="P363" s="53">
        <v>3.35</v>
      </c>
      <c r="Q363" s="71">
        <v>0</v>
      </c>
      <c r="R363" s="71">
        <f>SUM(O363*P363)</f>
        <v>2170.8000000000002</v>
      </c>
      <c r="S363" s="53">
        <v>0</v>
      </c>
      <c r="T363" s="34">
        <v>0</v>
      </c>
      <c r="U363" s="34">
        <f>N363+R363+T363</f>
        <v>23770.799999999999</v>
      </c>
      <c r="V363" s="53">
        <f>M363*200</f>
        <v>3600</v>
      </c>
      <c r="W363" s="53">
        <v>0</v>
      </c>
      <c r="X363" s="53">
        <v>0</v>
      </c>
      <c r="Y363" s="52">
        <f t="shared" si="38"/>
        <v>0</v>
      </c>
      <c r="Z363" s="46">
        <v>0</v>
      </c>
      <c r="AA363" s="46" t="s">
        <v>579</v>
      </c>
      <c r="AB363" s="34">
        <f>V363+Y363+Z363</f>
        <v>3600</v>
      </c>
      <c r="AC363" s="34">
        <f>AB363+U363</f>
        <v>27370.799999999999</v>
      </c>
      <c r="AD363" s="57" t="s">
        <v>577</v>
      </c>
      <c r="AE363" s="74"/>
    </row>
    <row r="364" spans="1:31" s="31" customFormat="1" ht="29.25" hidden="1" customHeight="1" x14ac:dyDescent="0.2">
      <c r="A364" s="74" t="s">
        <v>574</v>
      </c>
      <c r="B364" s="74" t="s">
        <v>569</v>
      </c>
      <c r="C364" s="28" t="s">
        <v>77</v>
      </c>
      <c r="D364" s="28" t="s">
        <v>112</v>
      </c>
      <c r="E364" s="35" t="s">
        <v>112</v>
      </c>
      <c r="F364" s="35" t="s">
        <v>112</v>
      </c>
      <c r="G364" s="35" t="s">
        <v>114</v>
      </c>
      <c r="H364" s="248" t="s">
        <v>112</v>
      </c>
      <c r="I364" s="74" t="s">
        <v>112</v>
      </c>
      <c r="J364" s="100">
        <v>0</v>
      </c>
      <c r="K364" s="100">
        <v>0</v>
      </c>
      <c r="L364" s="100">
        <v>0</v>
      </c>
      <c r="M364" s="52">
        <v>0</v>
      </c>
      <c r="N364" s="81">
        <f t="shared" si="37"/>
        <v>0</v>
      </c>
      <c r="O364" s="82">
        <v>0</v>
      </c>
      <c r="P364" s="82">
        <v>0</v>
      </c>
      <c r="Q364" s="71">
        <v>0</v>
      </c>
      <c r="R364" s="83">
        <v>0</v>
      </c>
      <c r="S364" s="53">
        <v>0</v>
      </c>
      <c r="T364" s="34">
        <v>0</v>
      </c>
      <c r="U364" s="34">
        <f>N364+R364+T364</f>
        <v>0</v>
      </c>
      <c r="V364" s="53">
        <f>M364*200</f>
        <v>0</v>
      </c>
      <c r="W364" s="53">
        <v>0</v>
      </c>
      <c r="X364" s="53">
        <v>0</v>
      </c>
      <c r="Y364" s="52">
        <f t="shared" si="38"/>
        <v>0</v>
      </c>
      <c r="Z364" s="46">
        <v>0</v>
      </c>
      <c r="AA364" s="46"/>
      <c r="AB364" s="34">
        <v>0</v>
      </c>
      <c r="AC364" s="34">
        <f>AB364+U364</f>
        <v>0</v>
      </c>
      <c r="AD364" s="57" t="s">
        <v>577</v>
      </c>
      <c r="AE364" s="74"/>
    </row>
    <row r="365" spans="1:31" s="31" customFormat="1" ht="25" hidden="1" x14ac:dyDescent="0.2">
      <c r="A365" s="74" t="s">
        <v>574</v>
      </c>
      <c r="B365" s="74" t="s">
        <v>569</v>
      </c>
      <c r="C365" s="28" t="s">
        <v>77</v>
      </c>
      <c r="D365" s="28" t="s">
        <v>112</v>
      </c>
      <c r="E365" s="35" t="s">
        <v>112</v>
      </c>
      <c r="F365" s="35" t="s">
        <v>112</v>
      </c>
      <c r="G365" s="35" t="s">
        <v>116</v>
      </c>
      <c r="H365" s="248" t="s">
        <v>112</v>
      </c>
      <c r="I365" s="74" t="s">
        <v>112</v>
      </c>
      <c r="J365" s="100">
        <v>0</v>
      </c>
      <c r="K365" s="100">
        <v>0</v>
      </c>
      <c r="L365" s="100">
        <v>0</v>
      </c>
      <c r="M365" s="52">
        <v>0</v>
      </c>
      <c r="N365" s="81">
        <f t="shared" si="37"/>
        <v>0</v>
      </c>
      <c r="O365" s="82">
        <v>0</v>
      </c>
      <c r="P365" s="82">
        <v>0</v>
      </c>
      <c r="Q365" s="71">
        <v>0</v>
      </c>
      <c r="R365" s="83">
        <v>0</v>
      </c>
      <c r="S365" s="53">
        <v>0</v>
      </c>
      <c r="T365" s="34">
        <v>0</v>
      </c>
      <c r="U365" s="34">
        <f>N365+R365+T365</f>
        <v>0</v>
      </c>
      <c r="V365" s="53">
        <f>M365*200</f>
        <v>0</v>
      </c>
      <c r="W365" s="53">
        <v>0</v>
      </c>
      <c r="X365" s="53">
        <v>0</v>
      </c>
      <c r="Y365" s="52">
        <f t="shared" si="38"/>
        <v>0</v>
      </c>
      <c r="Z365" s="46">
        <v>0</v>
      </c>
      <c r="AA365" s="46"/>
      <c r="AB365" s="34">
        <v>0</v>
      </c>
      <c r="AC365" s="34">
        <f>AB365+U365</f>
        <v>0</v>
      </c>
      <c r="AD365" s="57" t="s">
        <v>577</v>
      </c>
      <c r="AE365" s="74"/>
    </row>
    <row r="366" spans="1:31" s="31" customFormat="1" ht="43" hidden="1" customHeight="1" x14ac:dyDescent="0.2">
      <c r="A366" s="74" t="s">
        <v>580</v>
      </c>
      <c r="B366" s="74"/>
      <c r="C366" s="28" t="s">
        <v>77</v>
      </c>
      <c r="D366" s="28" t="s">
        <v>103</v>
      </c>
      <c r="E366" s="35" t="s">
        <v>565</v>
      </c>
      <c r="F366" s="35" t="s">
        <v>581</v>
      </c>
      <c r="G366" s="99" t="s">
        <v>474</v>
      </c>
      <c r="H366" s="248">
        <v>42</v>
      </c>
      <c r="I366" s="74" t="s">
        <v>37</v>
      </c>
      <c r="J366" s="100">
        <v>1200</v>
      </c>
      <c r="K366" s="100">
        <v>0</v>
      </c>
      <c r="L366" s="100">
        <v>18</v>
      </c>
      <c r="M366" s="52">
        <f>K366+L366</f>
        <v>18</v>
      </c>
      <c r="N366" s="81">
        <f t="shared" si="37"/>
        <v>21600</v>
      </c>
      <c r="O366" s="53">
        <f>SUM(36*M366)</f>
        <v>648</v>
      </c>
      <c r="P366" s="53">
        <v>3.35</v>
      </c>
      <c r="Q366" s="71">
        <v>0</v>
      </c>
      <c r="R366" s="71">
        <f>SUM(O366*P366)</f>
        <v>2170.8000000000002</v>
      </c>
      <c r="S366" s="53">
        <v>0</v>
      </c>
      <c r="T366" s="34">
        <f>(M366*S366)</f>
        <v>0</v>
      </c>
      <c r="U366" s="34">
        <f>N366+R366+T366</f>
        <v>23770.799999999999</v>
      </c>
      <c r="V366" s="53">
        <f>M366*200</f>
        <v>3600</v>
      </c>
      <c r="W366" s="53">
        <v>0</v>
      </c>
      <c r="X366" s="53">
        <v>0</v>
      </c>
      <c r="Y366" s="52">
        <f t="shared" si="38"/>
        <v>0</v>
      </c>
      <c r="Z366" s="46">
        <v>6160</v>
      </c>
      <c r="AA366" s="46"/>
      <c r="AB366" s="34">
        <f>V366+Y366+Z366</f>
        <v>9760</v>
      </c>
      <c r="AC366" s="34">
        <f>AB366+U366</f>
        <v>33530.800000000003</v>
      </c>
      <c r="AD366" s="57" t="s">
        <v>582</v>
      </c>
      <c r="AE366" s="74" t="s">
        <v>583</v>
      </c>
    </row>
    <row r="367" spans="1:31" s="31" customFormat="1" ht="35.25" hidden="1" customHeight="1" x14ac:dyDescent="0.2">
      <c r="A367" s="74" t="s">
        <v>580</v>
      </c>
      <c r="B367" s="74" t="s">
        <v>569</v>
      </c>
      <c r="C367" s="28" t="s">
        <v>77</v>
      </c>
      <c r="D367" s="28" t="s">
        <v>112</v>
      </c>
      <c r="E367" s="35" t="s">
        <v>112</v>
      </c>
      <c r="F367" s="35" t="s">
        <v>112</v>
      </c>
      <c r="G367" s="35" t="s">
        <v>114</v>
      </c>
      <c r="H367" s="248" t="s">
        <v>112</v>
      </c>
      <c r="I367" s="74" t="s">
        <v>112</v>
      </c>
      <c r="J367" s="100">
        <v>0</v>
      </c>
      <c r="K367" s="100">
        <v>0</v>
      </c>
      <c r="L367" s="100">
        <v>0</v>
      </c>
      <c r="M367" s="52">
        <v>0</v>
      </c>
      <c r="N367" s="81">
        <v>0</v>
      </c>
      <c r="O367" s="82">
        <v>0</v>
      </c>
      <c r="P367" s="53">
        <v>0</v>
      </c>
      <c r="Q367" s="71">
        <v>0</v>
      </c>
      <c r="R367" s="71">
        <v>0</v>
      </c>
      <c r="S367" s="34">
        <v>0</v>
      </c>
      <c r="T367" s="34">
        <v>0</v>
      </c>
      <c r="U367" s="34">
        <f>N367+R367+T367</f>
        <v>0</v>
      </c>
      <c r="V367" s="53">
        <v>0</v>
      </c>
      <c r="W367" s="53">
        <v>0</v>
      </c>
      <c r="X367" s="52">
        <v>0</v>
      </c>
      <c r="Y367" s="46">
        <v>0</v>
      </c>
      <c r="Z367" s="34">
        <v>0</v>
      </c>
      <c r="AA367" s="34"/>
      <c r="AB367" s="34">
        <f>V367+Y367+Z367</f>
        <v>0</v>
      </c>
      <c r="AC367" s="34">
        <f>AB367+U367</f>
        <v>0</v>
      </c>
      <c r="AD367" s="57" t="s">
        <v>582</v>
      </c>
      <c r="AE367" s="74"/>
    </row>
    <row r="368" spans="1:31" s="31" customFormat="1" ht="36" hidden="1" customHeight="1" x14ac:dyDescent="0.2">
      <c r="A368" s="74" t="s">
        <v>580</v>
      </c>
      <c r="B368" s="74" t="s">
        <v>569</v>
      </c>
      <c r="C368" s="28" t="s">
        <v>77</v>
      </c>
      <c r="D368" s="28" t="s">
        <v>112</v>
      </c>
      <c r="E368" s="35" t="s">
        <v>112</v>
      </c>
      <c r="F368" s="35" t="s">
        <v>112</v>
      </c>
      <c r="G368" s="35" t="s">
        <v>116</v>
      </c>
      <c r="H368" s="248" t="s">
        <v>112</v>
      </c>
      <c r="I368" s="74" t="s">
        <v>112</v>
      </c>
      <c r="J368" s="100">
        <v>0</v>
      </c>
      <c r="K368" s="100">
        <v>0</v>
      </c>
      <c r="L368" s="100">
        <v>0</v>
      </c>
      <c r="M368" s="52">
        <v>0</v>
      </c>
      <c r="N368" s="34">
        <v>0</v>
      </c>
      <c r="O368" s="53">
        <v>0</v>
      </c>
      <c r="P368" s="53">
        <v>0</v>
      </c>
      <c r="Q368" s="71">
        <v>0</v>
      </c>
      <c r="R368" s="71">
        <v>0</v>
      </c>
      <c r="S368" s="53">
        <v>0</v>
      </c>
      <c r="T368" s="34">
        <v>0</v>
      </c>
      <c r="U368" s="34">
        <f>N368+R368+T368</f>
        <v>0</v>
      </c>
      <c r="V368" s="53">
        <v>0</v>
      </c>
      <c r="W368" s="53">
        <v>0</v>
      </c>
      <c r="X368" s="53">
        <v>0</v>
      </c>
      <c r="Y368" s="52">
        <v>0</v>
      </c>
      <c r="Z368" s="46">
        <v>0</v>
      </c>
      <c r="AA368" s="46"/>
      <c r="AB368" s="34">
        <v>0</v>
      </c>
      <c r="AC368" s="34">
        <f>AB368+U368</f>
        <v>0</v>
      </c>
      <c r="AD368" s="57" t="s">
        <v>582</v>
      </c>
      <c r="AE368" s="74"/>
    </row>
    <row r="369" spans="1:33" s="31" customFormat="1" ht="34" hidden="1" customHeight="1" x14ac:dyDescent="0.2">
      <c r="A369" s="74" t="s">
        <v>584</v>
      </c>
      <c r="B369" s="74"/>
      <c r="C369" s="28" t="s">
        <v>77</v>
      </c>
      <c r="D369" s="28" t="s">
        <v>103</v>
      </c>
      <c r="E369" s="35" t="s">
        <v>565</v>
      </c>
      <c r="F369" s="35" t="s">
        <v>581</v>
      </c>
      <c r="G369" s="99" t="s">
        <v>474</v>
      </c>
      <c r="H369" s="248">
        <v>42</v>
      </c>
      <c r="I369" s="74" t="s">
        <v>37</v>
      </c>
      <c r="J369" s="100">
        <v>1200</v>
      </c>
      <c r="K369" s="100">
        <v>0</v>
      </c>
      <c r="L369" s="100">
        <v>4</v>
      </c>
      <c r="M369" s="52">
        <f>K369+L369</f>
        <v>4</v>
      </c>
      <c r="N369" s="81">
        <f>(J369*M369)</f>
        <v>4800</v>
      </c>
      <c r="O369" s="53">
        <f>SUM(36*M369)</f>
        <v>144</v>
      </c>
      <c r="P369" s="53">
        <v>3.35</v>
      </c>
      <c r="Q369" s="71">
        <v>0</v>
      </c>
      <c r="R369" s="71">
        <f>SUM(O369*P369)</f>
        <v>482.40000000000003</v>
      </c>
      <c r="S369" s="53">
        <v>0</v>
      </c>
      <c r="T369" s="34">
        <v>0</v>
      </c>
      <c r="U369" s="34">
        <f>N369+R369+T369</f>
        <v>5282.4</v>
      </c>
      <c r="V369" s="53">
        <f>M369*200</f>
        <v>800</v>
      </c>
      <c r="W369" s="53">
        <v>0</v>
      </c>
      <c r="X369" s="53">
        <v>0</v>
      </c>
      <c r="Y369" s="52">
        <f>SUM(X369*W369)</f>
        <v>0</v>
      </c>
      <c r="Z369" s="46">
        <v>0</v>
      </c>
      <c r="AA369" s="46"/>
      <c r="AB369" s="34">
        <f>V369+Y369+Z369</f>
        <v>800</v>
      </c>
      <c r="AC369" s="34">
        <f>AB369+U369</f>
        <v>6082.4</v>
      </c>
      <c r="AD369" s="57" t="s">
        <v>584</v>
      </c>
      <c r="AE369" s="74"/>
    </row>
    <row r="370" spans="1:33" ht="32.25" hidden="1" customHeight="1" x14ac:dyDescent="0.25">
      <c r="A370" s="136"/>
      <c r="B370" s="136"/>
      <c r="C370" s="137"/>
      <c r="D370" s="137"/>
      <c r="E370" s="138"/>
      <c r="F370" s="139"/>
      <c r="G370" s="138" t="s">
        <v>585</v>
      </c>
      <c r="H370" s="250"/>
      <c r="I370" s="137"/>
      <c r="J370" s="140"/>
      <c r="K370" s="140">
        <f t="shared" ref="K370:AC370" si="39">SUM(K2:K369)</f>
        <v>1627</v>
      </c>
      <c r="L370" s="140">
        <f t="shared" si="39"/>
        <v>2987</v>
      </c>
      <c r="M370" s="141">
        <f t="shared" si="39"/>
        <v>4614</v>
      </c>
      <c r="N370" s="140">
        <f t="shared" si="39"/>
        <v>3382884</v>
      </c>
      <c r="O370" s="140">
        <f t="shared" si="39"/>
        <v>8596</v>
      </c>
      <c r="P370" s="140">
        <f t="shared" si="39"/>
        <v>13626.850000000004</v>
      </c>
      <c r="Q370" s="140">
        <f t="shared" si="39"/>
        <v>102.80000000000038</v>
      </c>
      <c r="R370" s="140">
        <f t="shared" si="39"/>
        <v>154510.59999999995</v>
      </c>
      <c r="S370" s="140">
        <f t="shared" si="39"/>
        <v>22779</v>
      </c>
      <c r="T370" s="140">
        <f t="shared" si="39"/>
        <v>751642</v>
      </c>
      <c r="U370" s="142">
        <f t="shared" si="39"/>
        <v>4289036.6000000015</v>
      </c>
      <c r="V370" s="140">
        <f t="shared" si="39"/>
        <v>967400</v>
      </c>
      <c r="W370" s="140">
        <f t="shared" si="39"/>
        <v>1655</v>
      </c>
      <c r="X370" s="140">
        <f t="shared" si="39"/>
        <v>88110.010000000009</v>
      </c>
      <c r="Y370" s="140">
        <f t="shared" si="39"/>
        <v>757224.52</v>
      </c>
      <c r="Z370" s="140">
        <f t="shared" si="39"/>
        <v>97459</v>
      </c>
      <c r="AA370" s="140">
        <f t="shared" si="39"/>
        <v>40738</v>
      </c>
      <c r="AB370" s="142">
        <f t="shared" si="39"/>
        <v>1822083.52</v>
      </c>
      <c r="AC370" s="140">
        <f t="shared" si="39"/>
        <v>6111120.120000002</v>
      </c>
      <c r="AD370" s="144"/>
      <c r="AE370" s="74"/>
      <c r="AG370" s="145" t="s">
        <v>32</v>
      </c>
    </row>
    <row r="371" spans="1:33" s="31" customFormat="1" ht="52.5" hidden="1" customHeight="1" x14ac:dyDescent="0.2">
      <c r="A371" s="146"/>
      <c r="B371" s="146"/>
      <c r="C371" s="147"/>
      <c r="D371" s="147"/>
      <c r="E371" s="148"/>
      <c r="F371" s="149"/>
      <c r="G371" s="148"/>
      <c r="H371" s="251"/>
      <c r="I371" s="147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1"/>
      <c r="W371" s="151"/>
      <c r="X371" s="151"/>
      <c r="Y371" s="151"/>
      <c r="Z371" s="151"/>
      <c r="AA371" s="151"/>
      <c r="AB371" s="151"/>
      <c r="AC371" s="151"/>
      <c r="AD371" s="144"/>
      <c r="AE371" s="152"/>
    </row>
    <row r="372" spans="1:33" s="31" customFormat="1" ht="24" hidden="1" customHeight="1" x14ac:dyDescent="0.2">
      <c r="A372" s="146"/>
      <c r="B372" s="146"/>
      <c r="C372" s="147"/>
      <c r="D372" s="147"/>
      <c r="E372" s="148"/>
      <c r="F372" s="149"/>
      <c r="G372" s="148"/>
      <c r="H372" s="251"/>
      <c r="I372" s="147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257" t="s">
        <v>586</v>
      </c>
      <c r="W372" s="257"/>
      <c r="X372" s="257"/>
      <c r="Y372" s="257"/>
      <c r="Z372" s="257"/>
      <c r="AA372" s="257"/>
      <c r="AB372" s="257"/>
      <c r="AC372" s="258"/>
      <c r="AD372" s="144"/>
      <c r="AE372" s="152"/>
    </row>
    <row r="373" spans="1:33" ht="21" hidden="1" customHeight="1" x14ac:dyDescent="0.2">
      <c r="A373" s="152"/>
      <c r="B373" s="152"/>
      <c r="C373" s="108"/>
      <c r="D373" s="108"/>
      <c r="E373" s="108"/>
      <c r="F373" s="153"/>
      <c r="G373" s="108"/>
      <c r="H373" s="252"/>
      <c r="I373" s="108"/>
      <c r="J373" s="108"/>
      <c r="K373" s="108"/>
      <c r="L373" s="108"/>
      <c r="M373" s="98"/>
      <c r="N373" s="61"/>
      <c r="O373" s="108"/>
      <c r="P373" s="109"/>
      <c r="Q373" s="154"/>
      <c r="R373" s="155"/>
      <c r="S373" s="108"/>
      <c r="T373" s="108"/>
      <c r="U373" s="157"/>
      <c r="V373" s="255" t="s">
        <v>587</v>
      </c>
      <c r="W373" s="256"/>
      <c r="X373" s="256"/>
      <c r="Y373" s="256"/>
      <c r="Z373" s="256"/>
      <c r="AA373" s="256"/>
      <c r="AB373" s="256"/>
      <c r="AC373" s="256"/>
      <c r="AD373" s="158"/>
      <c r="AE373" s="159"/>
    </row>
    <row r="374" spans="1:33" ht="21.75" hidden="1" customHeight="1" x14ac:dyDescent="0.2">
      <c r="A374" s="152"/>
      <c r="B374" s="152"/>
      <c r="C374" s="108"/>
      <c r="D374" s="108"/>
      <c r="E374" s="108"/>
      <c r="F374" s="153"/>
      <c r="G374" s="108"/>
      <c r="H374" s="252"/>
      <c r="I374" s="108"/>
      <c r="J374" s="108"/>
      <c r="K374" s="108"/>
      <c r="L374" s="108"/>
      <c r="M374" s="98"/>
      <c r="N374" s="112"/>
      <c r="O374" s="108"/>
      <c r="P374" s="109"/>
      <c r="Q374" s="154"/>
      <c r="R374" s="58"/>
      <c r="S374" s="108"/>
      <c r="T374" s="157"/>
      <c r="U374" s="157"/>
      <c r="V374" s="255" t="s">
        <v>588</v>
      </c>
      <c r="W374" s="256"/>
      <c r="X374" s="256"/>
      <c r="Y374" s="256"/>
      <c r="Z374" s="256"/>
      <c r="AA374" s="256"/>
      <c r="AB374" s="256"/>
      <c r="AC374" s="256"/>
      <c r="AD374" s="158"/>
      <c r="AE374" s="159"/>
    </row>
    <row r="375" spans="1:33" ht="21" hidden="1" customHeight="1" x14ac:dyDescent="0.2">
      <c r="A375" s="152"/>
      <c r="B375" s="152"/>
      <c r="C375" s="108"/>
      <c r="D375" s="108"/>
      <c r="E375" s="108"/>
      <c r="F375" s="153"/>
      <c r="G375" s="108"/>
      <c r="H375" s="252"/>
      <c r="I375" s="108"/>
      <c r="J375" s="108"/>
      <c r="K375" s="108"/>
      <c r="L375" s="108"/>
      <c r="M375" s="98"/>
      <c r="N375" s="61"/>
      <c r="O375" s="108"/>
      <c r="P375" s="109"/>
      <c r="Q375" s="154"/>
      <c r="R375" s="160"/>
      <c r="S375" s="108"/>
      <c r="T375" s="157"/>
      <c r="U375" s="157"/>
      <c r="V375" s="255" t="s">
        <v>589</v>
      </c>
      <c r="W375" s="256"/>
      <c r="X375" s="256"/>
      <c r="Y375" s="256"/>
      <c r="Z375" s="256"/>
      <c r="AA375" s="256"/>
      <c r="AB375" s="256"/>
      <c r="AC375" s="256"/>
      <c r="AD375" s="158"/>
      <c r="AE375" s="159"/>
    </row>
    <row r="376" spans="1:33" ht="22.5" hidden="1" customHeight="1" x14ac:dyDescent="0.2">
      <c r="A376" s="152"/>
      <c r="B376" s="152"/>
      <c r="C376" s="108"/>
      <c r="D376" s="108"/>
      <c r="E376" s="108"/>
      <c r="F376" s="153"/>
      <c r="G376" s="108"/>
      <c r="H376" s="252"/>
      <c r="I376" s="108"/>
      <c r="J376" s="108"/>
      <c r="K376" s="108"/>
      <c r="L376" s="108"/>
      <c r="M376" s="32"/>
      <c r="N376" s="108"/>
      <c r="O376" s="108"/>
      <c r="P376" s="109"/>
      <c r="Q376" s="154"/>
      <c r="R376" s="154"/>
      <c r="S376" s="108"/>
      <c r="T376" s="157"/>
      <c r="U376" s="157"/>
      <c r="V376" s="255" t="s">
        <v>590</v>
      </c>
      <c r="W376" s="256"/>
      <c r="X376" s="256"/>
      <c r="Y376" s="256"/>
      <c r="Z376" s="256"/>
      <c r="AA376" s="256"/>
      <c r="AB376" s="256"/>
      <c r="AC376" s="256"/>
      <c r="AD376" s="158"/>
      <c r="AE376" s="161" t="s">
        <v>32</v>
      </c>
    </row>
    <row r="377" spans="1:33" ht="21.75" hidden="1" customHeight="1" x14ac:dyDescent="0.2">
      <c r="A377" s="152"/>
      <c r="B377" s="152"/>
      <c r="C377" s="108"/>
      <c r="D377" s="108"/>
      <c r="E377" s="108"/>
      <c r="F377" s="153"/>
      <c r="G377" s="108"/>
      <c r="H377" s="252"/>
      <c r="I377" s="108"/>
      <c r="J377" s="108"/>
      <c r="K377" s="108"/>
      <c r="L377" s="108"/>
      <c r="M377" s="32"/>
      <c r="N377" s="108"/>
      <c r="O377" s="108"/>
      <c r="P377" s="109"/>
      <c r="Q377" s="154"/>
      <c r="R377" s="154"/>
      <c r="S377" s="108"/>
      <c r="T377" s="157"/>
      <c r="U377" s="157"/>
      <c r="V377" s="255" t="s">
        <v>591</v>
      </c>
      <c r="W377" s="256"/>
      <c r="X377" s="256"/>
      <c r="Y377" s="256"/>
      <c r="Z377" s="256"/>
      <c r="AA377" s="256"/>
      <c r="AB377" s="256"/>
      <c r="AC377" s="256"/>
      <c r="AD377" s="162" t="s">
        <v>32</v>
      </c>
      <c r="AE377" s="159"/>
    </row>
    <row r="378" spans="1:33" ht="20.25" hidden="1" customHeight="1" x14ac:dyDescent="0.2">
      <c r="A378" s="152"/>
      <c r="B378" s="152"/>
      <c r="C378" s="108"/>
      <c r="D378" s="108"/>
      <c r="E378" s="108"/>
      <c r="F378" s="153"/>
      <c r="G378" s="108"/>
      <c r="H378" s="252"/>
      <c r="I378" s="108"/>
      <c r="J378" s="108"/>
      <c r="K378" s="108"/>
      <c r="L378" s="108"/>
      <c r="M378" s="32"/>
      <c r="N378" s="108"/>
      <c r="O378" s="108"/>
      <c r="P378" s="109"/>
      <c r="Q378" s="154"/>
      <c r="R378" s="154"/>
      <c r="S378" s="108"/>
      <c r="T378" s="157"/>
      <c r="U378" s="157"/>
      <c r="V378" s="255" t="s">
        <v>592</v>
      </c>
      <c r="W378" s="256"/>
      <c r="X378" s="256"/>
      <c r="Y378" s="256"/>
      <c r="Z378" s="256"/>
      <c r="AA378" s="256"/>
      <c r="AB378" s="256"/>
      <c r="AC378" s="256"/>
      <c r="AD378" s="158"/>
      <c r="AE378" s="159"/>
    </row>
    <row r="379" spans="1:33" ht="24.75" hidden="1" customHeight="1" x14ac:dyDescent="0.2">
      <c r="A379" s="152"/>
      <c r="B379" s="152"/>
      <c r="C379" s="108"/>
      <c r="D379" s="108"/>
      <c r="E379" s="108"/>
      <c r="F379" s="153"/>
      <c r="G379" s="108"/>
      <c r="H379" s="252"/>
      <c r="I379" s="108"/>
      <c r="J379" s="108"/>
      <c r="K379" s="108"/>
      <c r="L379" s="108"/>
      <c r="M379" s="32"/>
      <c r="N379" s="108"/>
      <c r="O379" s="108"/>
      <c r="P379" s="109"/>
      <c r="Q379" s="154"/>
      <c r="R379" s="154"/>
      <c r="S379" s="108"/>
      <c r="T379" s="157"/>
      <c r="U379" s="157"/>
      <c r="V379" s="255" t="s">
        <v>593</v>
      </c>
      <c r="W379" s="256"/>
      <c r="X379" s="256"/>
      <c r="Y379" s="256"/>
      <c r="Z379" s="256"/>
      <c r="AA379" s="256"/>
      <c r="AB379" s="256"/>
      <c r="AC379" s="256"/>
      <c r="AD379" s="158"/>
      <c r="AE379" s="159"/>
    </row>
    <row r="380" spans="1:33" ht="17" hidden="1" customHeight="1" x14ac:dyDescent="0.2">
      <c r="A380" s="152"/>
      <c r="B380" s="152"/>
      <c r="C380" s="108"/>
      <c r="D380" s="108"/>
      <c r="E380" s="108"/>
      <c r="F380" s="153"/>
      <c r="G380" s="108"/>
      <c r="H380" s="252"/>
      <c r="I380" s="108"/>
      <c r="J380" s="108"/>
      <c r="K380" s="108"/>
      <c r="L380" s="108"/>
      <c r="M380" s="32"/>
      <c r="N380" s="108"/>
      <c r="O380" s="108"/>
      <c r="P380" s="109"/>
      <c r="Q380" s="154"/>
      <c r="R380" s="154"/>
      <c r="S380" s="108"/>
      <c r="T380" s="157"/>
      <c r="U380" s="157"/>
      <c r="V380" s="255" t="s">
        <v>594</v>
      </c>
      <c r="W380" s="256"/>
      <c r="X380" s="256"/>
      <c r="Y380" s="256"/>
      <c r="Z380" s="256"/>
      <c r="AA380" s="256"/>
      <c r="AB380" s="256"/>
      <c r="AC380" s="256"/>
      <c r="AD380" s="158"/>
      <c r="AE380" s="159"/>
    </row>
    <row r="381" spans="1:33" ht="17" x14ac:dyDescent="0.2">
      <c r="A381" s="264" t="s">
        <v>768</v>
      </c>
      <c r="B381" s="264"/>
      <c r="C381" s="265"/>
      <c r="D381" s="265"/>
      <c r="E381" s="265"/>
      <c r="F381" s="266"/>
      <c r="G381" s="265"/>
      <c r="H381" s="267"/>
      <c r="I381" s="265"/>
      <c r="J381" s="265"/>
      <c r="K381" s="265"/>
      <c r="L381" s="265"/>
      <c r="M381" s="265"/>
      <c r="N381" s="265"/>
      <c r="O381" s="265"/>
      <c r="P381" s="268"/>
      <c r="Q381" s="269"/>
      <c r="R381" s="269"/>
      <c r="S381" s="265"/>
      <c r="T381" s="265"/>
      <c r="U381" s="265"/>
      <c r="V381" s="272"/>
      <c r="W381" s="272"/>
      <c r="X381" s="272"/>
      <c r="Y381" s="272"/>
      <c r="Z381" s="272"/>
      <c r="AB381" s="273">
        <v>201042</v>
      </c>
      <c r="AC381" s="108"/>
      <c r="AD381" s="158"/>
      <c r="AE381" s="159"/>
      <c r="AF381" s="108"/>
      <c r="AG381" s="108"/>
    </row>
    <row r="382" spans="1:33" x14ac:dyDescent="0.2">
      <c r="A382" s="152"/>
      <c r="B382" s="152"/>
      <c r="C382" s="108"/>
      <c r="D382" s="108"/>
      <c r="E382" s="108"/>
      <c r="F382" s="153"/>
      <c r="G382" s="108"/>
      <c r="H382" s="252"/>
      <c r="I382" s="108"/>
      <c r="J382" s="108"/>
      <c r="K382" s="108"/>
      <c r="L382" s="108"/>
      <c r="M382" s="32"/>
      <c r="N382" s="108"/>
      <c r="O382" s="108"/>
      <c r="P382" s="109"/>
      <c r="Q382" s="154"/>
      <c r="R382" s="154"/>
      <c r="S382" s="108"/>
      <c r="T382" s="108"/>
      <c r="U382" s="108"/>
      <c r="V382" s="108"/>
      <c r="W382" s="108"/>
      <c r="X382" s="32"/>
      <c r="Y382" s="108"/>
      <c r="Z382" s="108"/>
      <c r="AB382" s="108"/>
      <c r="AC382" s="108"/>
      <c r="AD382" s="158"/>
      <c r="AE382" s="159"/>
      <c r="AF382" s="108"/>
      <c r="AG382" s="108"/>
    </row>
    <row r="383" spans="1:33" x14ac:dyDescent="0.2">
      <c r="A383" s="152"/>
      <c r="B383" s="152"/>
      <c r="C383" s="108"/>
      <c r="D383" s="108"/>
      <c r="E383" s="108"/>
      <c r="F383" s="153"/>
      <c r="G383" s="108"/>
      <c r="H383" s="252"/>
      <c r="I383" s="108"/>
      <c r="J383" s="108"/>
      <c r="K383" s="108"/>
      <c r="L383" s="108"/>
      <c r="M383" s="32"/>
      <c r="N383" s="108"/>
      <c r="O383" s="108"/>
      <c r="P383" s="109"/>
      <c r="Q383" s="154"/>
      <c r="R383" s="154"/>
      <c r="S383" s="108"/>
      <c r="T383" s="108"/>
      <c r="U383" s="108"/>
      <c r="V383" s="108"/>
      <c r="W383" s="108"/>
      <c r="X383" s="32"/>
      <c r="Y383" s="108"/>
      <c r="Z383" s="108"/>
      <c r="AB383" s="108"/>
      <c r="AC383" s="108"/>
      <c r="AD383" s="158"/>
      <c r="AE383" s="159"/>
      <c r="AF383" s="108"/>
      <c r="AG383" s="108"/>
    </row>
    <row r="384" spans="1:33" x14ac:dyDescent="0.2">
      <c r="A384" s="152"/>
      <c r="B384" s="152"/>
      <c r="C384" s="108"/>
      <c r="D384" s="108"/>
      <c r="E384" s="108"/>
      <c r="F384" s="153"/>
      <c r="G384" s="108"/>
      <c r="H384" s="252"/>
      <c r="I384" s="108"/>
      <c r="J384" s="108"/>
      <c r="K384" s="108"/>
      <c r="L384" s="108"/>
      <c r="M384" s="32"/>
      <c r="N384" s="108"/>
      <c r="O384" s="108"/>
      <c r="P384" s="109"/>
      <c r="Q384" s="154"/>
      <c r="R384" s="154"/>
      <c r="S384" s="108"/>
      <c r="T384" s="108"/>
      <c r="U384" s="108"/>
      <c r="V384" s="108"/>
      <c r="W384" s="108"/>
      <c r="X384" s="32"/>
      <c r="Y384" s="108"/>
      <c r="Z384" s="108"/>
      <c r="AB384" s="108"/>
      <c r="AC384" s="108"/>
      <c r="AD384" s="158"/>
      <c r="AE384" s="159"/>
      <c r="AF384" s="108"/>
      <c r="AG384" s="108"/>
    </row>
    <row r="385" spans="1:33" x14ac:dyDescent="0.2">
      <c r="A385" s="152"/>
      <c r="B385" s="152"/>
      <c r="C385" s="108"/>
      <c r="D385" s="108"/>
      <c r="E385" s="108"/>
      <c r="F385" s="153"/>
      <c r="G385" s="108"/>
      <c r="H385" s="252"/>
      <c r="I385" s="108"/>
      <c r="J385" s="108"/>
      <c r="K385" s="108"/>
      <c r="L385" s="108"/>
      <c r="M385" s="32"/>
      <c r="N385" s="108"/>
      <c r="O385" s="108"/>
      <c r="P385" s="109"/>
      <c r="Q385" s="154"/>
      <c r="R385" s="154"/>
      <c r="S385" s="108"/>
      <c r="T385" s="108"/>
      <c r="U385" s="108"/>
      <c r="V385" s="108"/>
      <c r="W385" s="108"/>
      <c r="X385" s="32"/>
      <c r="Y385" s="108"/>
      <c r="Z385" s="108"/>
      <c r="AB385" s="108"/>
      <c r="AC385" s="108"/>
      <c r="AD385" s="158"/>
      <c r="AE385" s="159"/>
      <c r="AF385" s="108"/>
      <c r="AG385" s="108"/>
    </row>
    <row r="386" spans="1:33" x14ac:dyDescent="0.2">
      <c r="A386" s="152"/>
      <c r="B386" s="152"/>
      <c r="C386" s="108"/>
      <c r="D386" s="108"/>
      <c r="E386" s="108"/>
      <c r="F386" s="153"/>
      <c r="G386" s="108"/>
      <c r="H386" s="252"/>
      <c r="I386" s="108"/>
      <c r="J386" s="108"/>
      <c r="K386" s="108"/>
      <c r="L386" s="108"/>
      <c r="M386" s="32"/>
      <c r="N386" s="108"/>
      <c r="O386" s="108"/>
      <c r="P386" s="109"/>
      <c r="Q386" s="154"/>
      <c r="R386" s="154"/>
      <c r="S386" s="108"/>
      <c r="T386" s="108"/>
      <c r="U386" s="108"/>
      <c r="V386" s="108"/>
      <c r="W386" s="108"/>
      <c r="X386" s="32"/>
      <c r="Y386" s="108"/>
      <c r="Z386" s="108"/>
      <c r="AB386" s="108"/>
      <c r="AC386" s="108"/>
      <c r="AD386" s="158"/>
      <c r="AE386" s="159"/>
      <c r="AF386" s="108"/>
      <c r="AG386" s="108"/>
    </row>
    <row r="387" spans="1:33" x14ac:dyDescent="0.2">
      <c r="A387" s="152"/>
      <c r="B387" s="152"/>
      <c r="C387" s="108"/>
      <c r="D387" s="108"/>
      <c r="E387" s="108"/>
      <c r="F387" s="153"/>
      <c r="G387" s="108"/>
      <c r="H387" s="252"/>
      <c r="I387" s="108"/>
      <c r="J387" s="108"/>
      <c r="K387" s="108"/>
      <c r="L387" s="108"/>
      <c r="M387" s="32"/>
      <c r="N387" s="108"/>
      <c r="O387" s="108"/>
      <c r="P387" s="109"/>
      <c r="Q387" s="154"/>
      <c r="R387" s="154"/>
      <c r="S387" s="108"/>
      <c r="T387" s="108"/>
      <c r="U387" s="108"/>
      <c r="V387" s="108"/>
      <c r="W387" s="108"/>
      <c r="X387" s="32"/>
      <c r="Y387" s="108"/>
      <c r="Z387" s="108"/>
      <c r="AB387" s="108"/>
      <c r="AC387" s="108"/>
      <c r="AD387" s="158"/>
      <c r="AE387" s="159"/>
      <c r="AF387" s="108"/>
      <c r="AG387" s="108"/>
    </row>
    <row r="388" spans="1:33" x14ac:dyDescent="0.2">
      <c r="A388" s="152"/>
      <c r="B388" s="152"/>
      <c r="C388" s="108"/>
      <c r="D388" s="108"/>
      <c r="E388" s="108"/>
      <c r="F388" s="153"/>
      <c r="G388" s="108"/>
      <c r="H388" s="252"/>
      <c r="I388" s="108"/>
      <c r="J388" s="108"/>
      <c r="K388" s="108"/>
      <c r="L388" s="108"/>
      <c r="M388" s="32"/>
      <c r="N388" s="108"/>
      <c r="O388" s="108"/>
      <c r="P388" s="109"/>
      <c r="Q388" s="154"/>
      <c r="R388" s="154"/>
      <c r="S388" s="108"/>
      <c r="T388" s="108"/>
      <c r="U388" s="108"/>
      <c r="V388" s="108"/>
      <c r="W388" s="108"/>
      <c r="X388" s="32"/>
      <c r="Y388" s="108"/>
      <c r="Z388" s="108"/>
      <c r="AB388" s="108"/>
      <c r="AC388" s="108"/>
      <c r="AD388" s="158"/>
      <c r="AE388" s="159"/>
      <c r="AF388" s="108"/>
      <c r="AG388" s="108"/>
    </row>
    <row r="389" spans="1:33" x14ac:dyDescent="0.2">
      <c r="A389" s="152"/>
      <c r="B389" s="152"/>
      <c r="C389" s="108"/>
      <c r="D389" s="108"/>
      <c r="E389" s="108"/>
      <c r="F389" s="153"/>
      <c r="G389" s="108"/>
      <c r="H389" s="252"/>
      <c r="I389" s="108"/>
      <c r="J389" s="108"/>
      <c r="K389" s="108"/>
      <c r="L389" s="108"/>
      <c r="M389" s="32"/>
      <c r="N389" s="108"/>
      <c r="O389" s="108"/>
      <c r="P389" s="109"/>
      <c r="Q389" s="154"/>
      <c r="R389" s="154"/>
      <c r="S389" s="108"/>
      <c r="T389" s="108"/>
      <c r="U389" s="108"/>
      <c r="V389" s="108"/>
      <c r="W389" s="108"/>
      <c r="X389" s="32"/>
      <c r="Y389" s="108"/>
      <c r="Z389" s="108"/>
      <c r="AB389" s="108"/>
      <c r="AC389" s="108"/>
      <c r="AD389" s="158"/>
      <c r="AE389" s="159"/>
      <c r="AF389" s="108"/>
      <c r="AG389" s="108"/>
    </row>
    <row r="390" spans="1:33" x14ac:dyDescent="0.2">
      <c r="A390" s="152"/>
      <c r="B390" s="152"/>
      <c r="C390" s="108"/>
      <c r="D390" s="108"/>
      <c r="E390" s="108"/>
      <c r="F390" s="153"/>
      <c r="G390" s="108"/>
      <c r="H390" s="252"/>
      <c r="I390" s="108"/>
      <c r="J390" s="108"/>
      <c r="K390" s="108"/>
      <c r="L390" s="108"/>
      <c r="M390" s="32"/>
      <c r="N390" s="108"/>
      <c r="O390" s="108"/>
      <c r="P390" s="109"/>
      <c r="Q390" s="154"/>
      <c r="R390" s="154"/>
      <c r="S390" s="108"/>
      <c r="T390" s="108"/>
      <c r="U390" s="108"/>
      <c r="V390" s="108"/>
      <c r="W390" s="108"/>
      <c r="X390" s="32"/>
      <c r="Y390" s="108"/>
      <c r="Z390" s="108"/>
      <c r="AB390" s="108"/>
      <c r="AC390" s="108"/>
      <c r="AD390" s="158"/>
      <c r="AE390" s="159"/>
      <c r="AF390" s="108"/>
      <c r="AG390" s="108"/>
    </row>
    <row r="391" spans="1:33" x14ac:dyDescent="0.2">
      <c r="A391" s="152"/>
      <c r="B391" s="152"/>
      <c r="C391" s="108"/>
      <c r="D391" s="108"/>
      <c r="E391" s="108"/>
      <c r="F391" s="153"/>
      <c r="G391" s="108"/>
      <c r="H391" s="252"/>
      <c r="I391" s="108"/>
      <c r="J391" s="108"/>
      <c r="K391" s="108"/>
      <c r="L391" s="108"/>
      <c r="M391" s="32"/>
      <c r="N391" s="108"/>
      <c r="O391" s="108"/>
      <c r="P391" s="109"/>
      <c r="Q391" s="154"/>
      <c r="R391" s="154"/>
      <c r="S391" s="108"/>
      <c r="T391" s="108"/>
      <c r="U391" s="108"/>
      <c r="V391" s="108"/>
      <c r="W391" s="108"/>
      <c r="X391" s="32"/>
      <c r="Y391" s="108"/>
      <c r="Z391" s="108"/>
      <c r="AB391" s="108"/>
      <c r="AC391" s="108"/>
      <c r="AD391" s="158"/>
      <c r="AE391" s="159"/>
      <c r="AF391" s="108"/>
      <c r="AG391" s="108"/>
    </row>
    <row r="392" spans="1:33" x14ac:dyDescent="0.2">
      <c r="A392" s="152"/>
      <c r="B392" s="152"/>
      <c r="C392" s="108"/>
      <c r="D392" s="108"/>
      <c r="E392" s="108"/>
      <c r="F392" s="153"/>
      <c r="G392" s="108"/>
      <c r="H392" s="252"/>
      <c r="I392" s="108"/>
      <c r="J392" s="108"/>
      <c r="K392" s="108"/>
      <c r="L392" s="108"/>
      <c r="M392" s="32"/>
      <c r="N392" s="108"/>
      <c r="O392" s="108"/>
      <c r="P392" s="109"/>
      <c r="Q392" s="154"/>
      <c r="R392" s="154"/>
      <c r="S392" s="108"/>
      <c r="T392" s="108"/>
      <c r="U392" s="108"/>
      <c r="V392" s="108"/>
      <c r="W392" s="108"/>
      <c r="X392" s="32"/>
      <c r="Y392" s="108"/>
      <c r="Z392" s="108"/>
      <c r="AB392" s="108"/>
      <c r="AC392" s="108"/>
      <c r="AD392" s="158"/>
      <c r="AE392" s="159"/>
      <c r="AF392" s="108"/>
      <c r="AG392" s="108"/>
    </row>
    <row r="393" spans="1:33" x14ac:dyDescent="0.2">
      <c r="A393" s="152"/>
      <c r="B393" s="152"/>
      <c r="C393" s="108"/>
      <c r="D393" s="108"/>
      <c r="E393" s="108"/>
      <c r="F393" s="153"/>
      <c r="G393" s="108"/>
      <c r="H393" s="252"/>
      <c r="I393" s="108"/>
      <c r="J393" s="108"/>
      <c r="K393" s="108"/>
      <c r="L393" s="108"/>
      <c r="M393" s="32"/>
      <c r="N393" s="108"/>
      <c r="O393" s="108"/>
      <c r="P393" s="109"/>
      <c r="Q393" s="154"/>
      <c r="R393" s="154"/>
      <c r="S393" s="108"/>
      <c r="T393" s="108"/>
      <c r="U393" s="108"/>
      <c r="V393" s="108"/>
      <c r="W393" s="108"/>
      <c r="X393" s="32"/>
      <c r="Y393" s="108"/>
      <c r="Z393" s="108"/>
      <c r="AB393" s="108"/>
      <c r="AC393" s="108"/>
      <c r="AD393" s="158"/>
      <c r="AE393" s="159"/>
      <c r="AF393" s="108"/>
      <c r="AG393" s="108"/>
    </row>
    <row r="394" spans="1:33" x14ac:dyDescent="0.2">
      <c r="A394" s="152"/>
      <c r="B394" s="152"/>
      <c r="C394" s="108"/>
      <c r="D394" s="108"/>
      <c r="E394" s="108"/>
      <c r="F394" s="153"/>
      <c r="G394" s="108"/>
      <c r="H394" s="252"/>
      <c r="I394" s="108"/>
      <c r="J394" s="108"/>
      <c r="K394" s="108"/>
      <c r="L394" s="108"/>
      <c r="M394" s="32"/>
      <c r="N394" s="108"/>
      <c r="O394" s="108"/>
      <c r="P394" s="109"/>
      <c r="Q394" s="154"/>
      <c r="R394" s="154"/>
      <c r="S394" s="108"/>
      <c r="T394" s="108"/>
      <c r="U394" s="108"/>
      <c r="V394" s="108"/>
      <c r="W394" s="108"/>
      <c r="X394" s="32"/>
      <c r="Y394" s="108"/>
      <c r="Z394" s="108"/>
      <c r="AB394" s="108"/>
      <c r="AC394" s="108"/>
      <c r="AD394" s="158"/>
      <c r="AE394" s="159"/>
      <c r="AF394" s="108"/>
      <c r="AG394" s="108"/>
    </row>
    <row r="395" spans="1:33" x14ac:dyDescent="0.2">
      <c r="A395" s="152"/>
      <c r="B395" s="152"/>
      <c r="C395" s="108"/>
      <c r="D395" s="108"/>
      <c r="E395" s="108"/>
      <c r="F395" s="153"/>
      <c r="G395" s="108"/>
      <c r="H395" s="252"/>
      <c r="I395" s="108"/>
      <c r="J395" s="108"/>
      <c r="K395" s="108"/>
      <c r="L395" s="108"/>
      <c r="M395" s="32"/>
      <c r="N395" s="108"/>
      <c r="O395" s="108"/>
      <c r="P395" s="109"/>
      <c r="Q395" s="154"/>
      <c r="R395" s="154"/>
      <c r="S395" s="108"/>
      <c r="T395" s="108"/>
      <c r="U395" s="108"/>
      <c r="V395" s="108"/>
      <c r="W395" s="108"/>
      <c r="X395" s="32"/>
      <c r="Y395" s="108"/>
      <c r="Z395" s="108"/>
      <c r="AB395" s="108"/>
      <c r="AC395" s="108"/>
      <c r="AD395" s="158"/>
      <c r="AE395" s="159"/>
      <c r="AF395" s="108"/>
      <c r="AG395" s="108"/>
    </row>
    <row r="396" spans="1:33" x14ac:dyDescent="0.2">
      <c r="A396" s="152"/>
      <c r="B396" s="152"/>
      <c r="C396" s="108"/>
      <c r="D396" s="108"/>
      <c r="E396" s="108"/>
      <c r="F396" s="153"/>
      <c r="G396" s="108"/>
      <c r="H396" s="252"/>
      <c r="I396" s="108"/>
      <c r="J396" s="108"/>
      <c r="K396" s="108"/>
      <c r="L396" s="108"/>
      <c r="M396" s="32"/>
      <c r="N396" s="108"/>
      <c r="O396" s="108"/>
      <c r="P396" s="109"/>
      <c r="Q396" s="154"/>
      <c r="R396" s="154"/>
      <c r="S396" s="108"/>
      <c r="T396" s="108"/>
      <c r="U396" s="108"/>
      <c r="V396" s="108"/>
      <c r="W396" s="108"/>
      <c r="X396" s="32"/>
      <c r="Y396" s="108"/>
      <c r="Z396" s="108"/>
      <c r="AB396" s="108"/>
      <c r="AC396" s="108"/>
      <c r="AD396" s="158"/>
      <c r="AE396" s="159"/>
      <c r="AF396" s="108"/>
      <c r="AG396" s="108"/>
    </row>
    <row r="397" spans="1:33" x14ac:dyDescent="0.2">
      <c r="A397" s="152"/>
      <c r="B397" s="152"/>
      <c r="C397" s="108"/>
      <c r="D397" s="108"/>
      <c r="E397" s="108"/>
      <c r="F397" s="153"/>
      <c r="G397" s="108"/>
      <c r="H397" s="252"/>
      <c r="I397" s="108"/>
      <c r="J397" s="108"/>
      <c r="K397" s="108"/>
      <c r="L397" s="108"/>
      <c r="M397" s="32"/>
      <c r="N397" s="108"/>
      <c r="O397" s="108"/>
      <c r="P397" s="109"/>
      <c r="Q397" s="154"/>
      <c r="R397" s="154"/>
      <c r="S397" s="108"/>
      <c r="T397" s="108"/>
      <c r="U397" s="108"/>
      <c r="V397" s="108"/>
      <c r="W397" s="108"/>
      <c r="X397" s="32"/>
      <c r="Y397" s="108"/>
      <c r="Z397" s="108"/>
      <c r="AB397" s="108"/>
      <c r="AC397" s="108"/>
      <c r="AD397" s="158"/>
      <c r="AE397" s="159"/>
      <c r="AF397" s="108"/>
      <c r="AG397" s="108"/>
    </row>
    <row r="398" spans="1:33" x14ac:dyDescent="0.2">
      <c r="A398" s="152"/>
      <c r="B398" s="152"/>
      <c r="C398" s="108"/>
      <c r="D398" s="108"/>
      <c r="E398" s="108"/>
      <c r="F398" s="153"/>
      <c r="G398" s="108"/>
      <c r="H398" s="252"/>
      <c r="I398" s="108"/>
      <c r="J398" s="108"/>
      <c r="K398" s="108"/>
      <c r="L398" s="108"/>
      <c r="M398" s="32"/>
      <c r="N398" s="108"/>
      <c r="O398" s="108"/>
      <c r="P398" s="109"/>
      <c r="Q398" s="154"/>
      <c r="R398" s="154"/>
      <c r="S398" s="108"/>
      <c r="T398" s="108"/>
      <c r="U398" s="108"/>
      <c r="V398" s="108"/>
      <c r="W398" s="108"/>
      <c r="X398" s="32"/>
      <c r="Y398" s="108"/>
      <c r="Z398" s="108"/>
      <c r="AB398" s="108"/>
      <c r="AC398" s="108"/>
      <c r="AD398" s="158"/>
      <c r="AE398" s="159"/>
      <c r="AF398" s="108"/>
      <c r="AG398" s="108"/>
    </row>
    <row r="399" spans="1:33" x14ac:dyDescent="0.2">
      <c r="A399" s="152"/>
      <c r="B399" s="152"/>
      <c r="C399" s="108"/>
      <c r="D399" s="108"/>
      <c r="E399" s="108"/>
      <c r="F399" s="153"/>
      <c r="G399" s="108"/>
      <c r="H399" s="252"/>
      <c r="I399" s="108"/>
      <c r="J399" s="108"/>
      <c r="K399" s="108"/>
      <c r="L399" s="108"/>
      <c r="M399" s="32"/>
      <c r="N399" s="108"/>
      <c r="O399" s="108"/>
      <c r="P399" s="109"/>
      <c r="Q399" s="154"/>
      <c r="R399" s="154"/>
      <c r="S399" s="108"/>
      <c r="T399" s="108"/>
      <c r="U399" s="108"/>
      <c r="V399" s="108"/>
      <c r="W399" s="108"/>
      <c r="X399" s="32"/>
      <c r="Y399" s="108"/>
      <c r="Z399" s="108"/>
      <c r="AB399" s="108"/>
      <c r="AC399" s="108"/>
      <c r="AD399" s="158"/>
      <c r="AE399" s="159"/>
      <c r="AF399" s="108"/>
      <c r="AG399" s="108"/>
    </row>
    <row r="400" spans="1:33" x14ac:dyDescent="0.2">
      <c r="A400" s="152"/>
      <c r="B400" s="152"/>
      <c r="C400" s="108"/>
      <c r="D400" s="108"/>
      <c r="E400" s="108"/>
      <c r="F400" s="153"/>
      <c r="G400" s="108"/>
      <c r="H400" s="252"/>
      <c r="I400" s="108"/>
      <c r="J400" s="108"/>
      <c r="K400" s="108"/>
      <c r="L400" s="108"/>
      <c r="M400" s="32"/>
      <c r="N400" s="108"/>
      <c r="O400" s="108"/>
      <c r="P400" s="109"/>
      <c r="Q400" s="154"/>
      <c r="R400" s="154"/>
      <c r="S400" s="108"/>
      <c r="T400" s="108"/>
      <c r="U400" s="108"/>
      <c r="V400" s="108"/>
      <c r="W400" s="108"/>
      <c r="X400" s="32"/>
      <c r="Y400" s="108"/>
      <c r="Z400" s="108"/>
      <c r="AB400" s="108"/>
      <c r="AC400" s="108"/>
      <c r="AD400" s="158"/>
      <c r="AE400" s="159"/>
      <c r="AF400" s="108"/>
      <c r="AG400" s="108"/>
    </row>
    <row r="401" spans="1:33" x14ac:dyDescent="0.2">
      <c r="A401" s="152"/>
      <c r="B401" s="152"/>
      <c r="C401" s="108"/>
      <c r="D401" s="108"/>
      <c r="E401" s="108"/>
      <c r="F401" s="153"/>
      <c r="G401" s="108"/>
      <c r="H401" s="252"/>
      <c r="I401" s="108"/>
      <c r="J401" s="108"/>
      <c r="K401" s="108"/>
      <c r="L401" s="108"/>
      <c r="M401" s="32"/>
      <c r="N401" s="108"/>
      <c r="O401" s="108"/>
      <c r="P401" s="109"/>
      <c r="Q401" s="154"/>
      <c r="R401" s="154"/>
      <c r="S401" s="108"/>
      <c r="T401" s="108"/>
      <c r="U401" s="108"/>
      <c r="V401" s="108"/>
      <c r="W401" s="108"/>
      <c r="X401" s="32"/>
      <c r="Y401" s="108"/>
      <c r="Z401" s="108"/>
      <c r="AB401" s="108"/>
      <c r="AC401" s="108"/>
      <c r="AD401" s="158"/>
      <c r="AE401" s="159"/>
      <c r="AF401" s="108"/>
      <c r="AG401" s="108"/>
    </row>
    <row r="402" spans="1:33" x14ac:dyDescent="0.2">
      <c r="A402" s="152"/>
      <c r="B402" s="152"/>
      <c r="C402" s="108"/>
      <c r="D402" s="108"/>
      <c r="E402" s="108"/>
      <c r="F402" s="153"/>
      <c r="G402" s="108"/>
      <c r="H402" s="252"/>
      <c r="I402" s="108"/>
      <c r="J402" s="108"/>
      <c r="K402" s="108"/>
      <c r="L402" s="108"/>
      <c r="M402" s="32"/>
      <c r="N402" s="108"/>
      <c r="O402" s="108"/>
      <c r="P402" s="109"/>
      <c r="Q402" s="154"/>
      <c r="R402" s="154"/>
      <c r="S402" s="108"/>
      <c r="T402" s="108"/>
      <c r="U402" s="108"/>
      <c r="V402" s="108"/>
      <c r="W402" s="108"/>
      <c r="X402" s="32"/>
      <c r="Y402" s="108"/>
      <c r="Z402" s="108"/>
      <c r="AB402" s="108"/>
      <c r="AC402" s="108"/>
      <c r="AD402" s="158"/>
      <c r="AE402" s="159"/>
      <c r="AF402" s="108"/>
      <c r="AG402" s="108"/>
    </row>
    <row r="403" spans="1:33" x14ac:dyDescent="0.2">
      <c r="A403" s="152"/>
      <c r="B403" s="152"/>
      <c r="C403" s="108"/>
      <c r="D403" s="108"/>
      <c r="E403" s="108"/>
      <c r="F403" s="153"/>
      <c r="G403" s="108"/>
      <c r="H403" s="252"/>
      <c r="I403" s="108"/>
      <c r="J403" s="108"/>
      <c r="K403" s="108"/>
      <c r="L403" s="108"/>
      <c r="M403" s="32"/>
      <c r="N403" s="108"/>
      <c r="O403" s="108"/>
      <c r="P403" s="109"/>
      <c r="Q403" s="154"/>
      <c r="R403" s="154"/>
      <c r="S403" s="108"/>
      <c r="T403" s="108"/>
      <c r="U403" s="108"/>
      <c r="V403" s="108"/>
      <c r="W403" s="108"/>
      <c r="X403" s="32"/>
      <c r="Y403" s="108"/>
      <c r="Z403" s="108"/>
      <c r="AB403" s="108"/>
      <c r="AC403" s="108"/>
      <c r="AD403" s="158"/>
      <c r="AE403" s="159"/>
      <c r="AF403" s="108"/>
      <c r="AG403" s="108"/>
    </row>
    <row r="404" spans="1:33" x14ac:dyDescent="0.2">
      <c r="A404" s="152"/>
      <c r="B404" s="152"/>
      <c r="C404" s="108"/>
      <c r="D404" s="108"/>
      <c r="E404" s="108"/>
      <c r="F404" s="153"/>
      <c r="G404" s="108"/>
      <c r="H404" s="252"/>
      <c r="I404" s="108"/>
      <c r="J404" s="108"/>
      <c r="K404" s="108"/>
      <c r="L404" s="108"/>
      <c r="M404" s="32"/>
      <c r="N404" s="108"/>
      <c r="O404" s="108"/>
      <c r="P404" s="109"/>
      <c r="Q404" s="154"/>
      <c r="R404" s="154"/>
      <c r="S404" s="108"/>
      <c r="T404" s="108"/>
      <c r="U404" s="108"/>
      <c r="V404" s="108"/>
      <c r="W404" s="108"/>
      <c r="X404" s="32"/>
      <c r="Y404" s="108"/>
      <c r="Z404" s="108"/>
      <c r="AB404" s="108"/>
      <c r="AC404" s="108"/>
      <c r="AD404" s="158"/>
      <c r="AE404" s="159"/>
      <c r="AF404" s="108"/>
      <c r="AG404" s="108"/>
    </row>
    <row r="405" spans="1:33" x14ac:dyDescent="0.2">
      <c r="A405" s="152"/>
      <c r="B405" s="152"/>
      <c r="C405" s="108"/>
      <c r="D405" s="108"/>
      <c r="E405" s="108"/>
      <c r="F405" s="153"/>
      <c r="G405" s="108"/>
      <c r="H405" s="252"/>
      <c r="I405" s="108"/>
      <c r="J405" s="108"/>
      <c r="K405" s="108"/>
      <c r="L405" s="108"/>
      <c r="M405" s="32"/>
      <c r="N405" s="108"/>
      <c r="O405" s="108"/>
      <c r="P405" s="109"/>
      <c r="Q405" s="154"/>
      <c r="R405" s="154"/>
      <c r="S405" s="108"/>
      <c r="T405" s="108"/>
      <c r="U405" s="108"/>
      <c r="V405" s="108"/>
      <c r="W405" s="108"/>
      <c r="X405" s="32"/>
      <c r="Y405" s="108"/>
      <c r="Z405" s="108"/>
      <c r="AB405" s="108"/>
      <c r="AC405" s="108"/>
      <c r="AD405" s="158"/>
      <c r="AE405" s="159"/>
      <c r="AF405" s="108"/>
      <c r="AG405" s="108"/>
    </row>
    <row r="406" spans="1:33" x14ac:dyDescent="0.2">
      <c r="A406" s="152"/>
      <c r="B406" s="152"/>
      <c r="C406" s="108"/>
      <c r="D406" s="108"/>
      <c r="E406" s="108"/>
      <c r="F406" s="153"/>
      <c r="G406" s="108"/>
      <c r="H406" s="252"/>
      <c r="I406" s="108"/>
      <c r="J406" s="108"/>
      <c r="K406" s="108"/>
      <c r="L406" s="108"/>
      <c r="M406" s="32"/>
      <c r="N406" s="108"/>
      <c r="O406" s="108"/>
      <c r="P406" s="109"/>
      <c r="Q406" s="154"/>
      <c r="R406" s="154"/>
      <c r="S406" s="108"/>
      <c r="T406" s="108"/>
      <c r="U406" s="108"/>
      <c r="V406" s="108"/>
      <c r="W406" s="108"/>
      <c r="X406" s="32"/>
      <c r="Y406" s="108"/>
      <c r="Z406" s="108"/>
      <c r="AB406" s="108"/>
      <c r="AC406" s="108"/>
      <c r="AD406" s="158"/>
      <c r="AE406" s="159"/>
      <c r="AF406" s="108"/>
      <c r="AG406" s="108"/>
    </row>
    <row r="407" spans="1:33" x14ac:dyDescent="0.2">
      <c r="A407" s="152"/>
      <c r="B407" s="152"/>
      <c r="C407" s="108"/>
      <c r="D407" s="108"/>
      <c r="E407" s="108"/>
      <c r="F407" s="153"/>
      <c r="G407" s="108"/>
      <c r="H407" s="252"/>
      <c r="I407" s="108"/>
      <c r="J407" s="108"/>
      <c r="K407" s="108"/>
      <c r="L407" s="108"/>
      <c r="M407" s="32"/>
      <c r="N407" s="108"/>
      <c r="O407" s="108"/>
      <c r="P407" s="109"/>
      <c r="Q407" s="154"/>
      <c r="R407" s="154"/>
      <c r="S407" s="108"/>
      <c r="T407" s="108"/>
      <c r="U407" s="108"/>
      <c r="V407" s="108"/>
      <c r="W407" s="108"/>
      <c r="X407" s="32"/>
      <c r="Y407" s="108"/>
      <c r="Z407" s="108"/>
      <c r="AB407" s="108"/>
      <c r="AC407" s="108"/>
      <c r="AD407" s="158"/>
      <c r="AE407" s="159"/>
      <c r="AF407" s="108"/>
      <c r="AG407" s="108"/>
    </row>
    <row r="408" spans="1:33" x14ac:dyDescent="0.2">
      <c r="A408" s="152"/>
      <c r="B408" s="152"/>
      <c r="C408" s="108"/>
      <c r="D408" s="108"/>
      <c r="E408" s="108"/>
      <c r="F408" s="153"/>
      <c r="G408" s="108"/>
      <c r="H408" s="252"/>
      <c r="I408" s="108"/>
      <c r="J408" s="108"/>
      <c r="K408" s="108"/>
      <c r="L408" s="108"/>
      <c r="M408" s="32"/>
      <c r="N408" s="108"/>
      <c r="O408" s="108"/>
      <c r="P408" s="109"/>
      <c r="Q408" s="154"/>
      <c r="R408" s="154"/>
      <c r="S408" s="108"/>
      <c r="T408" s="108"/>
      <c r="U408" s="108"/>
      <c r="V408" s="108"/>
      <c r="W408" s="108"/>
      <c r="X408" s="32"/>
      <c r="Y408" s="108"/>
      <c r="Z408" s="108"/>
      <c r="AB408" s="108"/>
      <c r="AC408" s="108"/>
      <c r="AD408" s="158"/>
      <c r="AE408" s="159"/>
      <c r="AF408" s="108"/>
      <c r="AG408" s="108"/>
    </row>
    <row r="409" spans="1:33" x14ac:dyDescent="0.2">
      <c r="A409" s="152"/>
      <c r="B409" s="152"/>
      <c r="C409" s="108"/>
      <c r="D409" s="108"/>
      <c r="E409" s="108"/>
      <c r="F409" s="153"/>
      <c r="G409" s="108"/>
      <c r="H409" s="252"/>
      <c r="I409" s="108"/>
      <c r="J409" s="108"/>
      <c r="K409" s="108"/>
      <c r="L409" s="108"/>
      <c r="M409" s="32"/>
      <c r="N409" s="108"/>
      <c r="O409" s="108"/>
      <c r="P409" s="109"/>
      <c r="Q409" s="154"/>
      <c r="R409" s="154"/>
      <c r="S409" s="108"/>
      <c r="T409" s="108"/>
      <c r="U409" s="108"/>
      <c r="V409" s="108"/>
      <c r="W409" s="108"/>
      <c r="X409" s="32"/>
      <c r="Y409" s="108"/>
      <c r="Z409" s="108"/>
      <c r="AB409" s="108"/>
      <c r="AC409" s="108"/>
      <c r="AD409" s="158"/>
      <c r="AE409" s="159"/>
      <c r="AF409" s="108"/>
      <c r="AG409" s="108"/>
    </row>
    <row r="410" spans="1:33" x14ac:dyDescent="0.2">
      <c r="A410" s="152"/>
      <c r="B410" s="152"/>
      <c r="C410" s="108"/>
      <c r="D410" s="108"/>
      <c r="E410" s="108"/>
      <c r="F410" s="153"/>
      <c r="G410" s="108"/>
      <c r="H410" s="252"/>
      <c r="I410" s="108"/>
      <c r="J410" s="108"/>
      <c r="K410" s="108"/>
      <c r="L410" s="108"/>
      <c r="M410" s="32"/>
      <c r="N410" s="108"/>
      <c r="O410" s="108"/>
      <c r="P410" s="109"/>
      <c r="Q410" s="154"/>
      <c r="R410" s="154"/>
      <c r="S410" s="108"/>
      <c r="T410" s="108"/>
      <c r="U410" s="108"/>
      <c r="V410" s="108"/>
      <c r="W410" s="108"/>
      <c r="X410" s="32"/>
      <c r="Y410" s="108"/>
      <c r="Z410" s="108"/>
      <c r="AB410" s="108"/>
      <c r="AC410" s="108"/>
      <c r="AD410" s="158"/>
      <c r="AE410" s="159"/>
      <c r="AF410" s="108"/>
      <c r="AG410" s="108"/>
    </row>
    <row r="411" spans="1:33" x14ac:dyDescent="0.2">
      <c r="A411" s="152"/>
      <c r="B411" s="152"/>
      <c r="C411" s="108"/>
      <c r="D411" s="108"/>
      <c r="E411" s="108"/>
      <c r="F411" s="153"/>
      <c r="G411" s="108"/>
      <c r="H411" s="252"/>
      <c r="I411" s="108"/>
      <c r="J411" s="108"/>
      <c r="K411" s="108"/>
      <c r="L411" s="108"/>
      <c r="M411" s="32"/>
      <c r="N411" s="108"/>
      <c r="O411" s="108"/>
      <c r="P411" s="109"/>
      <c r="Q411" s="154"/>
      <c r="R411" s="154"/>
      <c r="S411" s="108"/>
      <c r="T411" s="108"/>
      <c r="U411" s="108"/>
      <c r="V411" s="108"/>
      <c r="W411" s="108"/>
      <c r="X411" s="32"/>
      <c r="Y411" s="108"/>
      <c r="Z411" s="108"/>
      <c r="AB411" s="108"/>
      <c r="AC411" s="108"/>
      <c r="AD411" s="158"/>
      <c r="AE411" s="159"/>
      <c r="AF411" s="108"/>
      <c r="AG411" s="108"/>
    </row>
    <row r="412" spans="1:33" x14ac:dyDescent="0.2">
      <c r="A412" s="152"/>
      <c r="B412" s="152"/>
      <c r="C412" s="108"/>
      <c r="D412" s="108"/>
      <c r="E412" s="108"/>
      <c r="F412" s="153"/>
      <c r="G412" s="108"/>
      <c r="H412" s="252"/>
      <c r="I412" s="108"/>
      <c r="J412" s="108"/>
      <c r="K412" s="108"/>
      <c r="L412" s="108"/>
      <c r="M412" s="32"/>
      <c r="N412" s="108"/>
      <c r="O412" s="108"/>
      <c r="P412" s="109"/>
      <c r="Q412" s="154"/>
      <c r="R412" s="154"/>
      <c r="S412" s="108"/>
      <c r="T412" s="108"/>
      <c r="U412" s="108"/>
      <c r="V412" s="108"/>
      <c r="W412" s="108"/>
      <c r="X412" s="32"/>
      <c r="Y412" s="108"/>
      <c r="Z412" s="108"/>
      <c r="AB412" s="108"/>
      <c r="AC412" s="108"/>
      <c r="AD412" s="158"/>
      <c r="AE412" s="159"/>
      <c r="AF412" s="108"/>
      <c r="AG412" s="108"/>
    </row>
    <row r="413" spans="1:33" x14ac:dyDescent="0.2">
      <c r="A413" s="152"/>
      <c r="B413" s="152"/>
      <c r="C413" s="108"/>
      <c r="D413" s="108"/>
      <c r="E413" s="108"/>
      <c r="F413" s="153"/>
      <c r="G413" s="108"/>
      <c r="H413" s="252"/>
      <c r="I413" s="108"/>
      <c r="J413" s="108"/>
      <c r="K413" s="108"/>
      <c r="L413" s="108"/>
      <c r="M413" s="32"/>
      <c r="N413" s="108"/>
      <c r="O413" s="108"/>
      <c r="P413" s="109"/>
      <c r="Q413" s="154"/>
      <c r="R413" s="154"/>
      <c r="S413" s="108"/>
      <c r="T413" s="108"/>
      <c r="U413" s="108"/>
      <c r="V413" s="108"/>
      <c r="W413" s="108"/>
      <c r="X413" s="32"/>
      <c r="Y413" s="108"/>
      <c r="Z413" s="108"/>
      <c r="AB413" s="108"/>
      <c r="AC413" s="108"/>
      <c r="AD413" s="158"/>
      <c r="AE413" s="159"/>
      <c r="AF413" s="108"/>
      <c r="AG413" s="108"/>
    </row>
    <row r="414" spans="1:33" x14ac:dyDescent="0.2">
      <c r="A414" s="152"/>
      <c r="B414" s="152"/>
      <c r="C414" s="108"/>
      <c r="D414" s="108"/>
      <c r="E414" s="108"/>
      <c r="F414" s="153"/>
      <c r="G414" s="108"/>
      <c r="H414" s="252"/>
      <c r="I414" s="108"/>
      <c r="J414" s="108"/>
      <c r="K414" s="108"/>
      <c r="L414" s="108"/>
      <c r="M414" s="32"/>
      <c r="N414" s="108"/>
      <c r="O414" s="108"/>
      <c r="P414" s="109"/>
      <c r="Q414" s="154"/>
      <c r="R414" s="154"/>
      <c r="S414" s="108"/>
      <c r="T414" s="108"/>
      <c r="U414" s="108"/>
      <c r="V414" s="108"/>
      <c r="W414" s="108"/>
      <c r="X414" s="32"/>
      <c r="Y414" s="108"/>
      <c r="Z414" s="108"/>
      <c r="AB414" s="108"/>
      <c r="AC414" s="108"/>
      <c r="AD414" s="158"/>
      <c r="AE414" s="159"/>
      <c r="AF414" s="108"/>
      <c r="AG414" s="108"/>
    </row>
    <row r="415" spans="1:33" x14ac:dyDescent="0.2">
      <c r="A415" s="152"/>
      <c r="B415" s="152"/>
      <c r="C415" s="108"/>
      <c r="D415" s="108"/>
      <c r="E415" s="108"/>
      <c r="F415" s="153"/>
      <c r="G415" s="108"/>
      <c r="H415" s="252"/>
      <c r="I415" s="108"/>
      <c r="J415" s="108"/>
      <c r="K415" s="108"/>
      <c r="L415" s="108"/>
      <c r="M415" s="32"/>
      <c r="N415" s="108"/>
      <c r="O415" s="108"/>
      <c r="P415" s="109"/>
      <c r="Q415" s="154"/>
      <c r="R415" s="154"/>
      <c r="S415" s="108"/>
      <c r="T415" s="108"/>
      <c r="U415" s="108"/>
      <c r="V415" s="108"/>
      <c r="W415" s="108"/>
      <c r="X415" s="32"/>
      <c r="Y415" s="108"/>
      <c r="Z415" s="108"/>
      <c r="AB415" s="108"/>
      <c r="AC415" s="108"/>
      <c r="AD415" s="158"/>
      <c r="AE415" s="159"/>
      <c r="AF415" s="108"/>
      <c r="AG415" s="108"/>
    </row>
    <row r="416" spans="1:33" x14ac:dyDescent="0.2">
      <c r="A416" s="152"/>
      <c r="B416" s="152"/>
      <c r="C416" s="108"/>
      <c r="D416" s="108"/>
      <c r="E416" s="108"/>
      <c r="F416" s="153"/>
      <c r="G416" s="108"/>
      <c r="H416" s="252"/>
      <c r="I416" s="108"/>
      <c r="J416" s="108"/>
      <c r="K416" s="108"/>
      <c r="L416" s="108"/>
      <c r="M416" s="32"/>
      <c r="N416" s="108"/>
      <c r="O416" s="108"/>
      <c r="P416" s="109"/>
      <c r="Q416" s="154"/>
      <c r="R416" s="154"/>
      <c r="S416" s="108"/>
      <c r="T416" s="108"/>
      <c r="U416" s="108"/>
      <c r="V416" s="108"/>
      <c r="W416" s="108"/>
      <c r="X416" s="32"/>
      <c r="Y416" s="108"/>
      <c r="Z416" s="108"/>
      <c r="AB416" s="108"/>
      <c r="AC416" s="108"/>
      <c r="AD416" s="158"/>
      <c r="AE416" s="159"/>
      <c r="AF416" s="108"/>
      <c r="AG416" s="108"/>
    </row>
    <row r="417" spans="1:33" x14ac:dyDescent="0.2">
      <c r="A417" s="152"/>
      <c r="B417" s="152"/>
      <c r="C417" s="108"/>
      <c r="D417" s="108"/>
      <c r="E417" s="108"/>
      <c r="F417" s="153"/>
      <c r="G417" s="108"/>
      <c r="H417" s="252"/>
      <c r="I417" s="108"/>
      <c r="J417" s="108"/>
      <c r="K417" s="108"/>
      <c r="L417" s="108"/>
      <c r="M417" s="32"/>
      <c r="N417" s="108"/>
      <c r="O417" s="108"/>
      <c r="P417" s="109"/>
      <c r="Q417" s="154"/>
      <c r="R417" s="154"/>
      <c r="S417" s="108"/>
      <c r="T417" s="108"/>
      <c r="U417" s="108"/>
      <c r="V417" s="108"/>
      <c r="W417" s="108"/>
      <c r="X417" s="32"/>
      <c r="Y417" s="108"/>
      <c r="Z417" s="108"/>
      <c r="AB417" s="108"/>
      <c r="AC417" s="108"/>
      <c r="AD417" s="158"/>
      <c r="AE417" s="159"/>
      <c r="AF417" s="108"/>
      <c r="AG417" s="108"/>
    </row>
    <row r="418" spans="1:33" x14ac:dyDescent="0.2">
      <c r="A418" s="152"/>
      <c r="B418" s="152"/>
      <c r="C418" s="108"/>
      <c r="D418" s="108"/>
      <c r="E418" s="108"/>
      <c r="F418" s="153"/>
      <c r="G418" s="108"/>
      <c r="H418" s="252"/>
      <c r="I418" s="108"/>
      <c r="J418" s="108"/>
      <c r="K418" s="108"/>
      <c r="L418" s="108"/>
      <c r="M418" s="32"/>
      <c r="N418" s="108"/>
      <c r="O418" s="108"/>
      <c r="P418" s="109"/>
      <c r="Q418" s="154"/>
      <c r="R418" s="154"/>
      <c r="S418" s="108"/>
      <c r="T418" s="108"/>
      <c r="U418" s="108"/>
      <c r="V418" s="108"/>
      <c r="W418" s="108"/>
      <c r="X418" s="32"/>
      <c r="Y418" s="108"/>
      <c r="Z418" s="108"/>
      <c r="AB418" s="108"/>
      <c r="AC418" s="108"/>
      <c r="AD418" s="158"/>
      <c r="AE418" s="159"/>
      <c r="AF418" s="108"/>
      <c r="AG418" s="108"/>
    </row>
    <row r="419" spans="1:33" x14ac:dyDescent="0.2">
      <c r="A419" s="152"/>
      <c r="B419" s="152"/>
      <c r="C419" s="108"/>
      <c r="D419" s="108"/>
      <c r="E419" s="108"/>
      <c r="F419" s="153"/>
      <c r="G419" s="108"/>
      <c r="H419" s="252"/>
      <c r="I419" s="108"/>
      <c r="J419" s="108"/>
      <c r="K419" s="108"/>
      <c r="L419" s="108"/>
      <c r="M419" s="32"/>
      <c r="N419" s="108"/>
      <c r="O419" s="108"/>
      <c r="P419" s="109"/>
      <c r="Q419" s="154"/>
      <c r="R419" s="154"/>
      <c r="S419" s="108"/>
      <c r="T419" s="108"/>
      <c r="U419" s="108"/>
      <c r="V419" s="108"/>
      <c r="W419" s="108"/>
      <c r="X419" s="32"/>
      <c r="Y419" s="108"/>
      <c r="Z419" s="108"/>
      <c r="AB419" s="108"/>
      <c r="AC419" s="108"/>
      <c r="AD419" s="158"/>
      <c r="AE419" s="159"/>
      <c r="AF419" s="108"/>
      <c r="AG419" s="108"/>
    </row>
    <row r="420" spans="1:33" x14ac:dyDescent="0.2">
      <c r="A420" s="152"/>
      <c r="B420" s="152"/>
      <c r="C420" s="108"/>
      <c r="D420" s="108"/>
      <c r="E420" s="108"/>
      <c r="F420" s="153"/>
      <c r="G420" s="108"/>
      <c r="H420" s="252"/>
      <c r="I420" s="108"/>
      <c r="J420" s="108"/>
      <c r="K420" s="108"/>
      <c r="L420" s="108"/>
      <c r="M420" s="32"/>
      <c r="N420" s="108"/>
      <c r="O420" s="108"/>
      <c r="P420" s="109"/>
      <c r="Q420" s="154"/>
      <c r="R420" s="154"/>
      <c r="S420" s="108"/>
      <c r="T420" s="108"/>
      <c r="U420" s="108"/>
      <c r="V420" s="108"/>
      <c r="W420" s="108"/>
      <c r="X420" s="32"/>
      <c r="Y420" s="108"/>
      <c r="Z420" s="108"/>
      <c r="AB420" s="108"/>
      <c r="AC420" s="108"/>
      <c r="AD420" s="158"/>
      <c r="AE420" s="159"/>
      <c r="AF420" s="108"/>
      <c r="AG420" s="108"/>
    </row>
    <row r="421" spans="1:33" x14ac:dyDescent="0.2">
      <c r="A421" s="152"/>
      <c r="B421" s="152"/>
      <c r="C421" s="108"/>
      <c r="D421" s="108"/>
      <c r="E421" s="108"/>
      <c r="F421" s="153"/>
      <c r="G421" s="108"/>
      <c r="H421" s="252"/>
      <c r="I421" s="108"/>
      <c r="J421" s="108"/>
      <c r="K421" s="108"/>
      <c r="L421" s="108"/>
      <c r="M421" s="32"/>
      <c r="N421" s="108"/>
      <c r="O421" s="108"/>
      <c r="P421" s="109"/>
      <c r="Q421" s="154"/>
      <c r="R421" s="154"/>
      <c r="S421" s="108"/>
      <c r="T421" s="108"/>
      <c r="U421" s="108"/>
      <c r="V421" s="108"/>
      <c r="W421" s="108"/>
      <c r="X421" s="32"/>
      <c r="Y421" s="108"/>
      <c r="Z421" s="108"/>
      <c r="AB421" s="108"/>
      <c r="AC421" s="108"/>
      <c r="AD421" s="158"/>
      <c r="AE421" s="159"/>
      <c r="AF421" s="108"/>
      <c r="AG421" s="108"/>
    </row>
    <row r="422" spans="1:33" x14ac:dyDescent="0.2">
      <c r="A422" s="152"/>
      <c r="B422" s="152"/>
      <c r="C422" s="108"/>
      <c r="D422" s="108"/>
      <c r="E422" s="108"/>
      <c r="F422" s="153"/>
      <c r="G422" s="108"/>
      <c r="H422" s="252"/>
      <c r="I422" s="108"/>
      <c r="J422" s="108"/>
      <c r="K422" s="108"/>
      <c r="L422" s="108"/>
      <c r="M422" s="32"/>
      <c r="N422" s="108"/>
      <c r="O422" s="108"/>
      <c r="P422" s="109"/>
      <c r="Q422" s="154"/>
      <c r="R422" s="154"/>
      <c r="S422" s="108"/>
      <c r="T422" s="108"/>
      <c r="U422" s="108"/>
      <c r="V422" s="108"/>
      <c r="W422" s="108"/>
      <c r="X422" s="32"/>
      <c r="Y422" s="108"/>
      <c r="Z422" s="108"/>
      <c r="AB422" s="108"/>
      <c r="AC422" s="108"/>
      <c r="AD422" s="158"/>
      <c r="AE422" s="159"/>
      <c r="AF422" s="108"/>
      <c r="AG422" s="108"/>
    </row>
    <row r="423" spans="1:33" x14ac:dyDescent="0.2">
      <c r="A423" s="152"/>
      <c r="B423" s="152"/>
      <c r="C423" s="108"/>
      <c r="D423" s="108"/>
      <c r="E423" s="108"/>
      <c r="F423" s="153"/>
      <c r="G423" s="108"/>
      <c r="H423" s="252"/>
      <c r="I423" s="108"/>
      <c r="J423" s="108"/>
      <c r="K423" s="108"/>
      <c r="L423" s="108"/>
      <c r="M423" s="32"/>
      <c r="N423" s="108"/>
      <c r="O423" s="108"/>
      <c r="P423" s="109"/>
      <c r="Q423" s="154"/>
      <c r="R423" s="154"/>
      <c r="S423" s="108"/>
      <c r="T423" s="108"/>
      <c r="U423" s="108"/>
      <c r="V423" s="108"/>
      <c r="W423" s="108"/>
      <c r="X423" s="32"/>
      <c r="Y423" s="108"/>
      <c r="Z423" s="108"/>
      <c r="AB423" s="108"/>
      <c r="AC423" s="108"/>
      <c r="AD423" s="158"/>
      <c r="AE423" s="159"/>
      <c r="AF423" s="108"/>
      <c r="AG423" s="108"/>
    </row>
    <row r="424" spans="1:33" x14ac:dyDescent="0.2">
      <c r="A424" s="152"/>
      <c r="B424" s="152"/>
      <c r="C424" s="108"/>
      <c r="D424" s="108"/>
      <c r="E424" s="108"/>
      <c r="F424" s="153"/>
      <c r="G424" s="108"/>
      <c r="H424" s="252"/>
      <c r="I424" s="108"/>
      <c r="J424" s="108"/>
      <c r="K424" s="108"/>
      <c r="L424" s="108"/>
      <c r="M424" s="32"/>
      <c r="N424" s="108"/>
      <c r="O424" s="108"/>
      <c r="P424" s="109"/>
      <c r="Q424" s="154"/>
      <c r="R424" s="154"/>
      <c r="S424" s="108"/>
      <c r="T424" s="108"/>
      <c r="U424" s="108"/>
      <c r="V424" s="108"/>
      <c r="W424" s="108"/>
      <c r="X424" s="32"/>
      <c r="Y424" s="108"/>
      <c r="Z424" s="108"/>
      <c r="AB424" s="108"/>
      <c r="AC424" s="108"/>
      <c r="AD424" s="158"/>
      <c r="AE424" s="159"/>
      <c r="AF424" s="108"/>
      <c r="AG424" s="108"/>
    </row>
    <row r="425" spans="1:33" x14ac:dyDescent="0.2">
      <c r="A425" s="152"/>
      <c r="B425" s="152"/>
      <c r="C425" s="108"/>
      <c r="D425" s="108"/>
      <c r="E425" s="108"/>
      <c r="F425" s="153"/>
      <c r="G425" s="108"/>
      <c r="H425" s="252"/>
      <c r="I425" s="108"/>
      <c r="J425" s="108"/>
      <c r="K425" s="108"/>
      <c r="L425" s="108"/>
      <c r="M425" s="32"/>
      <c r="N425" s="108"/>
      <c r="O425" s="108"/>
      <c r="P425" s="109"/>
      <c r="Q425" s="154"/>
      <c r="R425" s="154"/>
      <c r="S425" s="108"/>
      <c r="T425" s="108"/>
      <c r="U425" s="108"/>
      <c r="V425" s="108"/>
      <c r="W425" s="108"/>
      <c r="X425" s="32"/>
      <c r="Y425" s="108"/>
      <c r="Z425" s="108"/>
      <c r="AB425" s="108"/>
      <c r="AC425" s="108"/>
      <c r="AD425" s="158"/>
      <c r="AE425" s="159"/>
      <c r="AF425" s="108"/>
      <c r="AG425" s="108"/>
    </row>
    <row r="426" spans="1:33" x14ac:dyDescent="0.2">
      <c r="A426" s="152"/>
      <c r="B426" s="152"/>
      <c r="C426" s="108"/>
      <c r="D426" s="108"/>
      <c r="E426" s="108"/>
      <c r="F426" s="153"/>
      <c r="G426" s="108"/>
      <c r="H426" s="252"/>
      <c r="I426" s="108"/>
      <c r="J426" s="108"/>
      <c r="K426" s="108"/>
      <c r="L426" s="108"/>
      <c r="M426" s="32"/>
      <c r="N426" s="108"/>
      <c r="O426" s="108"/>
      <c r="P426" s="109"/>
      <c r="Q426" s="154"/>
      <c r="R426" s="154"/>
      <c r="S426" s="108"/>
      <c r="T426" s="108"/>
      <c r="U426" s="108"/>
      <c r="V426" s="108"/>
      <c r="W426" s="108"/>
      <c r="X426" s="32"/>
      <c r="Y426" s="108"/>
      <c r="Z426" s="108"/>
      <c r="AB426" s="108"/>
      <c r="AC426" s="108"/>
      <c r="AD426" s="158"/>
      <c r="AE426" s="159"/>
      <c r="AF426" s="108"/>
      <c r="AG426" s="108"/>
    </row>
    <row r="427" spans="1:33" x14ac:dyDescent="0.2">
      <c r="A427" s="152"/>
      <c r="B427" s="152"/>
      <c r="C427" s="108"/>
      <c r="D427" s="108"/>
      <c r="E427" s="108"/>
      <c r="F427" s="153"/>
      <c r="G427" s="108"/>
      <c r="H427" s="252"/>
      <c r="I427" s="108"/>
      <c r="J427" s="108"/>
      <c r="K427" s="108"/>
      <c r="L427" s="108"/>
      <c r="M427" s="32"/>
      <c r="N427" s="108"/>
      <c r="O427" s="108"/>
      <c r="P427" s="109"/>
      <c r="Q427" s="154"/>
      <c r="R427" s="154"/>
      <c r="S427" s="108"/>
      <c r="T427" s="108"/>
      <c r="U427" s="108"/>
      <c r="V427" s="108"/>
      <c r="W427" s="108"/>
      <c r="X427" s="32"/>
      <c r="Y427" s="108"/>
      <c r="Z427" s="108"/>
      <c r="AB427" s="108"/>
      <c r="AC427" s="108"/>
      <c r="AD427" s="158"/>
      <c r="AE427" s="159"/>
      <c r="AF427" s="108"/>
      <c r="AG427" s="108"/>
    </row>
    <row r="428" spans="1:33" x14ac:dyDescent="0.2">
      <c r="A428" s="152"/>
      <c r="B428" s="152"/>
      <c r="C428" s="108"/>
      <c r="D428" s="108"/>
      <c r="E428" s="108"/>
      <c r="F428" s="153"/>
      <c r="G428" s="108"/>
      <c r="H428" s="252"/>
      <c r="I428" s="108"/>
      <c r="J428" s="108"/>
      <c r="K428" s="108"/>
      <c r="L428" s="108"/>
      <c r="M428" s="32"/>
      <c r="N428" s="108"/>
      <c r="O428" s="108"/>
      <c r="P428" s="109"/>
      <c r="Q428" s="154"/>
      <c r="R428" s="154"/>
      <c r="S428" s="108"/>
      <c r="T428" s="108"/>
      <c r="U428" s="108"/>
      <c r="V428" s="108"/>
      <c r="W428" s="108"/>
      <c r="X428" s="32"/>
      <c r="Y428" s="108"/>
      <c r="Z428" s="108"/>
      <c r="AB428" s="108"/>
      <c r="AC428" s="108"/>
      <c r="AD428" s="158"/>
      <c r="AE428" s="159"/>
      <c r="AF428" s="108"/>
      <c r="AG428" s="108"/>
    </row>
    <row r="429" spans="1:33" x14ac:dyDescent="0.2">
      <c r="A429" s="152"/>
      <c r="B429" s="152"/>
      <c r="C429" s="108"/>
      <c r="D429" s="108"/>
      <c r="E429" s="108"/>
      <c r="F429" s="153"/>
      <c r="G429" s="108"/>
      <c r="H429" s="252"/>
      <c r="I429" s="108"/>
      <c r="J429" s="108"/>
      <c r="K429" s="108"/>
      <c r="L429" s="108"/>
      <c r="M429" s="32"/>
      <c r="N429" s="108"/>
      <c r="O429" s="108"/>
      <c r="P429" s="109"/>
      <c r="Q429" s="154"/>
      <c r="R429" s="154"/>
      <c r="S429" s="108"/>
      <c r="T429" s="108"/>
      <c r="U429" s="108"/>
      <c r="V429" s="108"/>
      <c r="W429" s="108"/>
      <c r="X429" s="32"/>
      <c r="Y429" s="108"/>
      <c r="Z429" s="108"/>
      <c r="AB429" s="108"/>
      <c r="AC429" s="108"/>
      <c r="AD429" s="158"/>
      <c r="AE429" s="159"/>
      <c r="AF429" s="108"/>
      <c r="AG429" s="108"/>
    </row>
    <row r="430" spans="1:33" x14ac:dyDescent="0.2">
      <c r="A430" s="152"/>
      <c r="B430" s="152"/>
      <c r="C430" s="108"/>
      <c r="D430" s="108"/>
      <c r="E430" s="108"/>
      <c r="F430" s="153"/>
      <c r="G430" s="108"/>
      <c r="H430" s="252"/>
      <c r="I430" s="108"/>
      <c r="J430" s="108"/>
      <c r="K430" s="108"/>
      <c r="L430" s="108"/>
      <c r="M430" s="32"/>
      <c r="N430" s="108"/>
      <c r="O430" s="108"/>
      <c r="P430" s="109"/>
      <c r="Q430" s="154"/>
      <c r="R430" s="154"/>
      <c r="S430" s="108"/>
      <c r="T430" s="108"/>
      <c r="U430" s="108"/>
      <c r="V430" s="108"/>
      <c r="W430" s="108"/>
      <c r="X430" s="32"/>
      <c r="Y430" s="108"/>
      <c r="Z430" s="108"/>
      <c r="AB430" s="108"/>
      <c r="AC430" s="108"/>
      <c r="AD430" s="158"/>
      <c r="AG430" s="108"/>
    </row>
    <row r="431" spans="1:33" x14ac:dyDescent="0.2">
      <c r="A431" s="152"/>
      <c r="B431" s="152"/>
      <c r="C431" s="108"/>
      <c r="D431" s="108"/>
      <c r="E431" s="108"/>
      <c r="F431" s="153"/>
      <c r="G431" s="108"/>
      <c r="H431" s="252"/>
      <c r="I431" s="108"/>
      <c r="J431" s="108"/>
      <c r="K431" s="108"/>
      <c r="L431" s="108"/>
      <c r="M431" s="32"/>
      <c r="N431" s="108"/>
      <c r="O431" s="108"/>
      <c r="P431" s="109"/>
      <c r="Q431" s="154"/>
      <c r="R431" s="154"/>
      <c r="S431" s="108"/>
      <c r="T431" s="108"/>
      <c r="U431" s="108"/>
      <c r="V431" s="108"/>
      <c r="W431" s="108"/>
      <c r="X431" s="32"/>
      <c r="Y431" s="108"/>
      <c r="Z431" s="108"/>
      <c r="AB431" s="108"/>
      <c r="AC431" s="108"/>
      <c r="AD431" s="158"/>
      <c r="AG431" s="108"/>
    </row>
    <row r="432" spans="1:33" x14ac:dyDescent="0.2">
      <c r="A432" s="152"/>
      <c r="B432" s="152"/>
      <c r="C432" s="108"/>
      <c r="D432" s="108"/>
      <c r="E432" s="108"/>
      <c r="F432" s="153"/>
      <c r="G432" s="108"/>
      <c r="H432" s="252"/>
      <c r="I432" s="108"/>
      <c r="J432" s="108"/>
      <c r="K432" s="108"/>
      <c r="L432" s="108"/>
      <c r="M432" s="32"/>
      <c r="N432" s="108"/>
      <c r="O432" s="108"/>
      <c r="P432" s="109"/>
      <c r="Q432" s="154"/>
      <c r="R432" s="154"/>
      <c r="S432" s="108"/>
      <c r="T432" s="108"/>
      <c r="U432" s="108"/>
      <c r="V432" s="108"/>
      <c r="W432" s="108"/>
      <c r="X432" s="32"/>
      <c r="Y432" s="108"/>
      <c r="Z432" s="108"/>
      <c r="AB432" s="108"/>
      <c r="AC432" s="108"/>
      <c r="AD432" s="158"/>
      <c r="AG432" s="108"/>
    </row>
    <row r="433" spans="1:33" x14ac:dyDescent="0.2">
      <c r="A433" s="152"/>
      <c r="B433" s="152"/>
      <c r="C433" s="108"/>
      <c r="D433" s="108"/>
      <c r="E433" s="108"/>
      <c r="F433" s="153"/>
      <c r="G433" s="108"/>
      <c r="H433" s="252"/>
      <c r="I433" s="108"/>
      <c r="J433" s="108"/>
      <c r="K433" s="108"/>
      <c r="L433" s="108"/>
      <c r="M433" s="32"/>
      <c r="N433" s="108"/>
      <c r="O433" s="108"/>
      <c r="P433" s="109"/>
      <c r="Q433" s="154"/>
      <c r="R433" s="154"/>
      <c r="S433" s="108"/>
      <c r="T433" s="108"/>
      <c r="U433" s="108"/>
      <c r="V433" s="108"/>
      <c r="W433" s="108"/>
      <c r="X433" s="32"/>
      <c r="Y433" s="108"/>
      <c r="Z433" s="108"/>
      <c r="AB433" s="108"/>
      <c r="AC433" s="108"/>
      <c r="AD433" s="158"/>
      <c r="AG433" s="108"/>
    </row>
    <row r="434" spans="1:33" x14ac:dyDescent="0.2">
      <c r="A434" s="152"/>
      <c r="B434" s="152"/>
      <c r="C434" s="108"/>
      <c r="D434" s="108"/>
      <c r="E434" s="108"/>
      <c r="F434" s="153"/>
      <c r="G434" s="108"/>
      <c r="H434" s="252"/>
      <c r="I434" s="108"/>
      <c r="J434" s="108"/>
      <c r="K434" s="108"/>
      <c r="L434" s="108"/>
      <c r="M434" s="32"/>
      <c r="N434" s="108"/>
      <c r="O434" s="108"/>
      <c r="P434" s="109"/>
      <c r="Q434" s="154"/>
      <c r="R434" s="154"/>
      <c r="S434" s="108"/>
      <c r="T434" s="108"/>
      <c r="U434" s="108"/>
      <c r="V434" s="108"/>
      <c r="W434" s="108"/>
      <c r="X434" s="32"/>
      <c r="Y434" s="108"/>
      <c r="Z434" s="108"/>
      <c r="AB434" s="108"/>
      <c r="AC434" s="108"/>
      <c r="AD434" s="158"/>
      <c r="AG434" s="108"/>
    </row>
    <row r="435" spans="1:33" x14ac:dyDescent="0.2">
      <c r="A435" s="152"/>
      <c r="B435" s="152"/>
      <c r="C435" s="108"/>
      <c r="D435" s="108"/>
      <c r="E435" s="108"/>
      <c r="F435" s="153"/>
      <c r="G435" s="108"/>
      <c r="H435" s="252"/>
      <c r="I435" s="108"/>
      <c r="J435" s="108"/>
      <c r="K435" s="108"/>
      <c r="L435" s="108"/>
      <c r="M435" s="32"/>
      <c r="N435" s="108"/>
      <c r="O435" s="108"/>
      <c r="P435" s="109"/>
      <c r="Q435" s="154"/>
      <c r="R435" s="154"/>
      <c r="S435" s="108"/>
      <c r="T435" s="108"/>
      <c r="U435" s="108"/>
      <c r="V435" s="108"/>
      <c r="W435" s="108"/>
      <c r="X435" s="32"/>
      <c r="Y435" s="108"/>
      <c r="Z435" s="108"/>
      <c r="AB435" s="108"/>
      <c r="AC435" s="108"/>
      <c r="AD435" s="158"/>
      <c r="AG435" s="108"/>
    </row>
    <row r="436" spans="1:33" x14ac:dyDescent="0.2">
      <c r="A436" s="152"/>
      <c r="B436" s="152"/>
      <c r="C436" s="108"/>
      <c r="D436" s="108"/>
      <c r="E436" s="108"/>
      <c r="F436" s="153"/>
      <c r="G436" s="108"/>
      <c r="H436" s="252"/>
      <c r="I436" s="108"/>
      <c r="J436" s="108"/>
      <c r="K436" s="108"/>
      <c r="L436" s="108"/>
      <c r="M436" s="32"/>
      <c r="N436" s="108"/>
      <c r="O436" s="108"/>
      <c r="P436" s="109"/>
      <c r="Q436" s="154"/>
      <c r="R436" s="154"/>
      <c r="S436" s="108"/>
      <c r="T436" s="108"/>
      <c r="U436" s="108"/>
      <c r="V436" s="108"/>
      <c r="W436" s="108"/>
      <c r="X436" s="32"/>
      <c r="Y436" s="108"/>
      <c r="Z436" s="108"/>
      <c r="AB436" s="108"/>
      <c r="AC436" s="108"/>
      <c r="AD436" s="158"/>
      <c r="AG436" s="108"/>
    </row>
    <row r="437" spans="1:33" x14ac:dyDescent="0.2">
      <c r="A437" s="152"/>
      <c r="B437" s="152"/>
      <c r="C437" s="108"/>
      <c r="D437" s="108"/>
      <c r="E437" s="108"/>
      <c r="F437" s="153"/>
      <c r="G437" s="108"/>
      <c r="H437" s="252"/>
      <c r="I437" s="108"/>
      <c r="J437" s="108"/>
      <c r="K437" s="108"/>
      <c r="L437" s="108"/>
      <c r="M437" s="32"/>
      <c r="N437" s="108"/>
      <c r="O437" s="108"/>
      <c r="P437" s="109"/>
      <c r="Q437" s="154"/>
      <c r="R437" s="154"/>
      <c r="S437" s="108"/>
      <c r="T437" s="108"/>
      <c r="U437" s="108"/>
      <c r="V437" s="108"/>
      <c r="W437" s="108"/>
      <c r="X437" s="32"/>
      <c r="Y437" s="108"/>
      <c r="Z437" s="108"/>
      <c r="AB437" s="108"/>
      <c r="AC437" s="108"/>
      <c r="AD437" s="158"/>
      <c r="AG437" s="108"/>
    </row>
    <row r="438" spans="1:33" x14ac:dyDescent="0.2">
      <c r="A438" s="152"/>
      <c r="B438" s="152"/>
      <c r="C438" s="108"/>
      <c r="D438" s="108"/>
      <c r="E438" s="108"/>
      <c r="F438" s="153"/>
      <c r="G438" s="108"/>
      <c r="H438" s="252"/>
      <c r="I438" s="108"/>
      <c r="J438" s="108"/>
      <c r="K438" s="108"/>
      <c r="L438" s="108"/>
      <c r="M438" s="32"/>
      <c r="N438" s="108"/>
      <c r="O438" s="108"/>
      <c r="P438" s="109"/>
      <c r="Q438" s="154"/>
      <c r="R438" s="154"/>
      <c r="S438" s="108"/>
      <c r="T438" s="108"/>
      <c r="U438" s="108"/>
      <c r="V438" s="108"/>
      <c r="W438" s="108"/>
      <c r="X438" s="32"/>
      <c r="Y438" s="108"/>
      <c r="Z438" s="108"/>
      <c r="AB438" s="108"/>
      <c r="AC438" s="108"/>
      <c r="AD438" s="158"/>
      <c r="AG438" s="108"/>
    </row>
    <row r="439" spans="1:33" x14ac:dyDescent="0.2">
      <c r="A439" s="163"/>
      <c r="B439" s="163"/>
      <c r="AG439" s="108"/>
    </row>
  </sheetData>
  <autoFilter ref="A1:AG380" xr:uid="{424857E9-74D1-8442-98FC-47422B5DCD2D}">
    <filterColumn colId="3">
      <filters>
        <filter val="TLD"/>
      </filters>
    </filterColumn>
  </autoFilter>
  <mergeCells count="9">
    <mergeCell ref="V378:AC378"/>
    <mergeCell ref="V379:AC379"/>
    <mergeCell ref="V380:AC380"/>
    <mergeCell ref="V372:AC372"/>
    <mergeCell ref="V373:AC373"/>
    <mergeCell ref="V374:AC374"/>
    <mergeCell ref="V375:AC375"/>
    <mergeCell ref="V376:AC376"/>
    <mergeCell ref="V377:AC377"/>
  </mergeCells>
  <conditionalFormatting sqref="A7 A56 A149 A174 A178 A191 A320:B372 C372:V372 A57:AD148 AD372 A1:AD6 C7:AD7 A8:AD55 C56:AD56 C149:AD149 A150:AD173 C174:AD174 A175:AD177 C178:AD178 A179:AD190 C191:AD191 A192:AD319 C320:AD371 A373:AD1048576">
    <cfRule type="cellIs" dxfId="32" priority="3" operator="equal">
      <formula>3495</formula>
    </cfRule>
  </conditionalFormatting>
  <conditionalFormatting sqref="F1 F15 F48:F49">
    <cfRule type="containsText" dxfId="31" priority="11" operator="containsText" text="3">
      <formula>NOT(ISERROR(SEARCH("3",#REF!)))</formula>
    </cfRule>
  </conditionalFormatting>
  <conditionalFormatting sqref="F1:F12 F14:F182 F184:F1048576">
    <cfRule type="cellIs" dxfId="30" priority="9" operator="equal">
      <formula>3</formula>
    </cfRule>
  </conditionalFormatting>
  <conditionalFormatting sqref="F1:F12 F184:F361">
    <cfRule type="containsText" dxfId="29" priority="10" operator="containsText" text="3&#10;COURSE&#10;CODE">
      <formula>NOT(ISERROR(SEARCH("3
COURSE
CODE",#REF!)))</formula>
    </cfRule>
  </conditionalFormatting>
  <conditionalFormatting sqref="F14:F72">
    <cfRule type="containsText" dxfId="28" priority="8" operator="containsText" text="3&#10;COURSE&#10;CODE">
      <formula>NOT(ISERROR(SEARCH("3
COURSE
CODE",#REF!)))</formula>
    </cfRule>
  </conditionalFormatting>
  <conditionalFormatting sqref="F74:F182">
    <cfRule type="containsText" dxfId="27" priority="7" operator="containsText" text="3&#10;COURSE&#10;CODE">
      <formula>NOT(ISERROR(SEARCH("3
COURSE
CODE",#REF!)))</formula>
    </cfRule>
  </conditionalFormatting>
  <conditionalFormatting sqref="F363:F1048576">
    <cfRule type="containsText" dxfId="26" priority="2" operator="containsText" text="3&#10;COURSE&#10;CODE">
      <formula>NOT(ISERROR(SEARCH("3
COURSE
CODE",#REF!)))</formula>
    </cfRule>
  </conditionalFormatting>
  <conditionalFormatting sqref="G178:G182 F183:G183 G185">
    <cfRule type="cellIs" dxfId="25" priority="5" operator="equal">
      <formula>3</formula>
    </cfRule>
  </conditionalFormatting>
  <conditionalFormatting sqref="G178:G182 F183:G183">
    <cfRule type="containsText" dxfId="24" priority="4" operator="containsText" text="3&#10;COURSE&#10;CODE">
      <formula>NOT(ISERROR(SEARCH("3
COURSE
CODE",#REF!)))</formula>
    </cfRule>
  </conditionalFormatting>
  <conditionalFormatting sqref="G185">
    <cfRule type="containsText" dxfId="23" priority="6" operator="containsText" text="3&#10;COURSE&#10;CODE">
      <formula>NOT(ISERROR(SEARCH("3
COURSE
CODE",#REF!)))</formula>
    </cfRule>
  </conditionalFormatting>
  <conditionalFormatting sqref="AG370">
    <cfRule type="cellIs" dxfId="22" priority="1" operator="equal">
      <formula>3495</formula>
    </cfRule>
  </conditionalFormatting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9C9A6-BC2B-6249-BE87-F58361317E13}">
  <sheetPr filterMode="1"/>
  <dimension ref="A1:AG439"/>
  <sheetViews>
    <sheetView zoomScale="140" zoomScaleNormal="140" workbookViewId="0">
      <pane ySplit="1" topLeftCell="A332" activePane="bottomLeft" state="frozen"/>
      <selection pane="bottomLeft" activeCell="AB381" sqref="A381:AB381"/>
    </sheetView>
  </sheetViews>
  <sheetFormatPr baseColWidth="10" defaultColWidth="9.1640625" defaultRowHeight="16" x14ac:dyDescent="0.2"/>
  <cols>
    <col min="1" max="1" width="7.1640625" style="177" customWidth="1"/>
    <col min="2" max="2" width="25" style="177" customWidth="1"/>
    <col min="3" max="3" width="3.5" customWidth="1"/>
    <col min="4" max="4" width="5" customWidth="1"/>
    <col min="5" max="5" width="6.6640625" customWidth="1"/>
    <col min="6" max="6" width="6.1640625" style="171" customWidth="1"/>
    <col min="7" max="7" width="12.33203125" customWidth="1"/>
    <col min="8" max="8" width="5.33203125" style="254" customWidth="1"/>
    <col min="9" max="9" width="4.83203125" customWidth="1"/>
    <col min="10" max="10" width="5.33203125" customWidth="1"/>
    <col min="11" max="11" width="5.83203125" customWidth="1"/>
    <col min="12" max="12" width="4.6640625" customWidth="1"/>
    <col min="13" max="13" width="7.1640625" style="31" customWidth="1"/>
    <col min="14" max="14" width="8.1640625" customWidth="1"/>
    <col min="15" max="15" width="4.83203125" customWidth="1"/>
    <col min="16" max="16" width="6.1640625" style="172" customWidth="1"/>
    <col min="17" max="17" width="5.83203125" style="173" customWidth="1"/>
    <col min="18" max="18" width="8.1640625" style="173" customWidth="1"/>
    <col min="19" max="19" width="5.5" customWidth="1"/>
    <col min="20" max="20" width="7.33203125" customWidth="1"/>
    <col min="21" max="21" width="8.6640625" customWidth="1"/>
    <col min="22" max="22" width="6.83203125" customWidth="1"/>
    <col min="23" max="23" width="4.6640625" customWidth="1"/>
    <col min="24" max="24" width="9.33203125" style="31" customWidth="1"/>
    <col min="25" max="25" width="8.5" customWidth="1"/>
    <col min="26" max="26" width="6.83203125" customWidth="1"/>
    <col min="27" max="27" width="14" style="31" hidden="1" customWidth="1"/>
    <col min="28" max="28" width="14.83203125" style="279" customWidth="1"/>
    <col min="29" max="29" width="8.5" customWidth="1"/>
    <col min="30" max="30" width="7.6640625" style="176" customWidth="1"/>
    <col min="31" max="31" width="29" style="170" customWidth="1"/>
    <col min="32" max="32" width="9" customWidth="1"/>
    <col min="33" max="33" width="19.1640625" customWidth="1"/>
  </cols>
  <sheetData>
    <row r="1" spans="1:33" ht="72.75" customHeight="1" thickBot="1" x14ac:dyDescent="0.25">
      <c r="A1" s="1" t="s">
        <v>766</v>
      </c>
      <c r="B1" s="2" t="s">
        <v>661</v>
      </c>
      <c r="C1" s="3" t="s">
        <v>0</v>
      </c>
      <c r="D1" s="3" t="s">
        <v>1</v>
      </c>
      <c r="E1" s="4" t="s">
        <v>2</v>
      </c>
      <c r="F1" s="4" t="s">
        <v>3</v>
      </c>
      <c r="G1" s="4" t="s">
        <v>4</v>
      </c>
      <c r="H1" s="259" t="s">
        <v>767</v>
      </c>
      <c r="I1" s="5" t="s">
        <v>5</v>
      </c>
      <c r="J1" s="6" t="s">
        <v>6</v>
      </c>
      <c r="K1" s="7" t="s">
        <v>7</v>
      </c>
      <c r="L1" s="7" t="s">
        <v>8</v>
      </c>
      <c r="M1" s="8" t="s">
        <v>9</v>
      </c>
      <c r="N1" s="9" t="s">
        <v>10</v>
      </c>
      <c r="O1" s="10" t="s">
        <v>11</v>
      </c>
      <c r="P1" s="11" t="s">
        <v>12</v>
      </c>
      <c r="Q1" s="12" t="s">
        <v>13</v>
      </c>
      <c r="R1" s="13" t="s">
        <v>14</v>
      </c>
      <c r="S1" s="14" t="s">
        <v>16</v>
      </c>
      <c r="T1" s="15" t="s">
        <v>17</v>
      </c>
      <c r="U1" s="16" t="s">
        <v>18</v>
      </c>
      <c r="V1" s="17" t="s">
        <v>19</v>
      </c>
      <c r="W1" s="10" t="s">
        <v>20</v>
      </c>
      <c r="X1" s="10" t="s">
        <v>21</v>
      </c>
      <c r="Y1" s="18" t="s">
        <v>22</v>
      </c>
      <c r="Z1" s="19" t="s">
        <v>23</v>
      </c>
      <c r="AA1" s="20" t="s">
        <v>24</v>
      </c>
      <c r="AB1" s="275" t="s">
        <v>25</v>
      </c>
      <c r="AC1" s="22" t="s">
        <v>26</v>
      </c>
      <c r="AD1" s="24" t="s">
        <v>29</v>
      </c>
      <c r="AE1" s="25" t="s">
        <v>30</v>
      </c>
      <c r="AF1" s="26"/>
      <c r="AG1" s="27"/>
    </row>
    <row r="2" spans="1:33" s="31" customFormat="1" ht="81" hidden="1" customHeight="1" x14ac:dyDescent="0.2">
      <c r="A2" s="179" t="s">
        <v>31</v>
      </c>
      <c r="B2" s="179" t="s">
        <v>709</v>
      </c>
      <c r="C2" s="179" t="s">
        <v>33</v>
      </c>
      <c r="D2" s="179" t="s">
        <v>34</v>
      </c>
      <c r="E2" s="179" t="s">
        <v>35</v>
      </c>
      <c r="F2" s="179" t="s">
        <v>692</v>
      </c>
      <c r="G2" s="179" t="s">
        <v>36</v>
      </c>
      <c r="H2" s="220">
        <v>45</v>
      </c>
      <c r="I2" s="28" t="s">
        <v>37</v>
      </c>
      <c r="J2" s="30">
        <v>753</v>
      </c>
      <c r="K2" s="29">
        <v>18</v>
      </c>
      <c r="L2" s="29">
        <v>0</v>
      </c>
      <c r="M2" s="29">
        <f>K2+L2</f>
        <v>18</v>
      </c>
      <c r="N2" s="30">
        <f>(J2*M2)</f>
        <v>13554</v>
      </c>
      <c r="O2" s="30">
        <v>0</v>
      </c>
      <c r="P2" s="30">
        <v>0</v>
      </c>
      <c r="Q2" s="28">
        <v>0.4</v>
      </c>
      <c r="R2" s="28">
        <f>SUM(P2*Q2*O2)</f>
        <v>0</v>
      </c>
      <c r="S2" s="30">
        <v>0</v>
      </c>
      <c r="T2" s="30">
        <f>(M2*S2)</f>
        <v>0</v>
      </c>
      <c r="U2" s="30">
        <f>N2+R2+T2</f>
        <v>13554</v>
      </c>
      <c r="V2" s="30">
        <f>M2*200</f>
        <v>3600</v>
      </c>
      <c r="W2" s="30">
        <v>1</v>
      </c>
      <c r="X2" s="30">
        <v>4980</v>
      </c>
      <c r="Y2" s="29">
        <f>SUM(X2*W2)</f>
        <v>4980</v>
      </c>
      <c r="Z2" s="29">
        <v>0</v>
      </c>
      <c r="AA2" s="195"/>
      <c r="AB2" s="30">
        <f>V2+Y2+Z2</f>
        <v>8580</v>
      </c>
      <c r="AC2" s="56">
        <f>AB2+U2</f>
        <v>22134</v>
      </c>
      <c r="AD2" s="197" t="str">
        <f>A2</f>
        <v>601-P</v>
      </c>
      <c r="AE2" s="74" t="s">
        <v>39</v>
      </c>
    </row>
    <row r="3" spans="1:33" s="31" customFormat="1" ht="83" hidden="1" customHeight="1" x14ac:dyDescent="0.2">
      <c r="A3" s="28" t="s">
        <v>31</v>
      </c>
      <c r="B3" s="28" t="s">
        <v>40</v>
      </c>
      <c r="C3" s="28" t="s">
        <v>33</v>
      </c>
      <c r="D3" s="28" t="s">
        <v>34</v>
      </c>
      <c r="E3" s="28" t="s">
        <v>35</v>
      </c>
      <c r="F3" s="28" t="s">
        <v>38</v>
      </c>
      <c r="G3" s="28" t="s">
        <v>41</v>
      </c>
      <c r="H3" s="220">
        <v>0</v>
      </c>
      <c r="I3" s="28" t="s">
        <v>38</v>
      </c>
      <c r="J3" s="30">
        <v>0</v>
      </c>
      <c r="K3" s="29">
        <v>0</v>
      </c>
      <c r="L3" s="29">
        <v>0</v>
      </c>
      <c r="M3" s="29">
        <v>0</v>
      </c>
      <c r="N3" s="30">
        <v>0</v>
      </c>
      <c r="O3" s="30">
        <v>0</v>
      </c>
      <c r="P3" s="30">
        <v>0</v>
      </c>
      <c r="Q3" s="28">
        <v>0</v>
      </c>
      <c r="R3" s="28">
        <v>0</v>
      </c>
      <c r="S3" s="30"/>
      <c r="T3" s="30">
        <v>4095</v>
      </c>
      <c r="U3" s="30">
        <f>N3+R3+T3</f>
        <v>4095</v>
      </c>
      <c r="V3" s="30"/>
      <c r="W3" s="30"/>
      <c r="X3" s="30"/>
      <c r="Y3" s="29"/>
      <c r="Z3" s="29"/>
      <c r="AA3" s="195"/>
      <c r="AB3" s="30">
        <f>V3+Y3+Z3</f>
        <v>0</v>
      </c>
      <c r="AC3" s="56">
        <f>AB3+U3</f>
        <v>4095</v>
      </c>
      <c r="AD3" s="197" t="str">
        <f>A3</f>
        <v>601-P</v>
      </c>
      <c r="AE3" s="74"/>
    </row>
    <row r="4" spans="1:33" s="31" customFormat="1" ht="70" customHeight="1" x14ac:dyDescent="0.2">
      <c r="A4" s="33" t="s">
        <v>42</v>
      </c>
      <c r="B4" s="33" t="s">
        <v>632</v>
      </c>
      <c r="C4" s="28" t="s">
        <v>44</v>
      </c>
      <c r="D4" s="28" t="s">
        <v>45</v>
      </c>
      <c r="E4" s="35" t="s">
        <v>46</v>
      </c>
      <c r="F4" s="35" t="s">
        <v>47</v>
      </c>
      <c r="G4" s="35" t="s">
        <v>631</v>
      </c>
      <c r="H4" s="220">
        <v>42</v>
      </c>
      <c r="I4" s="33" t="s">
        <v>48</v>
      </c>
      <c r="J4" s="51">
        <v>585</v>
      </c>
      <c r="K4" s="52">
        <v>16</v>
      </c>
      <c r="L4" s="52">
        <v>0</v>
      </c>
      <c r="M4" s="52">
        <f t="shared" ref="M4:M15" si="0">K4+L4</f>
        <v>16</v>
      </c>
      <c r="N4" s="34">
        <f t="shared" ref="N4:N15" si="1">(J4*M4)</f>
        <v>9360</v>
      </c>
      <c r="O4" s="53">
        <v>28</v>
      </c>
      <c r="P4" s="53">
        <v>98</v>
      </c>
      <c r="Q4" s="54">
        <v>0.4</v>
      </c>
      <c r="R4" s="71">
        <f t="shared" ref="R4:R15" si="2">SUM(P4*Q4*O4)</f>
        <v>1097.6000000000001</v>
      </c>
      <c r="S4" s="53">
        <v>200</v>
      </c>
      <c r="T4" s="34">
        <f>(M4*S4)</f>
        <v>3200</v>
      </c>
      <c r="U4" s="34">
        <f>N4+R4+T4</f>
        <v>13657.6</v>
      </c>
      <c r="V4" s="34">
        <f>M4*200</f>
        <v>3200</v>
      </c>
      <c r="W4" s="34">
        <v>1</v>
      </c>
      <c r="X4" s="34">
        <v>450</v>
      </c>
      <c r="Y4" s="52">
        <f t="shared" ref="Y4:Y15" si="3">SUM(X4*W4)</f>
        <v>450</v>
      </c>
      <c r="Z4" s="46">
        <v>0</v>
      </c>
      <c r="AA4" s="46"/>
      <c r="AB4" s="276">
        <f>V4+Y4+Z4</f>
        <v>3650</v>
      </c>
      <c r="AC4" s="56">
        <f>AB4+U4</f>
        <v>17307.599999999999</v>
      </c>
      <c r="AD4" s="57" t="str">
        <f>A4</f>
        <v>603-A</v>
      </c>
      <c r="AE4" s="74"/>
    </row>
    <row r="5" spans="1:33" s="36" customFormat="1" ht="79" hidden="1" customHeight="1" x14ac:dyDescent="0.2">
      <c r="A5" s="178" t="s">
        <v>42</v>
      </c>
      <c r="B5" s="178" t="s">
        <v>708</v>
      </c>
      <c r="C5" s="179" t="s">
        <v>44</v>
      </c>
      <c r="D5" s="179" t="s">
        <v>50</v>
      </c>
      <c r="E5" s="180" t="s">
        <v>51</v>
      </c>
      <c r="F5" s="180" t="s">
        <v>52</v>
      </c>
      <c r="G5" s="180" t="s">
        <v>628</v>
      </c>
      <c r="H5" s="220">
        <v>42</v>
      </c>
      <c r="I5" s="33" t="s">
        <v>48</v>
      </c>
      <c r="J5" s="51">
        <v>585</v>
      </c>
      <c r="K5" s="52">
        <v>0</v>
      </c>
      <c r="L5" s="52">
        <v>20</v>
      </c>
      <c r="M5" s="52">
        <f t="shared" si="0"/>
        <v>20</v>
      </c>
      <c r="N5" s="34">
        <f t="shared" si="1"/>
        <v>11700</v>
      </c>
      <c r="O5" s="182">
        <v>33</v>
      </c>
      <c r="P5" s="53">
        <v>138</v>
      </c>
      <c r="Q5" s="54">
        <v>0.4</v>
      </c>
      <c r="R5" s="71">
        <f t="shared" si="2"/>
        <v>1821.6000000000001</v>
      </c>
      <c r="S5" s="53">
        <v>200</v>
      </c>
      <c r="T5" s="34">
        <f>(M5*S5)</f>
        <v>4000</v>
      </c>
      <c r="U5" s="34">
        <f>N5+R5+T5</f>
        <v>17521.599999999999</v>
      </c>
      <c r="V5" s="34">
        <f>M5*200</f>
        <v>4000</v>
      </c>
      <c r="W5" s="34">
        <v>1</v>
      </c>
      <c r="X5" s="34">
        <v>500</v>
      </c>
      <c r="Y5" s="52">
        <f t="shared" si="3"/>
        <v>500</v>
      </c>
      <c r="Z5" s="46">
        <v>0</v>
      </c>
      <c r="AA5" s="46"/>
      <c r="AB5" s="34">
        <f>V5+Y5+Z5</f>
        <v>4500</v>
      </c>
      <c r="AC5" s="56">
        <f>AB5+U5</f>
        <v>22021.599999999999</v>
      </c>
      <c r="AD5" s="57" t="str">
        <f>A5</f>
        <v>603-A</v>
      </c>
      <c r="AE5" s="74"/>
    </row>
    <row r="6" spans="1:33" s="36" customFormat="1" ht="58" customHeight="1" x14ac:dyDescent="0.2">
      <c r="A6" s="62" t="s">
        <v>54</v>
      </c>
      <c r="B6" s="33" t="s">
        <v>32</v>
      </c>
      <c r="C6" s="37" t="s">
        <v>44</v>
      </c>
      <c r="D6" s="37" t="s">
        <v>45</v>
      </c>
      <c r="E6" s="37" t="s">
        <v>46</v>
      </c>
      <c r="F6" s="37" t="s">
        <v>55</v>
      </c>
      <c r="G6" s="37" t="s">
        <v>56</v>
      </c>
      <c r="H6" s="245">
        <v>45</v>
      </c>
      <c r="I6" s="38" t="s">
        <v>48</v>
      </c>
      <c r="J6" s="39">
        <v>585</v>
      </c>
      <c r="K6" s="40">
        <v>0</v>
      </c>
      <c r="L6" s="40">
        <v>0</v>
      </c>
      <c r="M6" s="40">
        <f t="shared" si="0"/>
        <v>0</v>
      </c>
      <c r="N6" s="41">
        <f t="shared" si="1"/>
        <v>0</v>
      </c>
      <c r="O6" s="42">
        <v>0</v>
      </c>
      <c r="P6" s="42">
        <v>98</v>
      </c>
      <c r="Q6" s="43">
        <v>0.4</v>
      </c>
      <c r="R6" s="43">
        <f t="shared" si="2"/>
        <v>0</v>
      </c>
      <c r="S6" s="41">
        <v>200</v>
      </c>
      <c r="T6" s="41">
        <f>(M6*S6)</f>
        <v>0</v>
      </c>
      <c r="U6" s="41">
        <f>N6+R6+T6</f>
        <v>0</v>
      </c>
      <c r="V6" s="41">
        <f>M6*200</f>
        <v>0</v>
      </c>
      <c r="W6" s="41">
        <v>0</v>
      </c>
      <c r="X6" s="41">
        <v>550</v>
      </c>
      <c r="Y6" s="40">
        <f t="shared" si="3"/>
        <v>0</v>
      </c>
      <c r="Z6" s="45">
        <v>0</v>
      </c>
      <c r="AA6" s="46"/>
      <c r="AB6" s="277">
        <f>V6+Y6+Z6</f>
        <v>0</v>
      </c>
      <c r="AC6" s="47">
        <f>AB6+U6</f>
        <v>0</v>
      </c>
      <c r="AD6" s="49" t="str">
        <f>A6</f>
        <v>603-PR</v>
      </c>
      <c r="AE6" s="74" t="s">
        <v>58</v>
      </c>
    </row>
    <row r="7" spans="1:33" s="36" customFormat="1" ht="103" customHeight="1" x14ac:dyDescent="0.2">
      <c r="A7" s="33" t="s">
        <v>54</v>
      </c>
      <c r="B7" s="74" t="s">
        <v>625</v>
      </c>
      <c r="C7" s="37" t="s">
        <v>44</v>
      </c>
      <c r="D7" s="37" t="s">
        <v>45</v>
      </c>
      <c r="E7" s="37" t="s">
        <v>46</v>
      </c>
      <c r="F7" s="37" t="s">
        <v>55</v>
      </c>
      <c r="G7" s="37" t="s">
        <v>60</v>
      </c>
      <c r="H7" s="245">
        <v>45</v>
      </c>
      <c r="I7" s="38" t="s">
        <v>48</v>
      </c>
      <c r="J7" s="39">
        <v>585</v>
      </c>
      <c r="K7" s="40">
        <v>0</v>
      </c>
      <c r="L7" s="40">
        <v>0</v>
      </c>
      <c r="M7" s="40">
        <f t="shared" si="0"/>
        <v>0</v>
      </c>
      <c r="N7" s="41">
        <f t="shared" si="1"/>
        <v>0</v>
      </c>
      <c r="O7" s="42">
        <v>0</v>
      </c>
      <c r="P7" s="42">
        <v>98</v>
      </c>
      <c r="Q7" s="43">
        <v>0.4</v>
      </c>
      <c r="R7" s="43">
        <f t="shared" si="2"/>
        <v>0</v>
      </c>
      <c r="S7" s="41">
        <v>0</v>
      </c>
      <c r="T7" s="41">
        <f>(M7*S7)</f>
        <v>0</v>
      </c>
      <c r="U7" s="41">
        <f>N7+R7+T7</f>
        <v>0</v>
      </c>
      <c r="V7" s="41">
        <f>M7*200</f>
        <v>0</v>
      </c>
      <c r="W7" s="41">
        <v>0</v>
      </c>
      <c r="X7" s="41">
        <v>450</v>
      </c>
      <c r="Y7" s="40">
        <f>SUM(X8*W7)</f>
        <v>0</v>
      </c>
      <c r="Z7" s="45">
        <v>0</v>
      </c>
      <c r="AA7" s="46"/>
      <c r="AB7" s="277">
        <f>V7+Y7+Z7</f>
        <v>0</v>
      </c>
      <c r="AC7" s="47">
        <f>AB7+U7</f>
        <v>0</v>
      </c>
      <c r="AD7" s="49" t="str">
        <f>A7</f>
        <v>603-PR</v>
      </c>
      <c r="AE7" s="74" t="s">
        <v>59</v>
      </c>
    </row>
    <row r="8" spans="1:33" s="31" customFormat="1" ht="54" customHeight="1" x14ac:dyDescent="0.2">
      <c r="A8" s="178" t="s">
        <v>54</v>
      </c>
      <c r="B8" s="178" t="s">
        <v>702</v>
      </c>
      <c r="C8" s="180" t="s">
        <v>44</v>
      </c>
      <c r="D8" s="180" t="s">
        <v>45</v>
      </c>
      <c r="E8" s="180" t="s">
        <v>46</v>
      </c>
      <c r="F8" s="180" t="s">
        <v>61</v>
      </c>
      <c r="G8" s="180" t="s">
        <v>624</v>
      </c>
      <c r="H8" s="220">
        <v>45</v>
      </c>
      <c r="I8" s="200" t="s">
        <v>48</v>
      </c>
      <c r="J8" s="51">
        <v>585</v>
      </c>
      <c r="K8" s="181">
        <v>17</v>
      </c>
      <c r="L8" s="52">
        <v>0</v>
      </c>
      <c r="M8" s="52">
        <f t="shared" si="0"/>
        <v>17</v>
      </c>
      <c r="N8" s="34">
        <f t="shared" si="1"/>
        <v>9945</v>
      </c>
      <c r="O8" s="182">
        <v>33</v>
      </c>
      <c r="P8" s="182">
        <v>78</v>
      </c>
      <c r="Q8" s="54">
        <v>0.4</v>
      </c>
      <c r="R8" s="54">
        <f t="shared" si="2"/>
        <v>1029.6000000000001</v>
      </c>
      <c r="S8" s="34">
        <v>200</v>
      </c>
      <c r="T8" s="34">
        <f>(M8*S8)</f>
        <v>3400</v>
      </c>
      <c r="U8" s="34">
        <f>N8+R8+T8</f>
        <v>14374.6</v>
      </c>
      <c r="V8" s="34">
        <f>M8*200</f>
        <v>3400</v>
      </c>
      <c r="W8" s="34">
        <v>1</v>
      </c>
      <c r="X8" s="34">
        <v>450</v>
      </c>
      <c r="Y8" s="52">
        <f>SUM(X9*W8)</f>
        <v>450</v>
      </c>
      <c r="Z8" s="46">
        <v>0</v>
      </c>
      <c r="AA8" s="46"/>
      <c r="AB8" s="276">
        <f>V8+Y8+Z8</f>
        <v>3850</v>
      </c>
      <c r="AC8" s="56">
        <f>AB8+U8</f>
        <v>18224.599999999999</v>
      </c>
      <c r="AD8" s="57" t="str">
        <f>A8</f>
        <v>603-PR</v>
      </c>
      <c r="AE8" s="74"/>
    </row>
    <row r="9" spans="1:33" s="31" customFormat="1" ht="44.25" customHeight="1" x14ac:dyDescent="0.2">
      <c r="A9" s="178" t="s">
        <v>54</v>
      </c>
      <c r="B9" s="178" t="s">
        <v>629</v>
      </c>
      <c r="C9" s="180" t="s">
        <v>44</v>
      </c>
      <c r="D9" s="180" t="s">
        <v>45</v>
      </c>
      <c r="E9" s="180" t="s">
        <v>46</v>
      </c>
      <c r="F9" s="180" t="s">
        <v>62</v>
      </c>
      <c r="G9" s="180" t="s">
        <v>628</v>
      </c>
      <c r="H9" s="220">
        <v>45</v>
      </c>
      <c r="I9" s="200" t="s">
        <v>48</v>
      </c>
      <c r="J9" s="51">
        <v>585</v>
      </c>
      <c r="K9" s="52">
        <v>0</v>
      </c>
      <c r="L9" s="52">
        <v>21</v>
      </c>
      <c r="M9" s="52">
        <f t="shared" si="0"/>
        <v>21</v>
      </c>
      <c r="N9" s="34">
        <f t="shared" si="1"/>
        <v>12285</v>
      </c>
      <c r="O9" s="182">
        <v>33</v>
      </c>
      <c r="P9" s="182">
        <v>138</v>
      </c>
      <c r="Q9" s="54">
        <v>0.4</v>
      </c>
      <c r="R9" s="54">
        <f t="shared" si="2"/>
        <v>1821.6000000000001</v>
      </c>
      <c r="S9" s="34">
        <v>100</v>
      </c>
      <c r="T9" s="34">
        <f>(M9*S9)</f>
        <v>2100</v>
      </c>
      <c r="U9" s="34">
        <f>N9+R9+T9</f>
        <v>16206.6</v>
      </c>
      <c r="V9" s="34">
        <f>M9*200</f>
        <v>4200</v>
      </c>
      <c r="W9" s="34">
        <v>1</v>
      </c>
      <c r="X9" s="34">
        <v>450</v>
      </c>
      <c r="Y9" s="52">
        <f t="shared" si="3"/>
        <v>450</v>
      </c>
      <c r="Z9" s="46">
        <v>0</v>
      </c>
      <c r="AA9" s="46"/>
      <c r="AB9" s="276">
        <f>V9+Y9+Z9</f>
        <v>4650</v>
      </c>
      <c r="AC9" s="56">
        <f>AB9+U9</f>
        <v>20856.599999999999</v>
      </c>
      <c r="AD9" s="57" t="str">
        <f>A9</f>
        <v>603-PR</v>
      </c>
      <c r="AE9" s="74" t="s">
        <v>64</v>
      </c>
    </row>
    <row r="10" spans="1:33" s="31" customFormat="1" ht="75" customHeight="1" x14ac:dyDescent="0.2">
      <c r="A10" s="178" t="s">
        <v>54</v>
      </c>
      <c r="B10" s="178" t="s">
        <v>706</v>
      </c>
      <c r="C10" s="179" t="s">
        <v>44</v>
      </c>
      <c r="D10" s="179" t="s">
        <v>45</v>
      </c>
      <c r="E10" s="180" t="s">
        <v>65</v>
      </c>
      <c r="F10" s="180" t="s">
        <v>61</v>
      </c>
      <c r="G10" s="180" t="s">
        <v>624</v>
      </c>
      <c r="H10" s="220">
        <v>42</v>
      </c>
      <c r="I10" s="33" t="s">
        <v>48</v>
      </c>
      <c r="J10" s="51">
        <v>585</v>
      </c>
      <c r="K10" s="52">
        <v>22</v>
      </c>
      <c r="L10" s="52">
        <v>0</v>
      </c>
      <c r="M10" s="52">
        <f t="shared" si="0"/>
        <v>22</v>
      </c>
      <c r="N10" s="34">
        <f t="shared" si="1"/>
        <v>12870</v>
      </c>
      <c r="O10" s="53">
        <v>38</v>
      </c>
      <c r="P10" s="53">
        <v>140</v>
      </c>
      <c r="Q10" s="54">
        <v>0.4</v>
      </c>
      <c r="R10" s="71">
        <f t="shared" si="2"/>
        <v>2128</v>
      </c>
      <c r="S10" s="182">
        <v>200</v>
      </c>
      <c r="T10" s="55">
        <f>(M10*S10)</f>
        <v>4400</v>
      </c>
      <c r="U10" s="34">
        <f>N10+R10+T10</f>
        <v>19398</v>
      </c>
      <c r="V10" s="34">
        <f>M10*200</f>
        <v>4400</v>
      </c>
      <c r="W10" s="34">
        <v>1</v>
      </c>
      <c r="X10" s="34">
        <v>600</v>
      </c>
      <c r="Y10" s="52">
        <f t="shared" si="3"/>
        <v>600</v>
      </c>
      <c r="Z10" s="46">
        <v>0</v>
      </c>
      <c r="AA10" s="46"/>
      <c r="AB10" s="276">
        <f>V10+Y10+Z10</f>
        <v>5000</v>
      </c>
      <c r="AC10" s="56">
        <f>AB10+U10</f>
        <v>24398</v>
      </c>
      <c r="AD10" s="57" t="str">
        <f>A10</f>
        <v>603-PR</v>
      </c>
      <c r="AE10" s="74"/>
    </row>
    <row r="11" spans="1:33" s="31" customFormat="1" ht="75" customHeight="1" x14ac:dyDescent="0.2">
      <c r="A11" s="178" t="s">
        <v>54</v>
      </c>
      <c r="B11" s="178" t="s">
        <v>701</v>
      </c>
      <c r="C11" s="179" t="s">
        <v>44</v>
      </c>
      <c r="D11" s="179" t="s">
        <v>45</v>
      </c>
      <c r="E11" s="180" t="s">
        <v>65</v>
      </c>
      <c r="F11" s="180" t="s">
        <v>202</v>
      </c>
      <c r="G11" s="180" t="s">
        <v>626</v>
      </c>
      <c r="H11" s="220">
        <v>42</v>
      </c>
      <c r="I11" s="33" t="s">
        <v>48</v>
      </c>
      <c r="J11" s="51">
        <v>585</v>
      </c>
      <c r="K11" s="181">
        <v>25</v>
      </c>
      <c r="L11" s="52">
        <v>0</v>
      </c>
      <c r="M11" s="52">
        <f t="shared" si="0"/>
        <v>25</v>
      </c>
      <c r="N11" s="34">
        <f t="shared" si="1"/>
        <v>14625</v>
      </c>
      <c r="O11" s="53">
        <v>38</v>
      </c>
      <c r="P11" s="53">
        <v>140</v>
      </c>
      <c r="Q11" s="54">
        <v>0.4</v>
      </c>
      <c r="R11" s="71">
        <f t="shared" si="2"/>
        <v>2128</v>
      </c>
      <c r="S11" s="53">
        <v>0</v>
      </c>
      <c r="T11" s="34">
        <f>(M11*S11)</f>
        <v>0</v>
      </c>
      <c r="U11" s="34">
        <f>N11+R11+T11</f>
        <v>16753</v>
      </c>
      <c r="V11" s="34">
        <f>M11*200</f>
        <v>5000</v>
      </c>
      <c r="W11" s="34">
        <v>1</v>
      </c>
      <c r="X11" s="34">
        <v>600</v>
      </c>
      <c r="Y11" s="52">
        <f t="shared" si="3"/>
        <v>600</v>
      </c>
      <c r="Z11" s="46">
        <v>0</v>
      </c>
      <c r="AA11" s="46"/>
      <c r="AB11" s="276">
        <f>V11+Y11+Z11</f>
        <v>5600</v>
      </c>
      <c r="AC11" s="56">
        <f>AB11+U11</f>
        <v>22353</v>
      </c>
      <c r="AD11" s="57" t="str">
        <f>A11</f>
        <v>603-PR</v>
      </c>
      <c r="AE11" s="74"/>
    </row>
    <row r="12" spans="1:33" s="31" customFormat="1" ht="121" customHeight="1" x14ac:dyDescent="0.2">
      <c r="A12" s="178" t="s">
        <v>54</v>
      </c>
      <c r="B12" s="178" t="s">
        <v>705</v>
      </c>
      <c r="C12" s="179" t="s">
        <v>44</v>
      </c>
      <c r="D12" s="179" t="s">
        <v>45</v>
      </c>
      <c r="E12" s="180" t="s">
        <v>65</v>
      </c>
      <c r="F12" s="180" t="s">
        <v>67</v>
      </c>
      <c r="G12" s="180" t="s">
        <v>624</v>
      </c>
      <c r="H12" s="220">
        <v>42</v>
      </c>
      <c r="I12" s="33" t="s">
        <v>48</v>
      </c>
      <c r="J12" s="51">
        <v>585</v>
      </c>
      <c r="K12" s="52">
        <v>0</v>
      </c>
      <c r="L12" s="52">
        <v>20</v>
      </c>
      <c r="M12" s="52">
        <f t="shared" si="0"/>
        <v>20</v>
      </c>
      <c r="N12" s="34">
        <f t="shared" si="1"/>
        <v>11700</v>
      </c>
      <c r="O12" s="53">
        <v>46</v>
      </c>
      <c r="P12" s="53">
        <v>140</v>
      </c>
      <c r="Q12" s="54">
        <v>0.4</v>
      </c>
      <c r="R12" s="71">
        <f t="shared" si="2"/>
        <v>2576</v>
      </c>
      <c r="S12" s="182">
        <v>200</v>
      </c>
      <c r="T12" s="55">
        <f>(M12*S12)</f>
        <v>4000</v>
      </c>
      <c r="U12" s="34">
        <f>N12+R12+T12</f>
        <v>18276</v>
      </c>
      <c r="V12" s="34">
        <f>M12*200</f>
        <v>4000</v>
      </c>
      <c r="W12" s="34">
        <v>1</v>
      </c>
      <c r="X12" s="34">
        <v>600</v>
      </c>
      <c r="Y12" s="52">
        <f t="shared" si="3"/>
        <v>600</v>
      </c>
      <c r="Z12" s="46">
        <v>0</v>
      </c>
      <c r="AA12" s="46"/>
      <c r="AB12" s="276">
        <f>V12+Y12+Z12</f>
        <v>4600</v>
      </c>
      <c r="AC12" s="56">
        <f>AB12+U12</f>
        <v>22876</v>
      </c>
      <c r="AD12" s="57" t="str">
        <f>A12</f>
        <v>603-PR</v>
      </c>
      <c r="AE12" s="74"/>
    </row>
    <row r="13" spans="1:33" s="31" customFormat="1" ht="63" customHeight="1" x14ac:dyDescent="0.2">
      <c r="A13" s="178" t="s">
        <v>54</v>
      </c>
      <c r="B13" s="178" t="s">
        <v>707</v>
      </c>
      <c r="C13" s="179" t="s">
        <v>44</v>
      </c>
      <c r="D13" s="179" t="s">
        <v>45</v>
      </c>
      <c r="E13" s="180" t="s">
        <v>703</v>
      </c>
      <c r="F13" s="194" t="s">
        <v>214</v>
      </c>
      <c r="G13" s="180" t="s">
        <v>626</v>
      </c>
      <c r="H13" s="246">
        <v>42</v>
      </c>
      <c r="I13" s="178" t="s">
        <v>48</v>
      </c>
      <c r="J13" s="183">
        <v>585</v>
      </c>
      <c r="K13" s="181">
        <v>0</v>
      </c>
      <c r="L13" s="181">
        <v>28</v>
      </c>
      <c r="M13" s="181">
        <f t="shared" si="0"/>
        <v>28</v>
      </c>
      <c r="N13" s="55">
        <f t="shared" si="1"/>
        <v>16380</v>
      </c>
      <c r="O13" s="182">
        <v>33</v>
      </c>
      <c r="P13" s="182">
        <v>76</v>
      </c>
      <c r="Q13" s="184">
        <v>0.4</v>
      </c>
      <c r="R13" s="185">
        <f t="shared" si="2"/>
        <v>1003.2</v>
      </c>
      <c r="S13" s="182">
        <v>50</v>
      </c>
      <c r="T13" s="55">
        <f>(M13*S13)</f>
        <v>1400</v>
      </c>
      <c r="U13" s="55">
        <f>N13+R13+T13</f>
        <v>18783.2</v>
      </c>
      <c r="V13" s="55">
        <f>M13*200</f>
        <v>5600</v>
      </c>
      <c r="W13" s="55">
        <v>1</v>
      </c>
      <c r="X13" s="55">
        <v>550</v>
      </c>
      <c r="Y13" s="181">
        <f t="shared" si="3"/>
        <v>550</v>
      </c>
      <c r="Z13" s="189">
        <v>0</v>
      </c>
      <c r="AA13" s="189"/>
      <c r="AB13" s="278">
        <f>V13+Y13+Z13</f>
        <v>6150</v>
      </c>
      <c r="AC13" s="192">
        <f>AB13+U13</f>
        <v>24933.200000000001</v>
      </c>
      <c r="AD13" s="57" t="str">
        <f>A13</f>
        <v>603-PR</v>
      </c>
      <c r="AE13" s="74"/>
    </row>
    <row r="14" spans="1:33" s="31" customFormat="1" ht="116" hidden="1" customHeight="1" x14ac:dyDescent="0.2">
      <c r="A14" s="178" t="s">
        <v>54</v>
      </c>
      <c r="B14" s="178" t="s">
        <v>710</v>
      </c>
      <c r="C14" s="179" t="s">
        <v>44</v>
      </c>
      <c r="D14" s="179" t="s">
        <v>50</v>
      </c>
      <c r="E14" s="180" t="s">
        <v>51</v>
      </c>
      <c r="F14" s="180" t="s">
        <v>71</v>
      </c>
      <c r="G14" s="180" t="s">
        <v>633</v>
      </c>
      <c r="H14" s="220">
        <v>45</v>
      </c>
      <c r="I14" s="33" t="s">
        <v>48</v>
      </c>
      <c r="J14" s="51">
        <v>585</v>
      </c>
      <c r="K14" s="181">
        <v>0</v>
      </c>
      <c r="L14" s="181">
        <v>0</v>
      </c>
      <c r="M14" s="52">
        <f t="shared" si="0"/>
        <v>0</v>
      </c>
      <c r="N14" s="34">
        <f t="shared" si="1"/>
        <v>0</v>
      </c>
      <c r="O14" s="53">
        <v>0</v>
      </c>
      <c r="P14" s="53">
        <v>138</v>
      </c>
      <c r="Q14" s="54">
        <v>0.4</v>
      </c>
      <c r="R14" s="71">
        <f t="shared" si="2"/>
        <v>0</v>
      </c>
      <c r="S14" s="53">
        <v>75</v>
      </c>
      <c r="T14" s="34">
        <f>(M14*S14)</f>
        <v>0</v>
      </c>
      <c r="U14" s="34">
        <f>N14+R14+T14</f>
        <v>0</v>
      </c>
      <c r="V14" s="34">
        <f>M14*200</f>
        <v>0</v>
      </c>
      <c r="W14" s="34">
        <v>0</v>
      </c>
      <c r="X14" s="34">
        <v>500</v>
      </c>
      <c r="Y14" s="52">
        <f t="shared" si="3"/>
        <v>0</v>
      </c>
      <c r="Z14" s="46">
        <v>0</v>
      </c>
      <c r="AA14" s="46"/>
      <c r="AB14" s="34">
        <f>V14+Y14+Z14</f>
        <v>0</v>
      </c>
      <c r="AC14" s="56">
        <f>AB14+U14</f>
        <v>0</v>
      </c>
      <c r="AD14" s="57" t="str">
        <f>A14</f>
        <v>603-PR</v>
      </c>
      <c r="AE14" s="74"/>
    </row>
    <row r="15" spans="1:33" s="31" customFormat="1" ht="76" hidden="1" customHeight="1" x14ac:dyDescent="0.2">
      <c r="A15" s="178" t="s">
        <v>73</v>
      </c>
      <c r="B15" s="178" t="s">
        <v>704</v>
      </c>
      <c r="C15" s="179" t="s">
        <v>44</v>
      </c>
      <c r="D15" s="179" t="s">
        <v>50</v>
      </c>
      <c r="E15" s="180" t="s">
        <v>51</v>
      </c>
      <c r="F15" s="241" t="s">
        <v>52</v>
      </c>
      <c r="G15" s="180" t="s">
        <v>628</v>
      </c>
      <c r="H15" s="246">
        <v>42</v>
      </c>
      <c r="I15" s="178" t="s">
        <v>48</v>
      </c>
      <c r="J15" s="183">
        <v>585</v>
      </c>
      <c r="K15" s="181">
        <v>25</v>
      </c>
      <c r="L15" s="181">
        <v>0</v>
      </c>
      <c r="M15" s="181">
        <f t="shared" si="0"/>
        <v>25</v>
      </c>
      <c r="N15" s="55">
        <f t="shared" si="1"/>
        <v>14625</v>
      </c>
      <c r="O15" s="182">
        <v>33</v>
      </c>
      <c r="P15" s="182">
        <v>138</v>
      </c>
      <c r="Q15" s="185">
        <v>0.4</v>
      </c>
      <c r="R15" s="184">
        <f t="shared" si="2"/>
        <v>1821.6000000000001</v>
      </c>
      <c r="S15" s="182">
        <v>200</v>
      </c>
      <c r="T15" s="55">
        <f>(M15*S15)</f>
        <v>5000</v>
      </c>
      <c r="U15" s="55">
        <f>N15+R15+T15</f>
        <v>21446.6</v>
      </c>
      <c r="V15" s="55">
        <f>M15*200</f>
        <v>5000</v>
      </c>
      <c r="W15" s="55">
        <v>1</v>
      </c>
      <c r="X15" s="55">
        <v>500</v>
      </c>
      <c r="Y15" s="181">
        <f t="shared" si="3"/>
        <v>500</v>
      </c>
      <c r="Z15" s="189">
        <v>0</v>
      </c>
      <c r="AA15" s="189"/>
      <c r="AB15" s="55">
        <f>V15+Y15+Z15</f>
        <v>5500</v>
      </c>
      <c r="AC15" s="192">
        <f>AB15+U15</f>
        <v>26946.6</v>
      </c>
      <c r="AD15" s="57" t="str">
        <f>A15</f>
        <v>604-PR</v>
      </c>
      <c r="AE15" s="74" t="s">
        <v>75</v>
      </c>
    </row>
    <row r="16" spans="1:33" s="31" customFormat="1" ht="68" hidden="1" customHeight="1" x14ac:dyDescent="0.2">
      <c r="A16" s="178" t="s">
        <v>76</v>
      </c>
      <c r="B16" s="178" t="s">
        <v>665</v>
      </c>
      <c r="C16" s="233" t="s">
        <v>77</v>
      </c>
      <c r="D16" s="234">
        <v>0</v>
      </c>
      <c r="E16" s="234">
        <v>0</v>
      </c>
      <c r="F16" s="235" t="s">
        <v>78</v>
      </c>
      <c r="G16" s="235" t="s">
        <v>79</v>
      </c>
      <c r="H16" s="220">
        <v>42</v>
      </c>
      <c r="I16" s="33" t="s">
        <v>37</v>
      </c>
      <c r="J16" s="70">
        <v>753</v>
      </c>
      <c r="K16" s="52">
        <v>0</v>
      </c>
      <c r="L16" s="52">
        <v>0</v>
      </c>
      <c r="M16" s="52">
        <v>0</v>
      </c>
      <c r="N16" s="61">
        <f>SUM(D16+E16)*J16</f>
        <v>0</v>
      </c>
      <c r="O16" s="53">
        <v>0</v>
      </c>
      <c r="P16" s="53">
        <v>0</v>
      </c>
      <c r="Q16" s="71">
        <v>0</v>
      </c>
      <c r="R16" s="71">
        <f>SUM(M16*135)</f>
        <v>0</v>
      </c>
      <c r="S16" s="53">
        <v>0</v>
      </c>
      <c r="T16" s="34">
        <f>(M16*S16)</f>
        <v>0</v>
      </c>
      <c r="U16" s="34">
        <f>N16+R16+T16</f>
        <v>0</v>
      </c>
      <c r="V16" s="34">
        <v>0</v>
      </c>
      <c r="W16" s="34">
        <v>0</v>
      </c>
      <c r="X16" s="34">
        <v>0</v>
      </c>
      <c r="Y16" s="52">
        <v>0</v>
      </c>
      <c r="Z16" s="46">
        <v>0</v>
      </c>
      <c r="AA16" s="46"/>
      <c r="AB16" s="34">
        <v>0</v>
      </c>
      <c r="AC16" s="56">
        <f>AB16+U16</f>
        <v>0</v>
      </c>
      <c r="AD16" s="57" t="str">
        <f>A16</f>
        <v>605-PR</v>
      </c>
      <c r="AE16" s="74"/>
    </row>
    <row r="17" spans="1:31" s="31" customFormat="1" ht="68" hidden="1" customHeight="1" x14ac:dyDescent="0.2">
      <c r="A17" s="178" t="s">
        <v>76</v>
      </c>
      <c r="B17" s="178" t="s">
        <v>666</v>
      </c>
      <c r="C17" s="179" t="s">
        <v>77</v>
      </c>
      <c r="D17" s="232">
        <v>0</v>
      </c>
      <c r="E17" s="232">
        <v>15</v>
      </c>
      <c r="F17" s="180" t="s">
        <v>667</v>
      </c>
      <c r="G17" s="180" t="s">
        <v>668</v>
      </c>
      <c r="H17" s="220">
        <v>42</v>
      </c>
      <c r="I17" s="33" t="s">
        <v>37</v>
      </c>
      <c r="J17" s="70">
        <v>753</v>
      </c>
      <c r="K17" s="52">
        <v>0</v>
      </c>
      <c r="L17" s="52">
        <v>0</v>
      </c>
      <c r="M17" s="52">
        <v>0</v>
      </c>
      <c r="N17" s="61">
        <f>SUM(D17+E17)*J17</f>
        <v>11295</v>
      </c>
      <c r="O17" s="53">
        <v>0</v>
      </c>
      <c r="P17" s="53">
        <v>0</v>
      </c>
      <c r="Q17" s="71">
        <v>0</v>
      </c>
      <c r="R17" s="71">
        <f>SUM(M17*135)</f>
        <v>0</v>
      </c>
      <c r="S17" s="53">
        <v>0</v>
      </c>
      <c r="T17" s="34">
        <f>(M17*S17)</f>
        <v>0</v>
      </c>
      <c r="U17" s="34">
        <f>N17+R17+T17</f>
        <v>11295</v>
      </c>
      <c r="V17" s="34">
        <v>0</v>
      </c>
      <c r="W17" s="34">
        <v>0</v>
      </c>
      <c r="X17" s="34">
        <v>0</v>
      </c>
      <c r="Y17" s="52">
        <v>0</v>
      </c>
      <c r="Z17" s="46">
        <v>0</v>
      </c>
      <c r="AA17" s="46"/>
      <c r="AB17" s="34">
        <v>0</v>
      </c>
      <c r="AC17" s="56">
        <f>AB17+U17</f>
        <v>11295</v>
      </c>
      <c r="AD17" s="57" t="str">
        <f>A17</f>
        <v>605-PR</v>
      </c>
      <c r="AE17" s="74"/>
    </row>
    <row r="18" spans="1:31" s="31" customFormat="1" ht="44" hidden="1" customHeight="1" x14ac:dyDescent="0.2">
      <c r="A18" s="33" t="s">
        <v>76</v>
      </c>
      <c r="B18" s="33"/>
      <c r="C18" s="28" t="s">
        <v>77</v>
      </c>
      <c r="D18" s="60">
        <v>15</v>
      </c>
      <c r="E18" s="60">
        <v>14</v>
      </c>
      <c r="F18" s="35" t="s">
        <v>80</v>
      </c>
      <c r="G18" s="35" t="s">
        <v>81</v>
      </c>
      <c r="H18" s="220">
        <v>43</v>
      </c>
      <c r="I18" s="33" t="s">
        <v>37</v>
      </c>
      <c r="J18" s="70">
        <v>753</v>
      </c>
      <c r="K18" s="52">
        <v>0</v>
      </c>
      <c r="L18" s="52">
        <v>0</v>
      </c>
      <c r="M18" s="52">
        <v>0</v>
      </c>
      <c r="N18" s="61">
        <f t="shared" ref="N18:N34" si="4">SUM(D18+E18)*J18</f>
        <v>21837</v>
      </c>
      <c r="O18" s="53">
        <v>0</v>
      </c>
      <c r="P18" s="53">
        <v>0</v>
      </c>
      <c r="Q18" s="71">
        <v>0</v>
      </c>
      <c r="R18" s="71">
        <f t="shared" ref="R18:R34" si="5">SUM(M18*135)</f>
        <v>0</v>
      </c>
      <c r="S18" s="53">
        <v>0</v>
      </c>
      <c r="T18" s="34">
        <f>(M18*S18)</f>
        <v>0</v>
      </c>
      <c r="U18" s="34">
        <f>N18+R18+T18</f>
        <v>21837</v>
      </c>
      <c r="V18" s="34">
        <v>0</v>
      </c>
      <c r="W18" s="34">
        <v>0</v>
      </c>
      <c r="X18" s="34">
        <v>0</v>
      </c>
      <c r="Y18" s="52">
        <v>0</v>
      </c>
      <c r="Z18" s="46">
        <v>0</v>
      </c>
      <c r="AA18" s="46"/>
      <c r="AB18" s="34">
        <v>0</v>
      </c>
      <c r="AC18" s="56">
        <f>AB18+U18</f>
        <v>21837</v>
      </c>
      <c r="AD18" s="57" t="str">
        <f>A18</f>
        <v>605-PR</v>
      </c>
      <c r="AE18" s="74"/>
    </row>
    <row r="19" spans="1:31" s="31" customFormat="1" ht="58" hidden="1" customHeight="1" x14ac:dyDescent="0.2">
      <c r="A19" s="178" t="s">
        <v>76</v>
      </c>
      <c r="B19" s="178" t="s">
        <v>664</v>
      </c>
      <c r="C19" s="179" t="s">
        <v>77</v>
      </c>
      <c r="D19" s="232">
        <v>15</v>
      </c>
      <c r="E19" s="232">
        <v>15</v>
      </c>
      <c r="F19" s="180" t="s">
        <v>657</v>
      </c>
      <c r="G19" s="180" t="s">
        <v>658</v>
      </c>
      <c r="H19" s="220">
        <v>42</v>
      </c>
      <c r="I19" s="33" t="s">
        <v>37</v>
      </c>
      <c r="J19" s="70">
        <v>1200</v>
      </c>
      <c r="K19" s="52">
        <v>0</v>
      </c>
      <c r="L19" s="52">
        <v>0</v>
      </c>
      <c r="M19" s="52">
        <v>0</v>
      </c>
      <c r="N19" s="61">
        <f t="shared" si="4"/>
        <v>36000</v>
      </c>
      <c r="O19" s="53">
        <v>0</v>
      </c>
      <c r="P19" s="53">
        <v>0</v>
      </c>
      <c r="Q19" s="71">
        <v>0</v>
      </c>
      <c r="R19" s="71">
        <f t="shared" si="5"/>
        <v>0</v>
      </c>
      <c r="S19" s="53">
        <v>0</v>
      </c>
      <c r="T19" s="34">
        <f>(M19*S19)</f>
        <v>0</v>
      </c>
      <c r="U19" s="34">
        <f>N19+R19+T19</f>
        <v>36000</v>
      </c>
      <c r="V19" s="34">
        <v>0</v>
      </c>
      <c r="W19" s="34">
        <v>0</v>
      </c>
      <c r="X19" s="34">
        <v>0</v>
      </c>
      <c r="Y19" s="52">
        <v>0</v>
      </c>
      <c r="Z19" s="46">
        <v>0</v>
      </c>
      <c r="AA19" s="46"/>
      <c r="AB19" s="34">
        <v>0</v>
      </c>
      <c r="AC19" s="56">
        <f>AB19+U19</f>
        <v>36000</v>
      </c>
      <c r="AD19" s="57" t="str">
        <f>A19</f>
        <v>605-PR</v>
      </c>
      <c r="AE19" s="74"/>
    </row>
    <row r="20" spans="1:31" s="31" customFormat="1" ht="48" hidden="1" customHeight="1" x14ac:dyDescent="0.2">
      <c r="A20" s="33" t="s">
        <v>76</v>
      </c>
      <c r="B20" s="33"/>
      <c r="C20" s="28" t="s">
        <v>77</v>
      </c>
      <c r="D20" s="60">
        <v>0</v>
      </c>
      <c r="E20" s="60">
        <v>10</v>
      </c>
      <c r="F20" s="35" t="s">
        <v>83</v>
      </c>
      <c r="G20" s="35" t="s">
        <v>84</v>
      </c>
      <c r="H20" s="220">
        <v>42</v>
      </c>
      <c r="I20" s="33" t="s">
        <v>37</v>
      </c>
      <c r="J20" s="70">
        <v>753</v>
      </c>
      <c r="K20" s="52">
        <v>0</v>
      </c>
      <c r="L20" s="52">
        <v>0</v>
      </c>
      <c r="M20" s="52">
        <v>0</v>
      </c>
      <c r="N20" s="61">
        <f t="shared" si="4"/>
        <v>7530</v>
      </c>
      <c r="O20" s="53">
        <v>0</v>
      </c>
      <c r="P20" s="53">
        <v>0</v>
      </c>
      <c r="Q20" s="71">
        <v>0</v>
      </c>
      <c r="R20" s="71">
        <f t="shared" si="5"/>
        <v>0</v>
      </c>
      <c r="S20" s="53">
        <v>0</v>
      </c>
      <c r="T20" s="34">
        <f>(M20*S20)</f>
        <v>0</v>
      </c>
      <c r="U20" s="34">
        <f>N20+R20+T20</f>
        <v>7530</v>
      </c>
      <c r="V20" s="34">
        <v>0</v>
      </c>
      <c r="W20" s="34">
        <v>0</v>
      </c>
      <c r="X20" s="34">
        <v>0</v>
      </c>
      <c r="Y20" s="52">
        <v>0</v>
      </c>
      <c r="Z20" s="46">
        <v>0</v>
      </c>
      <c r="AA20" s="46"/>
      <c r="AB20" s="34">
        <v>0</v>
      </c>
      <c r="AC20" s="56">
        <f>AB20+U20</f>
        <v>7530</v>
      </c>
      <c r="AD20" s="57" t="str">
        <f>A20</f>
        <v>605-PR</v>
      </c>
      <c r="AE20" s="74"/>
    </row>
    <row r="21" spans="1:31" s="31" customFormat="1" ht="58" hidden="1" customHeight="1" x14ac:dyDescent="0.2">
      <c r="A21" s="62" t="s">
        <v>76</v>
      </c>
      <c r="B21" s="62"/>
      <c r="C21" s="63" t="s">
        <v>77</v>
      </c>
      <c r="D21" s="64">
        <v>0</v>
      </c>
      <c r="E21" s="64">
        <v>0</v>
      </c>
      <c r="F21" s="37" t="s">
        <v>85</v>
      </c>
      <c r="G21" s="37" t="s">
        <v>86</v>
      </c>
      <c r="H21" s="245">
        <v>42</v>
      </c>
      <c r="I21" s="62" t="s">
        <v>37</v>
      </c>
      <c r="J21" s="65">
        <v>1200</v>
      </c>
      <c r="K21" s="40">
        <v>0</v>
      </c>
      <c r="L21" s="40">
        <v>0</v>
      </c>
      <c r="M21" s="40">
        <v>0</v>
      </c>
      <c r="N21" s="66">
        <f t="shared" si="4"/>
        <v>0</v>
      </c>
      <c r="O21" s="42">
        <v>0</v>
      </c>
      <c r="P21" s="42">
        <v>0</v>
      </c>
      <c r="Q21" s="67">
        <v>0</v>
      </c>
      <c r="R21" s="67">
        <f t="shared" si="5"/>
        <v>0</v>
      </c>
      <c r="S21" s="42">
        <v>0</v>
      </c>
      <c r="T21" s="41">
        <f>(M21*S21)</f>
        <v>0</v>
      </c>
      <c r="U21" s="41">
        <f>N21+R21+T21</f>
        <v>0</v>
      </c>
      <c r="V21" s="41">
        <v>0</v>
      </c>
      <c r="W21" s="41">
        <v>0</v>
      </c>
      <c r="X21" s="41">
        <v>0</v>
      </c>
      <c r="Y21" s="40">
        <v>0</v>
      </c>
      <c r="Z21" s="45">
        <v>0</v>
      </c>
      <c r="AA21" s="45"/>
      <c r="AB21" s="41">
        <v>0</v>
      </c>
      <c r="AC21" s="47">
        <f>AB21+U21</f>
        <v>0</v>
      </c>
      <c r="AD21" s="49" t="str">
        <f>A21</f>
        <v>605-PR</v>
      </c>
      <c r="AE21" s="74"/>
    </row>
    <row r="22" spans="1:31" s="31" customFormat="1" ht="61" hidden="1" customHeight="1" x14ac:dyDescent="0.2">
      <c r="A22" s="178" t="s">
        <v>76</v>
      </c>
      <c r="B22" s="178" t="s">
        <v>663</v>
      </c>
      <c r="C22" s="233" t="s">
        <v>77</v>
      </c>
      <c r="D22" s="234">
        <v>0</v>
      </c>
      <c r="E22" s="234">
        <v>0</v>
      </c>
      <c r="F22" s="235" t="s">
        <v>78</v>
      </c>
      <c r="G22" s="235" t="s">
        <v>87</v>
      </c>
      <c r="H22" s="220">
        <v>42</v>
      </c>
      <c r="I22" s="33" t="s">
        <v>37</v>
      </c>
      <c r="J22" s="70">
        <v>1200</v>
      </c>
      <c r="K22" s="52">
        <v>0</v>
      </c>
      <c r="L22" s="52">
        <v>0</v>
      </c>
      <c r="M22" s="52">
        <v>0</v>
      </c>
      <c r="N22" s="61">
        <f t="shared" si="4"/>
        <v>0</v>
      </c>
      <c r="O22" s="53">
        <v>0</v>
      </c>
      <c r="P22" s="53">
        <v>0</v>
      </c>
      <c r="Q22" s="71">
        <v>0</v>
      </c>
      <c r="R22" s="71">
        <f t="shared" si="5"/>
        <v>0</v>
      </c>
      <c r="S22" s="53">
        <v>0</v>
      </c>
      <c r="T22" s="34">
        <f>(M22*S22)</f>
        <v>0</v>
      </c>
      <c r="U22" s="34">
        <f>N22+R22+T22</f>
        <v>0</v>
      </c>
      <c r="V22" s="34">
        <v>0</v>
      </c>
      <c r="W22" s="34">
        <v>0</v>
      </c>
      <c r="X22" s="34">
        <v>0</v>
      </c>
      <c r="Y22" s="52">
        <v>0</v>
      </c>
      <c r="Z22" s="46">
        <v>0</v>
      </c>
      <c r="AA22" s="46"/>
      <c r="AB22" s="34">
        <v>0</v>
      </c>
      <c r="AC22" s="56">
        <f>AB22+U22</f>
        <v>0</v>
      </c>
      <c r="AD22" s="57"/>
      <c r="AE22" s="74"/>
    </row>
    <row r="23" spans="1:31" s="31" customFormat="1" ht="39.75" hidden="1" customHeight="1" x14ac:dyDescent="0.2">
      <c r="A23" s="33" t="s">
        <v>76</v>
      </c>
      <c r="B23" s="33"/>
      <c r="C23" s="28" t="s">
        <v>77</v>
      </c>
      <c r="D23" s="60">
        <v>0</v>
      </c>
      <c r="E23" s="60">
        <v>20</v>
      </c>
      <c r="F23" s="35" t="s">
        <v>88</v>
      </c>
      <c r="G23" s="35" t="s">
        <v>89</v>
      </c>
      <c r="H23" s="220">
        <v>42</v>
      </c>
      <c r="I23" s="33" t="s">
        <v>37</v>
      </c>
      <c r="J23" s="70">
        <v>1200</v>
      </c>
      <c r="K23" s="52">
        <v>0</v>
      </c>
      <c r="L23" s="52">
        <v>0</v>
      </c>
      <c r="M23" s="52">
        <v>0</v>
      </c>
      <c r="N23" s="61">
        <f t="shared" si="4"/>
        <v>24000</v>
      </c>
      <c r="O23" s="53">
        <v>0</v>
      </c>
      <c r="P23" s="53">
        <v>0</v>
      </c>
      <c r="Q23" s="71">
        <v>0</v>
      </c>
      <c r="R23" s="71">
        <f t="shared" si="5"/>
        <v>0</v>
      </c>
      <c r="S23" s="53">
        <v>0</v>
      </c>
      <c r="T23" s="34">
        <f>(M23*S23)</f>
        <v>0</v>
      </c>
      <c r="U23" s="34">
        <f>N23+R23+T23</f>
        <v>24000</v>
      </c>
      <c r="V23" s="34">
        <v>0</v>
      </c>
      <c r="W23" s="34">
        <v>0</v>
      </c>
      <c r="X23" s="34">
        <v>0</v>
      </c>
      <c r="Y23" s="52">
        <v>0</v>
      </c>
      <c r="Z23" s="46">
        <v>0</v>
      </c>
      <c r="AA23" s="46"/>
      <c r="AB23" s="34">
        <v>0</v>
      </c>
      <c r="AC23" s="56">
        <f>AB23+U23</f>
        <v>24000</v>
      </c>
      <c r="AD23" s="57" t="str">
        <f>A23</f>
        <v>605-PR</v>
      </c>
      <c r="AE23" s="74"/>
    </row>
    <row r="24" spans="1:31" s="31" customFormat="1" ht="39.75" hidden="1" customHeight="1" x14ac:dyDescent="0.2">
      <c r="A24" s="33" t="s">
        <v>76</v>
      </c>
      <c r="B24" s="33"/>
      <c r="C24" s="28" t="s">
        <v>77</v>
      </c>
      <c r="D24" s="60">
        <v>0</v>
      </c>
      <c r="E24" s="60">
        <v>20</v>
      </c>
      <c r="F24" s="35" t="s">
        <v>90</v>
      </c>
      <c r="G24" s="35" t="s">
        <v>91</v>
      </c>
      <c r="H24" s="220">
        <v>42</v>
      </c>
      <c r="I24" s="33" t="s">
        <v>37</v>
      </c>
      <c r="J24" s="70">
        <v>1200</v>
      </c>
      <c r="K24" s="52">
        <v>0</v>
      </c>
      <c r="L24" s="52">
        <v>0</v>
      </c>
      <c r="M24" s="52">
        <v>0</v>
      </c>
      <c r="N24" s="61">
        <f t="shared" si="4"/>
        <v>24000</v>
      </c>
      <c r="O24" s="53">
        <v>0</v>
      </c>
      <c r="P24" s="53">
        <v>0</v>
      </c>
      <c r="Q24" s="71">
        <v>0</v>
      </c>
      <c r="R24" s="71">
        <f t="shared" si="5"/>
        <v>0</v>
      </c>
      <c r="S24" s="53">
        <v>0</v>
      </c>
      <c r="T24" s="34">
        <f>(M24*S24)</f>
        <v>0</v>
      </c>
      <c r="U24" s="34">
        <f>N24+R24+T24</f>
        <v>24000</v>
      </c>
      <c r="V24" s="34">
        <v>0</v>
      </c>
      <c r="W24" s="34">
        <v>0</v>
      </c>
      <c r="X24" s="34">
        <v>0</v>
      </c>
      <c r="Y24" s="52">
        <v>0</v>
      </c>
      <c r="Z24" s="46">
        <v>0</v>
      </c>
      <c r="AA24" s="46"/>
      <c r="AB24" s="34">
        <v>0</v>
      </c>
      <c r="AC24" s="56">
        <f>AB24+U24</f>
        <v>24000</v>
      </c>
      <c r="AD24" s="57" t="str">
        <f>A24</f>
        <v>605-PR</v>
      </c>
      <c r="AE24" s="74"/>
    </row>
    <row r="25" spans="1:31" s="31" customFormat="1" ht="39.75" hidden="1" customHeight="1" x14ac:dyDescent="0.2">
      <c r="A25" s="33" t="s">
        <v>76</v>
      </c>
      <c r="B25" s="33"/>
      <c r="C25" s="28" t="s">
        <v>77</v>
      </c>
      <c r="D25" s="60">
        <v>0</v>
      </c>
      <c r="E25" s="60">
        <v>34</v>
      </c>
      <c r="F25" s="35" t="s">
        <v>92</v>
      </c>
      <c r="G25" s="35" t="s">
        <v>93</v>
      </c>
      <c r="H25" s="220">
        <v>42</v>
      </c>
      <c r="I25" s="33" t="s">
        <v>37</v>
      </c>
      <c r="J25" s="70">
        <v>1200</v>
      </c>
      <c r="K25" s="52">
        <v>0</v>
      </c>
      <c r="L25" s="52">
        <v>0</v>
      </c>
      <c r="M25" s="52">
        <v>0</v>
      </c>
      <c r="N25" s="61">
        <f t="shared" si="4"/>
        <v>40800</v>
      </c>
      <c r="O25" s="53">
        <v>0</v>
      </c>
      <c r="P25" s="53">
        <v>0</v>
      </c>
      <c r="Q25" s="71">
        <v>0</v>
      </c>
      <c r="R25" s="71">
        <f t="shared" si="5"/>
        <v>0</v>
      </c>
      <c r="S25" s="53">
        <v>0</v>
      </c>
      <c r="T25" s="34">
        <f>(M25*S25)</f>
        <v>0</v>
      </c>
      <c r="U25" s="34">
        <f>N25+R25+T25</f>
        <v>40800</v>
      </c>
      <c r="V25" s="34">
        <v>0</v>
      </c>
      <c r="W25" s="34">
        <v>0</v>
      </c>
      <c r="X25" s="34">
        <v>0</v>
      </c>
      <c r="Y25" s="52">
        <v>0</v>
      </c>
      <c r="Z25" s="46">
        <v>0</v>
      </c>
      <c r="AA25" s="46"/>
      <c r="AB25" s="34">
        <v>0</v>
      </c>
      <c r="AC25" s="56">
        <f>AB25+U25</f>
        <v>40800</v>
      </c>
      <c r="AD25" s="57" t="str">
        <f>A25</f>
        <v>605-PR</v>
      </c>
      <c r="AE25" s="74"/>
    </row>
    <row r="26" spans="1:31" s="31" customFormat="1" ht="64" hidden="1" customHeight="1" x14ac:dyDescent="0.2">
      <c r="A26" s="33" t="s">
        <v>76</v>
      </c>
      <c r="B26" s="33"/>
      <c r="C26" s="28" t="s">
        <v>77</v>
      </c>
      <c r="D26" s="60">
        <v>0</v>
      </c>
      <c r="E26" s="60">
        <v>40</v>
      </c>
      <c r="F26" s="35" t="s">
        <v>94</v>
      </c>
      <c r="G26" s="35" t="s">
        <v>95</v>
      </c>
      <c r="H26" s="220">
        <v>42</v>
      </c>
      <c r="I26" s="33" t="s">
        <v>37</v>
      </c>
      <c r="J26" s="70">
        <v>753</v>
      </c>
      <c r="K26" s="52">
        <v>0</v>
      </c>
      <c r="L26" s="52">
        <v>0</v>
      </c>
      <c r="M26" s="52">
        <v>0</v>
      </c>
      <c r="N26" s="61">
        <f t="shared" si="4"/>
        <v>30120</v>
      </c>
      <c r="O26" s="53">
        <v>0</v>
      </c>
      <c r="P26" s="53">
        <v>0</v>
      </c>
      <c r="Q26" s="71">
        <v>0</v>
      </c>
      <c r="R26" s="71">
        <f t="shared" si="5"/>
        <v>0</v>
      </c>
      <c r="S26" s="53">
        <v>0</v>
      </c>
      <c r="T26" s="34">
        <f>(M26*S26)</f>
        <v>0</v>
      </c>
      <c r="U26" s="34">
        <f>N26+R26+T26</f>
        <v>30120</v>
      </c>
      <c r="V26" s="34">
        <v>0</v>
      </c>
      <c r="W26" s="34">
        <v>0</v>
      </c>
      <c r="X26" s="34">
        <v>0</v>
      </c>
      <c r="Y26" s="52">
        <v>0</v>
      </c>
      <c r="Z26" s="46">
        <v>0</v>
      </c>
      <c r="AA26" s="46"/>
      <c r="AB26" s="34">
        <v>0</v>
      </c>
      <c r="AC26" s="56">
        <f>AB26+U26</f>
        <v>30120</v>
      </c>
      <c r="AD26" s="57" t="str">
        <f>A26</f>
        <v>605-PR</v>
      </c>
      <c r="AE26" s="74"/>
    </row>
    <row r="27" spans="1:31" s="31" customFormat="1" ht="39.75" hidden="1" customHeight="1" x14ac:dyDescent="0.2">
      <c r="A27" s="33" t="s">
        <v>76</v>
      </c>
      <c r="B27" s="33"/>
      <c r="C27" s="28" t="s">
        <v>77</v>
      </c>
      <c r="D27" s="60">
        <v>0</v>
      </c>
      <c r="E27" s="60">
        <v>0</v>
      </c>
      <c r="F27" s="202" t="s">
        <v>96</v>
      </c>
      <c r="G27" s="35" t="s">
        <v>97</v>
      </c>
      <c r="H27" s="220">
        <v>42</v>
      </c>
      <c r="I27" s="33" t="s">
        <v>37</v>
      </c>
      <c r="J27" s="70">
        <v>753</v>
      </c>
      <c r="K27" s="52">
        <v>0</v>
      </c>
      <c r="L27" s="52">
        <v>0</v>
      </c>
      <c r="M27" s="52">
        <v>0</v>
      </c>
      <c r="N27" s="61">
        <f t="shared" si="4"/>
        <v>0</v>
      </c>
      <c r="O27" s="53">
        <v>0</v>
      </c>
      <c r="P27" s="53">
        <v>0</v>
      </c>
      <c r="Q27" s="71">
        <v>0</v>
      </c>
      <c r="R27" s="71">
        <f t="shared" si="5"/>
        <v>0</v>
      </c>
      <c r="S27" s="53">
        <v>0</v>
      </c>
      <c r="T27" s="34">
        <f>(M27*S27)</f>
        <v>0</v>
      </c>
      <c r="U27" s="34">
        <f>N27+R27+T27</f>
        <v>0</v>
      </c>
      <c r="V27" s="34">
        <v>0</v>
      </c>
      <c r="W27" s="34">
        <v>0</v>
      </c>
      <c r="X27" s="34">
        <v>0</v>
      </c>
      <c r="Y27" s="52">
        <v>0</v>
      </c>
      <c r="Z27" s="46">
        <v>0</v>
      </c>
      <c r="AA27" s="46"/>
      <c r="AB27" s="34">
        <v>0</v>
      </c>
      <c r="AC27" s="56">
        <f>AB27+U27</f>
        <v>0</v>
      </c>
      <c r="AD27" s="57" t="str">
        <f>A27</f>
        <v>605-PR</v>
      </c>
      <c r="AE27" s="74"/>
    </row>
    <row r="28" spans="1:31" s="31" customFormat="1" ht="42" hidden="1" customHeight="1" x14ac:dyDescent="0.2">
      <c r="A28" s="33" t="s">
        <v>76</v>
      </c>
      <c r="B28" s="33"/>
      <c r="C28" s="28" t="s">
        <v>77</v>
      </c>
      <c r="D28" s="60">
        <v>0</v>
      </c>
      <c r="E28" s="60">
        <v>0</v>
      </c>
      <c r="F28" s="28" t="s">
        <v>98</v>
      </c>
      <c r="G28" s="35" t="s">
        <v>99</v>
      </c>
      <c r="H28" s="220">
        <v>42</v>
      </c>
      <c r="I28" s="33" t="s">
        <v>37</v>
      </c>
      <c r="J28" s="70">
        <v>753</v>
      </c>
      <c r="K28" s="52">
        <v>0</v>
      </c>
      <c r="L28" s="52">
        <v>0</v>
      </c>
      <c r="M28" s="52">
        <v>0</v>
      </c>
      <c r="N28" s="61">
        <f t="shared" si="4"/>
        <v>0</v>
      </c>
      <c r="O28" s="53">
        <v>0</v>
      </c>
      <c r="P28" s="53">
        <v>0</v>
      </c>
      <c r="Q28" s="71">
        <v>0</v>
      </c>
      <c r="R28" s="71">
        <f t="shared" si="5"/>
        <v>0</v>
      </c>
      <c r="S28" s="53">
        <v>0</v>
      </c>
      <c r="T28" s="34">
        <f>(M28*S28)</f>
        <v>0</v>
      </c>
      <c r="U28" s="34">
        <f>N28+R28+T28</f>
        <v>0</v>
      </c>
      <c r="V28" s="34">
        <v>0</v>
      </c>
      <c r="W28" s="34">
        <v>0</v>
      </c>
      <c r="X28" s="34">
        <v>0</v>
      </c>
      <c r="Y28" s="52">
        <v>0</v>
      </c>
      <c r="Z28" s="46">
        <v>0</v>
      </c>
      <c r="AA28" s="46"/>
      <c r="AB28" s="34">
        <v>0</v>
      </c>
      <c r="AC28" s="56">
        <f>AB28+U28</f>
        <v>0</v>
      </c>
      <c r="AD28" s="57" t="str">
        <f>A28</f>
        <v>605-PR</v>
      </c>
      <c r="AE28" s="74"/>
    </row>
    <row r="29" spans="1:31" s="31" customFormat="1" ht="47" hidden="1" customHeight="1" x14ac:dyDescent="0.2">
      <c r="A29" s="33" t="s">
        <v>76</v>
      </c>
      <c r="B29" s="33"/>
      <c r="C29" s="28" t="s">
        <v>77</v>
      </c>
      <c r="D29" s="60">
        <v>0</v>
      </c>
      <c r="E29" s="60">
        <v>0</v>
      </c>
      <c r="F29" s="35" t="s">
        <v>85</v>
      </c>
      <c r="G29" s="35" t="s">
        <v>86</v>
      </c>
      <c r="H29" s="220">
        <v>42</v>
      </c>
      <c r="I29" s="33" t="s">
        <v>37</v>
      </c>
      <c r="J29" s="70">
        <v>1200</v>
      </c>
      <c r="K29" s="52">
        <v>0</v>
      </c>
      <c r="L29" s="52">
        <v>0</v>
      </c>
      <c r="M29" s="52">
        <v>0</v>
      </c>
      <c r="N29" s="61">
        <f t="shared" si="4"/>
        <v>0</v>
      </c>
      <c r="O29" s="53">
        <v>0</v>
      </c>
      <c r="P29" s="53">
        <v>0</v>
      </c>
      <c r="Q29" s="71">
        <v>0</v>
      </c>
      <c r="R29" s="71">
        <f t="shared" si="5"/>
        <v>0</v>
      </c>
      <c r="S29" s="53">
        <v>0</v>
      </c>
      <c r="T29" s="34">
        <f>(M29*S29)</f>
        <v>0</v>
      </c>
      <c r="U29" s="34">
        <f>N29+R29+T29</f>
        <v>0</v>
      </c>
      <c r="V29" s="34">
        <v>0</v>
      </c>
      <c r="W29" s="34">
        <v>0</v>
      </c>
      <c r="X29" s="34">
        <v>0</v>
      </c>
      <c r="Y29" s="52">
        <v>0</v>
      </c>
      <c r="Z29" s="46">
        <v>0</v>
      </c>
      <c r="AA29" s="46"/>
      <c r="AB29" s="34">
        <v>0</v>
      </c>
      <c r="AC29" s="56">
        <f>AB29+U29</f>
        <v>0</v>
      </c>
      <c r="AD29" s="57" t="str">
        <f>A29</f>
        <v>605-PR</v>
      </c>
      <c r="AE29" s="74"/>
    </row>
    <row r="30" spans="1:31" s="31" customFormat="1" ht="47" hidden="1" customHeight="1" x14ac:dyDescent="0.2">
      <c r="A30" s="33" t="s">
        <v>76</v>
      </c>
      <c r="B30" s="33"/>
      <c r="C30" s="28" t="s">
        <v>77</v>
      </c>
      <c r="D30" s="60">
        <v>15</v>
      </c>
      <c r="E30" s="60">
        <v>0</v>
      </c>
      <c r="F30" s="35" t="s">
        <v>100</v>
      </c>
      <c r="G30" s="35" t="s">
        <v>101</v>
      </c>
      <c r="H30" s="220">
        <v>42</v>
      </c>
      <c r="I30" s="33" t="s">
        <v>37</v>
      </c>
      <c r="J30" s="70">
        <v>753</v>
      </c>
      <c r="K30" s="52">
        <v>0</v>
      </c>
      <c r="L30" s="52">
        <v>0</v>
      </c>
      <c r="M30" s="52">
        <v>0</v>
      </c>
      <c r="N30" s="61">
        <f t="shared" si="4"/>
        <v>11295</v>
      </c>
      <c r="O30" s="53">
        <v>0</v>
      </c>
      <c r="P30" s="53">
        <v>0</v>
      </c>
      <c r="Q30" s="71">
        <v>0</v>
      </c>
      <c r="R30" s="71">
        <f t="shared" si="5"/>
        <v>0</v>
      </c>
      <c r="S30" s="53">
        <v>0</v>
      </c>
      <c r="T30" s="34">
        <f>(M30*S30)</f>
        <v>0</v>
      </c>
      <c r="U30" s="34">
        <f>N30+R30+T30</f>
        <v>11295</v>
      </c>
      <c r="V30" s="34">
        <v>0</v>
      </c>
      <c r="W30" s="34">
        <v>0</v>
      </c>
      <c r="X30" s="34">
        <v>0</v>
      </c>
      <c r="Y30" s="52">
        <v>0</v>
      </c>
      <c r="Z30" s="46">
        <v>0</v>
      </c>
      <c r="AA30" s="46"/>
      <c r="AB30" s="34">
        <v>0</v>
      </c>
      <c r="AC30" s="56">
        <f>AB30+U30</f>
        <v>11295</v>
      </c>
      <c r="AD30" s="57" t="str">
        <f>A30</f>
        <v>605-PR</v>
      </c>
      <c r="AE30" s="74"/>
    </row>
    <row r="31" spans="1:31" s="31" customFormat="1" ht="75" hidden="1" customHeight="1" x14ac:dyDescent="0.2">
      <c r="A31" s="33" t="s">
        <v>76</v>
      </c>
      <c r="B31" s="33" t="s">
        <v>32</v>
      </c>
      <c r="C31" s="28" t="s">
        <v>77</v>
      </c>
      <c r="D31" s="60">
        <v>40</v>
      </c>
      <c r="E31" s="60">
        <v>0</v>
      </c>
      <c r="F31" s="35" t="s">
        <v>94</v>
      </c>
      <c r="G31" s="35" t="s">
        <v>95</v>
      </c>
      <c r="H31" s="220">
        <v>42</v>
      </c>
      <c r="I31" s="33" t="s">
        <v>37</v>
      </c>
      <c r="J31" s="70">
        <v>753</v>
      </c>
      <c r="K31" s="52">
        <v>0</v>
      </c>
      <c r="L31" s="52">
        <v>0</v>
      </c>
      <c r="M31" s="52">
        <v>0</v>
      </c>
      <c r="N31" s="61">
        <f t="shared" si="4"/>
        <v>30120</v>
      </c>
      <c r="O31" s="53">
        <v>0</v>
      </c>
      <c r="P31" s="53">
        <v>0</v>
      </c>
      <c r="Q31" s="71">
        <v>0</v>
      </c>
      <c r="R31" s="71">
        <f t="shared" si="5"/>
        <v>0</v>
      </c>
      <c r="S31" s="53">
        <v>0</v>
      </c>
      <c r="T31" s="34">
        <f>(M31*S31)</f>
        <v>0</v>
      </c>
      <c r="U31" s="34">
        <f>N31+R31+T31</f>
        <v>30120</v>
      </c>
      <c r="V31" s="34">
        <v>0</v>
      </c>
      <c r="W31" s="34">
        <v>0</v>
      </c>
      <c r="X31" s="34">
        <v>0</v>
      </c>
      <c r="Y31" s="52">
        <v>0</v>
      </c>
      <c r="Z31" s="46">
        <v>0</v>
      </c>
      <c r="AA31" s="46"/>
      <c r="AB31" s="34">
        <v>0</v>
      </c>
      <c r="AC31" s="56">
        <f>AB31+U31</f>
        <v>30120</v>
      </c>
      <c r="AD31" s="57" t="str">
        <f>A31</f>
        <v>605-PR</v>
      </c>
      <c r="AE31" s="74"/>
    </row>
    <row r="32" spans="1:31" s="31" customFormat="1" ht="40" hidden="1" customHeight="1" x14ac:dyDescent="0.2">
      <c r="A32" s="33" t="s">
        <v>76</v>
      </c>
      <c r="B32" s="33"/>
      <c r="C32" s="28" t="s">
        <v>77</v>
      </c>
      <c r="D32" s="60">
        <v>20</v>
      </c>
      <c r="E32" s="60">
        <v>0</v>
      </c>
      <c r="F32" s="35" t="s">
        <v>90</v>
      </c>
      <c r="G32" s="35" t="s">
        <v>91</v>
      </c>
      <c r="H32" s="220">
        <v>42</v>
      </c>
      <c r="I32" s="33" t="s">
        <v>37</v>
      </c>
      <c r="J32" s="70">
        <v>1200</v>
      </c>
      <c r="K32" s="52">
        <v>0</v>
      </c>
      <c r="L32" s="52">
        <v>0</v>
      </c>
      <c r="M32" s="52">
        <v>0</v>
      </c>
      <c r="N32" s="61">
        <f t="shared" si="4"/>
        <v>24000</v>
      </c>
      <c r="O32" s="53">
        <v>0</v>
      </c>
      <c r="P32" s="53">
        <v>0</v>
      </c>
      <c r="Q32" s="71">
        <v>0</v>
      </c>
      <c r="R32" s="71">
        <f t="shared" si="5"/>
        <v>0</v>
      </c>
      <c r="S32" s="53">
        <v>0</v>
      </c>
      <c r="T32" s="34">
        <f>(M32*S32)</f>
        <v>0</v>
      </c>
      <c r="U32" s="34">
        <f>N32+R32+T32</f>
        <v>24000</v>
      </c>
      <c r="V32" s="34">
        <v>0</v>
      </c>
      <c r="W32" s="34">
        <v>0</v>
      </c>
      <c r="X32" s="34">
        <v>0</v>
      </c>
      <c r="Y32" s="52">
        <v>0</v>
      </c>
      <c r="Z32" s="46">
        <v>0</v>
      </c>
      <c r="AA32" s="46"/>
      <c r="AB32" s="34">
        <v>0</v>
      </c>
      <c r="AC32" s="56">
        <f>AB32+U32</f>
        <v>24000</v>
      </c>
      <c r="AD32" s="57" t="str">
        <f>A32</f>
        <v>605-PR</v>
      </c>
      <c r="AE32" s="74"/>
    </row>
    <row r="33" spans="1:31" s="31" customFormat="1" ht="43" hidden="1" customHeight="1" x14ac:dyDescent="0.2">
      <c r="A33" s="33" t="s">
        <v>76</v>
      </c>
      <c r="B33" s="33"/>
      <c r="C33" s="28" t="s">
        <v>77</v>
      </c>
      <c r="D33" s="60">
        <v>20</v>
      </c>
      <c r="E33" s="60">
        <v>0</v>
      </c>
      <c r="F33" s="35" t="s">
        <v>102</v>
      </c>
      <c r="G33" s="35" t="s">
        <v>89</v>
      </c>
      <c r="H33" s="220">
        <v>42</v>
      </c>
      <c r="I33" s="33" t="s">
        <v>37</v>
      </c>
      <c r="J33" s="70">
        <v>1200</v>
      </c>
      <c r="K33" s="52">
        <v>0</v>
      </c>
      <c r="L33" s="52">
        <v>0</v>
      </c>
      <c r="M33" s="52">
        <v>0</v>
      </c>
      <c r="N33" s="61">
        <f t="shared" si="4"/>
        <v>24000</v>
      </c>
      <c r="O33" s="53">
        <v>0</v>
      </c>
      <c r="P33" s="53">
        <v>0</v>
      </c>
      <c r="Q33" s="71">
        <v>0</v>
      </c>
      <c r="R33" s="71">
        <f t="shared" si="5"/>
        <v>0</v>
      </c>
      <c r="S33" s="53">
        <v>0</v>
      </c>
      <c r="T33" s="34">
        <f>(M33*S33)</f>
        <v>0</v>
      </c>
      <c r="U33" s="34">
        <f>N33+R33+T33</f>
        <v>24000</v>
      </c>
      <c r="V33" s="34">
        <v>0</v>
      </c>
      <c r="W33" s="34">
        <v>0</v>
      </c>
      <c r="X33" s="34">
        <v>0</v>
      </c>
      <c r="Y33" s="52">
        <v>0</v>
      </c>
      <c r="Z33" s="46">
        <v>0</v>
      </c>
      <c r="AA33" s="46"/>
      <c r="AB33" s="34">
        <v>0</v>
      </c>
      <c r="AC33" s="56">
        <f>AB33+U33</f>
        <v>24000</v>
      </c>
      <c r="AD33" s="57" t="str">
        <f>A33</f>
        <v>605-PR</v>
      </c>
      <c r="AE33" s="74"/>
    </row>
    <row r="34" spans="1:31" s="31" customFormat="1" ht="50" hidden="1" customHeight="1" x14ac:dyDescent="0.2">
      <c r="A34" s="33" t="s">
        <v>76</v>
      </c>
      <c r="B34" s="33"/>
      <c r="C34" s="28" t="s">
        <v>77</v>
      </c>
      <c r="D34" s="60">
        <v>20</v>
      </c>
      <c r="E34" s="60">
        <v>0</v>
      </c>
      <c r="F34" s="35" t="s">
        <v>92</v>
      </c>
      <c r="G34" s="35" t="s">
        <v>93</v>
      </c>
      <c r="H34" s="220">
        <v>42</v>
      </c>
      <c r="I34" s="33" t="s">
        <v>37</v>
      </c>
      <c r="J34" s="70">
        <v>1200</v>
      </c>
      <c r="K34" s="52">
        <v>0</v>
      </c>
      <c r="L34" s="52">
        <v>0</v>
      </c>
      <c r="M34" s="52">
        <v>0</v>
      </c>
      <c r="N34" s="61">
        <f t="shared" si="4"/>
        <v>24000</v>
      </c>
      <c r="O34" s="53">
        <v>0</v>
      </c>
      <c r="P34" s="53">
        <v>0</v>
      </c>
      <c r="Q34" s="71">
        <v>0</v>
      </c>
      <c r="R34" s="71">
        <f t="shared" si="5"/>
        <v>0</v>
      </c>
      <c r="S34" s="53">
        <v>0</v>
      </c>
      <c r="T34" s="34">
        <f>(M34*S34)</f>
        <v>0</v>
      </c>
      <c r="U34" s="34">
        <f>N34+R34+T34</f>
        <v>24000</v>
      </c>
      <c r="V34" s="34">
        <v>0</v>
      </c>
      <c r="W34" s="34">
        <v>0</v>
      </c>
      <c r="X34" s="34">
        <v>0</v>
      </c>
      <c r="Y34" s="52">
        <v>0</v>
      </c>
      <c r="Z34" s="46">
        <v>0</v>
      </c>
      <c r="AA34" s="46"/>
      <c r="AB34" s="34">
        <v>0</v>
      </c>
      <c r="AC34" s="56">
        <f>AB34+U34</f>
        <v>24000</v>
      </c>
      <c r="AD34" s="57" t="str">
        <f>A34</f>
        <v>605-PR</v>
      </c>
      <c r="AE34" s="74"/>
    </row>
    <row r="35" spans="1:31" s="31" customFormat="1" ht="30.75" hidden="1" customHeight="1" x14ac:dyDescent="0.2">
      <c r="A35" s="33" t="s">
        <v>76</v>
      </c>
      <c r="B35" s="33"/>
      <c r="C35" s="28" t="s">
        <v>77</v>
      </c>
      <c r="D35" s="28" t="s">
        <v>103</v>
      </c>
      <c r="E35" s="35" t="s">
        <v>104</v>
      </c>
      <c r="F35" s="35" t="s">
        <v>105</v>
      </c>
      <c r="G35" s="35" t="s">
        <v>105</v>
      </c>
      <c r="H35" s="220"/>
      <c r="I35" s="33" t="s">
        <v>37</v>
      </c>
      <c r="J35" s="70">
        <v>0</v>
      </c>
      <c r="K35" s="52">
        <v>18</v>
      </c>
      <c r="L35" s="75">
        <v>0</v>
      </c>
      <c r="M35" s="52">
        <f t="shared" ref="M35:M41" si="6">K35+L35</f>
        <v>18</v>
      </c>
      <c r="N35" s="34">
        <v>0</v>
      </c>
      <c r="O35" s="53">
        <f>SUM(M35)</f>
        <v>18</v>
      </c>
      <c r="P35" s="53">
        <v>161</v>
      </c>
      <c r="Q35" s="71">
        <v>0</v>
      </c>
      <c r="R35" s="71">
        <f t="shared" ref="R35:R41" si="7">SUM(O35*P35)</f>
        <v>2898</v>
      </c>
      <c r="S35" s="53">
        <v>0</v>
      </c>
      <c r="T35" s="34">
        <v>0</v>
      </c>
      <c r="U35" s="34">
        <f>N35+R35+T35</f>
        <v>2898</v>
      </c>
      <c r="V35" s="34">
        <f>SUM(M35*200)</f>
        <v>3600</v>
      </c>
      <c r="W35" s="34">
        <v>0</v>
      </c>
      <c r="X35" s="34">
        <v>0</v>
      </c>
      <c r="Y35" s="52">
        <v>0</v>
      </c>
      <c r="Z35" s="46">
        <v>0</v>
      </c>
      <c r="AA35" s="46"/>
      <c r="AB35" s="34">
        <f>V35+Y35+Z35</f>
        <v>3600</v>
      </c>
      <c r="AC35" s="56">
        <f>AB35+U35</f>
        <v>6498</v>
      </c>
      <c r="AD35" s="57" t="str">
        <f>A35</f>
        <v>605-PR</v>
      </c>
      <c r="AE35" s="74" t="s">
        <v>107</v>
      </c>
    </row>
    <row r="36" spans="1:31" s="31" customFormat="1" ht="27.75" hidden="1" customHeight="1" x14ac:dyDescent="0.2">
      <c r="A36" s="33" t="s">
        <v>76</v>
      </c>
      <c r="B36" s="33"/>
      <c r="C36" s="28" t="s">
        <v>77</v>
      </c>
      <c r="D36" s="28" t="s">
        <v>103</v>
      </c>
      <c r="E36" s="35" t="s">
        <v>104</v>
      </c>
      <c r="F36" s="35" t="s">
        <v>105</v>
      </c>
      <c r="G36" s="35" t="s">
        <v>105</v>
      </c>
      <c r="H36" s="220"/>
      <c r="I36" s="33" t="s">
        <v>37</v>
      </c>
      <c r="J36" s="70">
        <v>0</v>
      </c>
      <c r="K36" s="52">
        <v>0</v>
      </c>
      <c r="L36" s="75">
        <v>30</v>
      </c>
      <c r="M36" s="52">
        <f t="shared" si="6"/>
        <v>30</v>
      </c>
      <c r="N36" s="34">
        <v>0</v>
      </c>
      <c r="O36" s="53">
        <f>SUM(M36)</f>
        <v>30</v>
      </c>
      <c r="P36" s="53">
        <v>161</v>
      </c>
      <c r="Q36" s="71">
        <v>0</v>
      </c>
      <c r="R36" s="71">
        <f t="shared" si="7"/>
        <v>4830</v>
      </c>
      <c r="S36" s="53">
        <v>0</v>
      </c>
      <c r="T36" s="34">
        <v>0</v>
      </c>
      <c r="U36" s="34">
        <f>N36+R36+T36</f>
        <v>4830</v>
      </c>
      <c r="V36" s="34">
        <f>SUM(M36*200)</f>
        <v>6000</v>
      </c>
      <c r="W36" s="34">
        <v>0</v>
      </c>
      <c r="X36" s="34">
        <v>0</v>
      </c>
      <c r="Y36" s="52">
        <v>0</v>
      </c>
      <c r="Z36" s="46">
        <v>0</v>
      </c>
      <c r="AA36" s="46"/>
      <c r="AB36" s="34">
        <f>V36+Y36+Z36</f>
        <v>6000</v>
      </c>
      <c r="AC36" s="56">
        <f>AB36+U36</f>
        <v>10830</v>
      </c>
      <c r="AD36" s="57" t="str">
        <f>A36</f>
        <v>605-PR</v>
      </c>
      <c r="AE36" s="74"/>
    </row>
    <row r="37" spans="1:31" s="31" customFormat="1" ht="29.25" hidden="1" customHeight="1" x14ac:dyDescent="0.2">
      <c r="A37" s="33" t="s">
        <v>76</v>
      </c>
      <c r="B37" s="33"/>
      <c r="C37" s="28" t="s">
        <v>77</v>
      </c>
      <c r="D37" s="28" t="s">
        <v>108</v>
      </c>
      <c r="E37" s="35" t="s">
        <v>109</v>
      </c>
      <c r="F37" s="35" t="s">
        <v>105</v>
      </c>
      <c r="G37" s="35" t="s">
        <v>105</v>
      </c>
      <c r="H37" s="220"/>
      <c r="I37" s="33" t="s">
        <v>37</v>
      </c>
      <c r="J37" s="70">
        <v>0</v>
      </c>
      <c r="K37" s="52">
        <v>83</v>
      </c>
      <c r="L37" s="75">
        <v>0</v>
      </c>
      <c r="M37" s="52">
        <f t="shared" si="6"/>
        <v>83</v>
      </c>
      <c r="N37" s="34">
        <v>0</v>
      </c>
      <c r="O37" s="53">
        <v>83</v>
      </c>
      <c r="P37" s="53">
        <v>161</v>
      </c>
      <c r="Q37" s="71">
        <v>0</v>
      </c>
      <c r="R37" s="71">
        <f t="shared" si="7"/>
        <v>13363</v>
      </c>
      <c r="S37" s="53">
        <v>0</v>
      </c>
      <c r="T37" s="34">
        <v>0</v>
      </c>
      <c r="U37" s="34">
        <f>N37+R37+T37</f>
        <v>13363</v>
      </c>
      <c r="V37" s="34">
        <f>SUM(M37*200)</f>
        <v>16600</v>
      </c>
      <c r="W37" s="34">
        <v>0</v>
      </c>
      <c r="X37" s="34">
        <v>0</v>
      </c>
      <c r="Y37" s="52">
        <v>0</v>
      </c>
      <c r="Z37" s="46">
        <v>0</v>
      </c>
      <c r="AA37" s="46"/>
      <c r="AB37" s="34">
        <f>V37+Y37+Z37</f>
        <v>16600</v>
      </c>
      <c r="AC37" s="56">
        <f>AB37+U37</f>
        <v>29963</v>
      </c>
      <c r="AD37" s="57" t="str">
        <f>A37</f>
        <v>605-PR</v>
      </c>
      <c r="AE37" s="74"/>
    </row>
    <row r="38" spans="1:31" s="31" customFormat="1" ht="27" hidden="1" customHeight="1" x14ac:dyDescent="0.2">
      <c r="A38" s="33" t="s">
        <v>76</v>
      </c>
      <c r="B38" s="33"/>
      <c r="C38" s="28" t="s">
        <v>77</v>
      </c>
      <c r="D38" s="28" t="s">
        <v>108</v>
      </c>
      <c r="E38" s="35" t="s">
        <v>109</v>
      </c>
      <c r="F38" s="35" t="s">
        <v>105</v>
      </c>
      <c r="G38" s="35" t="s">
        <v>105</v>
      </c>
      <c r="H38" s="220"/>
      <c r="I38" s="33" t="s">
        <v>37</v>
      </c>
      <c r="J38" s="70">
        <v>0</v>
      </c>
      <c r="K38" s="52">
        <v>14</v>
      </c>
      <c r="L38" s="75">
        <v>0</v>
      </c>
      <c r="M38" s="52">
        <f t="shared" si="6"/>
        <v>14</v>
      </c>
      <c r="N38" s="34">
        <v>0</v>
      </c>
      <c r="O38" s="53">
        <v>14</v>
      </c>
      <c r="P38" s="53">
        <v>161</v>
      </c>
      <c r="Q38" s="71">
        <v>0</v>
      </c>
      <c r="R38" s="71">
        <f t="shared" si="7"/>
        <v>2254</v>
      </c>
      <c r="S38" s="53">
        <v>0</v>
      </c>
      <c r="T38" s="34">
        <v>0</v>
      </c>
      <c r="U38" s="34">
        <f>N38+R38+T38</f>
        <v>2254</v>
      </c>
      <c r="V38" s="34">
        <f>SUM(M38*200)</f>
        <v>2800</v>
      </c>
      <c r="W38" s="34">
        <v>0</v>
      </c>
      <c r="X38" s="34">
        <v>0</v>
      </c>
      <c r="Y38" s="52">
        <v>0</v>
      </c>
      <c r="Z38" s="46">
        <v>0</v>
      </c>
      <c r="AA38" s="46"/>
      <c r="AB38" s="34">
        <f>V38+Y38+Z38</f>
        <v>2800</v>
      </c>
      <c r="AC38" s="56">
        <f>AB38+U38</f>
        <v>5054</v>
      </c>
      <c r="AD38" s="57" t="str">
        <f>A38</f>
        <v>605-PR</v>
      </c>
      <c r="AE38" s="74"/>
    </row>
    <row r="39" spans="1:31" s="31" customFormat="1" ht="28" hidden="1" customHeight="1" x14ac:dyDescent="0.2">
      <c r="A39" s="33" t="s">
        <v>76</v>
      </c>
      <c r="B39" s="33"/>
      <c r="C39" s="28" t="s">
        <v>77</v>
      </c>
      <c r="D39" s="28" t="s">
        <v>108</v>
      </c>
      <c r="E39" s="35" t="s">
        <v>109</v>
      </c>
      <c r="F39" s="35" t="s">
        <v>105</v>
      </c>
      <c r="G39" s="35" t="s">
        <v>105</v>
      </c>
      <c r="H39" s="220"/>
      <c r="I39" s="33" t="s">
        <v>37</v>
      </c>
      <c r="J39" s="70">
        <v>0</v>
      </c>
      <c r="K39" s="52">
        <v>0</v>
      </c>
      <c r="L39" s="75">
        <v>84</v>
      </c>
      <c r="M39" s="52">
        <f t="shared" si="6"/>
        <v>84</v>
      </c>
      <c r="N39" s="34">
        <v>0</v>
      </c>
      <c r="O39" s="53">
        <v>84</v>
      </c>
      <c r="P39" s="53">
        <v>161</v>
      </c>
      <c r="Q39" s="71">
        <v>0</v>
      </c>
      <c r="R39" s="71">
        <f t="shared" si="7"/>
        <v>13524</v>
      </c>
      <c r="S39" s="53">
        <v>0</v>
      </c>
      <c r="T39" s="34">
        <v>0</v>
      </c>
      <c r="U39" s="34">
        <f>N39+R39+T39</f>
        <v>13524</v>
      </c>
      <c r="V39" s="34">
        <f>SUM(M39*200)</f>
        <v>16800</v>
      </c>
      <c r="W39" s="34">
        <v>0</v>
      </c>
      <c r="X39" s="34">
        <v>0</v>
      </c>
      <c r="Y39" s="52">
        <v>0</v>
      </c>
      <c r="Z39" s="46">
        <v>0</v>
      </c>
      <c r="AA39" s="46"/>
      <c r="AB39" s="34">
        <f>V39+Y39+Z39</f>
        <v>16800</v>
      </c>
      <c r="AC39" s="56">
        <f>AB39+U39</f>
        <v>30324</v>
      </c>
      <c r="AD39" s="57" t="str">
        <f>A39</f>
        <v>605-PR</v>
      </c>
      <c r="AE39" s="74"/>
    </row>
    <row r="40" spans="1:31" s="31" customFormat="1" ht="27" hidden="1" customHeight="1" x14ac:dyDescent="0.2">
      <c r="A40" s="33" t="s">
        <v>76</v>
      </c>
      <c r="B40" s="33"/>
      <c r="C40" s="28" t="s">
        <v>77</v>
      </c>
      <c r="D40" s="28" t="s">
        <v>108</v>
      </c>
      <c r="E40" s="35" t="s">
        <v>110</v>
      </c>
      <c r="F40" s="35" t="s">
        <v>105</v>
      </c>
      <c r="G40" s="35" t="s">
        <v>105</v>
      </c>
      <c r="H40" s="220"/>
      <c r="I40" s="33" t="s">
        <v>37</v>
      </c>
      <c r="J40" s="70">
        <v>0</v>
      </c>
      <c r="K40" s="52">
        <v>0</v>
      </c>
      <c r="L40" s="75">
        <v>14</v>
      </c>
      <c r="M40" s="52">
        <f t="shared" si="6"/>
        <v>14</v>
      </c>
      <c r="N40" s="34">
        <v>0</v>
      </c>
      <c r="O40" s="53">
        <v>14</v>
      </c>
      <c r="P40" s="53">
        <v>161</v>
      </c>
      <c r="Q40" s="71">
        <v>0</v>
      </c>
      <c r="R40" s="71">
        <f t="shared" si="7"/>
        <v>2254</v>
      </c>
      <c r="S40" s="53">
        <v>0</v>
      </c>
      <c r="T40" s="34">
        <v>0</v>
      </c>
      <c r="U40" s="34">
        <f>N40+R40+T40</f>
        <v>2254</v>
      </c>
      <c r="V40" s="34">
        <f>SUM(M40*200)</f>
        <v>2800</v>
      </c>
      <c r="W40" s="34">
        <v>0</v>
      </c>
      <c r="X40" s="34">
        <v>0</v>
      </c>
      <c r="Y40" s="52">
        <v>0</v>
      </c>
      <c r="Z40" s="46">
        <v>0</v>
      </c>
      <c r="AA40" s="46"/>
      <c r="AB40" s="34">
        <f>V40+Y40+Z40</f>
        <v>2800</v>
      </c>
      <c r="AC40" s="56">
        <f>AB40+U40</f>
        <v>5054</v>
      </c>
      <c r="AD40" s="57" t="str">
        <f>A40</f>
        <v>605-PR</v>
      </c>
      <c r="AE40" s="74"/>
    </row>
    <row r="41" spans="1:31" s="31" customFormat="1" ht="31.5" hidden="1" customHeight="1" x14ac:dyDescent="0.2">
      <c r="A41" s="33" t="s">
        <v>76</v>
      </c>
      <c r="B41" s="33"/>
      <c r="C41" s="28" t="s">
        <v>77</v>
      </c>
      <c r="D41" s="28" t="s">
        <v>108</v>
      </c>
      <c r="E41" s="35" t="s">
        <v>111</v>
      </c>
      <c r="F41" s="35" t="s">
        <v>105</v>
      </c>
      <c r="G41" s="35" t="s">
        <v>105</v>
      </c>
      <c r="H41" s="220"/>
      <c r="I41" s="33" t="s">
        <v>37</v>
      </c>
      <c r="J41" s="70">
        <v>0</v>
      </c>
      <c r="K41" s="52">
        <v>0</v>
      </c>
      <c r="L41" s="75">
        <v>15</v>
      </c>
      <c r="M41" s="52">
        <f t="shared" si="6"/>
        <v>15</v>
      </c>
      <c r="N41" s="34">
        <v>0</v>
      </c>
      <c r="O41" s="53">
        <f>SUM(M41)</f>
        <v>15</v>
      </c>
      <c r="P41" s="53">
        <v>161</v>
      </c>
      <c r="Q41" s="71">
        <v>0</v>
      </c>
      <c r="R41" s="71">
        <f t="shared" si="7"/>
        <v>2415</v>
      </c>
      <c r="S41" s="53">
        <v>0</v>
      </c>
      <c r="T41" s="34">
        <v>0</v>
      </c>
      <c r="U41" s="34">
        <f>N41+R41+T41</f>
        <v>2415</v>
      </c>
      <c r="V41" s="34">
        <f>SUM(M41*200)</f>
        <v>3000</v>
      </c>
      <c r="W41" s="34">
        <v>0</v>
      </c>
      <c r="X41" s="34">
        <v>0</v>
      </c>
      <c r="Y41" s="52">
        <v>0</v>
      </c>
      <c r="Z41" s="46">
        <v>0</v>
      </c>
      <c r="AA41" s="46"/>
      <c r="AB41" s="34">
        <f>V41+Y41+Z41</f>
        <v>3000</v>
      </c>
      <c r="AC41" s="56">
        <f>AB41+U41</f>
        <v>5415</v>
      </c>
      <c r="AD41" s="57" t="str">
        <f>A41</f>
        <v>605-PR</v>
      </c>
      <c r="AE41" s="74"/>
    </row>
    <row r="42" spans="1:31" s="31" customFormat="1" ht="29.25" hidden="1" customHeight="1" x14ac:dyDescent="0.2">
      <c r="A42" s="33" t="s">
        <v>76</v>
      </c>
      <c r="B42" s="33"/>
      <c r="C42" s="198" t="s">
        <v>77</v>
      </c>
      <c r="D42" s="198" t="s">
        <v>112</v>
      </c>
      <c r="E42" s="110" t="s">
        <v>112</v>
      </c>
      <c r="F42" s="110" t="s">
        <v>112</v>
      </c>
      <c r="G42" s="35" t="s">
        <v>113</v>
      </c>
      <c r="H42" s="52" t="s">
        <v>112</v>
      </c>
      <c r="I42" s="203" t="s">
        <v>112</v>
      </c>
      <c r="J42" s="204" t="s">
        <v>112</v>
      </c>
      <c r="K42" s="52">
        <v>0</v>
      </c>
      <c r="L42" s="52">
        <v>0</v>
      </c>
      <c r="M42" s="52">
        <v>0</v>
      </c>
      <c r="N42" s="61">
        <v>0</v>
      </c>
      <c r="O42" s="53">
        <v>0</v>
      </c>
      <c r="P42" s="53">
        <v>0</v>
      </c>
      <c r="Q42" s="71"/>
      <c r="R42" s="71">
        <v>0</v>
      </c>
      <c r="S42" s="53">
        <v>0</v>
      </c>
      <c r="T42" s="34">
        <v>84000</v>
      </c>
      <c r="U42" s="34">
        <f>N42+R42+T42</f>
        <v>84000</v>
      </c>
      <c r="V42" s="34">
        <v>0</v>
      </c>
      <c r="W42" s="34">
        <v>0</v>
      </c>
      <c r="X42" s="34">
        <v>0</v>
      </c>
      <c r="Y42" s="52">
        <v>0</v>
      </c>
      <c r="Z42" s="46">
        <v>0</v>
      </c>
      <c r="AA42" s="46"/>
      <c r="AB42" s="34">
        <v>0</v>
      </c>
      <c r="AC42" s="56">
        <f>AB42+U42</f>
        <v>84000</v>
      </c>
      <c r="AD42" s="206" t="str">
        <f>A42</f>
        <v>605-PR</v>
      </c>
      <c r="AE42" s="74"/>
    </row>
    <row r="43" spans="1:31" s="31" customFormat="1" ht="31.5" hidden="1" customHeight="1" x14ac:dyDescent="0.2">
      <c r="A43" s="33" t="s">
        <v>76</v>
      </c>
      <c r="B43" s="33"/>
      <c r="C43" s="28" t="s">
        <v>77</v>
      </c>
      <c r="D43" s="28" t="s">
        <v>112</v>
      </c>
      <c r="E43" s="35" t="s">
        <v>112</v>
      </c>
      <c r="F43" s="35" t="s">
        <v>112</v>
      </c>
      <c r="G43" s="35" t="s">
        <v>114</v>
      </c>
      <c r="H43" s="220" t="s">
        <v>112</v>
      </c>
      <c r="I43" s="33" t="s">
        <v>112</v>
      </c>
      <c r="J43" s="70" t="s">
        <v>112</v>
      </c>
      <c r="K43" s="52">
        <v>0</v>
      </c>
      <c r="L43" s="52">
        <v>0</v>
      </c>
      <c r="M43" s="52">
        <v>0</v>
      </c>
      <c r="N43" s="61">
        <v>0</v>
      </c>
      <c r="O43" s="53">
        <v>0</v>
      </c>
      <c r="P43" s="53">
        <v>0</v>
      </c>
      <c r="Q43" s="71"/>
      <c r="R43" s="71">
        <v>0</v>
      </c>
      <c r="S43" s="53">
        <v>0</v>
      </c>
      <c r="T43" s="34">
        <v>31960</v>
      </c>
      <c r="U43" s="34">
        <f>N43+R43+T43</f>
        <v>31960</v>
      </c>
      <c r="V43" s="34">
        <v>0</v>
      </c>
      <c r="W43" s="34">
        <v>0</v>
      </c>
      <c r="X43" s="34">
        <v>0</v>
      </c>
      <c r="Y43" s="52">
        <v>0</v>
      </c>
      <c r="Z43" s="46">
        <v>0</v>
      </c>
      <c r="AA43" s="46"/>
      <c r="AB43" s="34">
        <v>0</v>
      </c>
      <c r="AC43" s="56">
        <f>AB43+U43</f>
        <v>31960</v>
      </c>
      <c r="AD43" s="57" t="str">
        <f>A43</f>
        <v>605-PR</v>
      </c>
      <c r="AE43" s="74"/>
    </row>
    <row r="44" spans="1:31" s="31" customFormat="1" ht="48" hidden="1" customHeight="1" x14ac:dyDescent="0.2">
      <c r="A44" s="33" t="s">
        <v>76</v>
      </c>
      <c r="B44" s="33"/>
      <c r="C44" s="28" t="s">
        <v>77</v>
      </c>
      <c r="D44" s="28" t="s">
        <v>112</v>
      </c>
      <c r="E44" s="35" t="s">
        <v>112</v>
      </c>
      <c r="F44" s="35" t="s">
        <v>112</v>
      </c>
      <c r="G44" s="35" t="s">
        <v>115</v>
      </c>
      <c r="H44" s="220" t="s">
        <v>112</v>
      </c>
      <c r="I44" s="33" t="s">
        <v>112</v>
      </c>
      <c r="J44" s="70" t="s">
        <v>112</v>
      </c>
      <c r="K44" s="52">
        <v>0</v>
      </c>
      <c r="L44" s="52">
        <v>0</v>
      </c>
      <c r="M44" s="52">
        <v>0</v>
      </c>
      <c r="N44" s="61">
        <v>0</v>
      </c>
      <c r="O44" s="53">
        <v>0</v>
      </c>
      <c r="P44" s="53">
        <v>0</v>
      </c>
      <c r="Q44" s="71"/>
      <c r="R44" s="71">
        <v>0</v>
      </c>
      <c r="S44" s="53">
        <v>0</v>
      </c>
      <c r="T44" s="34">
        <v>94500</v>
      </c>
      <c r="U44" s="34">
        <f>N44+R44+T44</f>
        <v>94500</v>
      </c>
      <c r="V44" s="34">
        <v>0</v>
      </c>
      <c r="W44" s="34">
        <v>0</v>
      </c>
      <c r="X44" s="34">
        <v>0</v>
      </c>
      <c r="Y44" s="52">
        <v>0</v>
      </c>
      <c r="Z44" s="46">
        <v>0</v>
      </c>
      <c r="AA44" s="46"/>
      <c r="AB44" s="34">
        <v>0</v>
      </c>
      <c r="AC44" s="56">
        <f>AB44+U44</f>
        <v>94500</v>
      </c>
      <c r="AD44" s="57" t="str">
        <f>A44</f>
        <v>605-PR</v>
      </c>
      <c r="AE44" s="74"/>
    </row>
    <row r="45" spans="1:31" s="31" customFormat="1" ht="24.75" hidden="1" customHeight="1" x14ac:dyDescent="0.2">
      <c r="A45" s="33" t="s">
        <v>76</v>
      </c>
      <c r="B45" s="33"/>
      <c r="C45" s="28" t="s">
        <v>77</v>
      </c>
      <c r="D45" s="28" t="s">
        <v>112</v>
      </c>
      <c r="E45" s="35" t="s">
        <v>112</v>
      </c>
      <c r="F45" s="35" t="s">
        <v>112</v>
      </c>
      <c r="G45" s="35" t="s">
        <v>116</v>
      </c>
      <c r="H45" s="220" t="s">
        <v>112</v>
      </c>
      <c r="I45" s="33" t="s">
        <v>112</v>
      </c>
      <c r="J45" s="70" t="s">
        <v>112</v>
      </c>
      <c r="K45" s="52">
        <v>0</v>
      </c>
      <c r="L45" s="52">
        <v>0</v>
      </c>
      <c r="M45" s="52">
        <v>0</v>
      </c>
      <c r="N45" s="61">
        <v>0</v>
      </c>
      <c r="O45" s="53">
        <v>0</v>
      </c>
      <c r="P45" s="53">
        <v>0</v>
      </c>
      <c r="Q45" s="71"/>
      <c r="R45" s="71">
        <v>0</v>
      </c>
      <c r="S45" s="53">
        <v>0</v>
      </c>
      <c r="T45" s="34">
        <v>39055</v>
      </c>
      <c r="U45" s="34">
        <f>N45+R45+T45</f>
        <v>39055</v>
      </c>
      <c r="V45" s="34">
        <v>0</v>
      </c>
      <c r="W45" s="34">
        <v>0</v>
      </c>
      <c r="X45" s="34">
        <v>0</v>
      </c>
      <c r="Y45" s="52">
        <v>0</v>
      </c>
      <c r="Z45" s="46">
        <v>0</v>
      </c>
      <c r="AA45" s="46"/>
      <c r="AB45" s="34">
        <v>0</v>
      </c>
      <c r="AC45" s="56">
        <f>AB45+U45</f>
        <v>39055</v>
      </c>
      <c r="AD45" s="57" t="str">
        <f>A45</f>
        <v>605-PR</v>
      </c>
      <c r="AE45" s="74"/>
    </row>
    <row r="46" spans="1:31" s="31" customFormat="1" ht="34.5" hidden="1" customHeight="1" x14ac:dyDescent="0.2">
      <c r="A46" s="33" t="s">
        <v>76</v>
      </c>
      <c r="B46" s="33"/>
      <c r="C46" s="28" t="s">
        <v>77</v>
      </c>
      <c r="D46" s="28" t="s">
        <v>50</v>
      </c>
      <c r="E46" s="35" t="s">
        <v>104</v>
      </c>
      <c r="F46" s="35" t="s">
        <v>105</v>
      </c>
      <c r="G46" s="35" t="s">
        <v>105</v>
      </c>
      <c r="H46" s="220"/>
      <c r="I46" s="33" t="s">
        <v>37</v>
      </c>
      <c r="J46" s="70">
        <v>0</v>
      </c>
      <c r="K46" s="52">
        <v>0</v>
      </c>
      <c r="L46" s="75">
        <v>25</v>
      </c>
      <c r="M46" s="52">
        <f>K46+L46</f>
        <v>25</v>
      </c>
      <c r="N46" s="34">
        <v>0</v>
      </c>
      <c r="O46" s="53">
        <v>25</v>
      </c>
      <c r="P46" s="53">
        <v>161</v>
      </c>
      <c r="Q46" s="71">
        <v>0</v>
      </c>
      <c r="R46" s="71">
        <f>SUM(O46*P46)</f>
        <v>4025</v>
      </c>
      <c r="S46" s="53">
        <v>0</v>
      </c>
      <c r="T46" s="34">
        <v>0</v>
      </c>
      <c r="U46" s="34">
        <f>N46+R46+T46</f>
        <v>4025</v>
      </c>
      <c r="V46" s="34">
        <f>SUM(M46*200)</f>
        <v>5000</v>
      </c>
      <c r="W46" s="34">
        <v>0</v>
      </c>
      <c r="X46" s="34">
        <v>0</v>
      </c>
      <c r="Y46" s="52">
        <v>0</v>
      </c>
      <c r="Z46" s="46">
        <v>0</v>
      </c>
      <c r="AA46" s="46"/>
      <c r="AB46" s="34">
        <f>V46+Y46+Z46</f>
        <v>5000</v>
      </c>
      <c r="AC46" s="56">
        <f>AB46+U46</f>
        <v>9025</v>
      </c>
      <c r="AD46" s="57" t="str">
        <f>A46</f>
        <v>605-PR</v>
      </c>
      <c r="AE46" s="74" t="s">
        <v>117</v>
      </c>
    </row>
    <row r="47" spans="1:31" s="31" customFormat="1" ht="38.25" hidden="1" customHeight="1" x14ac:dyDescent="0.2">
      <c r="A47" s="33" t="s">
        <v>76</v>
      </c>
      <c r="B47" s="33"/>
      <c r="C47" s="28" t="s">
        <v>77</v>
      </c>
      <c r="D47" s="28" t="s">
        <v>50</v>
      </c>
      <c r="E47" s="35" t="s">
        <v>104</v>
      </c>
      <c r="F47" s="35" t="s">
        <v>105</v>
      </c>
      <c r="G47" s="35" t="s">
        <v>105</v>
      </c>
      <c r="H47" s="220"/>
      <c r="I47" s="33" t="s">
        <v>37</v>
      </c>
      <c r="J47" s="70">
        <v>0</v>
      </c>
      <c r="K47" s="52">
        <v>30</v>
      </c>
      <c r="L47" s="75">
        <v>0</v>
      </c>
      <c r="M47" s="52">
        <f>K47+L47</f>
        <v>30</v>
      </c>
      <c r="N47" s="34">
        <v>0</v>
      </c>
      <c r="O47" s="53">
        <v>30</v>
      </c>
      <c r="P47" s="53">
        <v>161</v>
      </c>
      <c r="Q47" s="71">
        <v>0</v>
      </c>
      <c r="R47" s="71">
        <f>SUM(O47*P47)</f>
        <v>4830</v>
      </c>
      <c r="S47" s="53">
        <v>0</v>
      </c>
      <c r="T47" s="34">
        <v>0</v>
      </c>
      <c r="U47" s="34">
        <f>N47+R47+T47</f>
        <v>4830</v>
      </c>
      <c r="V47" s="34">
        <f>SUM(M47*200)</f>
        <v>6000</v>
      </c>
      <c r="W47" s="34">
        <v>0</v>
      </c>
      <c r="X47" s="34">
        <v>0</v>
      </c>
      <c r="Y47" s="52">
        <v>0</v>
      </c>
      <c r="Z47" s="46">
        <v>0</v>
      </c>
      <c r="AA47" s="46"/>
      <c r="AB47" s="34">
        <f>V47+Y47+Z47</f>
        <v>6000</v>
      </c>
      <c r="AC47" s="56">
        <f>AB47+U47</f>
        <v>10830</v>
      </c>
      <c r="AD47" s="57" t="str">
        <f>A47</f>
        <v>605-PR</v>
      </c>
      <c r="AE47" s="74" t="s">
        <v>117</v>
      </c>
    </row>
    <row r="48" spans="1:31" s="87" customFormat="1" ht="37.5" hidden="1" customHeight="1" x14ac:dyDescent="0.15">
      <c r="A48" s="207" t="s">
        <v>118</v>
      </c>
      <c r="B48" s="207" t="s">
        <v>119</v>
      </c>
      <c r="C48" s="76" t="s">
        <v>33</v>
      </c>
      <c r="D48" s="76" t="s">
        <v>112</v>
      </c>
      <c r="E48" s="77" t="s">
        <v>112</v>
      </c>
      <c r="F48" s="77" t="s">
        <v>112</v>
      </c>
      <c r="G48" s="77" t="s">
        <v>113</v>
      </c>
      <c r="H48" s="247">
        <v>0</v>
      </c>
      <c r="I48" s="78" t="s">
        <v>37</v>
      </c>
      <c r="J48" s="79">
        <v>0</v>
      </c>
      <c r="K48" s="80">
        <v>0</v>
      </c>
      <c r="L48" s="80">
        <v>0</v>
      </c>
      <c r="M48" s="80">
        <f>K48+L48</f>
        <v>0</v>
      </c>
      <c r="N48" s="81">
        <f>(J48*M48)</f>
        <v>0</v>
      </c>
      <c r="O48" s="82">
        <v>0</v>
      </c>
      <c r="P48" s="82">
        <v>0</v>
      </c>
      <c r="Q48" s="83">
        <v>0</v>
      </c>
      <c r="R48" s="83">
        <v>0</v>
      </c>
      <c r="S48" s="82">
        <v>0</v>
      </c>
      <c r="T48" s="81">
        <v>0</v>
      </c>
      <c r="U48" s="81">
        <f>N48+R48+T48</f>
        <v>0</v>
      </c>
      <c r="V48" s="81">
        <v>0</v>
      </c>
      <c r="W48" s="81">
        <v>0</v>
      </c>
      <c r="X48" s="81">
        <v>0</v>
      </c>
      <c r="Y48" s="80">
        <f>SUM(X48*W48)</f>
        <v>0</v>
      </c>
      <c r="Z48" s="85">
        <v>0</v>
      </c>
      <c r="AA48" s="85"/>
      <c r="AB48" s="81">
        <f>V48+Y48+Z48</f>
        <v>0</v>
      </c>
      <c r="AC48" s="56">
        <f>AB48+U48</f>
        <v>0</v>
      </c>
      <c r="AD48" s="86" t="s">
        <v>120</v>
      </c>
      <c r="AE48" s="88"/>
    </row>
    <row r="49" spans="1:31" s="87" customFormat="1" ht="35.25" hidden="1" customHeight="1" x14ac:dyDescent="0.15">
      <c r="A49" s="207" t="s">
        <v>118</v>
      </c>
      <c r="B49" s="207" t="s">
        <v>119</v>
      </c>
      <c r="C49" s="76" t="s">
        <v>33</v>
      </c>
      <c r="D49" s="76" t="s">
        <v>112</v>
      </c>
      <c r="E49" s="77" t="s">
        <v>112</v>
      </c>
      <c r="F49" s="77" t="s">
        <v>112</v>
      </c>
      <c r="G49" s="59" t="s">
        <v>114</v>
      </c>
      <c r="H49" s="247">
        <v>0</v>
      </c>
      <c r="I49" s="78" t="s">
        <v>37</v>
      </c>
      <c r="J49" s="79">
        <v>0</v>
      </c>
      <c r="K49" s="80">
        <v>0</v>
      </c>
      <c r="L49" s="80">
        <v>0</v>
      </c>
      <c r="M49" s="80">
        <v>0</v>
      </c>
      <c r="N49" s="81">
        <v>0</v>
      </c>
      <c r="O49" s="82">
        <v>0</v>
      </c>
      <c r="P49" s="82">
        <v>0</v>
      </c>
      <c r="Q49" s="83">
        <v>0</v>
      </c>
      <c r="R49" s="83">
        <v>0</v>
      </c>
      <c r="S49" s="82">
        <v>0</v>
      </c>
      <c r="T49" s="81">
        <v>0</v>
      </c>
      <c r="U49" s="81">
        <f>N49+R49+T49</f>
        <v>0</v>
      </c>
      <c r="V49" s="81">
        <v>0</v>
      </c>
      <c r="W49" s="81">
        <v>0</v>
      </c>
      <c r="X49" s="81">
        <v>0</v>
      </c>
      <c r="Y49" s="80">
        <v>0</v>
      </c>
      <c r="Z49" s="85">
        <v>0</v>
      </c>
      <c r="AA49" s="85"/>
      <c r="AB49" s="81">
        <v>0</v>
      </c>
      <c r="AC49" s="56">
        <f>AB49+U49</f>
        <v>0</v>
      </c>
      <c r="AD49" s="86" t="s">
        <v>120</v>
      </c>
      <c r="AE49" s="88"/>
    </row>
    <row r="50" spans="1:31" s="31" customFormat="1" ht="81" hidden="1" customHeight="1" x14ac:dyDescent="0.2">
      <c r="A50" s="92" t="s">
        <v>118</v>
      </c>
      <c r="B50" s="207" t="s">
        <v>119</v>
      </c>
      <c r="C50" s="88" t="s">
        <v>33</v>
      </c>
      <c r="D50" s="88" t="s">
        <v>50</v>
      </c>
      <c r="E50" s="89" t="s">
        <v>121</v>
      </c>
      <c r="F50" s="89" t="s">
        <v>122</v>
      </c>
      <c r="G50" s="89" t="s">
        <v>123</v>
      </c>
      <c r="H50" s="220">
        <v>45</v>
      </c>
      <c r="I50" s="90" t="s">
        <v>37</v>
      </c>
      <c r="J50" s="51">
        <v>1200</v>
      </c>
      <c r="K50" s="52">
        <v>0</v>
      </c>
      <c r="L50" s="52">
        <v>0</v>
      </c>
      <c r="M50" s="52">
        <f>K50+L50</f>
        <v>0</v>
      </c>
      <c r="N50" s="34">
        <f t="shared" ref="N50:N68" si="8">(J50*M50)</f>
        <v>0</v>
      </c>
      <c r="O50" s="53">
        <v>0</v>
      </c>
      <c r="P50" s="53">
        <v>0</v>
      </c>
      <c r="Q50" s="71">
        <v>0.4</v>
      </c>
      <c r="R50" s="71">
        <f>SUM(P50*Q50*O50)</f>
        <v>0</v>
      </c>
      <c r="S50" s="53">
        <v>0</v>
      </c>
      <c r="T50" s="34">
        <v>0</v>
      </c>
      <c r="U50" s="34">
        <f>N50+R50+T50</f>
        <v>0</v>
      </c>
      <c r="V50" s="34">
        <f>M50*200</f>
        <v>0</v>
      </c>
      <c r="W50" s="34">
        <v>0</v>
      </c>
      <c r="X50" s="34">
        <v>410</v>
      </c>
      <c r="Y50" s="52">
        <f t="shared" ref="Y50:Y68" si="9">SUM(X50*W50)</f>
        <v>0</v>
      </c>
      <c r="Z50" s="46">
        <v>0</v>
      </c>
      <c r="AA50" s="46"/>
      <c r="AB50" s="34">
        <f>V50+Y50+Z50</f>
        <v>0</v>
      </c>
      <c r="AC50" s="56">
        <f>AB50+U50</f>
        <v>0</v>
      </c>
      <c r="AD50" s="91" t="s">
        <v>120</v>
      </c>
      <c r="AE50" s="74"/>
    </row>
    <row r="51" spans="1:31" s="31" customFormat="1" ht="54" hidden="1" customHeight="1" x14ac:dyDescent="0.2">
      <c r="A51" s="92" t="s">
        <v>124</v>
      </c>
      <c r="B51" s="92" t="s">
        <v>32</v>
      </c>
      <c r="C51" s="28" t="s">
        <v>33</v>
      </c>
      <c r="D51" s="28" t="s">
        <v>108</v>
      </c>
      <c r="E51" s="35" t="s">
        <v>125</v>
      </c>
      <c r="F51" s="35" t="s">
        <v>126</v>
      </c>
      <c r="G51" s="35" t="s">
        <v>127</v>
      </c>
      <c r="H51" s="220">
        <v>45</v>
      </c>
      <c r="I51" s="33" t="s">
        <v>37</v>
      </c>
      <c r="J51" s="51">
        <v>1200</v>
      </c>
      <c r="K51" s="52">
        <v>0</v>
      </c>
      <c r="L51" s="52">
        <v>15</v>
      </c>
      <c r="M51" s="52">
        <f>K51+L51</f>
        <v>15</v>
      </c>
      <c r="N51" s="34">
        <f t="shared" si="8"/>
        <v>18000</v>
      </c>
      <c r="O51" s="53">
        <v>0</v>
      </c>
      <c r="P51" s="53">
        <v>0</v>
      </c>
      <c r="Q51" s="71">
        <v>0</v>
      </c>
      <c r="R51" s="71">
        <v>0</v>
      </c>
      <c r="S51" s="53">
        <v>0</v>
      </c>
      <c r="T51" s="34">
        <f>(M51*S51)</f>
        <v>0</v>
      </c>
      <c r="U51" s="34">
        <f>N51+R51+T51</f>
        <v>18000</v>
      </c>
      <c r="V51" s="34">
        <f>M51*200</f>
        <v>3000</v>
      </c>
      <c r="W51" s="34">
        <v>72</v>
      </c>
      <c r="X51" s="34">
        <v>460</v>
      </c>
      <c r="Y51" s="52">
        <f t="shared" si="9"/>
        <v>33120</v>
      </c>
      <c r="Z51" s="46">
        <v>0</v>
      </c>
      <c r="AA51" s="46"/>
      <c r="AB51" s="34">
        <f>V51+Y51+Z51</f>
        <v>36120</v>
      </c>
      <c r="AC51" s="56">
        <f>AB51+U51</f>
        <v>54120</v>
      </c>
      <c r="AD51" s="91" t="str">
        <f>A51</f>
        <v>606-PR</v>
      </c>
      <c r="AE51" s="74"/>
    </row>
    <row r="52" spans="1:31" s="31" customFormat="1" ht="27.75" hidden="1" customHeight="1" x14ac:dyDescent="0.2">
      <c r="A52" s="92" t="s">
        <v>124</v>
      </c>
      <c r="B52" s="92"/>
      <c r="C52" s="88" t="s">
        <v>33</v>
      </c>
      <c r="D52" s="88" t="s">
        <v>108</v>
      </c>
      <c r="E52" s="107" t="s">
        <v>125</v>
      </c>
      <c r="F52" s="99" t="s">
        <v>122</v>
      </c>
      <c r="G52" s="99" t="s">
        <v>123</v>
      </c>
      <c r="H52" s="220">
        <v>45</v>
      </c>
      <c r="I52" s="90" t="s">
        <v>37</v>
      </c>
      <c r="J52" s="51">
        <v>1200</v>
      </c>
      <c r="K52" s="52">
        <v>0</v>
      </c>
      <c r="L52" s="52">
        <v>15</v>
      </c>
      <c r="M52" s="52">
        <f>K52+L52</f>
        <v>15</v>
      </c>
      <c r="N52" s="34">
        <f t="shared" si="8"/>
        <v>18000</v>
      </c>
      <c r="O52" s="53">
        <v>0</v>
      </c>
      <c r="P52" s="53">
        <v>0</v>
      </c>
      <c r="Q52" s="71">
        <v>0</v>
      </c>
      <c r="R52" s="71">
        <v>0</v>
      </c>
      <c r="S52" s="53">
        <v>0</v>
      </c>
      <c r="T52" s="34">
        <f>(M52*S52)</f>
        <v>0</v>
      </c>
      <c r="U52" s="34">
        <f>N52+R52+T52</f>
        <v>18000</v>
      </c>
      <c r="V52" s="34">
        <f>M52*200</f>
        <v>3000</v>
      </c>
      <c r="W52" s="34">
        <v>0</v>
      </c>
      <c r="X52" s="34">
        <v>0</v>
      </c>
      <c r="Y52" s="52">
        <f t="shared" si="9"/>
        <v>0</v>
      </c>
      <c r="Z52" s="46">
        <v>0</v>
      </c>
      <c r="AA52" s="46"/>
      <c r="AB52" s="34">
        <f>V52+Y52+Z52</f>
        <v>3000</v>
      </c>
      <c r="AC52" s="56">
        <f>AB52+U52</f>
        <v>21000</v>
      </c>
      <c r="AD52" s="91" t="str">
        <f>A52</f>
        <v>606-PR</v>
      </c>
      <c r="AE52" s="74"/>
    </row>
    <row r="53" spans="1:31" s="31" customFormat="1" ht="45" hidden="1" customHeight="1" x14ac:dyDescent="0.2">
      <c r="A53" s="92" t="s">
        <v>124</v>
      </c>
      <c r="B53" s="92"/>
      <c r="C53" s="88" t="s">
        <v>33</v>
      </c>
      <c r="D53" s="88" t="s">
        <v>112</v>
      </c>
      <c r="E53" s="89" t="s">
        <v>112</v>
      </c>
      <c r="F53" s="89" t="s">
        <v>112</v>
      </c>
      <c r="G53" s="89" t="s">
        <v>113</v>
      </c>
      <c r="H53" s="220">
        <v>0</v>
      </c>
      <c r="I53" s="90" t="s">
        <v>37</v>
      </c>
      <c r="J53" s="51">
        <v>0</v>
      </c>
      <c r="K53" s="52">
        <v>0</v>
      </c>
      <c r="L53" s="52">
        <v>0</v>
      </c>
      <c r="M53" s="52">
        <f>K53+L53</f>
        <v>0</v>
      </c>
      <c r="N53" s="34">
        <f t="shared" si="8"/>
        <v>0</v>
      </c>
      <c r="O53" s="53">
        <v>0</v>
      </c>
      <c r="P53" s="53">
        <v>0</v>
      </c>
      <c r="Q53" s="71">
        <v>0</v>
      </c>
      <c r="R53" s="71">
        <v>0</v>
      </c>
      <c r="S53" s="53">
        <v>0</v>
      </c>
      <c r="T53" s="34">
        <v>10500</v>
      </c>
      <c r="U53" s="34">
        <f>N53+R53+T53</f>
        <v>10500</v>
      </c>
      <c r="V53" s="34">
        <v>0</v>
      </c>
      <c r="W53" s="34">
        <v>0</v>
      </c>
      <c r="X53" s="34">
        <v>0</v>
      </c>
      <c r="Y53" s="52">
        <f t="shared" si="9"/>
        <v>0</v>
      </c>
      <c r="Z53" s="46">
        <v>0</v>
      </c>
      <c r="AA53" s="46"/>
      <c r="AB53" s="34">
        <f>V53+Y53+Z53</f>
        <v>0</v>
      </c>
      <c r="AC53" s="56">
        <f>AB53+U53</f>
        <v>10500</v>
      </c>
      <c r="AD53" s="91" t="str">
        <f>A53</f>
        <v>606-PR</v>
      </c>
      <c r="AE53" s="74"/>
    </row>
    <row r="54" spans="1:31" s="31" customFormat="1" ht="24" hidden="1" customHeight="1" x14ac:dyDescent="0.2">
      <c r="A54" s="92" t="s">
        <v>124</v>
      </c>
      <c r="B54" s="92"/>
      <c r="C54" s="88" t="s">
        <v>33</v>
      </c>
      <c r="D54" s="88" t="s">
        <v>112</v>
      </c>
      <c r="E54" s="89" t="s">
        <v>112</v>
      </c>
      <c r="F54" s="89" t="s">
        <v>112</v>
      </c>
      <c r="G54" s="35" t="s">
        <v>114</v>
      </c>
      <c r="H54" s="220">
        <v>0</v>
      </c>
      <c r="I54" s="90" t="s">
        <v>37</v>
      </c>
      <c r="J54" s="51">
        <v>0</v>
      </c>
      <c r="K54" s="52">
        <v>0</v>
      </c>
      <c r="L54" s="52">
        <v>0</v>
      </c>
      <c r="M54" s="52">
        <v>0</v>
      </c>
      <c r="N54" s="34">
        <f t="shared" si="8"/>
        <v>0</v>
      </c>
      <c r="O54" s="53">
        <v>0</v>
      </c>
      <c r="P54" s="53">
        <v>0</v>
      </c>
      <c r="Q54" s="71">
        <v>0</v>
      </c>
      <c r="R54" s="71">
        <v>0</v>
      </c>
      <c r="S54" s="53">
        <v>0</v>
      </c>
      <c r="T54" s="34">
        <v>0</v>
      </c>
      <c r="U54" s="34">
        <f>N54+R54+T54</f>
        <v>0</v>
      </c>
      <c r="V54" s="34">
        <v>0</v>
      </c>
      <c r="W54" s="34">
        <v>0</v>
      </c>
      <c r="X54" s="34">
        <v>0</v>
      </c>
      <c r="Y54" s="52">
        <f t="shared" si="9"/>
        <v>0</v>
      </c>
      <c r="Z54" s="46">
        <v>0</v>
      </c>
      <c r="AA54" s="46"/>
      <c r="AB54" s="34">
        <v>0</v>
      </c>
      <c r="AC54" s="56">
        <f>AB54+U54</f>
        <v>0</v>
      </c>
      <c r="AD54" s="91" t="str">
        <f>A54</f>
        <v>606-PR</v>
      </c>
      <c r="AE54" s="74"/>
    </row>
    <row r="55" spans="1:31" s="31" customFormat="1" ht="27.75" hidden="1" customHeight="1" x14ac:dyDescent="0.2">
      <c r="A55" s="92" t="s">
        <v>124</v>
      </c>
      <c r="B55" s="92"/>
      <c r="C55" s="88" t="s">
        <v>33</v>
      </c>
      <c r="D55" s="88" t="s">
        <v>112</v>
      </c>
      <c r="E55" s="89" t="s">
        <v>112</v>
      </c>
      <c r="F55" s="89" t="s">
        <v>112</v>
      </c>
      <c r="G55" s="89" t="s">
        <v>115</v>
      </c>
      <c r="H55" s="220">
        <v>0</v>
      </c>
      <c r="I55" s="90" t="s">
        <v>37</v>
      </c>
      <c r="J55" s="51">
        <v>0</v>
      </c>
      <c r="K55" s="52">
        <v>0</v>
      </c>
      <c r="L55" s="52">
        <v>0</v>
      </c>
      <c r="M55" s="52">
        <v>0</v>
      </c>
      <c r="N55" s="34">
        <f t="shared" si="8"/>
        <v>0</v>
      </c>
      <c r="O55" s="53">
        <v>0</v>
      </c>
      <c r="P55" s="53">
        <v>0</v>
      </c>
      <c r="Q55" s="71">
        <v>0</v>
      </c>
      <c r="R55" s="71">
        <v>0</v>
      </c>
      <c r="S55" s="53">
        <v>0</v>
      </c>
      <c r="T55" s="34">
        <v>10500</v>
      </c>
      <c r="U55" s="34">
        <f>N55+R55+T55</f>
        <v>10500</v>
      </c>
      <c r="V55" s="34">
        <v>0</v>
      </c>
      <c r="W55" s="34">
        <v>0</v>
      </c>
      <c r="X55" s="34">
        <v>0</v>
      </c>
      <c r="Y55" s="52">
        <f t="shared" si="9"/>
        <v>0</v>
      </c>
      <c r="Z55" s="46">
        <v>0</v>
      </c>
      <c r="AA55" s="46"/>
      <c r="AB55" s="34">
        <v>0</v>
      </c>
      <c r="AC55" s="56">
        <f>AB55+U55</f>
        <v>10500</v>
      </c>
      <c r="AD55" s="91" t="str">
        <f>A55</f>
        <v>606-PR</v>
      </c>
      <c r="AE55" s="74"/>
    </row>
    <row r="56" spans="1:31" s="31" customFormat="1" ht="44" hidden="1" customHeight="1" x14ac:dyDescent="0.2">
      <c r="A56" s="92" t="s">
        <v>124</v>
      </c>
      <c r="B56"/>
      <c r="C56" s="88" t="s">
        <v>33</v>
      </c>
      <c r="D56" s="88" t="s">
        <v>112</v>
      </c>
      <c r="E56" s="89" t="s">
        <v>112</v>
      </c>
      <c r="F56" s="89" t="s">
        <v>112</v>
      </c>
      <c r="G56" s="35" t="s">
        <v>128</v>
      </c>
      <c r="H56" s="220">
        <v>0</v>
      </c>
      <c r="I56" s="90" t="s">
        <v>37</v>
      </c>
      <c r="J56" s="51">
        <v>0</v>
      </c>
      <c r="K56" s="52">
        <v>0</v>
      </c>
      <c r="L56" s="52">
        <v>0</v>
      </c>
      <c r="M56" s="52">
        <v>0</v>
      </c>
      <c r="N56" s="34">
        <f t="shared" si="8"/>
        <v>0</v>
      </c>
      <c r="O56" s="53">
        <v>0</v>
      </c>
      <c r="P56" s="53">
        <v>0</v>
      </c>
      <c r="Q56" s="71">
        <v>0</v>
      </c>
      <c r="R56" s="71">
        <v>0</v>
      </c>
      <c r="S56" s="53">
        <v>0</v>
      </c>
      <c r="T56" s="34">
        <v>7390</v>
      </c>
      <c r="U56" s="34">
        <f>N56+R56+T56</f>
        <v>7390</v>
      </c>
      <c r="V56" s="34">
        <v>0</v>
      </c>
      <c r="W56" s="34">
        <v>0</v>
      </c>
      <c r="X56" s="34">
        <v>0</v>
      </c>
      <c r="Y56" s="52">
        <f t="shared" si="9"/>
        <v>0</v>
      </c>
      <c r="Z56" s="46">
        <v>0</v>
      </c>
      <c r="AA56" s="46"/>
      <c r="AB56" s="34">
        <v>0</v>
      </c>
      <c r="AC56" s="56">
        <f>AB56+U56</f>
        <v>7390</v>
      </c>
      <c r="AD56" s="91" t="str">
        <f>A56</f>
        <v>606-PR</v>
      </c>
      <c r="AE56" s="74"/>
    </row>
    <row r="57" spans="1:31" s="31" customFormat="1" ht="56" hidden="1" customHeight="1" x14ac:dyDescent="0.2">
      <c r="A57" s="92" t="s">
        <v>124</v>
      </c>
      <c r="B57" s="92"/>
      <c r="C57" s="88" t="s">
        <v>33</v>
      </c>
      <c r="D57" s="88" t="s">
        <v>50</v>
      </c>
      <c r="E57" s="89" t="s">
        <v>129</v>
      </c>
      <c r="F57" s="89" t="s">
        <v>122</v>
      </c>
      <c r="G57" s="89" t="s">
        <v>123</v>
      </c>
      <c r="H57" s="220">
        <v>45</v>
      </c>
      <c r="I57" s="90" t="s">
        <v>37</v>
      </c>
      <c r="J57" s="51">
        <v>1200</v>
      </c>
      <c r="K57" s="52">
        <v>17</v>
      </c>
      <c r="L57" s="52">
        <v>0</v>
      </c>
      <c r="M57" s="52">
        <f>K57+L57</f>
        <v>17</v>
      </c>
      <c r="N57" s="34">
        <f t="shared" si="8"/>
        <v>20400</v>
      </c>
      <c r="O57" s="53">
        <v>0</v>
      </c>
      <c r="P57" s="53">
        <v>0</v>
      </c>
      <c r="Q57" s="71">
        <v>0</v>
      </c>
      <c r="R57" s="71">
        <v>0</v>
      </c>
      <c r="S57" s="53">
        <v>0</v>
      </c>
      <c r="T57" s="34">
        <f>(M57*S57)</f>
        <v>0</v>
      </c>
      <c r="U57" s="34">
        <f>N57+R57+T57</f>
        <v>20400</v>
      </c>
      <c r="V57" s="34">
        <f>M57*200</f>
        <v>3400</v>
      </c>
      <c r="W57" s="34">
        <v>14</v>
      </c>
      <c r="X57" s="34">
        <v>410</v>
      </c>
      <c r="Y57" s="52">
        <f t="shared" si="9"/>
        <v>5740</v>
      </c>
      <c r="Z57" s="46">
        <v>0</v>
      </c>
      <c r="AA57" s="46"/>
      <c r="AB57" s="34">
        <f>V57+Y57+Z57</f>
        <v>9140</v>
      </c>
      <c r="AC57" s="56">
        <f>AB57+U57</f>
        <v>29540</v>
      </c>
      <c r="AD57" s="91" t="str">
        <f>A57</f>
        <v>606-PR</v>
      </c>
      <c r="AE57" s="74"/>
    </row>
    <row r="58" spans="1:31" s="31" customFormat="1" ht="50" hidden="1" customHeight="1" x14ac:dyDescent="0.2">
      <c r="A58" s="93" t="s">
        <v>124</v>
      </c>
      <c r="B58" s="93"/>
      <c r="C58" s="94" t="s">
        <v>33</v>
      </c>
      <c r="D58" s="94" t="s">
        <v>34</v>
      </c>
      <c r="E58" s="95" t="s">
        <v>35</v>
      </c>
      <c r="F58" s="95" t="s">
        <v>122</v>
      </c>
      <c r="G58" s="95" t="s">
        <v>123</v>
      </c>
      <c r="H58" s="245">
        <v>45</v>
      </c>
      <c r="I58" s="96" t="s">
        <v>37</v>
      </c>
      <c r="J58" s="39">
        <v>1200</v>
      </c>
      <c r="K58" s="40">
        <v>0</v>
      </c>
      <c r="L58" s="40">
        <v>0</v>
      </c>
      <c r="M58" s="40">
        <f>K58+L58</f>
        <v>0</v>
      </c>
      <c r="N58" s="41">
        <f t="shared" si="8"/>
        <v>0</v>
      </c>
      <c r="O58" s="42">
        <v>0</v>
      </c>
      <c r="P58" s="42">
        <v>0</v>
      </c>
      <c r="Q58" s="67">
        <v>0</v>
      </c>
      <c r="R58" s="67">
        <v>0</v>
      </c>
      <c r="S58" s="42">
        <v>0</v>
      </c>
      <c r="T58" s="41">
        <f>(M58*S58)</f>
        <v>0</v>
      </c>
      <c r="U58" s="41">
        <f>N58+R58+T58</f>
        <v>0</v>
      </c>
      <c r="V58" s="41">
        <f>M58*200</f>
        <v>0</v>
      </c>
      <c r="W58" s="41">
        <v>0</v>
      </c>
      <c r="X58" s="41">
        <v>0</v>
      </c>
      <c r="Y58" s="40">
        <f t="shared" si="9"/>
        <v>0</v>
      </c>
      <c r="Z58" s="45">
        <v>0</v>
      </c>
      <c r="AA58" s="45"/>
      <c r="AB58" s="41">
        <f>V58+Y58+Z58</f>
        <v>0</v>
      </c>
      <c r="AC58" s="47">
        <f>AB58+U58</f>
        <v>0</v>
      </c>
      <c r="AD58" s="97" t="str">
        <f>A58</f>
        <v>606-PR</v>
      </c>
      <c r="AE58" s="74"/>
    </row>
    <row r="59" spans="1:31" s="31" customFormat="1" ht="38.25" hidden="1" customHeight="1" x14ac:dyDescent="0.2">
      <c r="A59" s="92" t="s">
        <v>130</v>
      </c>
      <c r="B59" s="207" t="s">
        <v>131</v>
      </c>
      <c r="C59" s="88" t="s">
        <v>33</v>
      </c>
      <c r="D59" s="88" t="s">
        <v>112</v>
      </c>
      <c r="E59" s="89" t="s">
        <v>112</v>
      </c>
      <c r="F59" s="89" t="s">
        <v>112</v>
      </c>
      <c r="G59" s="89" t="s">
        <v>113</v>
      </c>
      <c r="H59" s="220">
        <v>0</v>
      </c>
      <c r="I59" s="90" t="s">
        <v>37</v>
      </c>
      <c r="J59" s="51">
        <v>0</v>
      </c>
      <c r="K59" s="52">
        <v>0</v>
      </c>
      <c r="L59" s="52">
        <v>0</v>
      </c>
      <c r="M59" s="52">
        <f>K59+L59</f>
        <v>0</v>
      </c>
      <c r="N59" s="34">
        <f t="shared" si="8"/>
        <v>0</v>
      </c>
      <c r="O59" s="53">
        <v>0</v>
      </c>
      <c r="P59" s="53">
        <v>0</v>
      </c>
      <c r="Q59" s="71">
        <v>0</v>
      </c>
      <c r="R59" s="71">
        <v>0</v>
      </c>
      <c r="S59" s="53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52">
        <f t="shared" si="9"/>
        <v>0</v>
      </c>
      <c r="Z59" s="46">
        <v>0</v>
      </c>
      <c r="AA59" s="46"/>
      <c r="AB59" s="34">
        <f>V59+Y59+Z59</f>
        <v>0</v>
      </c>
      <c r="AC59" s="56">
        <f>AB59+U59</f>
        <v>0</v>
      </c>
      <c r="AD59" s="91" t="str">
        <f>A59</f>
        <v>607-B</v>
      </c>
      <c r="AE59" s="74"/>
    </row>
    <row r="60" spans="1:31" s="31" customFormat="1" ht="36" hidden="1" customHeight="1" x14ac:dyDescent="0.2">
      <c r="A60" s="92" t="s">
        <v>130</v>
      </c>
      <c r="B60" s="207" t="s">
        <v>131</v>
      </c>
      <c r="C60" s="88" t="s">
        <v>33</v>
      </c>
      <c r="D60" s="88" t="s">
        <v>112</v>
      </c>
      <c r="E60" s="89" t="s">
        <v>112</v>
      </c>
      <c r="F60" s="89" t="s">
        <v>112</v>
      </c>
      <c r="G60" s="35" t="s">
        <v>114</v>
      </c>
      <c r="H60" s="220">
        <v>0</v>
      </c>
      <c r="I60" s="90" t="s">
        <v>37</v>
      </c>
      <c r="J60" s="51">
        <v>0</v>
      </c>
      <c r="K60" s="52">
        <v>0</v>
      </c>
      <c r="L60" s="52">
        <v>0</v>
      </c>
      <c r="M60" s="52">
        <v>0</v>
      </c>
      <c r="N60" s="34">
        <f t="shared" si="8"/>
        <v>0</v>
      </c>
      <c r="O60" s="53">
        <v>0</v>
      </c>
      <c r="P60" s="53">
        <v>0</v>
      </c>
      <c r="Q60" s="71">
        <v>0</v>
      </c>
      <c r="R60" s="71">
        <v>0</v>
      </c>
      <c r="S60" s="53">
        <v>0</v>
      </c>
      <c r="T60" s="34">
        <v>0</v>
      </c>
      <c r="U60" s="34">
        <f>N60+R60+T60</f>
        <v>0</v>
      </c>
      <c r="V60" s="34">
        <v>0</v>
      </c>
      <c r="W60" s="34">
        <v>0</v>
      </c>
      <c r="X60" s="34">
        <v>0</v>
      </c>
      <c r="Y60" s="52">
        <f t="shared" si="9"/>
        <v>0</v>
      </c>
      <c r="Z60" s="46">
        <v>0</v>
      </c>
      <c r="AA60" s="46"/>
      <c r="AB60" s="34">
        <v>0</v>
      </c>
      <c r="AC60" s="56">
        <f>AB60+U60</f>
        <v>0</v>
      </c>
      <c r="AD60" s="91" t="str">
        <f>A60</f>
        <v>607-B</v>
      </c>
      <c r="AE60" s="74"/>
    </row>
    <row r="61" spans="1:31" s="31" customFormat="1" ht="36" hidden="1" customHeight="1" x14ac:dyDescent="0.2">
      <c r="A61" s="92" t="s">
        <v>130</v>
      </c>
      <c r="B61" s="207" t="s">
        <v>131</v>
      </c>
      <c r="C61" s="88" t="s">
        <v>33</v>
      </c>
      <c r="D61" s="88" t="s">
        <v>112</v>
      </c>
      <c r="E61" s="89" t="s">
        <v>112</v>
      </c>
      <c r="F61" s="89" t="s">
        <v>112</v>
      </c>
      <c r="G61" s="89" t="s">
        <v>115</v>
      </c>
      <c r="H61" s="220">
        <v>0</v>
      </c>
      <c r="I61" s="90" t="s">
        <v>37</v>
      </c>
      <c r="J61" s="51">
        <v>0</v>
      </c>
      <c r="K61" s="52">
        <v>0</v>
      </c>
      <c r="L61" s="52">
        <v>0</v>
      </c>
      <c r="M61" s="52">
        <v>0</v>
      </c>
      <c r="N61" s="34">
        <f t="shared" si="8"/>
        <v>0</v>
      </c>
      <c r="O61" s="53">
        <v>0</v>
      </c>
      <c r="P61" s="53">
        <v>0</v>
      </c>
      <c r="Q61" s="71">
        <v>0</v>
      </c>
      <c r="R61" s="71">
        <v>0</v>
      </c>
      <c r="S61" s="53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52">
        <f t="shared" si="9"/>
        <v>0</v>
      </c>
      <c r="Z61" s="46">
        <v>0</v>
      </c>
      <c r="AA61" s="46"/>
      <c r="AB61" s="34">
        <v>0</v>
      </c>
      <c r="AC61" s="56">
        <f>AB61+U61</f>
        <v>0</v>
      </c>
      <c r="AD61" s="91" t="str">
        <f>A61</f>
        <v>607-B</v>
      </c>
      <c r="AE61" s="74"/>
    </row>
    <row r="62" spans="1:31" s="31" customFormat="1" ht="36.75" hidden="1" customHeight="1" x14ac:dyDescent="0.2">
      <c r="A62" s="92" t="s">
        <v>130</v>
      </c>
      <c r="B62" s="207" t="s">
        <v>131</v>
      </c>
      <c r="C62" s="88" t="s">
        <v>33</v>
      </c>
      <c r="D62" s="88" t="s">
        <v>112</v>
      </c>
      <c r="E62" s="89" t="s">
        <v>112</v>
      </c>
      <c r="F62" s="89" t="s">
        <v>112</v>
      </c>
      <c r="G62" s="35" t="s">
        <v>116</v>
      </c>
      <c r="H62" s="220">
        <v>0</v>
      </c>
      <c r="I62" s="90" t="s">
        <v>37</v>
      </c>
      <c r="J62" s="51">
        <v>0</v>
      </c>
      <c r="K62" s="52">
        <v>0</v>
      </c>
      <c r="L62" s="52">
        <v>0</v>
      </c>
      <c r="M62" s="52">
        <v>0</v>
      </c>
      <c r="N62" s="34">
        <f t="shared" si="8"/>
        <v>0</v>
      </c>
      <c r="O62" s="53">
        <v>0</v>
      </c>
      <c r="P62" s="53">
        <v>0</v>
      </c>
      <c r="Q62" s="71">
        <v>0</v>
      </c>
      <c r="R62" s="71">
        <v>0</v>
      </c>
      <c r="S62" s="53">
        <v>0</v>
      </c>
      <c r="T62" s="34">
        <v>0</v>
      </c>
      <c r="U62" s="34">
        <f>N62+R62+T62</f>
        <v>0</v>
      </c>
      <c r="V62" s="34">
        <v>0</v>
      </c>
      <c r="W62" s="34">
        <v>0</v>
      </c>
      <c r="X62" s="34">
        <v>0</v>
      </c>
      <c r="Y62" s="52">
        <f t="shared" si="9"/>
        <v>0</v>
      </c>
      <c r="Z62" s="46">
        <v>0</v>
      </c>
      <c r="AA62" s="46"/>
      <c r="AB62" s="34">
        <v>0</v>
      </c>
      <c r="AC62" s="56">
        <f>AB62+U62</f>
        <v>0</v>
      </c>
      <c r="AD62" s="91" t="str">
        <f>A62</f>
        <v>607-B</v>
      </c>
      <c r="AE62" s="74"/>
    </row>
    <row r="63" spans="1:31" s="31" customFormat="1" ht="37" hidden="1" customHeight="1" x14ac:dyDescent="0.2">
      <c r="A63" s="92" t="s">
        <v>130</v>
      </c>
      <c r="B63" s="207" t="s">
        <v>131</v>
      </c>
      <c r="C63" s="88" t="s">
        <v>33</v>
      </c>
      <c r="D63" s="88" t="s">
        <v>50</v>
      </c>
      <c r="E63" s="89" t="s">
        <v>35</v>
      </c>
      <c r="F63" s="89" t="s">
        <v>85</v>
      </c>
      <c r="G63" s="35" t="s">
        <v>132</v>
      </c>
      <c r="H63" s="220">
        <v>45</v>
      </c>
      <c r="I63" s="90" t="s">
        <v>37</v>
      </c>
      <c r="J63" s="51">
        <v>1200</v>
      </c>
      <c r="K63" s="52">
        <v>0</v>
      </c>
      <c r="L63" s="52">
        <v>0</v>
      </c>
      <c r="M63" s="52">
        <f t="shared" ref="M63:M68" si="10">K63+L63</f>
        <v>0</v>
      </c>
      <c r="N63" s="34">
        <f t="shared" si="8"/>
        <v>0</v>
      </c>
      <c r="O63" s="53">
        <v>0</v>
      </c>
      <c r="P63" s="53">
        <v>0</v>
      </c>
      <c r="Q63" s="71">
        <v>0</v>
      </c>
      <c r="R63" s="71">
        <v>0</v>
      </c>
      <c r="S63" s="53">
        <v>0</v>
      </c>
      <c r="T63" s="34">
        <v>0</v>
      </c>
      <c r="U63" s="34">
        <f>N63+R63+T63</f>
        <v>0</v>
      </c>
      <c r="V63" s="34">
        <f>M63*200</f>
        <v>0</v>
      </c>
      <c r="W63" s="34">
        <v>0</v>
      </c>
      <c r="X63" s="34">
        <v>330</v>
      </c>
      <c r="Y63" s="52">
        <f t="shared" si="9"/>
        <v>0</v>
      </c>
      <c r="Z63" s="46">
        <v>0</v>
      </c>
      <c r="AA63" s="46"/>
      <c r="AB63" s="34">
        <f>V63+Y63+Z63</f>
        <v>0</v>
      </c>
      <c r="AC63" s="56">
        <f>AB63+U63</f>
        <v>0</v>
      </c>
      <c r="AD63" s="91" t="str">
        <f>A63</f>
        <v>607-B</v>
      </c>
      <c r="AE63" s="74" t="s">
        <v>133</v>
      </c>
    </row>
    <row r="64" spans="1:31" s="31" customFormat="1" ht="39" hidden="1" customHeight="1" x14ac:dyDescent="0.2">
      <c r="A64" s="92" t="s">
        <v>130</v>
      </c>
      <c r="B64" s="207" t="s">
        <v>131</v>
      </c>
      <c r="C64" s="88" t="s">
        <v>33</v>
      </c>
      <c r="D64" s="88" t="s">
        <v>50</v>
      </c>
      <c r="E64" s="89" t="s">
        <v>35</v>
      </c>
      <c r="F64" s="89" t="s">
        <v>134</v>
      </c>
      <c r="G64" s="35" t="s">
        <v>135</v>
      </c>
      <c r="H64" s="220">
        <v>45</v>
      </c>
      <c r="I64" s="90" t="s">
        <v>37</v>
      </c>
      <c r="J64" s="51">
        <v>1200</v>
      </c>
      <c r="K64" s="52">
        <v>0</v>
      </c>
      <c r="L64" s="52">
        <v>0</v>
      </c>
      <c r="M64" s="52">
        <f t="shared" si="10"/>
        <v>0</v>
      </c>
      <c r="N64" s="34">
        <f t="shared" si="8"/>
        <v>0</v>
      </c>
      <c r="O64" s="53">
        <v>0</v>
      </c>
      <c r="P64" s="53">
        <v>0</v>
      </c>
      <c r="Q64" s="71">
        <v>0</v>
      </c>
      <c r="R64" s="71">
        <v>0</v>
      </c>
      <c r="S64" s="53">
        <v>0</v>
      </c>
      <c r="T64" s="34">
        <v>0</v>
      </c>
      <c r="U64" s="34">
        <f>N64+R64+T64</f>
        <v>0</v>
      </c>
      <c r="V64" s="34">
        <f>M64*200</f>
        <v>0</v>
      </c>
      <c r="W64" s="34">
        <v>0</v>
      </c>
      <c r="X64" s="34">
        <v>330</v>
      </c>
      <c r="Y64" s="52">
        <f t="shared" si="9"/>
        <v>0</v>
      </c>
      <c r="Z64" s="46">
        <v>0</v>
      </c>
      <c r="AA64" s="46"/>
      <c r="AB64" s="34">
        <f>V64+Y64+Z64</f>
        <v>0</v>
      </c>
      <c r="AC64" s="56">
        <f>AB64+U64</f>
        <v>0</v>
      </c>
      <c r="AD64" s="91" t="str">
        <f>A64</f>
        <v>607-B</v>
      </c>
      <c r="AE64" s="74" t="s">
        <v>133</v>
      </c>
    </row>
    <row r="65" spans="1:31" s="31" customFormat="1" ht="33" customHeight="1" x14ac:dyDescent="0.2">
      <c r="A65" s="33" t="s">
        <v>136</v>
      </c>
      <c r="B65" s="33"/>
      <c r="C65" s="28" t="s">
        <v>33</v>
      </c>
      <c r="D65" s="28" t="s">
        <v>45</v>
      </c>
      <c r="E65" s="89" t="s">
        <v>35</v>
      </c>
      <c r="F65" s="35" t="s">
        <v>137</v>
      </c>
      <c r="G65" s="35" t="s">
        <v>138</v>
      </c>
      <c r="H65" s="220">
        <v>60</v>
      </c>
      <c r="I65" s="33" t="s">
        <v>37</v>
      </c>
      <c r="J65" s="51">
        <v>1200</v>
      </c>
      <c r="K65" s="52">
        <v>0</v>
      </c>
      <c r="L65" s="52">
        <v>20</v>
      </c>
      <c r="M65" s="52">
        <f t="shared" si="10"/>
        <v>20</v>
      </c>
      <c r="N65" s="34">
        <f t="shared" si="8"/>
        <v>24000</v>
      </c>
      <c r="O65" s="53">
        <v>0</v>
      </c>
      <c r="P65" s="53">
        <v>0</v>
      </c>
      <c r="Q65" s="71">
        <v>0</v>
      </c>
      <c r="R65" s="54">
        <v>0</v>
      </c>
      <c r="S65" s="34">
        <v>0</v>
      </c>
      <c r="T65" s="34">
        <v>0</v>
      </c>
      <c r="U65" s="34">
        <f>N65+R65+T65</f>
        <v>24000</v>
      </c>
      <c r="V65" s="34">
        <f>M65*200</f>
        <v>4000</v>
      </c>
      <c r="W65" s="34">
        <v>20</v>
      </c>
      <c r="X65" s="34">
        <v>330</v>
      </c>
      <c r="Y65" s="52">
        <f t="shared" si="9"/>
        <v>6600</v>
      </c>
      <c r="Z65" s="46">
        <v>0</v>
      </c>
      <c r="AA65" s="46"/>
      <c r="AB65" s="276">
        <f>V65+Y65+Z65</f>
        <v>10600</v>
      </c>
      <c r="AC65" s="56">
        <f>AB65+U65</f>
        <v>34600</v>
      </c>
      <c r="AD65" s="91" t="str">
        <f>A65</f>
        <v>607-PR</v>
      </c>
      <c r="AE65" s="74"/>
    </row>
    <row r="66" spans="1:31" s="31" customFormat="1" ht="47.25" customHeight="1" x14ac:dyDescent="0.2">
      <c r="A66" s="33" t="s">
        <v>136</v>
      </c>
      <c r="B66" s="33"/>
      <c r="C66" s="28" t="s">
        <v>33</v>
      </c>
      <c r="D66" s="28" t="s">
        <v>45</v>
      </c>
      <c r="E66" s="89" t="s">
        <v>35</v>
      </c>
      <c r="F66" s="35" t="s">
        <v>134</v>
      </c>
      <c r="G66" s="35" t="s">
        <v>135</v>
      </c>
      <c r="H66" s="220">
        <v>45</v>
      </c>
      <c r="I66" s="33" t="s">
        <v>37</v>
      </c>
      <c r="J66" s="51">
        <v>1200</v>
      </c>
      <c r="K66" s="52">
        <v>25</v>
      </c>
      <c r="L66" s="52">
        <v>0</v>
      </c>
      <c r="M66" s="52">
        <f t="shared" si="10"/>
        <v>25</v>
      </c>
      <c r="N66" s="34">
        <f t="shared" si="8"/>
        <v>30000</v>
      </c>
      <c r="O66" s="53">
        <v>0</v>
      </c>
      <c r="P66" s="53">
        <v>0</v>
      </c>
      <c r="Q66" s="71">
        <v>0</v>
      </c>
      <c r="R66" s="54">
        <v>0</v>
      </c>
      <c r="S66" s="34">
        <v>0</v>
      </c>
      <c r="T66" s="34">
        <v>0</v>
      </c>
      <c r="U66" s="34">
        <f>N66+R66+T66</f>
        <v>30000</v>
      </c>
      <c r="V66" s="34">
        <f>M66*200</f>
        <v>5000</v>
      </c>
      <c r="W66" s="34">
        <v>25</v>
      </c>
      <c r="X66" s="34">
        <v>330</v>
      </c>
      <c r="Y66" s="52">
        <f t="shared" si="9"/>
        <v>8250</v>
      </c>
      <c r="Z66" s="46">
        <v>0</v>
      </c>
      <c r="AA66" s="46"/>
      <c r="AB66" s="276">
        <f>V66+Y66+Z66</f>
        <v>13250</v>
      </c>
      <c r="AC66" s="56">
        <f>AB66+U66</f>
        <v>43250</v>
      </c>
      <c r="AD66" s="91" t="str">
        <f>A66</f>
        <v>607-PR</v>
      </c>
      <c r="AE66" s="74"/>
    </row>
    <row r="67" spans="1:31" s="31" customFormat="1" ht="47.25" hidden="1" customHeight="1" x14ac:dyDescent="0.2">
      <c r="A67" s="33" t="s">
        <v>136</v>
      </c>
      <c r="B67" s="33" t="s">
        <v>615</v>
      </c>
      <c r="C67" s="28" t="s">
        <v>33</v>
      </c>
      <c r="D67" s="28" t="s">
        <v>50</v>
      </c>
      <c r="E67" s="89" t="s">
        <v>35</v>
      </c>
      <c r="F67" s="35" t="s">
        <v>134</v>
      </c>
      <c r="G67" s="35" t="s">
        <v>135</v>
      </c>
      <c r="H67" s="220">
        <v>45</v>
      </c>
      <c r="I67" s="33" t="s">
        <v>37</v>
      </c>
      <c r="J67" s="51">
        <v>1200</v>
      </c>
      <c r="K67" s="52">
        <v>17</v>
      </c>
      <c r="L67" s="52">
        <v>0</v>
      </c>
      <c r="M67" s="52">
        <f t="shared" si="10"/>
        <v>17</v>
      </c>
      <c r="N67" s="34">
        <f t="shared" si="8"/>
        <v>20400</v>
      </c>
      <c r="O67" s="53">
        <v>0</v>
      </c>
      <c r="P67" s="53">
        <v>0</v>
      </c>
      <c r="Q67" s="71">
        <v>0</v>
      </c>
      <c r="R67" s="54">
        <v>0</v>
      </c>
      <c r="S67" s="34">
        <v>0</v>
      </c>
      <c r="T67" s="34">
        <v>0</v>
      </c>
      <c r="U67" s="34">
        <f>N67+R67+T67</f>
        <v>20400</v>
      </c>
      <c r="V67" s="34">
        <f>M67*200</f>
        <v>3400</v>
      </c>
      <c r="W67" s="34">
        <v>17</v>
      </c>
      <c r="X67" s="34">
        <v>330</v>
      </c>
      <c r="Y67" s="52">
        <f t="shared" si="9"/>
        <v>5610</v>
      </c>
      <c r="Z67" s="46">
        <v>0</v>
      </c>
      <c r="AA67" s="34">
        <v>13250</v>
      </c>
      <c r="AB67" s="34">
        <f>V67+Y67+Z67</f>
        <v>9010</v>
      </c>
      <c r="AC67" s="56">
        <f>AB67+U67</f>
        <v>29410</v>
      </c>
      <c r="AD67" s="91" t="s">
        <v>136</v>
      </c>
      <c r="AE67" s="74"/>
    </row>
    <row r="68" spans="1:31" s="31" customFormat="1" ht="47.25" hidden="1" customHeight="1" x14ac:dyDescent="0.2">
      <c r="A68" s="33" t="s">
        <v>136</v>
      </c>
      <c r="B68" s="33" t="s">
        <v>620</v>
      </c>
      <c r="C68" s="28" t="s">
        <v>33</v>
      </c>
      <c r="D68" s="28" t="s">
        <v>50</v>
      </c>
      <c r="E68" s="89" t="s">
        <v>35</v>
      </c>
      <c r="F68" s="35" t="s">
        <v>85</v>
      </c>
      <c r="G68" s="35" t="s">
        <v>132</v>
      </c>
      <c r="H68" s="220">
        <v>45</v>
      </c>
      <c r="I68" s="33" t="s">
        <v>37</v>
      </c>
      <c r="J68" s="51">
        <v>1200</v>
      </c>
      <c r="K68" s="52">
        <v>0</v>
      </c>
      <c r="L68" s="52">
        <v>17</v>
      </c>
      <c r="M68" s="52">
        <f t="shared" si="10"/>
        <v>17</v>
      </c>
      <c r="N68" s="34">
        <f t="shared" si="8"/>
        <v>20400</v>
      </c>
      <c r="O68" s="53">
        <v>0</v>
      </c>
      <c r="P68" s="53">
        <v>0</v>
      </c>
      <c r="Q68" s="71">
        <v>0</v>
      </c>
      <c r="R68" s="54">
        <v>0</v>
      </c>
      <c r="S68" s="34">
        <v>0</v>
      </c>
      <c r="T68" s="34">
        <v>0</v>
      </c>
      <c r="U68" s="34">
        <v>20400</v>
      </c>
      <c r="V68" s="34">
        <v>3400</v>
      </c>
      <c r="W68" s="34">
        <v>17</v>
      </c>
      <c r="X68" s="34">
        <v>330</v>
      </c>
      <c r="Y68" s="52">
        <f t="shared" si="9"/>
        <v>5610</v>
      </c>
      <c r="Z68" s="46">
        <v>0</v>
      </c>
      <c r="AA68" s="34">
        <v>9010</v>
      </c>
      <c r="AB68" s="34">
        <f>V68+Y68+Z68</f>
        <v>9010</v>
      </c>
      <c r="AC68" s="56">
        <f>AB68+U68</f>
        <v>29410</v>
      </c>
      <c r="AD68" s="91" t="s">
        <v>136</v>
      </c>
      <c r="AE68" s="74"/>
    </row>
    <row r="69" spans="1:31" s="31" customFormat="1" ht="27" hidden="1" customHeight="1" x14ac:dyDescent="0.2">
      <c r="A69" s="33" t="s">
        <v>136</v>
      </c>
      <c r="B69" s="33"/>
      <c r="C69" s="28" t="s">
        <v>33</v>
      </c>
      <c r="D69" s="28" t="s">
        <v>112</v>
      </c>
      <c r="E69" s="35" t="s">
        <v>112</v>
      </c>
      <c r="F69" s="35" t="s">
        <v>112</v>
      </c>
      <c r="G69" s="35" t="s">
        <v>113</v>
      </c>
      <c r="H69" s="220" t="s">
        <v>112</v>
      </c>
      <c r="I69" s="33" t="s">
        <v>112</v>
      </c>
      <c r="J69" s="51">
        <v>0</v>
      </c>
      <c r="K69" s="52">
        <v>0</v>
      </c>
      <c r="L69" s="52">
        <v>0</v>
      </c>
      <c r="M69" s="52">
        <v>0</v>
      </c>
      <c r="N69" s="34">
        <v>0</v>
      </c>
      <c r="O69" s="53">
        <v>0</v>
      </c>
      <c r="P69" s="53">
        <v>0</v>
      </c>
      <c r="Q69" s="71">
        <v>0</v>
      </c>
      <c r="R69" s="54">
        <v>0</v>
      </c>
      <c r="S69" s="34">
        <v>0</v>
      </c>
      <c r="T69" s="34">
        <v>21000</v>
      </c>
      <c r="U69" s="34">
        <f>N69+R69+T69</f>
        <v>21000</v>
      </c>
      <c r="V69" s="34">
        <v>0</v>
      </c>
      <c r="W69" s="34">
        <v>0</v>
      </c>
      <c r="X69" s="34">
        <v>0</v>
      </c>
      <c r="Y69" s="52">
        <v>0</v>
      </c>
      <c r="Z69" s="46">
        <v>0</v>
      </c>
      <c r="AA69" s="46"/>
      <c r="AB69" s="34">
        <v>0</v>
      </c>
      <c r="AC69" s="56">
        <f>AB69+U69</f>
        <v>21000</v>
      </c>
      <c r="AD69" s="91" t="str">
        <f>A69</f>
        <v>607-PR</v>
      </c>
      <c r="AE69" s="74"/>
    </row>
    <row r="70" spans="1:31" s="31" customFormat="1" ht="27" hidden="1" customHeight="1" x14ac:dyDescent="0.2">
      <c r="A70" s="33" t="s">
        <v>136</v>
      </c>
      <c r="B70" s="33" t="s">
        <v>616</v>
      </c>
      <c r="C70" s="28" t="s">
        <v>33</v>
      </c>
      <c r="D70" s="28" t="s">
        <v>112</v>
      </c>
      <c r="E70" s="35" t="s">
        <v>112</v>
      </c>
      <c r="F70" s="35" t="s">
        <v>112</v>
      </c>
      <c r="G70" s="35" t="s">
        <v>113</v>
      </c>
      <c r="H70" s="220" t="s">
        <v>112</v>
      </c>
      <c r="I70" s="33" t="s">
        <v>112</v>
      </c>
      <c r="J70" s="51">
        <v>0</v>
      </c>
      <c r="K70" s="52">
        <v>0</v>
      </c>
      <c r="L70" s="52">
        <v>0</v>
      </c>
      <c r="M70" s="52">
        <v>0</v>
      </c>
      <c r="N70" s="34">
        <v>0</v>
      </c>
      <c r="O70" s="53">
        <v>0</v>
      </c>
      <c r="P70" s="53">
        <v>0</v>
      </c>
      <c r="Q70" s="71">
        <v>0</v>
      </c>
      <c r="R70" s="54">
        <v>0</v>
      </c>
      <c r="S70" s="34">
        <v>0</v>
      </c>
      <c r="T70" s="34">
        <v>10500</v>
      </c>
      <c r="U70" s="34">
        <f>N70+R70+T70</f>
        <v>10500</v>
      </c>
      <c r="V70" s="34">
        <v>0</v>
      </c>
      <c r="W70" s="34">
        <v>0</v>
      </c>
      <c r="X70" s="34">
        <v>0</v>
      </c>
      <c r="Y70" s="52">
        <v>0</v>
      </c>
      <c r="Z70" s="46">
        <v>0</v>
      </c>
      <c r="AA70" s="34">
        <v>0</v>
      </c>
      <c r="AB70" s="56">
        <v>0</v>
      </c>
      <c r="AC70" s="56">
        <f>AB70+U70</f>
        <v>10500</v>
      </c>
      <c r="AD70" s="91" t="str">
        <f>A70</f>
        <v>607-PR</v>
      </c>
      <c r="AE70" s="74"/>
    </row>
    <row r="71" spans="1:31" s="31" customFormat="1" ht="36" hidden="1" customHeight="1" x14ac:dyDescent="0.2">
      <c r="A71" s="33" t="s">
        <v>136</v>
      </c>
      <c r="B71" s="33" t="s">
        <v>621</v>
      </c>
      <c r="C71" s="28" t="s">
        <v>33</v>
      </c>
      <c r="D71" s="28" t="s">
        <v>112</v>
      </c>
      <c r="E71" s="35" t="s">
        <v>112</v>
      </c>
      <c r="F71" s="35" t="s">
        <v>112</v>
      </c>
      <c r="G71" s="35" t="s">
        <v>622</v>
      </c>
      <c r="H71" s="220" t="s">
        <v>112</v>
      </c>
      <c r="I71" s="33" t="s">
        <v>112</v>
      </c>
      <c r="J71" s="51">
        <v>0</v>
      </c>
      <c r="K71" s="52">
        <v>0</v>
      </c>
      <c r="L71" s="52">
        <v>0</v>
      </c>
      <c r="M71" s="52">
        <v>0</v>
      </c>
      <c r="N71" s="34">
        <v>0</v>
      </c>
      <c r="O71" s="53">
        <v>0</v>
      </c>
      <c r="P71" s="53">
        <v>0</v>
      </c>
      <c r="Q71" s="71">
        <v>0</v>
      </c>
      <c r="R71" s="54">
        <v>0</v>
      </c>
      <c r="S71" s="34">
        <v>0</v>
      </c>
      <c r="T71" s="34">
        <v>10500</v>
      </c>
      <c r="U71" s="34">
        <v>10500</v>
      </c>
      <c r="V71" s="34">
        <v>0</v>
      </c>
      <c r="W71" s="34">
        <v>0</v>
      </c>
      <c r="X71" s="34">
        <v>0</v>
      </c>
      <c r="Y71" s="52">
        <v>0</v>
      </c>
      <c r="Z71" s="46">
        <v>0</v>
      </c>
      <c r="AA71" s="56">
        <v>0</v>
      </c>
      <c r="AB71" s="56">
        <v>0</v>
      </c>
      <c r="AC71" s="56">
        <f>AB71+U71</f>
        <v>10500</v>
      </c>
      <c r="AD71" s="91" t="s">
        <v>136</v>
      </c>
      <c r="AE71" s="74"/>
    </row>
    <row r="72" spans="1:31" s="31" customFormat="1" ht="43.5" hidden="1" customHeight="1" x14ac:dyDescent="0.2">
      <c r="A72" s="33" t="s">
        <v>136</v>
      </c>
      <c r="B72" s="33"/>
      <c r="C72" s="28" t="s">
        <v>33</v>
      </c>
      <c r="D72" s="28" t="s">
        <v>112</v>
      </c>
      <c r="E72" s="35" t="s">
        <v>112</v>
      </c>
      <c r="F72" s="35" t="s">
        <v>112</v>
      </c>
      <c r="G72" s="35" t="s">
        <v>114</v>
      </c>
      <c r="H72" s="220" t="s">
        <v>112</v>
      </c>
      <c r="I72" s="33" t="s">
        <v>112</v>
      </c>
      <c r="J72" s="51">
        <v>0</v>
      </c>
      <c r="K72" s="52">
        <v>0</v>
      </c>
      <c r="L72" s="52">
        <v>0</v>
      </c>
      <c r="M72" s="52">
        <v>0</v>
      </c>
      <c r="N72" s="34">
        <v>0</v>
      </c>
      <c r="O72" s="53">
        <v>0</v>
      </c>
      <c r="P72" s="53">
        <v>0</v>
      </c>
      <c r="Q72" s="71">
        <v>0</v>
      </c>
      <c r="R72" s="54">
        <v>0</v>
      </c>
      <c r="S72" s="34">
        <v>0</v>
      </c>
      <c r="T72" s="34">
        <v>9390</v>
      </c>
      <c r="U72" s="34">
        <f>N72+R72+T72</f>
        <v>9390</v>
      </c>
      <c r="V72" s="34">
        <v>0</v>
      </c>
      <c r="W72" s="34">
        <v>0</v>
      </c>
      <c r="X72" s="34">
        <v>0</v>
      </c>
      <c r="Y72" s="52">
        <v>0</v>
      </c>
      <c r="Z72" s="46">
        <v>0</v>
      </c>
      <c r="AA72" s="46"/>
      <c r="AB72" s="34">
        <v>0</v>
      </c>
      <c r="AC72" s="56">
        <f>AB72+U72</f>
        <v>9390</v>
      </c>
      <c r="AD72" s="91" t="str">
        <f>A72</f>
        <v>607-PR</v>
      </c>
      <c r="AE72" s="74"/>
    </row>
    <row r="73" spans="1:31" s="31" customFormat="1" ht="37.5" hidden="1" customHeight="1" x14ac:dyDescent="0.2">
      <c r="A73" s="33" t="s">
        <v>136</v>
      </c>
      <c r="B73" s="33"/>
      <c r="C73" s="28" t="s">
        <v>33</v>
      </c>
      <c r="D73" s="28" t="s">
        <v>112</v>
      </c>
      <c r="E73" s="35" t="s">
        <v>112</v>
      </c>
      <c r="F73" s="209" t="s">
        <v>112</v>
      </c>
      <c r="G73" s="35" t="s">
        <v>115</v>
      </c>
      <c r="H73" s="220" t="s">
        <v>112</v>
      </c>
      <c r="I73" s="33" t="s">
        <v>112</v>
      </c>
      <c r="J73" s="51">
        <v>0</v>
      </c>
      <c r="K73" s="52">
        <v>0</v>
      </c>
      <c r="L73" s="52">
        <v>0</v>
      </c>
      <c r="M73" s="52">
        <v>0</v>
      </c>
      <c r="N73" s="34">
        <v>0</v>
      </c>
      <c r="O73" s="53">
        <v>0</v>
      </c>
      <c r="P73" s="53">
        <v>0</v>
      </c>
      <c r="Q73" s="71">
        <v>0</v>
      </c>
      <c r="R73" s="54">
        <v>0</v>
      </c>
      <c r="S73" s="34">
        <v>0</v>
      </c>
      <c r="T73" s="34">
        <v>21000</v>
      </c>
      <c r="U73" s="34">
        <f>N73+R73+T73</f>
        <v>21000</v>
      </c>
      <c r="V73" s="34">
        <v>0</v>
      </c>
      <c r="W73" s="34">
        <v>0</v>
      </c>
      <c r="X73" s="34">
        <v>0</v>
      </c>
      <c r="Y73" s="52">
        <v>0</v>
      </c>
      <c r="Z73" s="46">
        <v>0</v>
      </c>
      <c r="AA73" s="46"/>
      <c r="AB73" s="34">
        <v>0</v>
      </c>
      <c r="AC73" s="56">
        <f>AB73+U73</f>
        <v>21000</v>
      </c>
      <c r="AD73" s="91" t="str">
        <f>A73</f>
        <v>607-PR</v>
      </c>
      <c r="AE73" s="74"/>
    </row>
    <row r="74" spans="1:31" s="31" customFormat="1" ht="31.5" hidden="1" customHeight="1" x14ac:dyDescent="0.2">
      <c r="A74" s="33" t="s">
        <v>136</v>
      </c>
      <c r="B74" s="33"/>
      <c r="C74" s="28" t="s">
        <v>33</v>
      </c>
      <c r="D74" s="28" t="s">
        <v>112</v>
      </c>
      <c r="E74" s="35" t="s">
        <v>112</v>
      </c>
      <c r="F74" s="35" t="s">
        <v>112</v>
      </c>
      <c r="G74" s="35" t="s">
        <v>116</v>
      </c>
      <c r="H74" s="220" t="s">
        <v>112</v>
      </c>
      <c r="I74" s="33" t="s">
        <v>112</v>
      </c>
      <c r="J74" s="51">
        <v>0</v>
      </c>
      <c r="K74" s="52">
        <v>0</v>
      </c>
      <c r="L74" s="52">
        <v>0</v>
      </c>
      <c r="M74" s="52">
        <v>0</v>
      </c>
      <c r="N74" s="34">
        <v>0</v>
      </c>
      <c r="O74" s="53">
        <v>0</v>
      </c>
      <c r="P74" s="53">
        <v>0</v>
      </c>
      <c r="Q74" s="71">
        <v>0</v>
      </c>
      <c r="R74" s="54">
        <v>0</v>
      </c>
      <c r="S74" s="34">
        <v>0</v>
      </c>
      <c r="T74" s="34">
        <v>8390</v>
      </c>
      <c r="U74" s="34">
        <v>8390</v>
      </c>
      <c r="V74" s="34">
        <v>0</v>
      </c>
      <c r="W74" s="34">
        <v>0</v>
      </c>
      <c r="X74" s="34">
        <v>0</v>
      </c>
      <c r="Y74" s="52">
        <v>0</v>
      </c>
      <c r="Z74" s="46">
        <v>0</v>
      </c>
      <c r="AA74" s="46"/>
      <c r="AB74" s="34">
        <v>0</v>
      </c>
      <c r="AC74" s="56">
        <f>AB74+U74</f>
        <v>8390</v>
      </c>
      <c r="AD74" s="91" t="str">
        <f>A74</f>
        <v>607-PR</v>
      </c>
      <c r="AE74" s="74"/>
    </row>
    <row r="75" spans="1:31" s="31" customFormat="1" ht="31.5" hidden="1" customHeight="1" x14ac:dyDescent="0.2">
      <c r="A75" s="33" t="s">
        <v>136</v>
      </c>
      <c r="B75" s="33" t="s">
        <v>617</v>
      </c>
      <c r="C75" s="28" t="s">
        <v>33</v>
      </c>
      <c r="D75" s="28" t="s">
        <v>112</v>
      </c>
      <c r="E75" s="35" t="s">
        <v>112</v>
      </c>
      <c r="F75" s="35" t="s">
        <v>112</v>
      </c>
      <c r="G75" s="35" t="s">
        <v>618</v>
      </c>
      <c r="H75" s="220" t="s">
        <v>112</v>
      </c>
      <c r="I75" s="33" t="s">
        <v>112</v>
      </c>
      <c r="J75" s="51">
        <v>0</v>
      </c>
      <c r="K75" s="52">
        <v>0</v>
      </c>
      <c r="L75" s="52">
        <v>0</v>
      </c>
      <c r="M75" s="52">
        <v>0</v>
      </c>
      <c r="N75" s="34">
        <v>0</v>
      </c>
      <c r="O75" s="53">
        <v>0</v>
      </c>
      <c r="P75" s="53">
        <v>0</v>
      </c>
      <c r="Q75" s="71">
        <v>0</v>
      </c>
      <c r="R75" s="54">
        <v>0</v>
      </c>
      <c r="S75" s="34">
        <v>0</v>
      </c>
      <c r="T75" s="34">
        <v>3895</v>
      </c>
      <c r="U75" s="34">
        <v>3895</v>
      </c>
      <c r="V75" s="34">
        <v>0</v>
      </c>
      <c r="W75" s="34">
        <v>0</v>
      </c>
      <c r="X75" s="34">
        <v>0</v>
      </c>
      <c r="Y75" s="52">
        <v>0</v>
      </c>
      <c r="Z75" s="46">
        <v>0</v>
      </c>
      <c r="AA75" s="34">
        <v>0</v>
      </c>
      <c r="AB75" s="56">
        <v>0</v>
      </c>
      <c r="AC75" s="56">
        <f>AB75+U75</f>
        <v>3895</v>
      </c>
      <c r="AD75" s="91" t="s">
        <v>136</v>
      </c>
      <c r="AE75" s="74"/>
    </row>
    <row r="76" spans="1:31" s="31" customFormat="1" ht="31.5" hidden="1" customHeight="1" x14ac:dyDescent="0.2">
      <c r="A76" s="33" t="s">
        <v>136</v>
      </c>
      <c r="B76" s="33" t="s">
        <v>623</v>
      </c>
      <c r="C76" s="28" t="s">
        <v>33</v>
      </c>
      <c r="D76" s="28" t="s">
        <v>112</v>
      </c>
      <c r="E76" s="35" t="s">
        <v>112</v>
      </c>
      <c r="F76" s="35" t="s">
        <v>112</v>
      </c>
      <c r="G76" s="35" t="s">
        <v>618</v>
      </c>
      <c r="H76" s="220" t="s">
        <v>112</v>
      </c>
      <c r="I76" s="33" t="s">
        <v>112</v>
      </c>
      <c r="J76" s="51">
        <v>0</v>
      </c>
      <c r="K76" s="52">
        <v>0</v>
      </c>
      <c r="L76" s="52">
        <v>0</v>
      </c>
      <c r="M76" s="52">
        <v>0</v>
      </c>
      <c r="N76" s="34">
        <v>0</v>
      </c>
      <c r="O76" s="53">
        <v>0</v>
      </c>
      <c r="P76" s="53">
        <v>0</v>
      </c>
      <c r="Q76" s="71">
        <v>0</v>
      </c>
      <c r="R76" s="54">
        <v>0</v>
      </c>
      <c r="S76" s="34">
        <v>0</v>
      </c>
      <c r="T76" s="34">
        <v>3895</v>
      </c>
      <c r="U76" s="34">
        <v>3895</v>
      </c>
      <c r="V76" s="34">
        <v>0</v>
      </c>
      <c r="W76" s="34">
        <v>0</v>
      </c>
      <c r="X76" s="34">
        <v>0</v>
      </c>
      <c r="Y76" s="52">
        <v>0</v>
      </c>
      <c r="Z76" s="46">
        <v>0</v>
      </c>
      <c r="AA76" s="56">
        <v>0</v>
      </c>
      <c r="AB76" s="56">
        <v>0</v>
      </c>
      <c r="AC76" s="56">
        <f>AB76+U76</f>
        <v>3895</v>
      </c>
      <c r="AD76" s="91" t="s">
        <v>136</v>
      </c>
      <c r="AE76" s="74"/>
    </row>
    <row r="77" spans="1:31" s="31" customFormat="1" ht="33" hidden="1" customHeight="1" x14ac:dyDescent="0.2">
      <c r="A77" s="33" t="s">
        <v>136</v>
      </c>
      <c r="B77" s="33"/>
      <c r="C77" s="28" t="s">
        <v>33</v>
      </c>
      <c r="D77" s="28" t="s">
        <v>50</v>
      </c>
      <c r="E77" s="35" t="s">
        <v>139</v>
      </c>
      <c r="F77" s="35" t="s">
        <v>137</v>
      </c>
      <c r="G77" s="35" t="s">
        <v>138</v>
      </c>
      <c r="H77" s="220">
        <v>60</v>
      </c>
      <c r="I77" s="33" t="s">
        <v>37</v>
      </c>
      <c r="J77" s="51">
        <v>1200</v>
      </c>
      <c r="K77" s="52">
        <v>17</v>
      </c>
      <c r="L77" s="52">
        <v>0</v>
      </c>
      <c r="M77" s="52">
        <f t="shared" ref="M77:M149" si="11">K77+L77</f>
        <v>17</v>
      </c>
      <c r="N77" s="34">
        <f t="shared" ref="N77:N149" si="12">(J77*M77)</f>
        <v>20400</v>
      </c>
      <c r="O77" s="34">
        <v>0</v>
      </c>
      <c r="P77" s="34">
        <v>0</v>
      </c>
      <c r="Q77" s="54">
        <v>0</v>
      </c>
      <c r="R77" s="54">
        <v>0</v>
      </c>
      <c r="S77" s="34">
        <v>0</v>
      </c>
      <c r="T77" s="34">
        <v>0</v>
      </c>
      <c r="U77" s="34">
        <f>N77+R77+T77</f>
        <v>20400</v>
      </c>
      <c r="V77" s="34">
        <f>M77*200</f>
        <v>3400</v>
      </c>
      <c r="W77" s="34">
        <v>17</v>
      </c>
      <c r="X77" s="34">
        <v>330</v>
      </c>
      <c r="Y77" s="52">
        <f>SUM(X77*W77)</f>
        <v>5610</v>
      </c>
      <c r="Z77" s="52">
        <v>0</v>
      </c>
      <c r="AA77" s="52"/>
      <c r="AB77" s="34">
        <f>V77+Y77+Z77</f>
        <v>9010</v>
      </c>
      <c r="AC77" s="56">
        <f>AB77+U77</f>
        <v>29410</v>
      </c>
      <c r="AD77" s="91" t="str">
        <f>A77</f>
        <v>607-PR</v>
      </c>
      <c r="AE77" s="74"/>
    </row>
    <row r="78" spans="1:31" s="31" customFormat="1" ht="33" hidden="1" customHeight="1" x14ac:dyDescent="0.2">
      <c r="A78" s="33" t="s">
        <v>136</v>
      </c>
      <c r="B78" s="33"/>
      <c r="C78" s="28" t="s">
        <v>33</v>
      </c>
      <c r="D78" s="28" t="s">
        <v>50</v>
      </c>
      <c r="E78" s="35" t="s">
        <v>139</v>
      </c>
      <c r="F78" s="111" t="s">
        <v>140</v>
      </c>
      <c r="G78" s="35" t="s">
        <v>141</v>
      </c>
      <c r="H78" s="220">
        <v>45</v>
      </c>
      <c r="I78" s="33" t="s">
        <v>37</v>
      </c>
      <c r="J78" s="51">
        <v>1200</v>
      </c>
      <c r="K78" s="52">
        <v>0</v>
      </c>
      <c r="L78" s="52">
        <v>17</v>
      </c>
      <c r="M78" s="52">
        <f t="shared" si="11"/>
        <v>17</v>
      </c>
      <c r="N78" s="34">
        <f t="shared" si="12"/>
        <v>20400</v>
      </c>
      <c r="O78" s="53">
        <v>0</v>
      </c>
      <c r="P78" s="53">
        <v>0</v>
      </c>
      <c r="Q78" s="71">
        <v>0</v>
      </c>
      <c r="R78" s="54">
        <v>0</v>
      </c>
      <c r="S78" s="34">
        <v>0</v>
      </c>
      <c r="T78" s="34">
        <v>0</v>
      </c>
      <c r="U78" s="34">
        <f>N78+R78+T78</f>
        <v>20400</v>
      </c>
      <c r="V78" s="34">
        <f>M78*200</f>
        <v>3400</v>
      </c>
      <c r="W78" s="34">
        <v>17</v>
      </c>
      <c r="X78" s="34">
        <v>330</v>
      </c>
      <c r="Y78" s="52">
        <f>SUM(X78*W78)</f>
        <v>5610</v>
      </c>
      <c r="Z78" s="46">
        <v>0</v>
      </c>
      <c r="AA78" s="46"/>
      <c r="AB78" s="34">
        <f>V78+Y78+Z78</f>
        <v>9010</v>
      </c>
      <c r="AC78" s="56">
        <f>AB78+U78</f>
        <v>29410</v>
      </c>
      <c r="AD78" s="91" t="str">
        <f>A78</f>
        <v>607-PR</v>
      </c>
      <c r="AE78" s="74"/>
    </row>
    <row r="79" spans="1:31" s="31" customFormat="1" ht="43" customHeight="1" x14ac:dyDescent="0.2">
      <c r="A79" s="33" t="s">
        <v>142</v>
      </c>
      <c r="B79" s="207" t="s">
        <v>131</v>
      </c>
      <c r="C79" s="63" t="s">
        <v>33</v>
      </c>
      <c r="D79" s="63" t="s">
        <v>45</v>
      </c>
      <c r="E79" s="37" t="s">
        <v>143</v>
      </c>
      <c r="F79" s="37" t="s">
        <v>144</v>
      </c>
      <c r="G79" s="37" t="s">
        <v>145</v>
      </c>
      <c r="H79" s="245">
        <v>75</v>
      </c>
      <c r="I79" s="62" t="s">
        <v>37</v>
      </c>
      <c r="J79" s="39">
        <v>1200</v>
      </c>
      <c r="K79" s="40">
        <v>0</v>
      </c>
      <c r="L79" s="40">
        <v>0</v>
      </c>
      <c r="M79" s="40">
        <f t="shared" si="11"/>
        <v>0</v>
      </c>
      <c r="N79" s="41">
        <f t="shared" si="12"/>
        <v>0</v>
      </c>
      <c r="O79" s="42">
        <v>0</v>
      </c>
      <c r="P79" s="42">
        <v>0</v>
      </c>
      <c r="Q79" s="67">
        <v>0</v>
      </c>
      <c r="R79" s="43">
        <v>0</v>
      </c>
      <c r="S79" s="41">
        <v>0</v>
      </c>
      <c r="T79" s="41">
        <v>0</v>
      </c>
      <c r="U79" s="41">
        <f>N79+R79+T79</f>
        <v>0</v>
      </c>
      <c r="V79" s="41">
        <f>M79*200</f>
        <v>0</v>
      </c>
      <c r="W79" s="41">
        <v>0</v>
      </c>
      <c r="X79" s="41">
        <v>132</v>
      </c>
      <c r="Y79" s="40">
        <f>SUM(X79*W79)</f>
        <v>0</v>
      </c>
      <c r="Z79" s="45">
        <v>0</v>
      </c>
      <c r="AA79" s="45"/>
      <c r="AB79" s="277">
        <f>V79+Y79+Z79</f>
        <v>0</v>
      </c>
      <c r="AC79" s="47">
        <f>AB79+U79</f>
        <v>0</v>
      </c>
      <c r="AD79" s="91" t="s">
        <v>142</v>
      </c>
      <c r="AE79" s="74" t="s">
        <v>146</v>
      </c>
    </row>
    <row r="80" spans="1:31" s="31" customFormat="1" ht="45.75" customHeight="1" x14ac:dyDescent="0.2">
      <c r="A80" s="186" t="s">
        <v>147</v>
      </c>
      <c r="B80" s="186" t="s">
        <v>762</v>
      </c>
      <c r="C80" s="179" t="s">
        <v>33</v>
      </c>
      <c r="D80" s="179" t="s">
        <v>45</v>
      </c>
      <c r="E80" s="180" t="s">
        <v>148</v>
      </c>
      <c r="F80" s="180" t="s">
        <v>149</v>
      </c>
      <c r="G80" s="180" t="s">
        <v>150</v>
      </c>
      <c r="H80" s="246">
        <v>45</v>
      </c>
      <c r="I80" s="178" t="s">
        <v>48</v>
      </c>
      <c r="J80" s="183">
        <v>585</v>
      </c>
      <c r="K80" s="181">
        <v>0</v>
      </c>
      <c r="L80" s="181">
        <v>20</v>
      </c>
      <c r="M80" s="181">
        <f t="shared" si="11"/>
        <v>20</v>
      </c>
      <c r="N80" s="34">
        <f t="shared" si="12"/>
        <v>11700</v>
      </c>
      <c r="O80" s="53">
        <v>28</v>
      </c>
      <c r="P80" s="53">
        <v>14</v>
      </c>
      <c r="Q80" s="71">
        <v>0.4</v>
      </c>
      <c r="R80" s="71">
        <f t="shared" ref="R80:R137" si="13">SUM(P80*Q80*O80)</f>
        <v>156.80000000000001</v>
      </c>
      <c r="S80" s="53">
        <v>0</v>
      </c>
      <c r="T80" s="34">
        <f>(M80*S80)</f>
        <v>0</v>
      </c>
      <c r="U80" s="34">
        <f>N80+R80+T80</f>
        <v>11856.8</v>
      </c>
      <c r="V80" s="34">
        <f>M80*200</f>
        <v>4000</v>
      </c>
      <c r="W80" s="34">
        <v>1</v>
      </c>
      <c r="X80" s="34">
        <v>160</v>
      </c>
      <c r="Y80" s="52">
        <f>SUM(W80*X80)</f>
        <v>160</v>
      </c>
      <c r="Z80" s="46">
        <v>0</v>
      </c>
      <c r="AA80" s="46"/>
      <c r="AB80" s="276">
        <f>V80+Y80+Z80</f>
        <v>4160</v>
      </c>
      <c r="AC80" s="30">
        <f>AB80+U80</f>
        <v>16016.8</v>
      </c>
      <c r="AD80" s="91" t="str">
        <f>A80</f>
        <v>610-PR</v>
      </c>
      <c r="AE80" s="74" t="s">
        <v>152</v>
      </c>
    </row>
    <row r="81" spans="1:31" s="31" customFormat="1" ht="46" customHeight="1" x14ac:dyDescent="0.2">
      <c r="A81" s="186" t="s">
        <v>147</v>
      </c>
      <c r="B81" s="186" t="s">
        <v>759</v>
      </c>
      <c r="C81" s="179" t="s">
        <v>33</v>
      </c>
      <c r="D81" s="179" t="s">
        <v>45</v>
      </c>
      <c r="E81" s="180" t="s">
        <v>153</v>
      </c>
      <c r="F81" s="180" t="s">
        <v>149</v>
      </c>
      <c r="G81" s="180" t="s">
        <v>154</v>
      </c>
      <c r="H81" s="220">
        <v>45</v>
      </c>
      <c r="I81" s="33" t="s">
        <v>48</v>
      </c>
      <c r="J81" s="51">
        <v>585</v>
      </c>
      <c r="K81" s="52">
        <v>0</v>
      </c>
      <c r="L81" s="52">
        <v>0</v>
      </c>
      <c r="M81" s="52">
        <f t="shared" si="11"/>
        <v>0</v>
      </c>
      <c r="N81" s="34">
        <f t="shared" si="12"/>
        <v>0</v>
      </c>
      <c r="O81" s="53">
        <v>0</v>
      </c>
      <c r="P81" s="53">
        <v>14</v>
      </c>
      <c r="Q81" s="71">
        <v>0.4</v>
      </c>
      <c r="R81" s="71">
        <f t="shared" si="13"/>
        <v>0</v>
      </c>
      <c r="S81" s="53">
        <v>0</v>
      </c>
      <c r="T81" s="34">
        <f>(M81*S81)</f>
        <v>0</v>
      </c>
      <c r="U81" s="34">
        <f>N81+R81+T81</f>
        <v>0</v>
      </c>
      <c r="V81" s="34">
        <f>M81*200</f>
        <v>0</v>
      </c>
      <c r="W81" s="34">
        <v>0</v>
      </c>
      <c r="X81" s="34">
        <v>160</v>
      </c>
      <c r="Y81" s="52">
        <f>SUM(W81*X81)</f>
        <v>0</v>
      </c>
      <c r="Z81" s="46">
        <v>0</v>
      </c>
      <c r="AA81" s="46"/>
      <c r="AB81" s="276">
        <f>V81+Y81+Z81</f>
        <v>0</v>
      </c>
      <c r="AC81" s="30">
        <f>AB81+U81</f>
        <v>0</v>
      </c>
      <c r="AD81" s="91" t="str">
        <f>A81</f>
        <v>610-PR</v>
      </c>
      <c r="AE81" s="74" t="s">
        <v>152</v>
      </c>
    </row>
    <row r="82" spans="1:31" s="31" customFormat="1" ht="46.5" customHeight="1" x14ac:dyDescent="0.2">
      <c r="A82" s="33" t="s">
        <v>147</v>
      </c>
      <c r="B82" s="33"/>
      <c r="C82" s="28" t="s">
        <v>33</v>
      </c>
      <c r="D82" s="28" t="s">
        <v>45</v>
      </c>
      <c r="E82" s="35" t="s">
        <v>156</v>
      </c>
      <c r="F82" s="35" t="s">
        <v>157</v>
      </c>
      <c r="G82" s="35" t="s">
        <v>158</v>
      </c>
      <c r="H82" s="220">
        <v>45</v>
      </c>
      <c r="I82" s="33" t="s">
        <v>48</v>
      </c>
      <c r="J82" s="51">
        <v>585</v>
      </c>
      <c r="K82" s="52">
        <v>0</v>
      </c>
      <c r="L82" s="52">
        <v>20</v>
      </c>
      <c r="M82" s="52">
        <f t="shared" si="11"/>
        <v>20</v>
      </c>
      <c r="N82" s="34">
        <f t="shared" si="12"/>
        <v>11700</v>
      </c>
      <c r="O82" s="53">
        <v>28</v>
      </c>
      <c r="P82" s="53">
        <v>8</v>
      </c>
      <c r="Q82" s="71">
        <v>0.4</v>
      </c>
      <c r="R82" s="54">
        <f t="shared" si="13"/>
        <v>89.600000000000009</v>
      </c>
      <c r="S82" s="34">
        <v>0</v>
      </c>
      <c r="T82" s="34">
        <f>(M82*S82)</f>
        <v>0</v>
      </c>
      <c r="U82" s="34">
        <f>N82+R82+T82</f>
        <v>11789.6</v>
      </c>
      <c r="V82" s="34">
        <f>M82*200</f>
        <v>4000</v>
      </c>
      <c r="W82" s="34">
        <v>1</v>
      </c>
      <c r="X82" s="34">
        <v>160</v>
      </c>
      <c r="Y82" s="52">
        <f>SUM(X82*W82)</f>
        <v>160</v>
      </c>
      <c r="Z82" s="52">
        <v>0</v>
      </c>
      <c r="AA82" s="52"/>
      <c r="AB82" s="276">
        <f>V82+Y82+Z82</f>
        <v>4160</v>
      </c>
      <c r="AC82" s="81">
        <f>AB82+U82</f>
        <v>15949.6</v>
      </c>
      <c r="AD82" s="91" t="str">
        <f>A82</f>
        <v>610-PR</v>
      </c>
      <c r="AE82" s="74" t="s">
        <v>160</v>
      </c>
    </row>
    <row r="83" spans="1:31" s="31" customFormat="1" ht="47.25" hidden="1" customHeight="1" x14ac:dyDescent="0.2">
      <c r="A83" s="74" t="s">
        <v>147</v>
      </c>
      <c r="B83" s="74" t="s">
        <v>619</v>
      </c>
      <c r="C83" s="74" t="s">
        <v>33</v>
      </c>
      <c r="D83" s="74" t="s">
        <v>50</v>
      </c>
      <c r="E83" s="35" t="s">
        <v>161</v>
      </c>
      <c r="F83" s="99" t="s">
        <v>162</v>
      </c>
      <c r="G83" s="99" t="s">
        <v>163</v>
      </c>
      <c r="H83" s="248">
        <v>45</v>
      </c>
      <c r="I83" s="74" t="s">
        <v>37</v>
      </c>
      <c r="J83" s="100">
        <v>1200</v>
      </c>
      <c r="K83" s="100">
        <v>0</v>
      </c>
      <c r="L83" s="100">
        <v>0</v>
      </c>
      <c r="M83" s="100">
        <f t="shared" si="11"/>
        <v>0</v>
      </c>
      <c r="N83" s="100">
        <f t="shared" si="12"/>
        <v>0</v>
      </c>
      <c r="O83" s="100">
        <v>0</v>
      </c>
      <c r="P83" s="212">
        <v>10</v>
      </c>
      <c r="Q83" s="213">
        <v>0.4</v>
      </c>
      <c r="R83" s="71">
        <f t="shared" si="13"/>
        <v>0</v>
      </c>
      <c r="S83" s="212">
        <v>0</v>
      </c>
      <c r="T83" s="100">
        <f>(M83*S83)</f>
        <v>0</v>
      </c>
      <c r="U83" s="100">
        <f>N83+R83+T83</f>
        <v>0</v>
      </c>
      <c r="V83" s="100">
        <f>M83*200</f>
        <v>0</v>
      </c>
      <c r="W83" s="100">
        <v>0</v>
      </c>
      <c r="X83" s="100">
        <v>160</v>
      </c>
      <c r="Y83" s="100">
        <f>SUM(X83*W83)</f>
        <v>0</v>
      </c>
      <c r="Z83" s="100">
        <v>0</v>
      </c>
      <c r="AA83" s="214"/>
      <c r="AB83" s="100">
        <f>V83+Y83+Z83</f>
        <v>0</v>
      </c>
      <c r="AC83" s="81">
        <f>AB83+U83</f>
        <v>0</v>
      </c>
      <c r="AD83" s="91" t="str">
        <f>A83</f>
        <v>610-PR</v>
      </c>
      <c r="AE83" s="74"/>
    </row>
    <row r="84" spans="1:31" s="31" customFormat="1" ht="45.75" hidden="1" customHeight="1" x14ac:dyDescent="0.2">
      <c r="A84" s="74" t="s">
        <v>147</v>
      </c>
      <c r="B84" s="74"/>
      <c r="C84" s="28" t="s">
        <v>33</v>
      </c>
      <c r="D84" s="28" t="s">
        <v>50</v>
      </c>
      <c r="E84" s="35" t="s">
        <v>165</v>
      </c>
      <c r="F84" s="35" t="s">
        <v>166</v>
      </c>
      <c r="G84" s="89" t="s">
        <v>167</v>
      </c>
      <c r="H84" s="220">
        <v>45</v>
      </c>
      <c r="I84" s="33" t="s">
        <v>48</v>
      </c>
      <c r="J84" s="51">
        <v>585</v>
      </c>
      <c r="K84" s="52">
        <v>17</v>
      </c>
      <c r="L84" s="52">
        <v>0</v>
      </c>
      <c r="M84" s="52">
        <f t="shared" si="11"/>
        <v>17</v>
      </c>
      <c r="N84" s="34">
        <f t="shared" si="12"/>
        <v>9945</v>
      </c>
      <c r="O84" s="53">
        <v>28</v>
      </c>
      <c r="P84" s="53">
        <v>120</v>
      </c>
      <c r="Q84" s="71">
        <v>0.4</v>
      </c>
      <c r="R84" s="71">
        <f t="shared" si="13"/>
        <v>1344</v>
      </c>
      <c r="S84" s="53">
        <v>0</v>
      </c>
      <c r="T84" s="34">
        <f>(M84*S84)</f>
        <v>0</v>
      </c>
      <c r="U84" s="34">
        <f>N84+R84+T84</f>
        <v>11289</v>
      </c>
      <c r="V84" s="53">
        <f>M84*200</f>
        <v>3400</v>
      </c>
      <c r="W84" s="53">
        <v>1</v>
      </c>
      <c r="X84" s="53">
        <v>650</v>
      </c>
      <c r="Y84" s="52">
        <f>SUM(X84*W84)</f>
        <v>650</v>
      </c>
      <c r="Z84" s="46">
        <v>0</v>
      </c>
      <c r="AA84" s="46"/>
      <c r="AB84" s="34">
        <f>V84+Y84+Z84</f>
        <v>4050</v>
      </c>
      <c r="AC84" s="81">
        <f>AB84+U84</f>
        <v>15339</v>
      </c>
      <c r="AD84" s="91" t="str">
        <f>A84</f>
        <v>610-PR</v>
      </c>
      <c r="AE84" s="74"/>
    </row>
    <row r="85" spans="1:31" s="31" customFormat="1" ht="45.75" hidden="1" customHeight="1" x14ac:dyDescent="0.2">
      <c r="A85" s="74" t="s">
        <v>147</v>
      </c>
      <c r="B85" s="74" t="s">
        <v>612</v>
      </c>
      <c r="C85" s="28" t="s">
        <v>33</v>
      </c>
      <c r="D85" s="28" t="s">
        <v>50</v>
      </c>
      <c r="E85" s="89" t="s">
        <v>385</v>
      </c>
      <c r="F85" s="35" t="s">
        <v>602</v>
      </c>
      <c r="G85" s="89" t="s">
        <v>603</v>
      </c>
      <c r="H85" s="220">
        <v>45</v>
      </c>
      <c r="I85" s="33" t="s">
        <v>48</v>
      </c>
      <c r="J85" s="51">
        <v>585</v>
      </c>
      <c r="K85" s="52">
        <v>17</v>
      </c>
      <c r="L85" s="52">
        <v>0</v>
      </c>
      <c r="M85" s="52">
        <f t="shared" si="11"/>
        <v>17</v>
      </c>
      <c r="N85" s="34">
        <f t="shared" si="12"/>
        <v>9945</v>
      </c>
      <c r="O85" s="53">
        <v>28</v>
      </c>
      <c r="P85" s="53">
        <v>14</v>
      </c>
      <c r="Q85" s="71">
        <v>0.4</v>
      </c>
      <c r="R85" s="71">
        <f t="shared" si="13"/>
        <v>156.80000000000001</v>
      </c>
      <c r="S85" s="53">
        <v>0</v>
      </c>
      <c r="T85" s="34">
        <v>0</v>
      </c>
      <c r="U85" s="34">
        <f>N85+R85+T85</f>
        <v>10101.799999999999</v>
      </c>
      <c r="V85" s="53">
        <f>M85*200</f>
        <v>3400</v>
      </c>
      <c r="W85" s="53">
        <v>1</v>
      </c>
      <c r="X85" s="53">
        <v>160</v>
      </c>
      <c r="Y85" s="52">
        <f>SUM(X85*W85)</f>
        <v>160</v>
      </c>
      <c r="Z85" s="46">
        <v>0</v>
      </c>
      <c r="AA85" s="34">
        <v>3810</v>
      </c>
      <c r="AB85" s="34">
        <f>V85+Y85+Z85</f>
        <v>3560</v>
      </c>
      <c r="AC85" s="81">
        <f>AB85+U85</f>
        <v>13661.8</v>
      </c>
      <c r="AD85" s="91" t="s">
        <v>147</v>
      </c>
      <c r="AE85" s="74"/>
    </row>
    <row r="86" spans="1:31" s="31" customFormat="1" ht="45.75" hidden="1" customHeight="1" x14ac:dyDescent="0.2">
      <c r="A86" s="186" t="s">
        <v>147</v>
      </c>
      <c r="B86" s="186" t="s">
        <v>694</v>
      </c>
      <c r="C86" s="28" t="s">
        <v>33</v>
      </c>
      <c r="D86" s="28" t="s">
        <v>50</v>
      </c>
      <c r="E86" s="89" t="s">
        <v>385</v>
      </c>
      <c r="F86" s="180" t="s">
        <v>693</v>
      </c>
      <c r="G86" s="89" t="s">
        <v>150</v>
      </c>
      <c r="H86" s="220">
        <v>45</v>
      </c>
      <c r="I86" s="33" t="s">
        <v>172</v>
      </c>
      <c r="J86" s="51">
        <v>585</v>
      </c>
      <c r="K86" s="52">
        <v>20</v>
      </c>
      <c r="L86" s="52">
        <v>0</v>
      </c>
      <c r="M86" s="52">
        <f t="shared" si="11"/>
        <v>20</v>
      </c>
      <c r="N86" s="34">
        <f t="shared" si="12"/>
        <v>11700</v>
      </c>
      <c r="O86" s="53">
        <v>28</v>
      </c>
      <c r="P86" s="53">
        <v>14</v>
      </c>
      <c r="Q86" s="71">
        <v>0.4</v>
      </c>
      <c r="R86" s="71">
        <f t="shared" si="13"/>
        <v>156.80000000000001</v>
      </c>
      <c r="S86" s="53">
        <v>0</v>
      </c>
      <c r="T86" s="34">
        <v>0</v>
      </c>
      <c r="U86" s="34">
        <f>N86+R86+T86</f>
        <v>11856.8</v>
      </c>
      <c r="V86" s="53">
        <f>M86*200</f>
        <v>4000</v>
      </c>
      <c r="W86" s="53">
        <v>1</v>
      </c>
      <c r="X86" s="53">
        <v>160</v>
      </c>
      <c r="Y86" s="52">
        <f t="shared" ref="Y86:Y89" si="14">SUM(X86*W86)</f>
        <v>160</v>
      </c>
      <c r="Z86" s="46">
        <v>0</v>
      </c>
      <c r="AA86" s="34"/>
      <c r="AB86" s="34">
        <f>V86+Y86+Z86</f>
        <v>4160</v>
      </c>
      <c r="AC86" s="81">
        <f>AB86+U86</f>
        <v>16016.8</v>
      </c>
      <c r="AD86" s="91" t="s">
        <v>147</v>
      </c>
      <c r="AE86" s="74"/>
    </row>
    <row r="87" spans="1:31" s="31" customFormat="1" ht="45.75" hidden="1" customHeight="1" x14ac:dyDescent="0.2">
      <c r="A87" s="186" t="s">
        <v>147</v>
      </c>
      <c r="B87" s="186" t="s">
        <v>764</v>
      </c>
      <c r="C87" s="179" t="s">
        <v>33</v>
      </c>
      <c r="D87" s="179" t="s">
        <v>50</v>
      </c>
      <c r="E87" s="187" t="s">
        <v>385</v>
      </c>
      <c r="F87" s="180" t="s">
        <v>670</v>
      </c>
      <c r="G87" s="187" t="s">
        <v>763</v>
      </c>
      <c r="H87" s="220">
        <v>45</v>
      </c>
      <c r="I87" s="33" t="s">
        <v>172</v>
      </c>
      <c r="J87" s="51">
        <v>585</v>
      </c>
      <c r="K87" s="52">
        <v>0</v>
      </c>
      <c r="L87" s="52">
        <v>20</v>
      </c>
      <c r="M87" s="52">
        <f t="shared" si="11"/>
        <v>20</v>
      </c>
      <c r="N87" s="34">
        <f t="shared" si="12"/>
        <v>11700</v>
      </c>
      <c r="O87" s="53">
        <v>28</v>
      </c>
      <c r="P87" s="53">
        <v>14</v>
      </c>
      <c r="Q87" s="71">
        <v>0.4</v>
      </c>
      <c r="R87" s="71">
        <f t="shared" si="13"/>
        <v>156.80000000000001</v>
      </c>
      <c r="S87" s="53">
        <v>0</v>
      </c>
      <c r="T87" s="34">
        <v>0</v>
      </c>
      <c r="U87" s="34">
        <f>N87+R87+T87</f>
        <v>11856.8</v>
      </c>
      <c r="V87" s="53">
        <f>M87*200</f>
        <v>4000</v>
      </c>
      <c r="W87" s="53">
        <v>1</v>
      </c>
      <c r="X87" s="53">
        <v>160</v>
      </c>
      <c r="Y87" s="52">
        <f t="shared" si="14"/>
        <v>160</v>
      </c>
      <c r="Z87" s="46">
        <v>0</v>
      </c>
      <c r="AA87" s="34"/>
      <c r="AB87" s="34">
        <f>V87+Y87+Z87</f>
        <v>4160</v>
      </c>
      <c r="AC87" s="81">
        <f>AB87+U87</f>
        <v>16016.8</v>
      </c>
      <c r="AD87" s="91"/>
      <c r="AE87" s="74"/>
    </row>
    <row r="88" spans="1:31" s="31" customFormat="1" ht="45.75" hidden="1" customHeight="1" x14ac:dyDescent="0.2">
      <c r="A88" s="74" t="s">
        <v>147</v>
      </c>
      <c r="B88" s="74" t="s">
        <v>612</v>
      </c>
      <c r="C88" s="28" t="s">
        <v>33</v>
      </c>
      <c r="D88" s="28" t="s">
        <v>50</v>
      </c>
      <c r="E88" s="89" t="s">
        <v>385</v>
      </c>
      <c r="F88" s="35" t="s">
        <v>78</v>
      </c>
      <c r="G88" s="89" t="s">
        <v>150</v>
      </c>
      <c r="H88" s="220">
        <v>45</v>
      </c>
      <c r="I88" s="33" t="s">
        <v>172</v>
      </c>
      <c r="J88" s="51">
        <v>585</v>
      </c>
      <c r="K88" s="52">
        <v>0</v>
      </c>
      <c r="L88" s="52">
        <v>20</v>
      </c>
      <c r="M88" s="52">
        <f t="shared" si="11"/>
        <v>20</v>
      </c>
      <c r="N88" s="34">
        <f t="shared" si="12"/>
        <v>11700</v>
      </c>
      <c r="O88" s="53">
        <v>28</v>
      </c>
      <c r="P88" s="53">
        <v>14</v>
      </c>
      <c r="Q88" s="71">
        <v>0.4</v>
      </c>
      <c r="R88" s="71">
        <f t="shared" si="13"/>
        <v>156.80000000000001</v>
      </c>
      <c r="S88" s="53">
        <v>0</v>
      </c>
      <c r="T88" s="34">
        <v>0</v>
      </c>
      <c r="U88" s="34">
        <f>N88+R88+T88</f>
        <v>11856.8</v>
      </c>
      <c r="V88" s="53">
        <f>M88*200</f>
        <v>4000</v>
      </c>
      <c r="W88" s="53">
        <v>1</v>
      </c>
      <c r="X88" s="53">
        <v>160</v>
      </c>
      <c r="Y88" s="52">
        <f t="shared" si="14"/>
        <v>160</v>
      </c>
      <c r="Z88" s="46">
        <v>0</v>
      </c>
      <c r="AA88" s="34"/>
      <c r="AB88" s="34">
        <f>V88+Y88+Z88</f>
        <v>4160</v>
      </c>
      <c r="AC88" s="81">
        <f>AB88+U88</f>
        <v>16016.8</v>
      </c>
      <c r="AD88" s="91" t="s">
        <v>147</v>
      </c>
      <c r="AE88" s="74"/>
    </row>
    <row r="89" spans="1:31" s="31" customFormat="1" ht="45.75" customHeight="1" x14ac:dyDescent="0.2">
      <c r="A89" s="186" t="s">
        <v>147</v>
      </c>
      <c r="B89" s="186" t="s">
        <v>696</v>
      </c>
      <c r="C89" s="28" t="s">
        <v>33</v>
      </c>
      <c r="D89" s="28" t="s">
        <v>45</v>
      </c>
      <c r="E89" s="89" t="s">
        <v>148</v>
      </c>
      <c r="F89" s="180" t="s">
        <v>695</v>
      </c>
      <c r="G89" s="89" t="s">
        <v>154</v>
      </c>
      <c r="H89" s="220">
        <v>45</v>
      </c>
      <c r="I89" s="33" t="s">
        <v>37</v>
      </c>
      <c r="J89" s="51">
        <v>753</v>
      </c>
      <c r="K89" s="52">
        <v>20</v>
      </c>
      <c r="L89" s="52">
        <v>0</v>
      </c>
      <c r="M89" s="52">
        <f t="shared" si="11"/>
        <v>20</v>
      </c>
      <c r="N89" s="34">
        <f t="shared" si="12"/>
        <v>15060</v>
      </c>
      <c r="O89" s="53">
        <v>0</v>
      </c>
      <c r="P89" s="53">
        <v>14</v>
      </c>
      <c r="Q89" s="71">
        <v>0.4</v>
      </c>
      <c r="R89" s="71">
        <f t="shared" si="13"/>
        <v>0</v>
      </c>
      <c r="S89" s="53">
        <v>0</v>
      </c>
      <c r="T89" s="34">
        <v>0</v>
      </c>
      <c r="U89" s="34">
        <f>N89+R89+T89</f>
        <v>15060</v>
      </c>
      <c r="V89" s="53">
        <f>M89*200</f>
        <v>4000</v>
      </c>
      <c r="W89" s="53">
        <v>14</v>
      </c>
      <c r="X89" s="53">
        <v>160</v>
      </c>
      <c r="Y89" s="52">
        <f t="shared" si="14"/>
        <v>2240</v>
      </c>
      <c r="Z89" s="46">
        <v>0</v>
      </c>
      <c r="AA89" s="34"/>
      <c r="AB89" s="276">
        <f>V89+Y89+Z89</f>
        <v>6240</v>
      </c>
      <c r="AC89" s="81">
        <f>AB89+U89</f>
        <v>21300</v>
      </c>
      <c r="AD89" s="91" t="s">
        <v>147</v>
      </c>
      <c r="AE89" s="74"/>
    </row>
    <row r="90" spans="1:31" s="31" customFormat="1" ht="45.75" hidden="1" customHeight="1" x14ac:dyDescent="0.2">
      <c r="A90" s="74" t="s">
        <v>147</v>
      </c>
      <c r="B90" s="74"/>
      <c r="C90" s="28" t="s">
        <v>33</v>
      </c>
      <c r="D90" s="28" t="s">
        <v>50</v>
      </c>
      <c r="E90" s="89" t="s">
        <v>121</v>
      </c>
      <c r="F90" s="35" t="s">
        <v>166</v>
      </c>
      <c r="G90" s="89" t="s">
        <v>167</v>
      </c>
      <c r="H90" s="220">
        <v>45</v>
      </c>
      <c r="I90" s="33" t="s">
        <v>48</v>
      </c>
      <c r="J90" s="51">
        <v>585</v>
      </c>
      <c r="K90" s="52">
        <v>17</v>
      </c>
      <c r="L90" s="52">
        <v>0</v>
      </c>
      <c r="M90" s="52">
        <f t="shared" si="11"/>
        <v>17</v>
      </c>
      <c r="N90" s="34">
        <f t="shared" si="12"/>
        <v>9945</v>
      </c>
      <c r="O90" s="53">
        <v>28</v>
      </c>
      <c r="P90" s="53">
        <v>88</v>
      </c>
      <c r="Q90" s="71">
        <v>0.4</v>
      </c>
      <c r="R90" s="71">
        <f t="shared" si="13"/>
        <v>985.60000000000014</v>
      </c>
      <c r="S90" s="53">
        <v>0</v>
      </c>
      <c r="T90" s="34">
        <f>(M90*S90)</f>
        <v>0</v>
      </c>
      <c r="U90" s="34">
        <f>N90+R90+T90</f>
        <v>10930.6</v>
      </c>
      <c r="V90" s="53">
        <f>M90*200</f>
        <v>3400</v>
      </c>
      <c r="W90" s="53">
        <v>1</v>
      </c>
      <c r="X90" s="53">
        <v>410</v>
      </c>
      <c r="Y90" s="52">
        <f>SUM(X90*W90)</f>
        <v>410</v>
      </c>
      <c r="Z90" s="46">
        <v>0</v>
      </c>
      <c r="AA90" s="46"/>
      <c r="AB90" s="34">
        <f>V90+Y90+Z90</f>
        <v>3810</v>
      </c>
      <c r="AC90" s="81">
        <f>AB90+U90</f>
        <v>14740.6</v>
      </c>
      <c r="AD90" s="91" t="str">
        <f>A90</f>
        <v>610-PR</v>
      </c>
      <c r="AE90" s="74"/>
    </row>
    <row r="91" spans="1:31" s="31" customFormat="1" ht="58" hidden="1" customHeight="1" x14ac:dyDescent="0.2">
      <c r="A91" s="74" t="s">
        <v>147</v>
      </c>
      <c r="B91" s="74"/>
      <c r="C91" s="28" t="s">
        <v>33</v>
      </c>
      <c r="D91" s="28" t="s">
        <v>34</v>
      </c>
      <c r="E91" s="35" t="s">
        <v>170</v>
      </c>
      <c r="F91" s="99" t="s">
        <v>78</v>
      </c>
      <c r="G91" s="99" t="s">
        <v>171</v>
      </c>
      <c r="H91" s="220">
        <v>45</v>
      </c>
      <c r="I91" s="33" t="s">
        <v>172</v>
      </c>
      <c r="J91" s="51">
        <v>585</v>
      </c>
      <c r="K91" s="52">
        <v>17</v>
      </c>
      <c r="L91" s="52">
        <v>0</v>
      </c>
      <c r="M91" s="52">
        <f t="shared" si="11"/>
        <v>17</v>
      </c>
      <c r="N91" s="34">
        <f t="shared" si="12"/>
        <v>9945</v>
      </c>
      <c r="O91" s="53">
        <v>14</v>
      </c>
      <c r="P91" s="53">
        <v>236</v>
      </c>
      <c r="Q91" s="71">
        <v>0.4</v>
      </c>
      <c r="R91" s="71">
        <f t="shared" si="13"/>
        <v>1321.6000000000001</v>
      </c>
      <c r="S91" s="53">
        <v>0</v>
      </c>
      <c r="T91" s="34">
        <f>(M91*S91)</f>
        <v>0</v>
      </c>
      <c r="U91" s="34">
        <f>N91+R91+T91</f>
        <v>11266.6</v>
      </c>
      <c r="V91" s="34">
        <f>M91*200</f>
        <v>3400</v>
      </c>
      <c r="W91" s="34">
        <v>1</v>
      </c>
      <c r="X91" s="34">
        <v>660</v>
      </c>
      <c r="Y91" s="52">
        <f>SUM(W91*X91)</f>
        <v>660</v>
      </c>
      <c r="Z91" s="46">
        <v>0</v>
      </c>
      <c r="AA91" s="46"/>
      <c r="AB91" s="34">
        <f>V91+Y91+Z91</f>
        <v>4060</v>
      </c>
      <c r="AC91" s="30">
        <f>AB91+U91</f>
        <v>15326.6</v>
      </c>
      <c r="AD91" s="91" t="str">
        <f>A91</f>
        <v>610-PR</v>
      </c>
      <c r="AE91" s="74"/>
    </row>
    <row r="92" spans="1:31" s="31" customFormat="1" ht="100" hidden="1" customHeight="1" x14ac:dyDescent="0.2">
      <c r="A92" s="74" t="s">
        <v>147</v>
      </c>
      <c r="B92" s="74"/>
      <c r="C92" s="74" t="s">
        <v>33</v>
      </c>
      <c r="D92" s="74" t="s">
        <v>34</v>
      </c>
      <c r="E92" s="89" t="s">
        <v>35</v>
      </c>
      <c r="F92" s="99" t="s">
        <v>174</v>
      </c>
      <c r="G92" s="99" t="s">
        <v>175</v>
      </c>
      <c r="H92" s="248">
        <v>45</v>
      </c>
      <c r="I92" s="74" t="s">
        <v>172</v>
      </c>
      <c r="J92" s="100">
        <v>585</v>
      </c>
      <c r="K92" s="100">
        <v>0</v>
      </c>
      <c r="L92" s="100">
        <v>17</v>
      </c>
      <c r="M92" s="100">
        <f t="shared" si="11"/>
        <v>17</v>
      </c>
      <c r="N92" s="100">
        <f t="shared" si="12"/>
        <v>9945</v>
      </c>
      <c r="O92" s="100">
        <v>14</v>
      </c>
      <c r="P92" s="212">
        <v>88</v>
      </c>
      <c r="Q92" s="213">
        <v>0.4</v>
      </c>
      <c r="R92" s="71">
        <f t="shared" si="13"/>
        <v>492.80000000000007</v>
      </c>
      <c r="S92" s="212">
        <v>0</v>
      </c>
      <c r="T92" s="100">
        <f>(M92*S92)</f>
        <v>0</v>
      </c>
      <c r="U92" s="100">
        <f>N92+R92+T92</f>
        <v>10437.799999999999</v>
      </c>
      <c r="V92" s="100">
        <f>M92*200</f>
        <v>3400</v>
      </c>
      <c r="W92" s="100">
        <v>14</v>
      </c>
      <c r="X92" s="100">
        <v>330</v>
      </c>
      <c r="Y92" s="100">
        <f t="shared" ref="Y92:Y142" si="15">SUM(X92*W92)</f>
        <v>4620</v>
      </c>
      <c r="Z92" s="100">
        <v>0</v>
      </c>
      <c r="AA92" s="214"/>
      <c r="AB92" s="100">
        <f>V92+Y92+Z92</f>
        <v>8020</v>
      </c>
      <c r="AC92" s="81">
        <f>AB92+U92</f>
        <v>18457.8</v>
      </c>
      <c r="AD92" s="91" t="str">
        <f>A92</f>
        <v>610-PR</v>
      </c>
      <c r="AE92" s="74"/>
    </row>
    <row r="93" spans="1:31" s="31" customFormat="1" ht="62" hidden="1" customHeight="1" x14ac:dyDescent="0.2">
      <c r="A93" s="102" t="s">
        <v>147</v>
      </c>
      <c r="B93" s="101" t="s">
        <v>32</v>
      </c>
      <c r="C93" s="102" t="s">
        <v>33</v>
      </c>
      <c r="D93" s="102" t="s">
        <v>34</v>
      </c>
      <c r="E93" s="95" t="s">
        <v>177</v>
      </c>
      <c r="F93" s="103" t="s">
        <v>157</v>
      </c>
      <c r="G93" s="103" t="s">
        <v>158</v>
      </c>
      <c r="H93" s="249">
        <v>45</v>
      </c>
      <c r="I93" s="102" t="s">
        <v>48</v>
      </c>
      <c r="J93" s="104">
        <v>585</v>
      </c>
      <c r="K93" s="104">
        <v>0</v>
      </c>
      <c r="L93" s="104">
        <v>0</v>
      </c>
      <c r="M93" s="104">
        <f t="shared" si="11"/>
        <v>0</v>
      </c>
      <c r="N93" s="104">
        <f t="shared" si="12"/>
        <v>0</v>
      </c>
      <c r="O93" s="104">
        <v>0</v>
      </c>
      <c r="P93" s="105">
        <v>88</v>
      </c>
      <c r="Q93" s="106">
        <v>0.4</v>
      </c>
      <c r="R93" s="67">
        <f t="shared" si="13"/>
        <v>0</v>
      </c>
      <c r="S93" s="105">
        <v>0</v>
      </c>
      <c r="T93" s="104">
        <f>(M93*S93)</f>
        <v>0</v>
      </c>
      <c r="U93" s="104">
        <f>N93+R93+T93</f>
        <v>0</v>
      </c>
      <c r="V93" s="104">
        <f>M93*200</f>
        <v>0</v>
      </c>
      <c r="W93" s="104">
        <v>0</v>
      </c>
      <c r="X93" s="104">
        <v>420</v>
      </c>
      <c r="Y93" s="104">
        <f t="shared" si="15"/>
        <v>0</v>
      </c>
      <c r="Z93" s="104">
        <v>0</v>
      </c>
      <c r="AA93" s="215"/>
      <c r="AB93" s="104">
        <f>V93+Y93+Z93</f>
        <v>0</v>
      </c>
      <c r="AC93" s="41">
        <f>AB93+U93</f>
        <v>0</v>
      </c>
      <c r="AD93" s="97" t="str">
        <f>A93</f>
        <v>610-PR</v>
      </c>
      <c r="AE93" s="74" t="s">
        <v>179</v>
      </c>
    </row>
    <row r="94" spans="1:31" s="31" customFormat="1" ht="35.25" hidden="1" customHeight="1" x14ac:dyDescent="0.2">
      <c r="A94" s="33" t="s">
        <v>180</v>
      </c>
      <c r="B94" s="33" t="s">
        <v>636</v>
      </c>
      <c r="C94" s="28" t="s">
        <v>77</v>
      </c>
      <c r="D94" s="28" t="s">
        <v>103</v>
      </c>
      <c r="E94" s="35" t="s">
        <v>181</v>
      </c>
      <c r="F94" s="35" t="s">
        <v>182</v>
      </c>
      <c r="G94" s="35" t="s">
        <v>81</v>
      </c>
      <c r="H94" s="220">
        <v>42</v>
      </c>
      <c r="I94" s="33" t="s">
        <v>48</v>
      </c>
      <c r="J94" s="51">
        <v>585</v>
      </c>
      <c r="K94" s="52">
        <v>15</v>
      </c>
      <c r="L94" s="52">
        <v>0</v>
      </c>
      <c r="M94" s="52">
        <f t="shared" si="11"/>
        <v>15</v>
      </c>
      <c r="N94" s="34">
        <f t="shared" si="12"/>
        <v>8775</v>
      </c>
      <c r="O94" s="53">
        <v>28</v>
      </c>
      <c r="P94" s="53">
        <v>36</v>
      </c>
      <c r="Q94" s="71">
        <v>0.4</v>
      </c>
      <c r="R94" s="71">
        <f t="shared" si="13"/>
        <v>403.2</v>
      </c>
      <c r="S94" s="53">
        <v>0</v>
      </c>
      <c r="T94" s="34">
        <f>(M94*S94)</f>
        <v>0</v>
      </c>
      <c r="U94" s="34">
        <f>N94+R94+T94</f>
        <v>9178.2000000000007</v>
      </c>
      <c r="V94" s="53">
        <f>M94*200</f>
        <v>3000</v>
      </c>
      <c r="W94" s="53">
        <v>1</v>
      </c>
      <c r="X94" s="53">
        <v>210</v>
      </c>
      <c r="Y94" s="52">
        <f t="shared" si="15"/>
        <v>210</v>
      </c>
      <c r="Z94" s="46">
        <v>0</v>
      </c>
      <c r="AA94" s="46"/>
      <c r="AB94" s="34">
        <f>V94+Y94+Z94</f>
        <v>3210</v>
      </c>
      <c r="AC94" s="34">
        <f>AB94+U94</f>
        <v>12388.2</v>
      </c>
      <c r="AD94" s="57" t="str">
        <f>A94</f>
        <v>611-PR</v>
      </c>
      <c r="AE94" s="74" t="s">
        <v>184</v>
      </c>
    </row>
    <row r="95" spans="1:31" s="31" customFormat="1" ht="60" hidden="1" customHeight="1" x14ac:dyDescent="0.2">
      <c r="A95" s="33" t="s">
        <v>180</v>
      </c>
      <c r="B95" s="33" t="s">
        <v>32</v>
      </c>
      <c r="C95" s="28" t="s">
        <v>77</v>
      </c>
      <c r="D95" s="28" t="s">
        <v>103</v>
      </c>
      <c r="E95" s="35" t="s">
        <v>185</v>
      </c>
      <c r="F95" s="35" t="s">
        <v>186</v>
      </c>
      <c r="G95" s="35" t="s">
        <v>81</v>
      </c>
      <c r="H95" s="220">
        <v>42</v>
      </c>
      <c r="I95" s="33" t="s">
        <v>48</v>
      </c>
      <c r="J95" s="51">
        <v>585</v>
      </c>
      <c r="K95" s="52">
        <v>15</v>
      </c>
      <c r="L95" s="52">
        <v>0</v>
      </c>
      <c r="M95" s="52">
        <f t="shared" si="11"/>
        <v>15</v>
      </c>
      <c r="N95" s="34">
        <f t="shared" si="12"/>
        <v>8775</v>
      </c>
      <c r="O95" s="53">
        <v>14</v>
      </c>
      <c r="P95" s="53">
        <v>55</v>
      </c>
      <c r="Q95" s="71">
        <v>0.4</v>
      </c>
      <c r="R95" s="71">
        <f t="shared" si="13"/>
        <v>308</v>
      </c>
      <c r="S95" s="53">
        <v>0</v>
      </c>
      <c r="T95" s="34">
        <f>(M95*S95)</f>
        <v>0</v>
      </c>
      <c r="U95" s="34">
        <f>N95+R95+T95</f>
        <v>9083</v>
      </c>
      <c r="V95" s="53">
        <f>M95*200</f>
        <v>3000</v>
      </c>
      <c r="W95" s="53">
        <v>1</v>
      </c>
      <c r="X95" s="53">
        <v>176</v>
      </c>
      <c r="Y95" s="52">
        <f t="shared" si="15"/>
        <v>176</v>
      </c>
      <c r="Z95" s="46">
        <v>0</v>
      </c>
      <c r="AA95" s="46"/>
      <c r="AB95" s="34">
        <f>V95+Y95+Z95</f>
        <v>3176</v>
      </c>
      <c r="AC95" s="34">
        <f>AB95+U95</f>
        <v>12259</v>
      </c>
      <c r="AD95" s="57" t="str">
        <f>A95</f>
        <v>611-PR</v>
      </c>
      <c r="AE95" s="74" t="s">
        <v>188</v>
      </c>
    </row>
    <row r="96" spans="1:31" s="31" customFormat="1" ht="45" hidden="1" customHeight="1" x14ac:dyDescent="0.2">
      <c r="A96" s="33" t="s">
        <v>180</v>
      </c>
      <c r="B96" s="33"/>
      <c r="C96" s="28" t="s">
        <v>77</v>
      </c>
      <c r="D96" s="28" t="s">
        <v>103</v>
      </c>
      <c r="E96" s="35" t="s">
        <v>189</v>
      </c>
      <c r="F96" s="35" t="s">
        <v>190</v>
      </c>
      <c r="G96" s="35" t="s">
        <v>84</v>
      </c>
      <c r="H96" s="220">
        <v>42</v>
      </c>
      <c r="I96" s="33" t="s">
        <v>48</v>
      </c>
      <c r="J96" s="51">
        <v>585</v>
      </c>
      <c r="K96" s="52">
        <v>0</v>
      </c>
      <c r="L96" s="52">
        <v>18</v>
      </c>
      <c r="M96" s="52">
        <f t="shared" si="11"/>
        <v>18</v>
      </c>
      <c r="N96" s="34">
        <f t="shared" si="12"/>
        <v>10530</v>
      </c>
      <c r="O96" s="53">
        <v>28</v>
      </c>
      <c r="P96" s="53">
        <v>23</v>
      </c>
      <c r="Q96" s="71">
        <v>0.4</v>
      </c>
      <c r="R96" s="71">
        <f t="shared" si="13"/>
        <v>257.60000000000002</v>
      </c>
      <c r="S96" s="53">
        <v>0</v>
      </c>
      <c r="T96" s="34">
        <f>(M96*S96)</f>
        <v>0</v>
      </c>
      <c r="U96" s="34">
        <f>N96+R96+T96</f>
        <v>10787.6</v>
      </c>
      <c r="V96" s="53">
        <f>M96*200</f>
        <v>3600</v>
      </c>
      <c r="W96" s="53">
        <v>1</v>
      </c>
      <c r="X96" s="53">
        <v>187</v>
      </c>
      <c r="Y96" s="52">
        <f t="shared" si="15"/>
        <v>187</v>
      </c>
      <c r="Z96" s="46">
        <v>0</v>
      </c>
      <c r="AA96" s="46"/>
      <c r="AB96" s="34">
        <f>V96+Y96+Z96</f>
        <v>3787</v>
      </c>
      <c r="AC96" s="34">
        <f>AB96+U96</f>
        <v>14574.6</v>
      </c>
      <c r="AD96" s="57" t="str">
        <f>A96</f>
        <v>611-PR</v>
      </c>
      <c r="AE96" s="74"/>
    </row>
    <row r="97" spans="1:31" s="31" customFormat="1" ht="33.75" hidden="1" customHeight="1" x14ac:dyDescent="0.2">
      <c r="A97" s="33" t="s">
        <v>180</v>
      </c>
      <c r="B97" s="33" t="s">
        <v>32</v>
      </c>
      <c r="C97" s="28" t="s">
        <v>77</v>
      </c>
      <c r="D97" s="28" t="s">
        <v>103</v>
      </c>
      <c r="E97" s="35" t="s">
        <v>192</v>
      </c>
      <c r="F97" s="35" t="s">
        <v>193</v>
      </c>
      <c r="G97" s="35" t="s">
        <v>81</v>
      </c>
      <c r="H97" s="220">
        <v>42</v>
      </c>
      <c r="I97" s="33" t="s">
        <v>48</v>
      </c>
      <c r="J97" s="51">
        <v>585</v>
      </c>
      <c r="K97" s="52">
        <v>0</v>
      </c>
      <c r="L97" s="52">
        <v>15</v>
      </c>
      <c r="M97" s="52">
        <f t="shared" si="11"/>
        <v>15</v>
      </c>
      <c r="N97" s="34">
        <f t="shared" si="12"/>
        <v>8775</v>
      </c>
      <c r="O97" s="53">
        <v>28</v>
      </c>
      <c r="P97" s="53">
        <v>20</v>
      </c>
      <c r="Q97" s="71">
        <v>0.4</v>
      </c>
      <c r="R97" s="71">
        <f t="shared" si="13"/>
        <v>224</v>
      </c>
      <c r="S97" s="53">
        <v>0</v>
      </c>
      <c r="T97" s="34">
        <f>(M97*S97)</f>
        <v>0</v>
      </c>
      <c r="U97" s="34">
        <f>N97+R97+T97</f>
        <v>8999</v>
      </c>
      <c r="V97" s="53">
        <f>M97*200</f>
        <v>3000</v>
      </c>
      <c r="W97" s="53">
        <v>1</v>
      </c>
      <c r="X97" s="53">
        <v>165</v>
      </c>
      <c r="Y97" s="52">
        <f t="shared" si="15"/>
        <v>165</v>
      </c>
      <c r="Z97" s="46">
        <v>0</v>
      </c>
      <c r="AA97" s="46"/>
      <c r="AB97" s="34">
        <f>V97+Y97+Z97</f>
        <v>3165</v>
      </c>
      <c r="AC97" s="34">
        <f>AB97+U97</f>
        <v>12164</v>
      </c>
      <c r="AD97" s="57" t="str">
        <f>A97</f>
        <v>611-PR</v>
      </c>
      <c r="AE97" s="74" t="s">
        <v>195</v>
      </c>
    </row>
    <row r="98" spans="1:31" s="31" customFormat="1" ht="39" hidden="1" customHeight="1" x14ac:dyDescent="0.2">
      <c r="A98" s="33" t="s">
        <v>180</v>
      </c>
      <c r="B98" s="33" t="s">
        <v>635</v>
      </c>
      <c r="C98" s="28" t="s">
        <v>77</v>
      </c>
      <c r="D98" s="28" t="s">
        <v>103</v>
      </c>
      <c r="E98" s="35" t="s">
        <v>192</v>
      </c>
      <c r="F98" s="35" t="s">
        <v>196</v>
      </c>
      <c r="G98" s="35" t="s">
        <v>634</v>
      </c>
      <c r="H98" s="220">
        <v>42</v>
      </c>
      <c r="I98" s="33" t="s">
        <v>48</v>
      </c>
      <c r="J98" s="51">
        <v>585</v>
      </c>
      <c r="K98" s="52">
        <v>0</v>
      </c>
      <c r="L98" s="52">
        <v>15</v>
      </c>
      <c r="M98" s="52">
        <f t="shared" si="11"/>
        <v>15</v>
      </c>
      <c r="N98" s="34">
        <f t="shared" si="12"/>
        <v>8775</v>
      </c>
      <c r="O98" s="53">
        <v>28</v>
      </c>
      <c r="P98" s="53">
        <v>20</v>
      </c>
      <c r="Q98" s="71">
        <v>0.4</v>
      </c>
      <c r="R98" s="71">
        <f t="shared" si="13"/>
        <v>224</v>
      </c>
      <c r="S98" s="53">
        <v>0</v>
      </c>
      <c r="T98" s="34">
        <f>(M98*S98)</f>
        <v>0</v>
      </c>
      <c r="U98" s="34">
        <f>N98+R98+T98</f>
        <v>8999</v>
      </c>
      <c r="V98" s="53">
        <f>M98*200</f>
        <v>3000</v>
      </c>
      <c r="W98" s="53">
        <v>1</v>
      </c>
      <c r="X98" s="53">
        <v>165</v>
      </c>
      <c r="Y98" s="52">
        <f t="shared" si="15"/>
        <v>165</v>
      </c>
      <c r="Z98" s="46">
        <v>0</v>
      </c>
      <c r="AA98" s="46"/>
      <c r="AB98" s="34">
        <f>V98+Y98+Z98</f>
        <v>3165</v>
      </c>
      <c r="AC98" s="34">
        <f>AB98+U98</f>
        <v>12164</v>
      </c>
      <c r="AD98" s="57" t="str">
        <f>A98</f>
        <v>611-PR</v>
      </c>
      <c r="AE98" s="74" t="s">
        <v>195</v>
      </c>
    </row>
    <row r="99" spans="1:31" s="31" customFormat="1" ht="39" customHeight="1" x14ac:dyDescent="0.2">
      <c r="A99" s="178" t="s">
        <v>180</v>
      </c>
      <c r="B99" s="178" t="s">
        <v>755</v>
      </c>
      <c r="C99" s="179" t="s">
        <v>77</v>
      </c>
      <c r="D99" s="179" t="s">
        <v>45</v>
      </c>
      <c r="E99" s="180" t="s">
        <v>313</v>
      </c>
      <c r="F99" s="180" t="s">
        <v>78</v>
      </c>
      <c r="G99" s="180" t="s">
        <v>734</v>
      </c>
      <c r="H99" s="220">
        <v>42</v>
      </c>
      <c r="I99" s="33" t="s">
        <v>37</v>
      </c>
      <c r="J99" s="51">
        <v>753</v>
      </c>
      <c r="K99" s="52">
        <v>0</v>
      </c>
      <c r="L99" s="52">
        <v>15</v>
      </c>
      <c r="M99" s="52">
        <f t="shared" si="11"/>
        <v>15</v>
      </c>
      <c r="N99" s="34">
        <f t="shared" si="12"/>
        <v>11295</v>
      </c>
      <c r="O99" s="53">
        <v>0</v>
      </c>
      <c r="P99" s="53">
        <v>20</v>
      </c>
      <c r="Q99" s="71">
        <v>0.4</v>
      </c>
      <c r="R99" s="71">
        <f t="shared" si="13"/>
        <v>0</v>
      </c>
      <c r="S99" s="53">
        <v>0</v>
      </c>
      <c r="T99" s="34">
        <f>(M99*S99)</f>
        <v>0</v>
      </c>
      <c r="U99" s="34">
        <f>N99+R99+T99</f>
        <v>11295</v>
      </c>
      <c r="V99" s="53">
        <f>M99*200</f>
        <v>3000</v>
      </c>
      <c r="W99" s="53">
        <v>14</v>
      </c>
      <c r="X99" s="53">
        <v>325</v>
      </c>
      <c r="Y99" s="52">
        <f t="shared" si="15"/>
        <v>4550</v>
      </c>
      <c r="Z99" s="46">
        <v>0</v>
      </c>
      <c r="AA99" s="46"/>
      <c r="AB99" s="276">
        <f>V99+Y99+Z99</f>
        <v>7550</v>
      </c>
      <c r="AC99" s="34">
        <f>AB99+U99</f>
        <v>18845</v>
      </c>
      <c r="AD99" s="57" t="str">
        <f>A99</f>
        <v>611-PR</v>
      </c>
      <c r="AE99" s="74"/>
    </row>
    <row r="100" spans="1:31" s="31" customFormat="1" ht="33.75" hidden="1" customHeight="1" x14ac:dyDescent="0.2">
      <c r="A100" s="33" t="s">
        <v>180</v>
      </c>
      <c r="B100" s="33" t="s">
        <v>32</v>
      </c>
      <c r="C100" s="28" t="s">
        <v>77</v>
      </c>
      <c r="D100" s="28" t="s">
        <v>103</v>
      </c>
      <c r="E100" s="35" t="s">
        <v>199</v>
      </c>
      <c r="F100" s="35" t="s">
        <v>200</v>
      </c>
      <c r="G100" s="35" t="s">
        <v>99</v>
      </c>
      <c r="H100" s="220">
        <v>42</v>
      </c>
      <c r="I100" s="33" t="s">
        <v>48</v>
      </c>
      <c r="J100" s="51">
        <v>585</v>
      </c>
      <c r="K100" s="52">
        <v>0</v>
      </c>
      <c r="L100" s="52">
        <v>15</v>
      </c>
      <c r="M100" s="52">
        <f t="shared" si="11"/>
        <v>15</v>
      </c>
      <c r="N100" s="34">
        <f t="shared" si="12"/>
        <v>8775</v>
      </c>
      <c r="O100" s="53">
        <v>28</v>
      </c>
      <c r="P100" s="53">
        <v>42</v>
      </c>
      <c r="Q100" s="71">
        <v>0.4</v>
      </c>
      <c r="R100" s="71">
        <f t="shared" si="13"/>
        <v>470.40000000000003</v>
      </c>
      <c r="S100" s="53">
        <v>0</v>
      </c>
      <c r="T100" s="34">
        <f>(M100*S100)</f>
        <v>0</v>
      </c>
      <c r="U100" s="34">
        <f>N100+R100+T100</f>
        <v>9245.4</v>
      </c>
      <c r="V100" s="53">
        <f>M100*200</f>
        <v>3000</v>
      </c>
      <c r="W100" s="53">
        <v>1</v>
      </c>
      <c r="X100" s="53">
        <v>250</v>
      </c>
      <c r="Y100" s="52">
        <f t="shared" si="15"/>
        <v>250</v>
      </c>
      <c r="Z100" s="46">
        <v>0</v>
      </c>
      <c r="AA100" s="46"/>
      <c r="AB100" s="34">
        <f>V100+Y100+Z100</f>
        <v>3250</v>
      </c>
      <c r="AC100" s="34">
        <f>AB100+U100</f>
        <v>12495.4</v>
      </c>
      <c r="AD100" s="57" t="str">
        <f>A100</f>
        <v>611-PR</v>
      </c>
      <c r="AE100" s="74" t="s">
        <v>201</v>
      </c>
    </row>
    <row r="101" spans="1:31" s="31" customFormat="1" ht="25.5" hidden="1" customHeight="1" x14ac:dyDescent="0.2">
      <c r="A101" s="33" t="s">
        <v>180</v>
      </c>
      <c r="B101" s="33"/>
      <c r="C101" s="28" t="s">
        <v>77</v>
      </c>
      <c r="D101" s="28" t="s">
        <v>103</v>
      </c>
      <c r="E101" s="35" t="s">
        <v>192</v>
      </c>
      <c r="F101" s="35" t="s">
        <v>202</v>
      </c>
      <c r="G101" s="35" t="s">
        <v>99</v>
      </c>
      <c r="H101" s="220">
        <v>42</v>
      </c>
      <c r="I101" s="33" t="s">
        <v>48</v>
      </c>
      <c r="J101" s="51">
        <v>585</v>
      </c>
      <c r="K101" s="52">
        <v>0</v>
      </c>
      <c r="L101" s="52">
        <v>15</v>
      </c>
      <c r="M101" s="52">
        <f t="shared" si="11"/>
        <v>15</v>
      </c>
      <c r="N101" s="34">
        <f t="shared" si="12"/>
        <v>8775</v>
      </c>
      <c r="O101" s="53">
        <v>28</v>
      </c>
      <c r="P101" s="53">
        <v>20</v>
      </c>
      <c r="Q101" s="71">
        <v>0.4</v>
      </c>
      <c r="R101" s="71">
        <f t="shared" si="13"/>
        <v>224</v>
      </c>
      <c r="S101" s="53">
        <v>0</v>
      </c>
      <c r="T101" s="34">
        <f>(M101*S101)</f>
        <v>0</v>
      </c>
      <c r="U101" s="34">
        <f>N101+R101+T101</f>
        <v>8999</v>
      </c>
      <c r="V101" s="53">
        <f>M101*200</f>
        <v>3000</v>
      </c>
      <c r="W101" s="53">
        <v>1</v>
      </c>
      <c r="X101" s="53">
        <v>165</v>
      </c>
      <c r="Y101" s="52">
        <f t="shared" si="15"/>
        <v>165</v>
      </c>
      <c r="Z101" s="46">
        <v>0</v>
      </c>
      <c r="AA101" s="46"/>
      <c r="AB101" s="34">
        <f>V101+Y101+Z101</f>
        <v>3165</v>
      </c>
      <c r="AC101" s="34">
        <f>AB101+U101</f>
        <v>12164</v>
      </c>
      <c r="AD101" s="57" t="str">
        <f>A101</f>
        <v>611-PR</v>
      </c>
      <c r="AE101" s="74"/>
    </row>
    <row r="102" spans="1:31" s="31" customFormat="1" ht="41.25" hidden="1" customHeight="1" x14ac:dyDescent="0.2">
      <c r="A102" s="33" t="s">
        <v>180</v>
      </c>
      <c r="B102" s="33"/>
      <c r="C102" s="28" t="s">
        <v>77</v>
      </c>
      <c r="D102" s="28" t="s">
        <v>108</v>
      </c>
      <c r="E102" s="35" t="s">
        <v>204</v>
      </c>
      <c r="F102" s="35" t="s">
        <v>205</v>
      </c>
      <c r="G102" s="35" t="s">
        <v>81</v>
      </c>
      <c r="H102" s="220">
        <v>42</v>
      </c>
      <c r="I102" s="33" t="s">
        <v>48</v>
      </c>
      <c r="J102" s="51">
        <v>585</v>
      </c>
      <c r="K102" s="52">
        <v>18</v>
      </c>
      <c r="L102" s="52">
        <v>0</v>
      </c>
      <c r="M102" s="52">
        <f t="shared" si="11"/>
        <v>18</v>
      </c>
      <c r="N102" s="34">
        <f t="shared" si="12"/>
        <v>10530</v>
      </c>
      <c r="O102" s="53">
        <v>28</v>
      </c>
      <c r="P102" s="53">
        <v>53</v>
      </c>
      <c r="Q102" s="71">
        <v>0.4</v>
      </c>
      <c r="R102" s="71">
        <f t="shared" si="13"/>
        <v>593.60000000000014</v>
      </c>
      <c r="S102" s="53">
        <v>0</v>
      </c>
      <c r="T102" s="34">
        <f>(M102*S102)</f>
        <v>0</v>
      </c>
      <c r="U102" s="34">
        <f>N102+R102+T102</f>
        <v>11123.6</v>
      </c>
      <c r="V102" s="53">
        <f>M102*200</f>
        <v>3600</v>
      </c>
      <c r="W102" s="53">
        <v>1</v>
      </c>
      <c r="X102" s="53">
        <v>225</v>
      </c>
      <c r="Y102" s="52">
        <f t="shared" si="15"/>
        <v>225</v>
      </c>
      <c r="Z102" s="46">
        <v>0</v>
      </c>
      <c r="AA102" s="46"/>
      <c r="AB102" s="34">
        <f>V102+Y102+Z102</f>
        <v>3825</v>
      </c>
      <c r="AC102" s="34">
        <f>AB102+U102</f>
        <v>14948.6</v>
      </c>
      <c r="AD102" s="57" t="str">
        <f>A102</f>
        <v>611-PR</v>
      </c>
      <c r="AE102" s="74"/>
    </row>
    <row r="103" spans="1:31" s="31" customFormat="1" ht="31.5" hidden="1" customHeight="1" x14ac:dyDescent="0.2">
      <c r="A103" s="33" t="s">
        <v>180</v>
      </c>
      <c r="B103" s="33"/>
      <c r="C103" s="28" t="s">
        <v>77</v>
      </c>
      <c r="D103" s="28" t="s">
        <v>108</v>
      </c>
      <c r="E103" s="35" t="s">
        <v>207</v>
      </c>
      <c r="F103" s="35" t="s">
        <v>208</v>
      </c>
      <c r="G103" s="35" t="s">
        <v>81</v>
      </c>
      <c r="H103" s="220">
        <v>42</v>
      </c>
      <c r="I103" s="33" t="s">
        <v>48</v>
      </c>
      <c r="J103" s="51">
        <v>585</v>
      </c>
      <c r="K103" s="52">
        <v>0</v>
      </c>
      <c r="L103" s="52">
        <v>18</v>
      </c>
      <c r="M103" s="52">
        <f t="shared" si="11"/>
        <v>18</v>
      </c>
      <c r="N103" s="34">
        <f t="shared" si="12"/>
        <v>10530</v>
      </c>
      <c r="O103" s="53">
        <v>28</v>
      </c>
      <c r="P103" s="53">
        <v>12</v>
      </c>
      <c r="Q103" s="71">
        <v>0.4</v>
      </c>
      <c r="R103" s="71">
        <f t="shared" si="13"/>
        <v>134.40000000000003</v>
      </c>
      <c r="S103" s="53">
        <v>0</v>
      </c>
      <c r="T103" s="34">
        <f>(M103*S103)</f>
        <v>0</v>
      </c>
      <c r="U103" s="34">
        <f>N103+R103+T103</f>
        <v>10664.4</v>
      </c>
      <c r="V103" s="53">
        <f>M103*200</f>
        <v>3600</v>
      </c>
      <c r="W103" s="53">
        <v>1</v>
      </c>
      <c r="X103" s="53">
        <v>205</v>
      </c>
      <c r="Y103" s="52">
        <f t="shared" si="15"/>
        <v>205</v>
      </c>
      <c r="Z103" s="46">
        <v>0</v>
      </c>
      <c r="AA103" s="46"/>
      <c r="AB103" s="34">
        <f>V103+Y103+Z103</f>
        <v>3805</v>
      </c>
      <c r="AC103" s="34">
        <f>AB103+U103</f>
        <v>14469.4</v>
      </c>
      <c r="AD103" s="57" t="str">
        <f>A103</f>
        <v>611-PR</v>
      </c>
      <c r="AE103" s="74"/>
    </row>
    <row r="104" spans="1:31" s="31" customFormat="1" ht="31.5" hidden="1" customHeight="1" x14ac:dyDescent="0.2">
      <c r="A104" s="178" t="s">
        <v>180</v>
      </c>
      <c r="B104" s="178" t="s">
        <v>751</v>
      </c>
      <c r="C104" s="179" t="s">
        <v>77</v>
      </c>
      <c r="D104" s="179" t="s">
        <v>108</v>
      </c>
      <c r="E104" s="180" t="s">
        <v>210</v>
      </c>
      <c r="F104" s="180" t="s">
        <v>205</v>
      </c>
      <c r="G104" s="180" t="s">
        <v>81</v>
      </c>
      <c r="H104" s="220">
        <v>42</v>
      </c>
      <c r="I104" s="33" t="s">
        <v>48</v>
      </c>
      <c r="J104" s="51">
        <v>585</v>
      </c>
      <c r="K104" s="52">
        <v>0</v>
      </c>
      <c r="L104" s="52">
        <v>20</v>
      </c>
      <c r="M104" s="52">
        <f t="shared" si="11"/>
        <v>20</v>
      </c>
      <c r="N104" s="34">
        <f t="shared" si="12"/>
        <v>11700</v>
      </c>
      <c r="O104" s="53">
        <v>28</v>
      </c>
      <c r="P104" s="53">
        <v>47</v>
      </c>
      <c r="Q104" s="71">
        <v>0.4</v>
      </c>
      <c r="R104" s="71">
        <f t="shared" si="13"/>
        <v>526.4</v>
      </c>
      <c r="S104" s="53">
        <v>0</v>
      </c>
      <c r="T104" s="34">
        <f>(M104*S104)</f>
        <v>0</v>
      </c>
      <c r="U104" s="34">
        <f>N104+R104+T104</f>
        <v>12226.4</v>
      </c>
      <c r="V104" s="53">
        <f>M104*200</f>
        <v>4000</v>
      </c>
      <c r="W104" s="53">
        <v>1</v>
      </c>
      <c r="X104" s="53">
        <v>175</v>
      </c>
      <c r="Y104" s="52">
        <f t="shared" si="15"/>
        <v>175</v>
      </c>
      <c r="Z104" s="46">
        <v>0</v>
      </c>
      <c r="AA104" s="46"/>
      <c r="AB104" s="34">
        <f>V104+Y104+Z104</f>
        <v>4175</v>
      </c>
      <c r="AC104" s="34">
        <f>AB104+U104</f>
        <v>16401.400000000001</v>
      </c>
      <c r="AD104" s="57" t="str">
        <f>A104</f>
        <v>611-PR</v>
      </c>
      <c r="AE104" s="74"/>
    </row>
    <row r="105" spans="1:31" s="31" customFormat="1" ht="57" hidden="1" customHeight="1" x14ac:dyDescent="0.2">
      <c r="A105" s="178" t="s">
        <v>180</v>
      </c>
      <c r="B105" s="178" t="s">
        <v>673</v>
      </c>
      <c r="C105" s="179" t="s">
        <v>77</v>
      </c>
      <c r="D105" s="179" t="s">
        <v>108</v>
      </c>
      <c r="E105" s="180" t="s">
        <v>302</v>
      </c>
      <c r="F105" s="180" t="s">
        <v>671</v>
      </c>
      <c r="G105" s="180" t="s">
        <v>672</v>
      </c>
      <c r="H105" s="220">
        <v>42</v>
      </c>
      <c r="I105" s="178" t="s">
        <v>172</v>
      </c>
      <c r="J105" s="51">
        <v>585</v>
      </c>
      <c r="K105" s="181">
        <v>0</v>
      </c>
      <c r="L105" s="181">
        <v>15</v>
      </c>
      <c r="M105" s="52">
        <f t="shared" si="11"/>
        <v>15</v>
      </c>
      <c r="N105" s="34">
        <f t="shared" si="12"/>
        <v>8775</v>
      </c>
      <c r="O105" s="53">
        <v>14</v>
      </c>
      <c r="P105" s="53">
        <v>34</v>
      </c>
      <c r="Q105" s="71">
        <v>0.4</v>
      </c>
      <c r="R105" s="71">
        <f t="shared" si="13"/>
        <v>190.40000000000003</v>
      </c>
      <c r="S105" s="53">
        <v>0</v>
      </c>
      <c r="T105" s="34">
        <f>(M105*S105)</f>
        <v>0</v>
      </c>
      <c r="U105" s="34">
        <f>N105+R105+T105</f>
        <v>8965.4</v>
      </c>
      <c r="V105" s="53">
        <f>M105*200</f>
        <v>3000</v>
      </c>
      <c r="W105" s="53">
        <v>1</v>
      </c>
      <c r="X105" s="53">
        <v>250</v>
      </c>
      <c r="Y105" s="52">
        <f t="shared" si="15"/>
        <v>250</v>
      </c>
      <c r="Z105" s="46">
        <v>0</v>
      </c>
      <c r="AA105" s="46"/>
      <c r="AB105" s="34">
        <f>V105+Y105+Z105</f>
        <v>3250</v>
      </c>
      <c r="AC105" s="34">
        <f>AB105+U105</f>
        <v>12215.4</v>
      </c>
      <c r="AD105" s="57" t="str">
        <f>A105</f>
        <v>611-PR</v>
      </c>
      <c r="AE105" s="74"/>
    </row>
    <row r="106" spans="1:31" s="31" customFormat="1" ht="33.75" hidden="1" customHeight="1" x14ac:dyDescent="0.2">
      <c r="A106" s="33" t="s">
        <v>180</v>
      </c>
      <c r="B106" s="33"/>
      <c r="C106" s="28" t="s">
        <v>77</v>
      </c>
      <c r="D106" s="28" t="s">
        <v>108</v>
      </c>
      <c r="E106" s="35" t="s">
        <v>207</v>
      </c>
      <c r="F106" s="35" t="s">
        <v>208</v>
      </c>
      <c r="G106" s="35" t="s">
        <v>81</v>
      </c>
      <c r="H106" s="220">
        <v>42</v>
      </c>
      <c r="I106" s="33" t="s">
        <v>48</v>
      </c>
      <c r="J106" s="51">
        <v>585</v>
      </c>
      <c r="K106" s="52">
        <v>18</v>
      </c>
      <c r="L106" s="52">
        <v>0</v>
      </c>
      <c r="M106" s="52">
        <f t="shared" si="11"/>
        <v>18</v>
      </c>
      <c r="N106" s="34">
        <f t="shared" si="12"/>
        <v>10530</v>
      </c>
      <c r="O106" s="53">
        <v>28</v>
      </c>
      <c r="P106" s="53">
        <v>12</v>
      </c>
      <c r="Q106" s="71">
        <v>0.4</v>
      </c>
      <c r="R106" s="71">
        <f t="shared" si="13"/>
        <v>134.40000000000003</v>
      </c>
      <c r="S106" s="53">
        <v>0</v>
      </c>
      <c r="T106" s="34">
        <f>(M106*S106)</f>
        <v>0</v>
      </c>
      <c r="U106" s="34">
        <f>N106+R106+T106</f>
        <v>10664.4</v>
      </c>
      <c r="V106" s="53">
        <f>M106*200</f>
        <v>3600</v>
      </c>
      <c r="W106" s="53">
        <v>1</v>
      </c>
      <c r="X106" s="53">
        <v>205</v>
      </c>
      <c r="Y106" s="52">
        <f t="shared" si="15"/>
        <v>205</v>
      </c>
      <c r="Z106" s="46">
        <v>0</v>
      </c>
      <c r="AA106" s="46"/>
      <c r="AB106" s="34">
        <f>V106+Y106+Z106</f>
        <v>3805</v>
      </c>
      <c r="AC106" s="34">
        <f>AB106+U106</f>
        <v>14469.4</v>
      </c>
      <c r="AD106" s="57" t="str">
        <f>A106</f>
        <v>611-PR</v>
      </c>
      <c r="AE106" s="74"/>
    </row>
    <row r="107" spans="1:31" ht="36" hidden="1" customHeight="1" x14ac:dyDescent="0.2">
      <c r="A107" s="178" t="s">
        <v>180</v>
      </c>
      <c r="B107" s="178" t="s">
        <v>669</v>
      </c>
      <c r="C107" s="179" t="s">
        <v>77</v>
      </c>
      <c r="D107" s="179" t="s">
        <v>108</v>
      </c>
      <c r="E107" s="180" t="s">
        <v>111</v>
      </c>
      <c r="F107" s="180" t="s">
        <v>670</v>
      </c>
      <c r="G107" s="180" t="s">
        <v>212</v>
      </c>
      <c r="H107" s="220">
        <v>42</v>
      </c>
      <c r="I107" s="33" t="s">
        <v>48</v>
      </c>
      <c r="J107" s="51">
        <v>585</v>
      </c>
      <c r="K107" s="181">
        <v>0</v>
      </c>
      <c r="L107" s="181">
        <v>15</v>
      </c>
      <c r="M107" s="52">
        <f t="shared" si="11"/>
        <v>15</v>
      </c>
      <c r="N107" s="34">
        <f t="shared" si="12"/>
        <v>8775</v>
      </c>
      <c r="O107" s="53">
        <v>28</v>
      </c>
      <c r="P107" s="53">
        <v>27</v>
      </c>
      <c r="Q107" s="71">
        <v>0.4</v>
      </c>
      <c r="R107" s="71">
        <f t="shared" si="13"/>
        <v>302.40000000000003</v>
      </c>
      <c r="S107" s="53">
        <v>0</v>
      </c>
      <c r="T107" s="34">
        <f>(M107*S107)</f>
        <v>0</v>
      </c>
      <c r="U107" s="34">
        <f>N107+R107+T107</f>
        <v>9077.4</v>
      </c>
      <c r="V107" s="53">
        <f>M107*200</f>
        <v>3000</v>
      </c>
      <c r="W107" s="53">
        <v>1</v>
      </c>
      <c r="X107" s="53">
        <v>175</v>
      </c>
      <c r="Y107" s="52">
        <f t="shared" si="15"/>
        <v>175</v>
      </c>
      <c r="Z107" s="46">
        <v>0</v>
      </c>
      <c r="AA107" s="46"/>
      <c r="AB107" s="34">
        <f>V107+Y107+Z107</f>
        <v>3175</v>
      </c>
      <c r="AC107" s="34">
        <f>AB107+U107</f>
        <v>12252.4</v>
      </c>
      <c r="AD107" s="57" t="str">
        <f>A107</f>
        <v>611-PR</v>
      </c>
      <c r="AE107" s="74"/>
    </row>
    <row r="108" spans="1:31" s="31" customFormat="1" ht="33.75" hidden="1" customHeight="1" x14ac:dyDescent="0.2">
      <c r="A108" s="33" t="s">
        <v>180</v>
      </c>
      <c r="B108" s="33"/>
      <c r="C108" s="28" t="s">
        <v>77</v>
      </c>
      <c r="D108" s="28" t="s">
        <v>108</v>
      </c>
      <c r="E108" s="35" t="s">
        <v>213</v>
      </c>
      <c r="F108" s="35" t="s">
        <v>214</v>
      </c>
      <c r="G108" s="35" t="s">
        <v>99</v>
      </c>
      <c r="H108" s="220">
        <v>42</v>
      </c>
      <c r="I108" s="33" t="s">
        <v>48</v>
      </c>
      <c r="J108" s="51">
        <v>585</v>
      </c>
      <c r="K108" s="52">
        <v>0</v>
      </c>
      <c r="L108" s="52">
        <v>19</v>
      </c>
      <c r="M108" s="52">
        <f t="shared" si="11"/>
        <v>19</v>
      </c>
      <c r="N108" s="34">
        <f t="shared" si="12"/>
        <v>11115</v>
      </c>
      <c r="O108" s="53">
        <v>28</v>
      </c>
      <c r="P108" s="53">
        <v>12</v>
      </c>
      <c r="Q108" s="71">
        <v>0.4</v>
      </c>
      <c r="R108" s="71">
        <f t="shared" si="13"/>
        <v>134.40000000000003</v>
      </c>
      <c r="S108" s="53">
        <v>0</v>
      </c>
      <c r="T108" s="34">
        <f>(M108*S108)</f>
        <v>0</v>
      </c>
      <c r="U108" s="34">
        <f>N108+R108+T108</f>
        <v>11249.4</v>
      </c>
      <c r="V108" s="53">
        <f>M108*200</f>
        <v>3800</v>
      </c>
      <c r="W108" s="53">
        <v>1</v>
      </c>
      <c r="X108" s="53">
        <v>154</v>
      </c>
      <c r="Y108" s="52">
        <f t="shared" si="15"/>
        <v>154</v>
      </c>
      <c r="Z108" s="46">
        <v>0</v>
      </c>
      <c r="AA108" s="46"/>
      <c r="AB108" s="34">
        <f>V108+Y108+Z108</f>
        <v>3954</v>
      </c>
      <c r="AC108" s="34">
        <f>AB108+U108</f>
        <v>15203.4</v>
      </c>
      <c r="AD108" s="57" t="str">
        <f>A108</f>
        <v>611-PR</v>
      </c>
      <c r="AE108" s="74"/>
    </row>
    <row r="109" spans="1:31" s="31" customFormat="1" ht="40.5" customHeight="1" x14ac:dyDescent="0.2">
      <c r="A109" s="178" t="s">
        <v>180</v>
      </c>
      <c r="B109" s="178" t="s">
        <v>743</v>
      </c>
      <c r="C109" s="179" t="s">
        <v>77</v>
      </c>
      <c r="D109" s="179" t="s">
        <v>45</v>
      </c>
      <c r="E109" s="180" t="s">
        <v>216</v>
      </c>
      <c r="F109" s="180" t="s">
        <v>85</v>
      </c>
      <c r="G109" s="180" t="s">
        <v>86</v>
      </c>
      <c r="H109" s="220">
        <v>42</v>
      </c>
      <c r="I109" s="33" t="s">
        <v>172</v>
      </c>
      <c r="J109" s="51">
        <v>585</v>
      </c>
      <c r="K109" s="52">
        <v>0</v>
      </c>
      <c r="L109" s="52">
        <v>0</v>
      </c>
      <c r="M109" s="52">
        <f t="shared" si="11"/>
        <v>0</v>
      </c>
      <c r="N109" s="34">
        <f t="shared" si="12"/>
        <v>0</v>
      </c>
      <c r="O109" s="53">
        <v>0</v>
      </c>
      <c r="P109" s="53">
        <v>110</v>
      </c>
      <c r="Q109" s="71">
        <v>0.4</v>
      </c>
      <c r="R109" s="71">
        <f t="shared" si="13"/>
        <v>0</v>
      </c>
      <c r="S109" s="53">
        <v>0</v>
      </c>
      <c r="T109" s="34">
        <f>(M109*S109)</f>
        <v>0</v>
      </c>
      <c r="U109" s="34">
        <f>N109+R109+T109</f>
        <v>0</v>
      </c>
      <c r="V109" s="53">
        <f>M109*200</f>
        <v>0</v>
      </c>
      <c r="W109" s="53">
        <v>0</v>
      </c>
      <c r="X109" s="53">
        <v>750</v>
      </c>
      <c r="Y109" s="52">
        <f t="shared" si="15"/>
        <v>0</v>
      </c>
      <c r="Z109" s="46">
        <v>0</v>
      </c>
      <c r="AA109" s="46"/>
      <c r="AB109" s="276">
        <f>V109+Y109+Z109</f>
        <v>0</v>
      </c>
      <c r="AC109" s="34">
        <f>AB109+U109</f>
        <v>0</v>
      </c>
      <c r="AD109" s="57" t="str">
        <f>A109</f>
        <v>611-PR</v>
      </c>
      <c r="AE109" s="74" t="s">
        <v>218</v>
      </c>
    </row>
    <row r="110" spans="1:31" s="31" customFormat="1" ht="52" customHeight="1" x14ac:dyDescent="0.2">
      <c r="A110" s="33" t="s">
        <v>219</v>
      </c>
      <c r="B110" s="33" t="s">
        <v>43</v>
      </c>
      <c r="C110" s="28" t="s">
        <v>33</v>
      </c>
      <c r="D110" s="28" t="s">
        <v>45</v>
      </c>
      <c r="E110" s="35" t="s">
        <v>65</v>
      </c>
      <c r="F110" s="35" t="s">
        <v>220</v>
      </c>
      <c r="G110" s="35" t="s">
        <v>221</v>
      </c>
      <c r="H110" s="220">
        <v>45</v>
      </c>
      <c r="I110" s="33" t="s">
        <v>48</v>
      </c>
      <c r="J110" s="51">
        <v>585</v>
      </c>
      <c r="K110" s="52">
        <v>17</v>
      </c>
      <c r="L110" s="52">
        <v>0</v>
      </c>
      <c r="M110" s="52">
        <f t="shared" si="11"/>
        <v>17</v>
      </c>
      <c r="N110" s="34">
        <f t="shared" si="12"/>
        <v>9945</v>
      </c>
      <c r="O110" s="53">
        <v>28</v>
      </c>
      <c r="P110" s="53">
        <v>100</v>
      </c>
      <c r="Q110" s="71">
        <v>0.4</v>
      </c>
      <c r="R110" s="71">
        <f t="shared" si="13"/>
        <v>1120</v>
      </c>
      <c r="S110" s="53">
        <v>300</v>
      </c>
      <c r="T110" s="34">
        <f>(M110*S110)</f>
        <v>5100</v>
      </c>
      <c r="U110" s="34">
        <f>N110+R110+T110</f>
        <v>16165</v>
      </c>
      <c r="V110" s="53">
        <f>M110*200</f>
        <v>3400</v>
      </c>
      <c r="W110" s="53">
        <v>1</v>
      </c>
      <c r="X110" s="53">
        <v>503</v>
      </c>
      <c r="Y110" s="52">
        <f t="shared" si="15"/>
        <v>503</v>
      </c>
      <c r="Z110" s="46">
        <v>0</v>
      </c>
      <c r="AA110" s="46"/>
      <c r="AB110" s="276">
        <f>V110+Y110+Z110</f>
        <v>3903</v>
      </c>
      <c r="AC110" s="34">
        <f>AB110+U110</f>
        <v>20068</v>
      </c>
      <c r="AD110" s="91" t="str">
        <f>A110</f>
        <v>612-A</v>
      </c>
      <c r="AE110" s="74" t="s">
        <v>223</v>
      </c>
    </row>
    <row r="111" spans="1:31" s="31" customFormat="1" ht="51" hidden="1" customHeight="1" x14ac:dyDescent="0.2">
      <c r="A111" s="33" t="s">
        <v>224</v>
      </c>
      <c r="B111" s="33"/>
      <c r="C111" s="28" t="s">
        <v>33</v>
      </c>
      <c r="D111" s="28" t="s">
        <v>108</v>
      </c>
      <c r="E111" s="35" t="s">
        <v>125</v>
      </c>
      <c r="F111" s="35" t="s">
        <v>85</v>
      </c>
      <c r="G111" s="35" t="s">
        <v>132</v>
      </c>
      <c r="H111" s="220">
        <v>45</v>
      </c>
      <c r="I111" s="33" t="s">
        <v>37</v>
      </c>
      <c r="J111" s="51">
        <v>1200</v>
      </c>
      <c r="K111" s="52">
        <v>0</v>
      </c>
      <c r="L111" s="52">
        <v>20</v>
      </c>
      <c r="M111" s="52">
        <f t="shared" si="11"/>
        <v>20</v>
      </c>
      <c r="N111" s="34">
        <f t="shared" si="12"/>
        <v>24000</v>
      </c>
      <c r="O111" s="53">
        <v>0</v>
      </c>
      <c r="P111" s="53">
        <v>0</v>
      </c>
      <c r="Q111" s="71">
        <v>0.4</v>
      </c>
      <c r="R111" s="54">
        <f t="shared" si="13"/>
        <v>0</v>
      </c>
      <c r="S111" s="34">
        <v>0</v>
      </c>
      <c r="T111" s="34">
        <f>(M111*S111)</f>
        <v>0</v>
      </c>
      <c r="U111" s="34">
        <f>N111+R111+T111</f>
        <v>24000</v>
      </c>
      <c r="V111" s="34">
        <f>M111*200</f>
        <v>4000</v>
      </c>
      <c r="W111" s="34">
        <v>14</v>
      </c>
      <c r="X111" s="34">
        <v>460</v>
      </c>
      <c r="Y111" s="52">
        <f t="shared" si="15"/>
        <v>6440</v>
      </c>
      <c r="Z111" s="52">
        <v>0</v>
      </c>
      <c r="AA111" s="52"/>
      <c r="AB111" s="34">
        <f>V111+Y111+Z111</f>
        <v>10440</v>
      </c>
      <c r="AC111" s="34">
        <f>AB111+U111</f>
        <v>34440</v>
      </c>
      <c r="AD111" s="91" t="str">
        <f>A111</f>
        <v>612-PR</v>
      </c>
      <c r="AE111" s="74"/>
    </row>
    <row r="112" spans="1:31" s="31" customFormat="1" ht="46" hidden="1" customHeight="1" x14ac:dyDescent="0.2">
      <c r="A112" s="33" t="s">
        <v>224</v>
      </c>
      <c r="B112" s="33" t="s">
        <v>637</v>
      </c>
      <c r="C112" s="28" t="s">
        <v>33</v>
      </c>
      <c r="D112" s="28" t="s">
        <v>108</v>
      </c>
      <c r="E112" s="35" t="s">
        <v>210</v>
      </c>
      <c r="F112" s="35" t="s">
        <v>220</v>
      </c>
      <c r="G112" s="35" t="s">
        <v>132</v>
      </c>
      <c r="H112" s="220">
        <v>45</v>
      </c>
      <c r="I112" s="33" t="s">
        <v>48</v>
      </c>
      <c r="J112" s="51">
        <v>585</v>
      </c>
      <c r="K112" s="52">
        <v>0</v>
      </c>
      <c r="L112" s="52">
        <v>0</v>
      </c>
      <c r="M112" s="52">
        <f t="shared" si="11"/>
        <v>0</v>
      </c>
      <c r="N112" s="34">
        <f t="shared" si="12"/>
        <v>0</v>
      </c>
      <c r="O112" s="53">
        <v>0</v>
      </c>
      <c r="P112" s="53">
        <v>181</v>
      </c>
      <c r="Q112" s="71">
        <v>0.4</v>
      </c>
      <c r="R112" s="54">
        <f t="shared" si="13"/>
        <v>0</v>
      </c>
      <c r="S112" s="34">
        <v>0</v>
      </c>
      <c r="T112" s="34">
        <f>(M112*S112)</f>
        <v>0</v>
      </c>
      <c r="U112" s="34">
        <f>N112+R112+T112</f>
        <v>0</v>
      </c>
      <c r="V112" s="34">
        <f>M112*200</f>
        <v>0</v>
      </c>
      <c r="W112" s="34">
        <v>0</v>
      </c>
      <c r="X112" s="34">
        <v>509</v>
      </c>
      <c r="Y112" s="52">
        <f t="shared" si="15"/>
        <v>0</v>
      </c>
      <c r="Z112" s="52">
        <v>0</v>
      </c>
      <c r="AA112" s="52"/>
      <c r="AB112" s="34">
        <f>V112+Y112+Z112</f>
        <v>0</v>
      </c>
      <c r="AC112" s="34">
        <f>AB112+U112</f>
        <v>0</v>
      </c>
      <c r="AD112" s="91" t="str">
        <f>A112</f>
        <v>612-PR</v>
      </c>
      <c r="AE112" s="74" t="s">
        <v>225</v>
      </c>
    </row>
    <row r="113" spans="1:31" s="31" customFormat="1" ht="38.25" customHeight="1" x14ac:dyDescent="0.2">
      <c r="A113" s="33" t="s">
        <v>224</v>
      </c>
      <c r="B113" s="33"/>
      <c r="C113" s="28" t="s">
        <v>33</v>
      </c>
      <c r="D113" s="28" t="s">
        <v>45</v>
      </c>
      <c r="E113" s="35" t="s">
        <v>143</v>
      </c>
      <c r="F113" s="35" t="s">
        <v>226</v>
      </c>
      <c r="G113" s="35" t="s">
        <v>132</v>
      </c>
      <c r="H113" s="220">
        <v>45</v>
      </c>
      <c r="I113" s="33" t="s">
        <v>37</v>
      </c>
      <c r="J113" s="51">
        <v>1200</v>
      </c>
      <c r="K113" s="52">
        <v>0</v>
      </c>
      <c r="L113" s="52">
        <v>17</v>
      </c>
      <c r="M113" s="52">
        <f t="shared" si="11"/>
        <v>17</v>
      </c>
      <c r="N113" s="34">
        <f t="shared" si="12"/>
        <v>20400</v>
      </c>
      <c r="O113" s="53">
        <v>0</v>
      </c>
      <c r="P113" s="53">
        <v>0</v>
      </c>
      <c r="Q113" s="71">
        <v>0.4</v>
      </c>
      <c r="R113" s="71">
        <f t="shared" si="13"/>
        <v>0</v>
      </c>
      <c r="S113" s="53">
        <v>0</v>
      </c>
      <c r="T113" s="34">
        <f>(M113*S113)</f>
        <v>0</v>
      </c>
      <c r="U113" s="34">
        <f>N113+R113+T113</f>
        <v>20400</v>
      </c>
      <c r="V113" s="34">
        <f>M113*200</f>
        <v>3400</v>
      </c>
      <c r="W113" s="34">
        <v>14</v>
      </c>
      <c r="X113" s="34">
        <v>160</v>
      </c>
      <c r="Y113" s="52">
        <f t="shared" si="15"/>
        <v>2240</v>
      </c>
      <c r="Z113" s="46">
        <v>0</v>
      </c>
      <c r="AA113" s="46"/>
      <c r="AB113" s="276">
        <f>V113+Y113+Z113</f>
        <v>5640</v>
      </c>
      <c r="AC113" s="34">
        <f>AB113+U113</f>
        <v>26040</v>
      </c>
      <c r="AD113" s="91" t="str">
        <f>A113</f>
        <v>612-PR</v>
      </c>
      <c r="AE113" s="74" t="s">
        <v>227</v>
      </c>
    </row>
    <row r="114" spans="1:31" s="31" customFormat="1" ht="52" customHeight="1" x14ac:dyDescent="0.2">
      <c r="A114" s="33" t="s">
        <v>224</v>
      </c>
      <c r="B114" s="33"/>
      <c r="C114" s="28" t="s">
        <v>33</v>
      </c>
      <c r="D114" s="28" t="s">
        <v>45</v>
      </c>
      <c r="E114" s="35" t="s">
        <v>228</v>
      </c>
      <c r="F114" s="35" t="s">
        <v>85</v>
      </c>
      <c r="G114" s="35" t="s">
        <v>221</v>
      </c>
      <c r="H114" s="220">
        <v>45</v>
      </c>
      <c r="I114" s="33" t="s">
        <v>37</v>
      </c>
      <c r="J114" s="51">
        <v>1200</v>
      </c>
      <c r="K114" s="52">
        <v>17</v>
      </c>
      <c r="L114" s="52">
        <v>0</v>
      </c>
      <c r="M114" s="52">
        <f t="shared" si="11"/>
        <v>17</v>
      </c>
      <c r="N114" s="34">
        <f t="shared" si="12"/>
        <v>20400</v>
      </c>
      <c r="O114" s="53">
        <v>0</v>
      </c>
      <c r="P114" s="53">
        <v>0</v>
      </c>
      <c r="Q114" s="71">
        <v>0.4</v>
      </c>
      <c r="R114" s="71">
        <f t="shared" si="13"/>
        <v>0</v>
      </c>
      <c r="S114" s="53">
        <v>0</v>
      </c>
      <c r="T114" s="34">
        <f>(M114*S114)</f>
        <v>0</v>
      </c>
      <c r="U114" s="34">
        <f>N114+R114+T114</f>
        <v>20400</v>
      </c>
      <c r="V114" s="34">
        <f>M114*200</f>
        <v>3400</v>
      </c>
      <c r="W114" s="34">
        <v>14</v>
      </c>
      <c r="X114" s="34">
        <v>425</v>
      </c>
      <c r="Y114" s="52">
        <f t="shared" si="15"/>
        <v>5950</v>
      </c>
      <c r="Z114" s="46">
        <v>0</v>
      </c>
      <c r="AA114" s="46"/>
      <c r="AB114" s="276">
        <f>V114+Y114+Z114</f>
        <v>9350</v>
      </c>
      <c r="AC114" s="34">
        <f>AB114+U114</f>
        <v>29750</v>
      </c>
      <c r="AD114" s="91" t="str">
        <f>A114</f>
        <v>612-PR</v>
      </c>
      <c r="AE114" s="74" t="s">
        <v>229</v>
      </c>
    </row>
    <row r="115" spans="1:31" s="31" customFormat="1" ht="36" customHeight="1" x14ac:dyDescent="0.2">
      <c r="A115" s="33" t="s">
        <v>224</v>
      </c>
      <c r="B115" s="33"/>
      <c r="C115" s="28" t="s">
        <v>33</v>
      </c>
      <c r="D115" s="28" t="s">
        <v>45</v>
      </c>
      <c r="E115" s="35" t="s">
        <v>65</v>
      </c>
      <c r="F115" s="35" t="s">
        <v>220</v>
      </c>
      <c r="G115" s="35" t="s">
        <v>221</v>
      </c>
      <c r="H115" s="220">
        <v>45</v>
      </c>
      <c r="I115" s="33" t="s">
        <v>48</v>
      </c>
      <c r="J115" s="51">
        <v>585</v>
      </c>
      <c r="K115" s="52">
        <v>0</v>
      </c>
      <c r="L115" s="52">
        <v>17</v>
      </c>
      <c r="M115" s="52">
        <f t="shared" si="11"/>
        <v>17</v>
      </c>
      <c r="N115" s="34">
        <f t="shared" si="12"/>
        <v>9945</v>
      </c>
      <c r="O115" s="53">
        <v>28</v>
      </c>
      <c r="P115" s="53">
        <v>100</v>
      </c>
      <c r="Q115" s="71">
        <v>0.4</v>
      </c>
      <c r="R115" s="71">
        <f t="shared" si="13"/>
        <v>1120</v>
      </c>
      <c r="S115" s="53">
        <v>300</v>
      </c>
      <c r="T115" s="34">
        <f>(M115*S115)</f>
        <v>5100</v>
      </c>
      <c r="U115" s="34">
        <f>N115+R115+T115</f>
        <v>16165</v>
      </c>
      <c r="V115" s="53">
        <f>M115*200</f>
        <v>3400</v>
      </c>
      <c r="W115" s="53">
        <v>1</v>
      </c>
      <c r="X115" s="53">
        <v>503</v>
      </c>
      <c r="Y115" s="52">
        <f t="shared" si="15"/>
        <v>503</v>
      </c>
      <c r="Z115" s="216">
        <v>0</v>
      </c>
      <c r="AA115" s="46"/>
      <c r="AB115" s="276">
        <f>V115+Y115+Z115</f>
        <v>3903</v>
      </c>
      <c r="AC115" s="34">
        <f>AB115+U115</f>
        <v>20068</v>
      </c>
      <c r="AD115" s="91" t="str">
        <f>A115</f>
        <v>612-PR</v>
      </c>
      <c r="AE115" s="74" t="s">
        <v>227</v>
      </c>
    </row>
    <row r="116" spans="1:31" s="31" customFormat="1" ht="36" customHeight="1" x14ac:dyDescent="0.2">
      <c r="A116" s="33" t="s">
        <v>224</v>
      </c>
      <c r="B116" s="33"/>
      <c r="C116" s="28" t="s">
        <v>33</v>
      </c>
      <c r="D116" s="28" t="s">
        <v>45</v>
      </c>
      <c r="E116" s="35" t="s">
        <v>156</v>
      </c>
      <c r="F116" s="35" t="s">
        <v>85</v>
      </c>
      <c r="G116" s="35" t="s">
        <v>132</v>
      </c>
      <c r="H116" s="220">
        <v>45</v>
      </c>
      <c r="I116" s="33" t="s">
        <v>172</v>
      </c>
      <c r="J116" s="51">
        <v>585</v>
      </c>
      <c r="K116" s="52">
        <v>0</v>
      </c>
      <c r="L116" s="52">
        <v>20</v>
      </c>
      <c r="M116" s="52">
        <f t="shared" si="11"/>
        <v>20</v>
      </c>
      <c r="N116" s="34">
        <f t="shared" si="12"/>
        <v>11700</v>
      </c>
      <c r="O116" s="53">
        <v>28</v>
      </c>
      <c r="P116" s="53">
        <v>8</v>
      </c>
      <c r="Q116" s="71">
        <v>0.4</v>
      </c>
      <c r="R116" s="54">
        <f t="shared" si="13"/>
        <v>89.600000000000009</v>
      </c>
      <c r="S116" s="34">
        <v>300</v>
      </c>
      <c r="T116" s="34">
        <f>(M116*S116)</f>
        <v>6000</v>
      </c>
      <c r="U116" s="34">
        <f>N116+R116+T116</f>
        <v>17789.599999999999</v>
      </c>
      <c r="V116" s="34">
        <f>M116*200</f>
        <v>4000</v>
      </c>
      <c r="W116" s="34">
        <v>1</v>
      </c>
      <c r="X116" s="34">
        <v>160</v>
      </c>
      <c r="Y116" s="52">
        <f t="shared" si="15"/>
        <v>160</v>
      </c>
      <c r="Z116" s="217">
        <v>0</v>
      </c>
      <c r="AA116" s="52"/>
      <c r="AB116" s="276">
        <f>V116+Y116+Z116</f>
        <v>4160</v>
      </c>
      <c r="AC116" s="34">
        <f>AB116+U116</f>
        <v>21949.599999999999</v>
      </c>
      <c r="AD116" s="91" t="str">
        <f>A116</f>
        <v>612-PR</v>
      </c>
      <c r="AE116" s="74"/>
    </row>
    <row r="117" spans="1:31" s="31" customFormat="1" ht="36" customHeight="1" x14ac:dyDescent="0.2">
      <c r="A117" s="33" t="s">
        <v>224</v>
      </c>
      <c r="B117" s="33" t="s">
        <v>600</v>
      </c>
      <c r="C117" s="28" t="s">
        <v>33</v>
      </c>
      <c r="D117" s="28" t="s">
        <v>45</v>
      </c>
      <c r="E117" s="35" t="s">
        <v>216</v>
      </c>
      <c r="F117" s="35" t="s">
        <v>85</v>
      </c>
      <c r="G117" s="35" t="s">
        <v>132</v>
      </c>
      <c r="H117" s="220">
        <v>45</v>
      </c>
      <c r="I117" s="33" t="s">
        <v>172</v>
      </c>
      <c r="J117" s="51">
        <v>585</v>
      </c>
      <c r="K117" s="52">
        <v>0</v>
      </c>
      <c r="L117" s="52">
        <v>20</v>
      </c>
      <c r="M117" s="52">
        <v>20</v>
      </c>
      <c r="N117" s="34">
        <v>11700</v>
      </c>
      <c r="O117" s="53">
        <v>28</v>
      </c>
      <c r="P117" s="53">
        <v>80</v>
      </c>
      <c r="Q117" s="71">
        <v>0.4</v>
      </c>
      <c r="R117" s="54">
        <f t="shared" si="13"/>
        <v>896</v>
      </c>
      <c r="S117" s="34">
        <v>300</v>
      </c>
      <c r="T117" s="34">
        <v>6000</v>
      </c>
      <c r="U117" s="34">
        <f>N117+R117+T117</f>
        <v>18596</v>
      </c>
      <c r="V117" s="34">
        <v>4000</v>
      </c>
      <c r="W117" s="34">
        <v>1</v>
      </c>
      <c r="X117" s="34">
        <v>709</v>
      </c>
      <c r="Y117" s="52">
        <f t="shared" si="15"/>
        <v>709</v>
      </c>
      <c r="Z117" s="217">
        <v>0</v>
      </c>
      <c r="AA117" s="34">
        <v>4160</v>
      </c>
      <c r="AB117" s="276">
        <f>V117+Y117+Z117</f>
        <v>4709</v>
      </c>
      <c r="AC117" s="34">
        <f>AB117+U117</f>
        <v>23305</v>
      </c>
      <c r="AD117" s="91" t="str">
        <f>A117</f>
        <v>612-PR</v>
      </c>
      <c r="AE117" s="74"/>
    </row>
    <row r="118" spans="1:31" s="31" customFormat="1" ht="36" customHeight="1" x14ac:dyDescent="0.2">
      <c r="A118" s="33" t="s">
        <v>224</v>
      </c>
      <c r="B118" s="33"/>
      <c r="C118" s="28" t="s">
        <v>33</v>
      </c>
      <c r="D118" s="28" t="s">
        <v>45</v>
      </c>
      <c r="E118" s="35" t="s">
        <v>148</v>
      </c>
      <c r="F118" s="35" t="s">
        <v>220</v>
      </c>
      <c r="G118" s="35" t="s">
        <v>221</v>
      </c>
      <c r="H118" s="220">
        <v>45</v>
      </c>
      <c r="I118" s="33" t="s">
        <v>48</v>
      </c>
      <c r="J118" s="51">
        <v>585</v>
      </c>
      <c r="K118" s="52">
        <v>0</v>
      </c>
      <c r="L118" s="52">
        <v>19</v>
      </c>
      <c r="M118" s="52">
        <f t="shared" si="11"/>
        <v>19</v>
      </c>
      <c r="N118" s="34">
        <f t="shared" si="12"/>
        <v>11115</v>
      </c>
      <c r="O118" s="53">
        <v>28</v>
      </c>
      <c r="P118" s="53">
        <v>14</v>
      </c>
      <c r="Q118" s="71">
        <v>0.4</v>
      </c>
      <c r="R118" s="71">
        <f t="shared" si="13"/>
        <v>156.80000000000001</v>
      </c>
      <c r="S118" s="53">
        <v>300</v>
      </c>
      <c r="T118" s="34">
        <f>(M118*S118)</f>
        <v>5700</v>
      </c>
      <c r="U118" s="34">
        <f>N118+R118+T118</f>
        <v>16971.8</v>
      </c>
      <c r="V118" s="53">
        <f>M118*200</f>
        <v>3800</v>
      </c>
      <c r="W118" s="53">
        <v>1</v>
      </c>
      <c r="X118" s="34">
        <v>160</v>
      </c>
      <c r="Y118" s="52">
        <f t="shared" si="15"/>
        <v>160</v>
      </c>
      <c r="Z118" s="216">
        <v>0</v>
      </c>
      <c r="AA118" s="46"/>
      <c r="AB118" s="276">
        <f>V118+Y118+Z118</f>
        <v>3960</v>
      </c>
      <c r="AC118" s="34">
        <f>AB118+U118</f>
        <v>20931.8</v>
      </c>
      <c r="AD118" s="91" t="str">
        <f>A118</f>
        <v>612-PR</v>
      </c>
      <c r="AE118" s="74" t="s">
        <v>233</v>
      </c>
    </row>
    <row r="119" spans="1:31" s="31" customFormat="1" ht="42" hidden="1" customHeight="1" x14ac:dyDescent="0.2">
      <c r="A119" s="33" t="s">
        <v>224</v>
      </c>
      <c r="B119" s="33"/>
      <c r="C119" s="28" t="s">
        <v>33</v>
      </c>
      <c r="D119" s="28" t="s">
        <v>50</v>
      </c>
      <c r="E119" s="35" t="s">
        <v>161</v>
      </c>
      <c r="F119" s="35" t="s">
        <v>234</v>
      </c>
      <c r="G119" s="35" t="s">
        <v>221</v>
      </c>
      <c r="H119" s="220">
        <v>45</v>
      </c>
      <c r="I119" s="33" t="s">
        <v>235</v>
      </c>
      <c r="J119" s="51">
        <v>765</v>
      </c>
      <c r="K119" s="52">
        <v>0</v>
      </c>
      <c r="L119" s="52">
        <v>17</v>
      </c>
      <c r="M119" s="52">
        <f t="shared" si="11"/>
        <v>17</v>
      </c>
      <c r="N119" s="34">
        <f t="shared" si="12"/>
        <v>13005</v>
      </c>
      <c r="O119" s="53">
        <v>14</v>
      </c>
      <c r="P119" s="53">
        <v>10</v>
      </c>
      <c r="Q119" s="71">
        <v>0.4</v>
      </c>
      <c r="R119" s="54">
        <f t="shared" si="13"/>
        <v>56</v>
      </c>
      <c r="S119" s="34">
        <v>300</v>
      </c>
      <c r="T119" s="34">
        <f>(M119*S119)</f>
        <v>5100</v>
      </c>
      <c r="U119" s="34">
        <f>N119+R119+T119</f>
        <v>18161</v>
      </c>
      <c r="V119" s="34">
        <f>M119*200</f>
        <v>3400</v>
      </c>
      <c r="W119" s="34">
        <v>14</v>
      </c>
      <c r="X119" s="34">
        <v>160</v>
      </c>
      <c r="Y119" s="52">
        <f t="shared" si="15"/>
        <v>2240</v>
      </c>
      <c r="Z119" s="52">
        <v>0</v>
      </c>
      <c r="AA119" s="52"/>
      <c r="AB119" s="34">
        <f>V119+Y119+Z119</f>
        <v>5640</v>
      </c>
      <c r="AC119" s="34">
        <f>AB119+U119</f>
        <v>23801</v>
      </c>
      <c r="AD119" s="91" t="str">
        <f>A119</f>
        <v>612-PR</v>
      </c>
      <c r="AE119" s="74" t="s">
        <v>237</v>
      </c>
    </row>
    <row r="120" spans="1:31" s="31" customFormat="1" ht="40.5" hidden="1" customHeight="1" x14ac:dyDescent="0.2">
      <c r="A120" s="33" t="s">
        <v>224</v>
      </c>
      <c r="B120" s="33"/>
      <c r="C120" s="28" t="s">
        <v>33</v>
      </c>
      <c r="D120" s="28" t="s">
        <v>34</v>
      </c>
      <c r="E120" s="89" t="s">
        <v>35</v>
      </c>
      <c r="F120" s="35" t="s">
        <v>226</v>
      </c>
      <c r="G120" s="35" t="s">
        <v>221</v>
      </c>
      <c r="H120" s="220">
        <v>45</v>
      </c>
      <c r="I120" s="33" t="s">
        <v>37</v>
      </c>
      <c r="J120" s="51">
        <v>1200</v>
      </c>
      <c r="K120" s="52">
        <v>17</v>
      </c>
      <c r="L120" s="52">
        <v>0</v>
      </c>
      <c r="M120" s="52">
        <f t="shared" si="11"/>
        <v>17</v>
      </c>
      <c r="N120" s="34">
        <f t="shared" si="12"/>
        <v>20400</v>
      </c>
      <c r="O120" s="53">
        <v>0</v>
      </c>
      <c r="P120" s="53">
        <v>88</v>
      </c>
      <c r="Q120" s="71">
        <v>0.4</v>
      </c>
      <c r="R120" s="54">
        <f t="shared" si="13"/>
        <v>0</v>
      </c>
      <c r="S120" s="34">
        <v>0</v>
      </c>
      <c r="T120" s="34">
        <f>(M120*S120)</f>
        <v>0</v>
      </c>
      <c r="U120" s="34">
        <f>N120+R120+T120</f>
        <v>20400</v>
      </c>
      <c r="V120" s="34">
        <f>M120*200</f>
        <v>3400</v>
      </c>
      <c r="W120" s="34">
        <v>9</v>
      </c>
      <c r="X120" s="34">
        <v>330</v>
      </c>
      <c r="Y120" s="52">
        <f t="shared" si="15"/>
        <v>2970</v>
      </c>
      <c r="Z120" s="46">
        <v>0</v>
      </c>
      <c r="AA120" s="46"/>
      <c r="AB120" s="34">
        <f>V120+Y120+Z120</f>
        <v>6370</v>
      </c>
      <c r="AC120" s="34">
        <f>AB120+U120</f>
        <v>26770</v>
      </c>
      <c r="AD120" s="91" t="str">
        <f>A120</f>
        <v>612-PR</v>
      </c>
      <c r="AE120" s="74"/>
    </row>
    <row r="121" spans="1:31" s="31" customFormat="1" ht="38" hidden="1" customHeight="1" x14ac:dyDescent="0.2">
      <c r="A121" s="178" t="s">
        <v>224</v>
      </c>
      <c r="B121" s="178" t="s">
        <v>756</v>
      </c>
      <c r="C121" s="179" t="s">
        <v>33</v>
      </c>
      <c r="D121" s="179" t="s">
        <v>34</v>
      </c>
      <c r="E121" s="187" t="s">
        <v>35</v>
      </c>
      <c r="F121" s="180" t="s">
        <v>85</v>
      </c>
      <c r="G121" s="180" t="s">
        <v>132</v>
      </c>
      <c r="H121" s="246">
        <v>45</v>
      </c>
      <c r="I121" s="178" t="s">
        <v>37</v>
      </c>
      <c r="J121" s="183">
        <v>1200</v>
      </c>
      <c r="K121" s="181">
        <v>17</v>
      </c>
      <c r="L121" s="181">
        <v>0</v>
      </c>
      <c r="M121" s="181">
        <f t="shared" si="11"/>
        <v>17</v>
      </c>
      <c r="N121" s="55">
        <f t="shared" si="12"/>
        <v>20400</v>
      </c>
      <c r="O121" s="182">
        <v>0</v>
      </c>
      <c r="P121" s="182">
        <v>88</v>
      </c>
      <c r="Q121" s="184">
        <v>0.4</v>
      </c>
      <c r="R121" s="185">
        <f t="shared" si="13"/>
        <v>0</v>
      </c>
      <c r="S121" s="55">
        <v>0</v>
      </c>
      <c r="T121" s="55">
        <f>(M121*S121)</f>
        <v>0</v>
      </c>
      <c r="U121" s="55">
        <f>N121+R121+T121</f>
        <v>20400</v>
      </c>
      <c r="V121" s="55">
        <f>M121*200</f>
        <v>3400</v>
      </c>
      <c r="W121" s="55">
        <v>14</v>
      </c>
      <c r="X121" s="55">
        <v>330</v>
      </c>
      <c r="Y121" s="181">
        <f t="shared" si="15"/>
        <v>4620</v>
      </c>
      <c r="Z121" s="189">
        <v>0</v>
      </c>
      <c r="AA121" s="189"/>
      <c r="AB121" s="55">
        <f>V121+Y121+Z121</f>
        <v>8020</v>
      </c>
      <c r="AC121" s="55">
        <f>AB121+U121</f>
        <v>28420</v>
      </c>
      <c r="AD121" s="244" t="str">
        <f>A121</f>
        <v>612-PR</v>
      </c>
      <c r="AE121" s="74"/>
    </row>
    <row r="122" spans="1:31" s="31" customFormat="1" ht="38" hidden="1" customHeight="1" x14ac:dyDescent="0.2">
      <c r="A122" s="178" t="s">
        <v>224</v>
      </c>
      <c r="B122" s="178" t="s">
        <v>761</v>
      </c>
      <c r="C122" s="179" t="s">
        <v>33</v>
      </c>
      <c r="D122" s="179" t="s">
        <v>272</v>
      </c>
      <c r="E122" s="187" t="s">
        <v>273</v>
      </c>
      <c r="F122" s="180" t="s">
        <v>85</v>
      </c>
      <c r="G122" s="180" t="s">
        <v>132</v>
      </c>
      <c r="H122" s="246">
        <v>45</v>
      </c>
      <c r="I122" s="178" t="s">
        <v>37</v>
      </c>
      <c r="J122" s="183">
        <v>1200</v>
      </c>
      <c r="K122" s="181">
        <v>0</v>
      </c>
      <c r="L122" s="181">
        <v>17</v>
      </c>
      <c r="M122" s="181">
        <f t="shared" si="11"/>
        <v>17</v>
      </c>
      <c r="N122" s="55">
        <f t="shared" si="12"/>
        <v>20400</v>
      </c>
      <c r="O122" s="182">
        <v>0</v>
      </c>
      <c r="P122" s="182">
        <v>0</v>
      </c>
      <c r="Q122" s="184">
        <v>0.4</v>
      </c>
      <c r="R122" s="185">
        <f t="shared" si="13"/>
        <v>0</v>
      </c>
      <c r="S122" s="55">
        <v>0</v>
      </c>
      <c r="T122" s="55">
        <f>(M122*S122)</f>
        <v>0</v>
      </c>
      <c r="U122" s="55">
        <f>N122+R122+T122</f>
        <v>20400</v>
      </c>
      <c r="V122" s="55">
        <f>M122*200</f>
        <v>3400</v>
      </c>
      <c r="W122" s="55">
        <v>14</v>
      </c>
      <c r="X122" s="55">
        <v>550</v>
      </c>
      <c r="Y122" s="181">
        <f t="shared" si="15"/>
        <v>7700</v>
      </c>
      <c r="Z122" s="189">
        <v>0</v>
      </c>
      <c r="AA122" s="189"/>
      <c r="AB122" s="55">
        <f>V122+Y122+Z122</f>
        <v>11100</v>
      </c>
      <c r="AC122" s="55">
        <f>AB122+U122</f>
        <v>31500</v>
      </c>
      <c r="AD122" s="244" t="str">
        <f>A122</f>
        <v>612-PR</v>
      </c>
      <c r="AE122" s="74"/>
    </row>
    <row r="123" spans="1:31" s="31" customFormat="1" ht="35.25" hidden="1" customHeight="1" x14ac:dyDescent="0.2">
      <c r="A123" s="33" t="s">
        <v>224</v>
      </c>
      <c r="B123" s="33"/>
      <c r="C123" s="28" t="s">
        <v>33</v>
      </c>
      <c r="D123" s="28" t="s">
        <v>34</v>
      </c>
      <c r="E123" s="35" t="s">
        <v>170</v>
      </c>
      <c r="F123" s="35" t="s">
        <v>85</v>
      </c>
      <c r="G123" s="35" t="s">
        <v>221</v>
      </c>
      <c r="H123" s="220">
        <v>45</v>
      </c>
      <c r="I123" s="33" t="s">
        <v>37</v>
      </c>
      <c r="J123" s="51">
        <v>1200</v>
      </c>
      <c r="K123" s="52">
        <v>17</v>
      </c>
      <c r="L123" s="52">
        <v>0</v>
      </c>
      <c r="M123" s="52">
        <f t="shared" si="11"/>
        <v>17</v>
      </c>
      <c r="N123" s="34">
        <f t="shared" si="12"/>
        <v>20400</v>
      </c>
      <c r="O123" s="53">
        <v>0</v>
      </c>
      <c r="P123" s="53">
        <v>256</v>
      </c>
      <c r="Q123" s="71">
        <v>0.4</v>
      </c>
      <c r="R123" s="54">
        <f t="shared" si="13"/>
        <v>0</v>
      </c>
      <c r="S123" s="34">
        <v>0</v>
      </c>
      <c r="T123" s="34">
        <f>(M123*S123)</f>
        <v>0</v>
      </c>
      <c r="U123" s="34">
        <f>N123+R123+T123</f>
        <v>20400</v>
      </c>
      <c r="V123" s="34">
        <f>M123*200</f>
        <v>3400</v>
      </c>
      <c r="W123" s="34">
        <v>11</v>
      </c>
      <c r="X123" s="34">
        <v>215</v>
      </c>
      <c r="Y123" s="52">
        <f t="shared" si="15"/>
        <v>2365</v>
      </c>
      <c r="Z123" s="46">
        <v>0</v>
      </c>
      <c r="AA123" s="46"/>
      <c r="AB123" s="34">
        <f>V123+Y123+Z123</f>
        <v>5765</v>
      </c>
      <c r="AC123" s="34">
        <f>AB123+U123</f>
        <v>26165</v>
      </c>
      <c r="AD123" s="91" t="str">
        <f>A123</f>
        <v>612-PR</v>
      </c>
      <c r="AE123" s="74" t="s">
        <v>238</v>
      </c>
    </row>
    <row r="124" spans="1:31" s="31" customFormat="1" ht="41.25" hidden="1" customHeight="1" x14ac:dyDescent="0.2">
      <c r="A124" s="62" t="s">
        <v>239</v>
      </c>
      <c r="B124" s="62"/>
      <c r="C124" s="63" t="s">
        <v>33</v>
      </c>
      <c r="D124" s="63" t="s">
        <v>108</v>
      </c>
      <c r="E124" s="37" t="s">
        <v>240</v>
      </c>
      <c r="F124" s="37" t="s">
        <v>205</v>
      </c>
      <c r="G124" s="37" t="s">
        <v>241</v>
      </c>
      <c r="H124" s="245">
        <v>60</v>
      </c>
      <c r="I124" s="62" t="s">
        <v>48</v>
      </c>
      <c r="J124" s="39">
        <v>585</v>
      </c>
      <c r="K124" s="40">
        <v>0</v>
      </c>
      <c r="L124" s="40">
        <v>0</v>
      </c>
      <c r="M124" s="40">
        <f t="shared" si="11"/>
        <v>0</v>
      </c>
      <c r="N124" s="41">
        <f t="shared" si="12"/>
        <v>0</v>
      </c>
      <c r="O124" s="42">
        <v>0</v>
      </c>
      <c r="P124" s="42">
        <v>148</v>
      </c>
      <c r="Q124" s="67">
        <v>0.4</v>
      </c>
      <c r="R124" s="43">
        <f t="shared" si="13"/>
        <v>0</v>
      </c>
      <c r="S124" s="42">
        <v>0</v>
      </c>
      <c r="T124" s="41">
        <v>0</v>
      </c>
      <c r="U124" s="41">
        <f>N124+R124+T124</f>
        <v>0</v>
      </c>
      <c r="V124" s="41">
        <f>M124*200</f>
        <v>0</v>
      </c>
      <c r="W124" s="41">
        <v>0</v>
      </c>
      <c r="X124" s="41">
        <v>509</v>
      </c>
      <c r="Y124" s="40">
        <f t="shared" si="15"/>
        <v>0</v>
      </c>
      <c r="Z124" s="45">
        <v>0</v>
      </c>
      <c r="AA124" s="46"/>
      <c r="AB124" s="41">
        <f>V124+Y124+Z124</f>
        <v>0</v>
      </c>
      <c r="AC124" s="41">
        <f>AB124+U124</f>
        <v>0</v>
      </c>
      <c r="AD124" s="97" t="str">
        <f>A124</f>
        <v>613-PR</v>
      </c>
      <c r="AE124" s="101" t="s">
        <v>243</v>
      </c>
    </row>
    <row r="125" spans="1:31" s="31" customFormat="1" ht="46" hidden="1" customHeight="1" x14ac:dyDescent="0.2">
      <c r="A125" s="62" t="s">
        <v>239</v>
      </c>
      <c r="B125" s="62"/>
      <c r="C125" s="63" t="s">
        <v>33</v>
      </c>
      <c r="D125" s="63" t="s">
        <v>108</v>
      </c>
      <c r="E125" s="37" t="s">
        <v>210</v>
      </c>
      <c r="F125" s="37" t="s">
        <v>244</v>
      </c>
      <c r="G125" s="37" t="s">
        <v>241</v>
      </c>
      <c r="H125" s="245">
        <v>60</v>
      </c>
      <c r="I125" s="62" t="s">
        <v>48</v>
      </c>
      <c r="J125" s="39">
        <v>585</v>
      </c>
      <c r="K125" s="40">
        <v>0</v>
      </c>
      <c r="L125" s="40">
        <v>0</v>
      </c>
      <c r="M125" s="40">
        <f t="shared" si="11"/>
        <v>0</v>
      </c>
      <c r="N125" s="41">
        <f t="shared" si="12"/>
        <v>0</v>
      </c>
      <c r="O125" s="42">
        <v>0</v>
      </c>
      <c r="P125" s="42">
        <v>181</v>
      </c>
      <c r="Q125" s="67">
        <v>0.4</v>
      </c>
      <c r="R125" s="43">
        <f t="shared" si="13"/>
        <v>0</v>
      </c>
      <c r="S125" s="42">
        <v>0</v>
      </c>
      <c r="T125" s="41">
        <v>0</v>
      </c>
      <c r="U125" s="41">
        <f>N125+R125+T125</f>
        <v>0</v>
      </c>
      <c r="V125" s="41">
        <f>M125*200</f>
        <v>0</v>
      </c>
      <c r="W125" s="41">
        <v>0</v>
      </c>
      <c r="X125" s="41">
        <v>509</v>
      </c>
      <c r="Y125" s="40">
        <f t="shared" si="15"/>
        <v>0</v>
      </c>
      <c r="Z125" s="45">
        <v>0</v>
      </c>
      <c r="AA125" s="45"/>
      <c r="AB125" s="41">
        <f>V125+Y125+Z125</f>
        <v>0</v>
      </c>
      <c r="AC125" s="41">
        <f>AB125+U125</f>
        <v>0</v>
      </c>
      <c r="AD125" s="91" t="str">
        <f>A125</f>
        <v>613-PR</v>
      </c>
      <c r="AE125" s="74"/>
    </row>
    <row r="126" spans="1:31" s="31" customFormat="1" ht="37.5" customHeight="1" x14ac:dyDescent="0.2">
      <c r="A126" s="33" t="s">
        <v>239</v>
      </c>
      <c r="B126" s="33"/>
      <c r="C126" s="28" t="s">
        <v>33</v>
      </c>
      <c r="D126" s="28" t="s">
        <v>45</v>
      </c>
      <c r="E126" s="35" t="s">
        <v>246</v>
      </c>
      <c r="F126" s="35" t="s">
        <v>196</v>
      </c>
      <c r="G126" s="35" t="s">
        <v>241</v>
      </c>
      <c r="H126" s="220">
        <v>60</v>
      </c>
      <c r="I126" s="33" t="s">
        <v>48</v>
      </c>
      <c r="J126" s="51">
        <v>585</v>
      </c>
      <c r="K126" s="52">
        <v>22</v>
      </c>
      <c r="L126" s="52">
        <v>0</v>
      </c>
      <c r="M126" s="52">
        <f t="shared" si="11"/>
        <v>22</v>
      </c>
      <c r="N126" s="34">
        <f t="shared" si="12"/>
        <v>12870</v>
      </c>
      <c r="O126" s="53">
        <v>36</v>
      </c>
      <c r="P126" s="53">
        <v>22</v>
      </c>
      <c r="Q126" s="71">
        <v>0.4</v>
      </c>
      <c r="R126" s="54">
        <f t="shared" si="13"/>
        <v>316.8</v>
      </c>
      <c r="S126" s="34">
        <v>0</v>
      </c>
      <c r="T126" s="34">
        <v>0</v>
      </c>
      <c r="U126" s="34">
        <f>N126+R126+T126</f>
        <v>13186.8</v>
      </c>
      <c r="V126" s="34">
        <f>M126*200</f>
        <v>4400</v>
      </c>
      <c r="W126" s="34">
        <v>6</v>
      </c>
      <c r="X126" s="34">
        <v>160</v>
      </c>
      <c r="Y126" s="52">
        <f t="shared" si="15"/>
        <v>960</v>
      </c>
      <c r="Z126" s="46">
        <v>0</v>
      </c>
      <c r="AA126" s="46"/>
      <c r="AB126" s="276">
        <f>V126+Y126+Z126</f>
        <v>5360</v>
      </c>
      <c r="AC126" s="34">
        <f>AB126+U126</f>
        <v>18546.8</v>
      </c>
      <c r="AD126" s="91" t="str">
        <f>A126</f>
        <v>613-PR</v>
      </c>
      <c r="AE126" s="74"/>
    </row>
    <row r="127" spans="1:31" s="31" customFormat="1" ht="35.25" customHeight="1" x14ac:dyDescent="0.2">
      <c r="A127" s="33" t="s">
        <v>239</v>
      </c>
      <c r="B127" s="33" t="s">
        <v>598</v>
      </c>
      <c r="C127" s="28" t="s">
        <v>33</v>
      </c>
      <c r="D127" s="28" t="s">
        <v>45</v>
      </c>
      <c r="E127" s="35" t="s">
        <v>156</v>
      </c>
      <c r="F127" s="35" t="s">
        <v>196</v>
      </c>
      <c r="G127" s="35" t="s">
        <v>241</v>
      </c>
      <c r="H127" s="220">
        <v>60</v>
      </c>
      <c r="I127" s="33" t="s">
        <v>48</v>
      </c>
      <c r="J127" s="51">
        <v>585</v>
      </c>
      <c r="K127" s="52">
        <v>0</v>
      </c>
      <c r="L127" s="52">
        <v>0</v>
      </c>
      <c r="M127" s="52">
        <f t="shared" si="11"/>
        <v>0</v>
      </c>
      <c r="N127" s="34">
        <f t="shared" si="12"/>
        <v>0</v>
      </c>
      <c r="O127" s="53">
        <v>0</v>
      </c>
      <c r="P127" s="53">
        <v>8</v>
      </c>
      <c r="Q127" s="71">
        <v>0.4</v>
      </c>
      <c r="R127" s="54">
        <f t="shared" si="13"/>
        <v>0</v>
      </c>
      <c r="S127" s="34">
        <v>0</v>
      </c>
      <c r="T127" s="34">
        <v>0</v>
      </c>
      <c r="U127" s="34">
        <f>N127+R127+T127</f>
        <v>0</v>
      </c>
      <c r="V127" s="34">
        <f>M127*200</f>
        <v>0</v>
      </c>
      <c r="W127" s="34">
        <v>0</v>
      </c>
      <c r="X127" s="34">
        <v>160</v>
      </c>
      <c r="Y127" s="52">
        <f t="shared" si="15"/>
        <v>0</v>
      </c>
      <c r="Z127" s="46">
        <v>0</v>
      </c>
      <c r="AA127" s="46"/>
      <c r="AB127" s="276">
        <f>V127+Y127+Z127</f>
        <v>0</v>
      </c>
      <c r="AC127" s="34">
        <f>AB127+U127</f>
        <v>0</v>
      </c>
      <c r="AD127" s="91" t="str">
        <f>A127</f>
        <v>613-PR</v>
      </c>
      <c r="AE127" s="74"/>
    </row>
    <row r="128" spans="1:31" s="31" customFormat="1" ht="36.75" customHeight="1" x14ac:dyDescent="0.2">
      <c r="A128" s="62" t="s">
        <v>239</v>
      </c>
      <c r="B128" s="62"/>
      <c r="C128" s="63" t="s">
        <v>33</v>
      </c>
      <c r="D128" s="63" t="s">
        <v>45</v>
      </c>
      <c r="E128" s="37" t="s">
        <v>249</v>
      </c>
      <c r="F128" s="37" t="s">
        <v>196</v>
      </c>
      <c r="G128" s="37" t="s">
        <v>241</v>
      </c>
      <c r="H128" s="245">
        <v>60</v>
      </c>
      <c r="I128" s="62" t="s">
        <v>48</v>
      </c>
      <c r="J128" s="39">
        <v>585</v>
      </c>
      <c r="K128" s="40">
        <v>0</v>
      </c>
      <c r="L128" s="40">
        <v>0</v>
      </c>
      <c r="M128" s="40">
        <f t="shared" si="11"/>
        <v>0</v>
      </c>
      <c r="N128" s="41">
        <f t="shared" si="12"/>
        <v>0</v>
      </c>
      <c r="O128" s="42">
        <v>0</v>
      </c>
      <c r="P128" s="42">
        <v>0</v>
      </c>
      <c r="Q128" s="67">
        <v>0.4</v>
      </c>
      <c r="R128" s="43">
        <f t="shared" si="13"/>
        <v>0</v>
      </c>
      <c r="S128" s="41">
        <v>0</v>
      </c>
      <c r="T128" s="41">
        <v>0</v>
      </c>
      <c r="U128" s="41">
        <f>N128+R128+T128</f>
        <v>0</v>
      </c>
      <c r="V128" s="41">
        <f>M128*200</f>
        <v>0</v>
      </c>
      <c r="W128" s="41">
        <v>0</v>
      </c>
      <c r="X128" s="41">
        <v>385</v>
      </c>
      <c r="Y128" s="40">
        <f t="shared" si="15"/>
        <v>0</v>
      </c>
      <c r="Z128" s="45">
        <v>0</v>
      </c>
      <c r="AA128" s="46"/>
      <c r="AB128" s="277">
        <f>V128+Y128+Z128</f>
        <v>0</v>
      </c>
      <c r="AC128" s="41">
        <f>AB128+U128</f>
        <v>0</v>
      </c>
      <c r="AD128" s="97" t="str">
        <f>A128</f>
        <v>613-PR</v>
      </c>
      <c r="AE128" s="101" t="s">
        <v>251</v>
      </c>
    </row>
    <row r="129" spans="1:31" s="31" customFormat="1" ht="36.75" customHeight="1" x14ac:dyDescent="0.2">
      <c r="A129" s="33" t="s">
        <v>239</v>
      </c>
      <c r="B129" s="33"/>
      <c r="C129" s="28" t="s">
        <v>33</v>
      </c>
      <c r="D129" s="28" t="s">
        <v>45</v>
      </c>
      <c r="E129" s="35" t="s">
        <v>69</v>
      </c>
      <c r="F129" s="35" t="s">
        <v>252</v>
      </c>
      <c r="G129" s="35" t="s">
        <v>241</v>
      </c>
      <c r="H129" s="220">
        <v>60</v>
      </c>
      <c r="I129" s="33" t="s">
        <v>48</v>
      </c>
      <c r="J129" s="51">
        <v>585</v>
      </c>
      <c r="K129" s="52">
        <v>0</v>
      </c>
      <c r="L129" s="52">
        <v>17</v>
      </c>
      <c r="M129" s="52">
        <f t="shared" si="11"/>
        <v>17</v>
      </c>
      <c r="N129" s="34">
        <f t="shared" si="12"/>
        <v>9945</v>
      </c>
      <c r="O129" s="53">
        <v>36</v>
      </c>
      <c r="P129" s="53">
        <v>72</v>
      </c>
      <c r="Q129" s="71">
        <v>0.4</v>
      </c>
      <c r="R129" s="54">
        <f t="shared" si="13"/>
        <v>1036.8</v>
      </c>
      <c r="S129" s="34">
        <v>0</v>
      </c>
      <c r="T129" s="34">
        <f>(M129*S129)</f>
        <v>0</v>
      </c>
      <c r="U129" s="34">
        <f>N129+R129+T129</f>
        <v>10981.8</v>
      </c>
      <c r="V129" s="34">
        <f>M129*200</f>
        <v>3400</v>
      </c>
      <c r="W129" s="34">
        <v>6</v>
      </c>
      <c r="X129" s="34">
        <v>260</v>
      </c>
      <c r="Y129" s="52">
        <f t="shared" si="15"/>
        <v>1560</v>
      </c>
      <c r="Z129" s="46">
        <v>0</v>
      </c>
      <c r="AA129" s="46"/>
      <c r="AB129" s="276">
        <f>V129+Y129+Z129</f>
        <v>4960</v>
      </c>
      <c r="AC129" s="34">
        <f>AB129+U129</f>
        <v>15941.8</v>
      </c>
      <c r="AD129" s="91" t="str">
        <f>A129</f>
        <v>613-PR</v>
      </c>
      <c r="AE129" s="74"/>
    </row>
    <row r="130" spans="1:31" s="31" customFormat="1" ht="36.75" customHeight="1" x14ac:dyDescent="0.2">
      <c r="A130" s="33" t="s">
        <v>239</v>
      </c>
      <c r="B130" s="33"/>
      <c r="C130" s="28" t="s">
        <v>33</v>
      </c>
      <c r="D130" s="28" t="s">
        <v>45</v>
      </c>
      <c r="E130" s="35" t="s">
        <v>153</v>
      </c>
      <c r="F130" s="35" t="s">
        <v>196</v>
      </c>
      <c r="G130" s="35" t="s">
        <v>253</v>
      </c>
      <c r="H130" s="220">
        <v>45</v>
      </c>
      <c r="I130" s="33" t="s">
        <v>48</v>
      </c>
      <c r="J130" s="51">
        <v>585</v>
      </c>
      <c r="K130" s="52">
        <v>0</v>
      </c>
      <c r="L130" s="52">
        <v>18</v>
      </c>
      <c r="M130" s="52">
        <f t="shared" si="11"/>
        <v>18</v>
      </c>
      <c r="N130" s="34">
        <f t="shared" si="12"/>
        <v>10530</v>
      </c>
      <c r="O130" s="53">
        <v>28</v>
      </c>
      <c r="P130" s="53">
        <v>31</v>
      </c>
      <c r="Q130" s="71">
        <v>0.4</v>
      </c>
      <c r="R130" s="54">
        <f t="shared" si="13"/>
        <v>347.2</v>
      </c>
      <c r="S130" s="34">
        <v>0</v>
      </c>
      <c r="T130" s="34">
        <f>(M130*S130)</f>
        <v>0</v>
      </c>
      <c r="U130" s="34">
        <f>N130+R130+T130</f>
        <v>10877.2</v>
      </c>
      <c r="V130" s="34">
        <f>M130*200</f>
        <v>3600</v>
      </c>
      <c r="W130" s="34">
        <v>4</v>
      </c>
      <c r="X130" s="34">
        <v>160</v>
      </c>
      <c r="Y130" s="52">
        <f t="shared" si="15"/>
        <v>640</v>
      </c>
      <c r="Z130" s="52">
        <v>0</v>
      </c>
      <c r="AA130" s="52"/>
      <c r="AB130" s="276">
        <f>V130+Y130+Z130</f>
        <v>4240</v>
      </c>
      <c r="AC130" s="34">
        <f>AB130+U130</f>
        <v>15117.2</v>
      </c>
      <c r="AD130" s="91" t="str">
        <f>A130</f>
        <v>613-PR</v>
      </c>
      <c r="AE130" s="74"/>
    </row>
    <row r="131" spans="1:31" s="31" customFormat="1" ht="37.5" hidden="1" customHeight="1" x14ac:dyDescent="0.2">
      <c r="A131" s="33" t="s">
        <v>239</v>
      </c>
      <c r="B131" s="33"/>
      <c r="C131" s="28" t="s">
        <v>33</v>
      </c>
      <c r="D131" s="28" t="s">
        <v>34</v>
      </c>
      <c r="E131" s="35" t="s">
        <v>177</v>
      </c>
      <c r="F131" s="35" t="s">
        <v>196</v>
      </c>
      <c r="G131" s="35" t="s">
        <v>253</v>
      </c>
      <c r="H131" s="220">
        <v>45</v>
      </c>
      <c r="I131" s="33" t="s">
        <v>48</v>
      </c>
      <c r="J131" s="51">
        <v>585</v>
      </c>
      <c r="K131" s="52">
        <v>0</v>
      </c>
      <c r="L131" s="52">
        <v>25</v>
      </c>
      <c r="M131" s="52">
        <f t="shared" si="11"/>
        <v>25</v>
      </c>
      <c r="N131" s="34">
        <f t="shared" si="12"/>
        <v>14625</v>
      </c>
      <c r="O131" s="53">
        <v>28</v>
      </c>
      <c r="P131" s="53">
        <v>88</v>
      </c>
      <c r="Q131" s="71">
        <v>0.4</v>
      </c>
      <c r="R131" s="54">
        <f t="shared" si="13"/>
        <v>985.60000000000014</v>
      </c>
      <c r="S131" s="34">
        <v>0</v>
      </c>
      <c r="T131" s="34">
        <f>(M131*S131)</f>
        <v>0</v>
      </c>
      <c r="U131" s="34">
        <f>N131+R131+T131</f>
        <v>15610.6</v>
      </c>
      <c r="V131" s="34">
        <f>M131*200</f>
        <v>5000</v>
      </c>
      <c r="W131" s="34">
        <v>4</v>
      </c>
      <c r="X131" s="34">
        <v>420</v>
      </c>
      <c r="Y131" s="52">
        <f t="shared" si="15"/>
        <v>1680</v>
      </c>
      <c r="Z131" s="46">
        <v>0</v>
      </c>
      <c r="AA131" s="46"/>
      <c r="AB131" s="34">
        <f>V131+Y131+Z131</f>
        <v>6680</v>
      </c>
      <c r="AC131" s="34">
        <f>AB131+U131</f>
        <v>22290.6</v>
      </c>
      <c r="AD131" s="91" t="str">
        <f>A131</f>
        <v>613-PR</v>
      </c>
      <c r="AE131" s="74" t="s">
        <v>256</v>
      </c>
    </row>
    <row r="132" spans="1:31" s="31" customFormat="1" ht="35.25" customHeight="1" x14ac:dyDescent="0.2">
      <c r="A132" s="33" t="s">
        <v>257</v>
      </c>
      <c r="B132" s="33"/>
      <c r="C132" s="28" t="s">
        <v>33</v>
      </c>
      <c r="D132" s="28" t="s">
        <v>45</v>
      </c>
      <c r="E132" s="35" t="s">
        <v>246</v>
      </c>
      <c r="F132" s="35" t="s">
        <v>47</v>
      </c>
      <c r="G132" s="35" t="s">
        <v>258</v>
      </c>
      <c r="H132" s="220">
        <v>45</v>
      </c>
      <c r="I132" s="33" t="s">
        <v>48</v>
      </c>
      <c r="J132" s="51">
        <v>585</v>
      </c>
      <c r="K132" s="52">
        <v>19</v>
      </c>
      <c r="L132" s="52">
        <v>0</v>
      </c>
      <c r="M132" s="52">
        <f t="shared" si="11"/>
        <v>19</v>
      </c>
      <c r="N132" s="34">
        <f t="shared" si="12"/>
        <v>11115</v>
      </c>
      <c r="O132" s="53">
        <v>28</v>
      </c>
      <c r="P132" s="53">
        <v>22</v>
      </c>
      <c r="Q132" s="71">
        <v>0.4</v>
      </c>
      <c r="R132" s="71">
        <f t="shared" si="13"/>
        <v>246.40000000000003</v>
      </c>
      <c r="S132" s="53">
        <v>385</v>
      </c>
      <c r="T132" s="34">
        <f>(M132*S132)</f>
        <v>7315</v>
      </c>
      <c r="U132" s="34">
        <f>N132+R132+T132</f>
        <v>18676.400000000001</v>
      </c>
      <c r="V132" s="34">
        <f>M132*200</f>
        <v>3800</v>
      </c>
      <c r="W132" s="34">
        <v>1</v>
      </c>
      <c r="X132" s="34">
        <v>160</v>
      </c>
      <c r="Y132" s="52">
        <f t="shared" si="15"/>
        <v>160</v>
      </c>
      <c r="Z132" s="46">
        <v>0</v>
      </c>
      <c r="AA132" s="46"/>
      <c r="AB132" s="276">
        <f>V132+Y132+Z132</f>
        <v>3960</v>
      </c>
      <c r="AC132" s="34">
        <f>AB132+U132</f>
        <v>22636.400000000001</v>
      </c>
      <c r="AD132" s="91" t="str">
        <f>A132</f>
        <v>615-PR</v>
      </c>
      <c r="AE132" s="74"/>
    </row>
    <row r="133" spans="1:31" s="31" customFormat="1" ht="38.25" customHeight="1" x14ac:dyDescent="0.2">
      <c r="A133" s="33" t="s">
        <v>257</v>
      </c>
      <c r="B133" s="33"/>
      <c r="C133" s="28" t="s">
        <v>33</v>
      </c>
      <c r="D133" s="28" t="s">
        <v>45</v>
      </c>
      <c r="E133" s="35" t="s">
        <v>228</v>
      </c>
      <c r="F133" s="35" t="s">
        <v>140</v>
      </c>
      <c r="G133" s="35" t="s">
        <v>141</v>
      </c>
      <c r="H133" s="220">
        <v>45</v>
      </c>
      <c r="I133" s="33" t="s">
        <v>37</v>
      </c>
      <c r="J133" s="51">
        <v>1200</v>
      </c>
      <c r="K133" s="52">
        <v>17</v>
      </c>
      <c r="L133" s="52">
        <v>0</v>
      </c>
      <c r="M133" s="52">
        <f t="shared" si="11"/>
        <v>17</v>
      </c>
      <c r="N133" s="34">
        <f t="shared" si="12"/>
        <v>20400</v>
      </c>
      <c r="O133" s="53">
        <v>0</v>
      </c>
      <c r="P133" s="53">
        <v>0</v>
      </c>
      <c r="Q133" s="71">
        <v>0.4</v>
      </c>
      <c r="R133" s="71">
        <f t="shared" si="13"/>
        <v>0</v>
      </c>
      <c r="S133" s="53">
        <v>0</v>
      </c>
      <c r="T133" s="34">
        <f>(M133*S133)</f>
        <v>0</v>
      </c>
      <c r="U133" s="34">
        <f>N133+R133+T133</f>
        <v>20400</v>
      </c>
      <c r="V133" s="34">
        <f>M133*200</f>
        <v>3400</v>
      </c>
      <c r="W133" s="34">
        <v>14</v>
      </c>
      <c r="X133" s="34">
        <v>425</v>
      </c>
      <c r="Y133" s="52">
        <f t="shared" si="15"/>
        <v>5950</v>
      </c>
      <c r="Z133" s="46">
        <v>0</v>
      </c>
      <c r="AA133" s="46"/>
      <c r="AB133" s="276">
        <f>V133+Y133+Z133</f>
        <v>9350</v>
      </c>
      <c r="AC133" s="34">
        <f>AB133+U133</f>
        <v>29750</v>
      </c>
      <c r="AD133" s="91" t="str">
        <f>A133</f>
        <v>615-PR</v>
      </c>
      <c r="AE133" s="74"/>
    </row>
    <row r="134" spans="1:31" s="31" customFormat="1" ht="37" customHeight="1" x14ac:dyDescent="0.2">
      <c r="A134" s="33" t="s">
        <v>257</v>
      </c>
      <c r="B134" s="33" t="s">
        <v>595</v>
      </c>
      <c r="C134" s="28" t="s">
        <v>33</v>
      </c>
      <c r="D134" s="28" t="s">
        <v>45</v>
      </c>
      <c r="E134" s="35" t="s">
        <v>143</v>
      </c>
      <c r="F134" s="35" t="s">
        <v>102</v>
      </c>
      <c r="G134" s="35" t="s">
        <v>135</v>
      </c>
      <c r="H134" s="220">
        <v>45</v>
      </c>
      <c r="I134" s="33" t="s">
        <v>37</v>
      </c>
      <c r="J134" s="51">
        <v>1200</v>
      </c>
      <c r="K134" s="52">
        <v>17</v>
      </c>
      <c r="L134" s="52">
        <v>0</v>
      </c>
      <c r="M134" s="52">
        <f t="shared" si="11"/>
        <v>17</v>
      </c>
      <c r="N134" s="34">
        <f t="shared" si="12"/>
        <v>20400</v>
      </c>
      <c r="O134" s="53">
        <v>0</v>
      </c>
      <c r="P134" s="53">
        <v>0</v>
      </c>
      <c r="Q134" s="71">
        <v>0.4</v>
      </c>
      <c r="R134" s="71">
        <f t="shared" si="13"/>
        <v>0</v>
      </c>
      <c r="S134" s="53">
        <v>0</v>
      </c>
      <c r="T134" s="34">
        <f>(M134*S134)</f>
        <v>0</v>
      </c>
      <c r="U134" s="34">
        <f>N134+R134+T134</f>
        <v>20400</v>
      </c>
      <c r="V134" s="34">
        <f>M134*200</f>
        <v>3400</v>
      </c>
      <c r="W134" s="34">
        <v>14</v>
      </c>
      <c r="X134" s="34">
        <v>160</v>
      </c>
      <c r="Y134" s="52">
        <f t="shared" si="15"/>
        <v>2240</v>
      </c>
      <c r="Z134" s="46">
        <v>0</v>
      </c>
      <c r="AA134" s="46"/>
      <c r="AB134" s="276">
        <f>V134+Y134+Z134</f>
        <v>5640</v>
      </c>
      <c r="AC134" s="34">
        <f>AB134+U134</f>
        <v>26040</v>
      </c>
      <c r="AD134" s="91" t="str">
        <f>A134</f>
        <v>615-PR</v>
      </c>
      <c r="AE134" s="74"/>
    </row>
    <row r="135" spans="1:31" s="31" customFormat="1" ht="44" customHeight="1" x14ac:dyDescent="0.2">
      <c r="A135" s="33" t="s">
        <v>257</v>
      </c>
      <c r="B135" s="33" t="s">
        <v>597</v>
      </c>
      <c r="C135" s="28" t="s">
        <v>33</v>
      </c>
      <c r="D135" s="28" t="s">
        <v>45</v>
      </c>
      <c r="E135" s="35" t="s">
        <v>249</v>
      </c>
      <c r="F135" s="35" t="s">
        <v>52</v>
      </c>
      <c r="G135" s="35" t="s">
        <v>258</v>
      </c>
      <c r="H135" s="220">
        <v>45</v>
      </c>
      <c r="I135" s="33" t="s">
        <v>172</v>
      </c>
      <c r="J135" s="51">
        <v>585</v>
      </c>
      <c r="K135" s="52">
        <v>17</v>
      </c>
      <c r="L135" s="52">
        <v>0</v>
      </c>
      <c r="M135" s="52">
        <f t="shared" si="11"/>
        <v>17</v>
      </c>
      <c r="N135" s="34">
        <f t="shared" si="12"/>
        <v>9945</v>
      </c>
      <c r="O135" s="53">
        <v>28</v>
      </c>
      <c r="P135" s="53">
        <v>110</v>
      </c>
      <c r="Q135" s="71">
        <v>0.4</v>
      </c>
      <c r="R135" s="71">
        <f t="shared" si="13"/>
        <v>1232</v>
      </c>
      <c r="S135" s="53">
        <v>385</v>
      </c>
      <c r="T135" s="34">
        <f>(M135*S135)</f>
        <v>6545</v>
      </c>
      <c r="U135" s="34">
        <f>N135+R135+T135</f>
        <v>17722</v>
      </c>
      <c r="V135" s="34">
        <f>M135*200</f>
        <v>3400</v>
      </c>
      <c r="W135" s="34">
        <v>1</v>
      </c>
      <c r="X135" s="34">
        <v>385</v>
      </c>
      <c r="Y135" s="52">
        <f t="shared" si="15"/>
        <v>385</v>
      </c>
      <c r="Z135" s="46">
        <v>0</v>
      </c>
      <c r="AA135" s="46"/>
      <c r="AB135" s="276">
        <f>V135+Y135+Z135</f>
        <v>3785</v>
      </c>
      <c r="AC135" s="34">
        <f>AB135+U135</f>
        <v>21507</v>
      </c>
      <c r="AD135" s="91" t="str">
        <f>A135</f>
        <v>615-PR</v>
      </c>
      <c r="AE135" s="74" t="s">
        <v>260</v>
      </c>
    </row>
    <row r="136" spans="1:31" s="31" customFormat="1" ht="40" customHeight="1" x14ac:dyDescent="0.2">
      <c r="A136" s="33" t="s">
        <v>257</v>
      </c>
      <c r="B136" s="33"/>
      <c r="C136" s="28" t="s">
        <v>33</v>
      </c>
      <c r="D136" s="28" t="s">
        <v>45</v>
      </c>
      <c r="E136" s="35" t="s">
        <v>261</v>
      </c>
      <c r="F136" s="35" t="s">
        <v>102</v>
      </c>
      <c r="G136" s="35" t="s">
        <v>258</v>
      </c>
      <c r="H136" s="220">
        <v>45</v>
      </c>
      <c r="I136" s="33" t="s">
        <v>172</v>
      </c>
      <c r="J136" s="51">
        <v>585</v>
      </c>
      <c r="K136" s="52">
        <v>0</v>
      </c>
      <c r="L136" s="52">
        <v>17</v>
      </c>
      <c r="M136" s="52">
        <f t="shared" si="11"/>
        <v>17</v>
      </c>
      <c r="N136" s="34">
        <f t="shared" si="12"/>
        <v>9945</v>
      </c>
      <c r="O136" s="53">
        <v>14</v>
      </c>
      <c r="P136" s="53">
        <v>121</v>
      </c>
      <c r="Q136" s="71">
        <v>0.4</v>
      </c>
      <c r="R136" s="71">
        <f t="shared" si="13"/>
        <v>677.60000000000014</v>
      </c>
      <c r="S136" s="53">
        <v>385</v>
      </c>
      <c r="T136" s="34">
        <f>(M136*S136)</f>
        <v>6545</v>
      </c>
      <c r="U136" s="34">
        <f>N136+R136+T136</f>
        <v>17167.599999999999</v>
      </c>
      <c r="V136" s="34">
        <f>M136*200</f>
        <v>3400</v>
      </c>
      <c r="W136" s="34">
        <v>1</v>
      </c>
      <c r="X136" s="34">
        <v>681</v>
      </c>
      <c r="Y136" s="52">
        <f t="shared" si="15"/>
        <v>681</v>
      </c>
      <c r="Z136" s="46">
        <v>0</v>
      </c>
      <c r="AA136" s="46"/>
      <c r="AB136" s="276">
        <f>V136+Y136+Z136</f>
        <v>4081</v>
      </c>
      <c r="AC136" s="34">
        <f>AB136+U136</f>
        <v>21248.6</v>
      </c>
      <c r="AD136" s="91" t="str">
        <f>A136</f>
        <v>615-PR</v>
      </c>
      <c r="AE136" s="74" t="s">
        <v>262</v>
      </c>
    </row>
    <row r="137" spans="1:31" s="31" customFormat="1" ht="42" customHeight="1" x14ac:dyDescent="0.2">
      <c r="A137" s="33" t="s">
        <v>257</v>
      </c>
      <c r="B137" s="33"/>
      <c r="C137" s="28" t="s">
        <v>33</v>
      </c>
      <c r="D137" s="28" t="s">
        <v>45</v>
      </c>
      <c r="E137" s="35" t="s">
        <v>261</v>
      </c>
      <c r="F137" s="35" t="s">
        <v>102</v>
      </c>
      <c r="G137" s="35" t="s">
        <v>258</v>
      </c>
      <c r="H137" s="220">
        <v>45</v>
      </c>
      <c r="I137" s="33" t="s">
        <v>172</v>
      </c>
      <c r="J137" s="51">
        <v>585</v>
      </c>
      <c r="K137" s="52">
        <v>17</v>
      </c>
      <c r="L137" s="52">
        <v>0</v>
      </c>
      <c r="M137" s="52">
        <f t="shared" si="11"/>
        <v>17</v>
      </c>
      <c r="N137" s="34">
        <f t="shared" si="12"/>
        <v>9945</v>
      </c>
      <c r="O137" s="53">
        <v>14</v>
      </c>
      <c r="P137" s="53">
        <v>121</v>
      </c>
      <c r="Q137" s="71">
        <v>0.4</v>
      </c>
      <c r="R137" s="71">
        <f t="shared" si="13"/>
        <v>677.60000000000014</v>
      </c>
      <c r="S137" s="53">
        <v>385</v>
      </c>
      <c r="T137" s="34">
        <f>(M137*S137)</f>
        <v>6545</v>
      </c>
      <c r="U137" s="34">
        <f>N137+R137+T137</f>
        <v>17167.599999999999</v>
      </c>
      <c r="V137" s="34">
        <f>M137*200</f>
        <v>3400</v>
      </c>
      <c r="W137" s="34">
        <v>1</v>
      </c>
      <c r="X137" s="34">
        <v>681</v>
      </c>
      <c r="Y137" s="52">
        <f t="shared" si="15"/>
        <v>681</v>
      </c>
      <c r="Z137" s="46">
        <v>0</v>
      </c>
      <c r="AA137" s="46"/>
      <c r="AB137" s="276">
        <f>V137+Y137+Z137</f>
        <v>4081</v>
      </c>
      <c r="AC137" s="34">
        <f>AB137+U137</f>
        <v>21248.6</v>
      </c>
      <c r="AD137" s="91" t="str">
        <f>A137</f>
        <v>615-PR</v>
      </c>
      <c r="AE137" s="74" t="s">
        <v>263</v>
      </c>
    </row>
    <row r="138" spans="1:31" s="31" customFormat="1" ht="35.25" customHeight="1" x14ac:dyDescent="0.2">
      <c r="A138" s="33" t="s">
        <v>257</v>
      </c>
      <c r="B138" s="33"/>
      <c r="C138" s="28" t="s">
        <v>33</v>
      </c>
      <c r="D138" s="28" t="s">
        <v>45</v>
      </c>
      <c r="E138" s="35" t="s">
        <v>143</v>
      </c>
      <c r="F138" s="35" t="s">
        <v>264</v>
      </c>
      <c r="G138" s="35" t="s">
        <v>265</v>
      </c>
      <c r="H138" s="220">
        <v>45</v>
      </c>
      <c r="I138" s="33" t="s">
        <v>37</v>
      </c>
      <c r="J138" s="51">
        <v>1200</v>
      </c>
      <c r="K138" s="52">
        <v>0</v>
      </c>
      <c r="L138" s="52">
        <v>17</v>
      </c>
      <c r="M138" s="52">
        <f t="shared" si="11"/>
        <v>17</v>
      </c>
      <c r="N138" s="34">
        <f t="shared" si="12"/>
        <v>20400</v>
      </c>
      <c r="O138" s="53">
        <v>0</v>
      </c>
      <c r="P138" s="53">
        <v>0</v>
      </c>
      <c r="Q138" s="71">
        <v>0</v>
      </c>
      <c r="R138" s="54">
        <v>0</v>
      </c>
      <c r="S138" s="34">
        <v>0</v>
      </c>
      <c r="T138" s="34">
        <v>0</v>
      </c>
      <c r="U138" s="34">
        <f>N138+R138+T138</f>
        <v>20400</v>
      </c>
      <c r="V138" s="34">
        <f>M138*200</f>
        <v>3400</v>
      </c>
      <c r="W138" s="34">
        <v>14</v>
      </c>
      <c r="X138" s="34">
        <v>160</v>
      </c>
      <c r="Y138" s="52">
        <f t="shared" si="15"/>
        <v>2240</v>
      </c>
      <c r="Z138" s="46">
        <v>0</v>
      </c>
      <c r="AA138" s="46"/>
      <c r="AB138" s="276">
        <f>V138+Y138+Z138</f>
        <v>5640</v>
      </c>
      <c r="AC138" s="30">
        <f>AB138+U138</f>
        <v>26040</v>
      </c>
      <c r="AD138" s="91" t="str">
        <f>A138</f>
        <v>615-PR</v>
      </c>
      <c r="AE138" s="74"/>
    </row>
    <row r="139" spans="1:31" s="31" customFormat="1" ht="48.75" customHeight="1" x14ac:dyDescent="0.2">
      <c r="A139" s="33" t="s">
        <v>257</v>
      </c>
      <c r="B139" s="33"/>
      <c r="C139" s="28" t="s">
        <v>33</v>
      </c>
      <c r="D139" s="28" t="s">
        <v>45</v>
      </c>
      <c r="E139" s="35" t="s">
        <v>143</v>
      </c>
      <c r="F139" s="35" t="s">
        <v>102</v>
      </c>
      <c r="G139" s="35" t="s">
        <v>258</v>
      </c>
      <c r="H139" s="220">
        <v>45</v>
      </c>
      <c r="I139" s="33" t="s">
        <v>37</v>
      </c>
      <c r="J139" s="51">
        <v>1200</v>
      </c>
      <c r="K139" s="52">
        <v>17</v>
      </c>
      <c r="L139" s="52">
        <v>0</v>
      </c>
      <c r="M139" s="52">
        <f t="shared" si="11"/>
        <v>17</v>
      </c>
      <c r="N139" s="34">
        <f t="shared" si="12"/>
        <v>20400</v>
      </c>
      <c r="O139" s="53">
        <v>0</v>
      </c>
      <c r="P139" s="53">
        <v>0</v>
      </c>
      <c r="Q139" s="71">
        <v>0.4</v>
      </c>
      <c r="R139" s="71">
        <f t="shared" ref="R139:R170" si="16">SUM(P139*Q139*O139)</f>
        <v>0</v>
      </c>
      <c r="S139" s="53">
        <v>0</v>
      </c>
      <c r="T139" s="34">
        <f>(M139*S139)</f>
        <v>0</v>
      </c>
      <c r="U139" s="34">
        <f>N139+R139+T139</f>
        <v>20400</v>
      </c>
      <c r="V139" s="34">
        <f>M139*200</f>
        <v>3400</v>
      </c>
      <c r="W139" s="34">
        <v>14</v>
      </c>
      <c r="X139" s="34">
        <v>160</v>
      </c>
      <c r="Y139" s="52">
        <f t="shared" si="15"/>
        <v>2240</v>
      </c>
      <c r="Z139" s="46">
        <v>0</v>
      </c>
      <c r="AA139" s="46"/>
      <c r="AB139" s="276">
        <f>V139+Y139+Z139</f>
        <v>5640</v>
      </c>
      <c r="AC139" s="34">
        <f>AB139+U139</f>
        <v>26040</v>
      </c>
      <c r="AD139" s="91" t="str">
        <f>A139</f>
        <v>615-PR</v>
      </c>
      <c r="AE139" s="74"/>
    </row>
    <row r="140" spans="1:31" s="31" customFormat="1" ht="48.75" customHeight="1" x14ac:dyDescent="0.2">
      <c r="A140" s="178" t="s">
        <v>257</v>
      </c>
      <c r="B140" s="178"/>
      <c r="C140" s="179" t="s">
        <v>33</v>
      </c>
      <c r="D140" s="179" t="s">
        <v>45</v>
      </c>
      <c r="E140" s="180" t="s">
        <v>69</v>
      </c>
      <c r="F140" s="180" t="s">
        <v>78</v>
      </c>
      <c r="G140" s="180" t="s">
        <v>258</v>
      </c>
      <c r="H140" s="246">
        <v>45</v>
      </c>
      <c r="I140" s="178" t="s">
        <v>48</v>
      </c>
      <c r="J140" s="183">
        <v>585</v>
      </c>
      <c r="K140" s="181">
        <v>0</v>
      </c>
      <c r="L140" s="181">
        <v>20</v>
      </c>
      <c r="M140" s="181">
        <f t="shared" si="11"/>
        <v>20</v>
      </c>
      <c r="N140" s="55">
        <f t="shared" si="12"/>
        <v>11700</v>
      </c>
      <c r="O140" s="182">
        <v>28</v>
      </c>
      <c r="P140" s="182">
        <v>72</v>
      </c>
      <c r="Q140" s="184">
        <v>0.4</v>
      </c>
      <c r="R140" s="184">
        <f t="shared" si="16"/>
        <v>806.4</v>
      </c>
      <c r="S140" s="182">
        <v>385</v>
      </c>
      <c r="T140" s="55">
        <f>(M140*S140)</f>
        <v>7700</v>
      </c>
      <c r="U140" s="55">
        <f>N140+R140+T140</f>
        <v>20206.400000000001</v>
      </c>
      <c r="V140" s="55">
        <f>M140*200</f>
        <v>4000</v>
      </c>
      <c r="W140" s="55">
        <v>1</v>
      </c>
      <c r="X140" s="55">
        <v>260</v>
      </c>
      <c r="Y140" s="181">
        <f t="shared" si="15"/>
        <v>260</v>
      </c>
      <c r="Z140" s="189">
        <v>0</v>
      </c>
      <c r="AA140" s="189"/>
      <c r="AB140" s="278">
        <f>V140+Y140+Z140</f>
        <v>4260</v>
      </c>
      <c r="AC140" s="55">
        <f>AB140+U140</f>
        <v>24466.400000000001</v>
      </c>
      <c r="AD140" s="91"/>
      <c r="AE140" s="74"/>
    </row>
    <row r="141" spans="1:31" s="31" customFormat="1" ht="49.5" customHeight="1" x14ac:dyDescent="0.2">
      <c r="A141" s="33" t="s">
        <v>257</v>
      </c>
      <c r="B141" s="33"/>
      <c r="C141" s="28" t="s">
        <v>33</v>
      </c>
      <c r="D141" s="28" t="s">
        <v>45</v>
      </c>
      <c r="E141" s="35" t="s">
        <v>143</v>
      </c>
      <c r="F141" s="35" t="s">
        <v>140</v>
      </c>
      <c r="G141" s="35" t="s">
        <v>141</v>
      </c>
      <c r="H141" s="220">
        <v>45</v>
      </c>
      <c r="I141" s="33" t="s">
        <v>37</v>
      </c>
      <c r="J141" s="51">
        <v>1200</v>
      </c>
      <c r="K141" s="52">
        <v>0</v>
      </c>
      <c r="L141" s="52">
        <v>17</v>
      </c>
      <c r="M141" s="52">
        <f t="shared" si="11"/>
        <v>17</v>
      </c>
      <c r="N141" s="34">
        <f t="shared" si="12"/>
        <v>20400</v>
      </c>
      <c r="O141" s="53">
        <v>0</v>
      </c>
      <c r="P141" s="53">
        <v>0</v>
      </c>
      <c r="Q141" s="71">
        <v>0.4</v>
      </c>
      <c r="R141" s="71">
        <f t="shared" si="16"/>
        <v>0</v>
      </c>
      <c r="S141" s="53">
        <v>0</v>
      </c>
      <c r="T141" s="34">
        <f>(M141*S141)</f>
        <v>0</v>
      </c>
      <c r="U141" s="34">
        <f>N141+R141+T141</f>
        <v>20400</v>
      </c>
      <c r="V141" s="34">
        <f>M141*200</f>
        <v>3400</v>
      </c>
      <c r="W141" s="34">
        <v>14</v>
      </c>
      <c r="X141" s="34">
        <v>160</v>
      </c>
      <c r="Y141" s="52">
        <f t="shared" si="15"/>
        <v>2240</v>
      </c>
      <c r="Z141" s="46">
        <v>0</v>
      </c>
      <c r="AA141" s="46"/>
      <c r="AB141" s="276">
        <f>V141+Y141+Z141</f>
        <v>5640</v>
      </c>
      <c r="AC141" s="34">
        <f>AB141+U141</f>
        <v>26040</v>
      </c>
      <c r="AD141" s="91" t="str">
        <f>A141</f>
        <v>615-PR</v>
      </c>
      <c r="AE141" s="74"/>
    </row>
    <row r="142" spans="1:31" s="31" customFormat="1" ht="42.75" customHeight="1" x14ac:dyDescent="0.2">
      <c r="A142" s="33" t="s">
        <v>257</v>
      </c>
      <c r="B142" s="33"/>
      <c r="C142" s="28" t="s">
        <v>33</v>
      </c>
      <c r="D142" s="28" t="s">
        <v>45</v>
      </c>
      <c r="E142" s="35" t="s">
        <v>143</v>
      </c>
      <c r="F142" s="35" t="s">
        <v>266</v>
      </c>
      <c r="G142" s="35" t="s">
        <v>267</v>
      </c>
      <c r="H142" s="220">
        <v>45</v>
      </c>
      <c r="I142" s="33" t="s">
        <v>37</v>
      </c>
      <c r="J142" s="51">
        <v>1200</v>
      </c>
      <c r="K142" s="52">
        <v>0</v>
      </c>
      <c r="L142" s="52">
        <v>15</v>
      </c>
      <c r="M142" s="52">
        <f t="shared" si="11"/>
        <v>15</v>
      </c>
      <c r="N142" s="34">
        <f t="shared" si="12"/>
        <v>18000</v>
      </c>
      <c r="O142" s="53">
        <v>0</v>
      </c>
      <c r="P142" s="53">
        <v>0</v>
      </c>
      <c r="Q142" s="71">
        <v>0.4</v>
      </c>
      <c r="R142" s="71">
        <f t="shared" si="16"/>
        <v>0</v>
      </c>
      <c r="S142" s="53">
        <v>0</v>
      </c>
      <c r="T142" s="34">
        <f>(M142*S142)</f>
        <v>0</v>
      </c>
      <c r="U142" s="34">
        <f>N142+R142+T142</f>
        <v>18000</v>
      </c>
      <c r="V142" s="34">
        <f>M142*200</f>
        <v>3000</v>
      </c>
      <c r="W142" s="34">
        <v>14</v>
      </c>
      <c r="X142" s="34">
        <v>160</v>
      </c>
      <c r="Y142" s="52">
        <f t="shared" si="15"/>
        <v>2240</v>
      </c>
      <c r="Z142" s="46">
        <v>0</v>
      </c>
      <c r="AA142" s="46"/>
      <c r="AB142" s="276">
        <f>V142+Y142+Z142</f>
        <v>5240</v>
      </c>
      <c r="AC142" s="34">
        <f>AB142+U142</f>
        <v>23240</v>
      </c>
      <c r="AD142" s="91" t="str">
        <f>A142</f>
        <v>615-PR</v>
      </c>
      <c r="AE142" s="74"/>
    </row>
    <row r="143" spans="1:31" s="31" customFormat="1" ht="41.25" customHeight="1" x14ac:dyDescent="0.2">
      <c r="A143" s="33" t="s">
        <v>268</v>
      </c>
      <c r="B143" s="33"/>
      <c r="C143" s="28" t="s">
        <v>33</v>
      </c>
      <c r="D143" s="28" t="s">
        <v>45</v>
      </c>
      <c r="E143" s="35" t="s">
        <v>143</v>
      </c>
      <c r="F143" s="35" t="s">
        <v>122</v>
      </c>
      <c r="G143" s="35" t="s">
        <v>123</v>
      </c>
      <c r="H143" s="220">
        <v>45</v>
      </c>
      <c r="I143" s="33" t="s">
        <v>37</v>
      </c>
      <c r="J143" s="51">
        <v>1200</v>
      </c>
      <c r="K143" s="52">
        <v>0</v>
      </c>
      <c r="L143" s="52">
        <v>17</v>
      </c>
      <c r="M143" s="52">
        <f t="shared" si="11"/>
        <v>17</v>
      </c>
      <c r="N143" s="34">
        <f t="shared" si="12"/>
        <v>20400</v>
      </c>
      <c r="O143" s="53">
        <v>0</v>
      </c>
      <c r="P143" s="53">
        <v>0</v>
      </c>
      <c r="Q143" s="71">
        <v>0.4</v>
      </c>
      <c r="R143" s="71">
        <f t="shared" si="16"/>
        <v>0</v>
      </c>
      <c r="S143" s="53">
        <v>0</v>
      </c>
      <c r="T143" s="34">
        <f>(M143*S143)</f>
        <v>0</v>
      </c>
      <c r="U143" s="34">
        <f>N143+R143+T143</f>
        <v>20400</v>
      </c>
      <c r="V143" s="34">
        <f>M143*200</f>
        <v>3400</v>
      </c>
      <c r="W143" s="34">
        <v>14</v>
      </c>
      <c r="X143" s="34">
        <v>330</v>
      </c>
      <c r="Y143" s="52">
        <f>SUM(W143*X143)</f>
        <v>4620</v>
      </c>
      <c r="Z143" s="46">
        <v>0</v>
      </c>
      <c r="AA143" s="46"/>
      <c r="AB143" s="276">
        <f>V143+Y143+Z143</f>
        <v>8020</v>
      </c>
      <c r="AC143" s="30">
        <f>AB143+U143</f>
        <v>28420</v>
      </c>
      <c r="AD143" s="91" t="str">
        <f>A143</f>
        <v>616-PR</v>
      </c>
      <c r="AE143" s="74"/>
    </row>
    <row r="144" spans="1:31" s="36" customFormat="1" ht="60" hidden="1" customHeight="1" x14ac:dyDescent="0.2">
      <c r="A144" s="33" t="s">
        <v>268</v>
      </c>
      <c r="B144" s="33" t="s">
        <v>32</v>
      </c>
      <c r="C144" s="28" t="s">
        <v>33</v>
      </c>
      <c r="D144" s="28" t="s">
        <v>34</v>
      </c>
      <c r="E144" s="89" t="s">
        <v>35</v>
      </c>
      <c r="F144" s="35" t="s">
        <v>78</v>
      </c>
      <c r="G144" s="35" t="s">
        <v>269</v>
      </c>
      <c r="H144" s="220">
        <v>45</v>
      </c>
      <c r="I144" s="33" t="s">
        <v>37</v>
      </c>
      <c r="J144" s="51">
        <v>1200</v>
      </c>
      <c r="K144" s="52">
        <v>0</v>
      </c>
      <c r="L144" s="52">
        <v>17</v>
      </c>
      <c r="M144" s="52">
        <f t="shared" si="11"/>
        <v>17</v>
      </c>
      <c r="N144" s="34">
        <f t="shared" si="12"/>
        <v>20400</v>
      </c>
      <c r="O144" s="34">
        <v>0</v>
      </c>
      <c r="P144" s="34">
        <v>0</v>
      </c>
      <c r="Q144" s="54">
        <v>0.4</v>
      </c>
      <c r="R144" s="54">
        <f t="shared" si="16"/>
        <v>0</v>
      </c>
      <c r="S144" s="34">
        <v>0</v>
      </c>
      <c r="T144" s="34">
        <f>(M144*S144)</f>
        <v>0</v>
      </c>
      <c r="U144" s="34">
        <f>N144+R144+T144</f>
        <v>20400</v>
      </c>
      <c r="V144" s="34">
        <f>M144*200</f>
        <v>3400</v>
      </c>
      <c r="W144" s="34">
        <v>9</v>
      </c>
      <c r="X144" s="34">
        <v>330</v>
      </c>
      <c r="Y144" s="52">
        <f t="shared" ref="Y144:Y156" si="17">SUM(X144*W144)</f>
        <v>2970</v>
      </c>
      <c r="Z144" s="52">
        <v>0</v>
      </c>
      <c r="AA144" s="52"/>
      <c r="AB144" s="34">
        <f>V144+Y144+Z144</f>
        <v>6370</v>
      </c>
      <c r="AC144" s="34">
        <f>AB144+U144</f>
        <v>26770</v>
      </c>
      <c r="AD144" s="91" t="str">
        <f>A144</f>
        <v>616-PR</v>
      </c>
      <c r="AE144" s="74" t="s">
        <v>270</v>
      </c>
    </row>
    <row r="145" spans="1:31" s="36" customFormat="1" ht="39.75" hidden="1" customHeight="1" x14ac:dyDescent="0.2">
      <c r="A145" s="33" t="s">
        <v>268</v>
      </c>
      <c r="B145" s="33"/>
      <c r="C145" s="28" t="s">
        <v>33</v>
      </c>
      <c r="D145" s="28" t="s">
        <v>34</v>
      </c>
      <c r="E145" s="89" t="s">
        <v>35</v>
      </c>
      <c r="F145" s="89" t="s">
        <v>122</v>
      </c>
      <c r="G145" s="35" t="s">
        <v>123</v>
      </c>
      <c r="H145" s="220">
        <v>45</v>
      </c>
      <c r="I145" s="90" t="s">
        <v>37</v>
      </c>
      <c r="J145" s="51">
        <v>1200</v>
      </c>
      <c r="K145" s="52">
        <v>18</v>
      </c>
      <c r="L145" s="52">
        <v>0</v>
      </c>
      <c r="M145" s="52">
        <f t="shared" si="11"/>
        <v>18</v>
      </c>
      <c r="N145" s="34">
        <f t="shared" si="12"/>
        <v>21600</v>
      </c>
      <c r="O145" s="34">
        <v>0</v>
      </c>
      <c r="P145" s="34">
        <v>0</v>
      </c>
      <c r="Q145" s="54">
        <v>0.4</v>
      </c>
      <c r="R145" s="54">
        <f t="shared" si="16"/>
        <v>0</v>
      </c>
      <c r="S145" s="34">
        <v>0</v>
      </c>
      <c r="T145" s="34">
        <f>(M145*S145)</f>
        <v>0</v>
      </c>
      <c r="U145" s="34">
        <f>N145+R145+T145</f>
        <v>21600</v>
      </c>
      <c r="V145" s="34">
        <f>M145*200</f>
        <v>3600</v>
      </c>
      <c r="W145" s="34">
        <v>11</v>
      </c>
      <c r="X145" s="34">
        <v>330</v>
      </c>
      <c r="Y145" s="52">
        <f t="shared" si="17"/>
        <v>3630</v>
      </c>
      <c r="Z145" s="52">
        <v>0</v>
      </c>
      <c r="AA145" s="52"/>
      <c r="AB145" s="34">
        <f>V145+Y145+Z145</f>
        <v>7230</v>
      </c>
      <c r="AC145" s="81">
        <f>AB145+U145</f>
        <v>28830</v>
      </c>
      <c r="AD145" s="91" t="str">
        <f>A145</f>
        <v>616-PR</v>
      </c>
      <c r="AE145" s="74"/>
    </row>
    <row r="146" spans="1:31" s="114" customFormat="1" ht="63" hidden="1" customHeight="1" x14ac:dyDescent="0.2">
      <c r="A146" s="33" t="s">
        <v>268</v>
      </c>
      <c r="B146" s="33" t="s">
        <v>608</v>
      </c>
      <c r="C146" s="88" t="s">
        <v>33</v>
      </c>
      <c r="D146" s="28" t="s">
        <v>272</v>
      </c>
      <c r="E146" s="89" t="s">
        <v>273</v>
      </c>
      <c r="F146" s="89" t="s">
        <v>122</v>
      </c>
      <c r="G146" s="35" t="s">
        <v>123</v>
      </c>
      <c r="H146" s="220">
        <v>45</v>
      </c>
      <c r="I146" s="90" t="s">
        <v>37</v>
      </c>
      <c r="J146" s="51">
        <v>1200</v>
      </c>
      <c r="K146" s="52">
        <v>0</v>
      </c>
      <c r="L146" s="52">
        <v>17</v>
      </c>
      <c r="M146" s="52">
        <f t="shared" si="11"/>
        <v>17</v>
      </c>
      <c r="N146" s="34">
        <f t="shared" si="12"/>
        <v>20400</v>
      </c>
      <c r="O146" s="34">
        <v>0</v>
      </c>
      <c r="P146" s="34">
        <v>0</v>
      </c>
      <c r="Q146" s="54">
        <v>0.4</v>
      </c>
      <c r="R146" s="54">
        <f t="shared" si="16"/>
        <v>0</v>
      </c>
      <c r="S146" s="34">
        <v>0</v>
      </c>
      <c r="T146" s="34">
        <f>(M146*S146)</f>
        <v>0</v>
      </c>
      <c r="U146" s="34">
        <f>N146+R146+T146</f>
        <v>20400</v>
      </c>
      <c r="V146" s="34">
        <f>M146*200</f>
        <v>3400</v>
      </c>
      <c r="W146" s="34">
        <v>14</v>
      </c>
      <c r="X146" s="34">
        <v>550</v>
      </c>
      <c r="Y146" s="52">
        <f t="shared" si="17"/>
        <v>7700</v>
      </c>
      <c r="Z146" s="52">
        <v>0</v>
      </c>
      <c r="AA146" s="52"/>
      <c r="AB146" s="34">
        <f>V146+Y146+Z146</f>
        <v>11100</v>
      </c>
      <c r="AC146" s="34">
        <f>AB146+U146</f>
        <v>31500</v>
      </c>
      <c r="AD146" s="91" t="str">
        <f>A146</f>
        <v>616-PR</v>
      </c>
      <c r="AE146" s="88"/>
    </row>
    <row r="147" spans="1:31" s="114" customFormat="1" ht="36.75" hidden="1" customHeight="1" x14ac:dyDescent="0.2">
      <c r="A147" s="33" t="s">
        <v>274</v>
      </c>
      <c r="B147" s="33" t="s">
        <v>32</v>
      </c>
      <c r="C147" s="88" t="s">
        <v>33</v>
      </c>
      <c r="D147" s="88" t="s">
        <v>108</v>
      </c>
      <c r="E147" s="89" t="s">
        <v>275</v>
      </c>
      <c r="F147" s="89" t="s">
        <v>276</v>
      </c>
      <c r="G147" s="89" t="s">
        <v>138</v>
      </c>
      <c r="H147" s="220">
        <v>60</v>
      </c>
      <c r="I147" s="90" t="s">
        <v>48</v>
      </c>
      <c r="J147" s="51">
        <v>585</v>
      </c>
      <c r="K147" s="52">
        <v>0</v>
      </c>
      <c r="L147" s="52">
        <v>21</v>
      </c>
      <c r="M147" s="52">
        <f t="shared" si="11"/>
        <v>21</v>
      </c>
      <c r="N147" s="34">
        <f t="shared" si="12"/>
        <v>12285</v>
      </c>
      <c r="O147" s="34">
        <v>28</v>
      </c>
      <c r="P147" s="34">
        <v>138</v>
      </c>
      <c r="Q147" s="54">
        <v>0.4</v>
      </c>
      <c r="R147" s="54">
        <f t="shared" si="16"/>
        <v>1545.6000000000001</v>
      </c>
      <c r="S147" s="34">
        <v>300</v>
      </c>
      <c r="T147" s="34">
        <f>(M147*S147)</f>
        <v>6300</v>
      </c>
      <c r="U147" s="34">
        <f>N147+R147+T147</f>
        <v>20130.599999999999</v>
      </c>
      <c r="V147" s="34">
        <f>M147*200</f>
        <v>4200</v>
      </c>
      <c r="W147" s="34">
        <v>1</v>
      </c>
      <c r="X147" s="34">
        <v>625</v>
      </c>
      <c r="Y147" s="52">
        <f t="shared" si="17"/>
        <v>625</v>
      </c>
      <c r="Z147" s="52">
        <v>0</v>
      </c>
      <c r="AA147" s="52"/>
      <c r="AB147" s="34">
        <f>V147+Y147+Z147</f>
        <v>4825</v>
      </c>
      <c r="AC147" s="34">
        <f>AB147+U147</f>
        <v>24955.599999999999</v>
      </c>
      <c r="AD147" s="91" t="s">
        <v>274</v>
      </c>
      <c r="AE147" s="88" t="s">
        <v>277</v>
      </c>
    </row>
    <row r="148" spans="1:31" s="114" customFormat="1" ht="33.75" hidden="1" customHeight="1" x14ac:dyDescent="0.2">
      <c r="A148" s="33" t="s">
        <v>274</v>
      </c>
      <c r="B148" s="33"/>
      <c r="C148" s="88" t="s">
        <v>33</v>
      </c>
      <c r="D148" s="88" t="s">
        <v>108</v>
      </c>
      <c r="E148" s="89" t="s">
        <v>275</v>
      </c>
      <c r="F148" s="89" t="s">
        <v>276</v>
      </c>
      <c r="G148" s="89" t="s">
        <v>138</v>
      </c>
      <c r="H148" s="220">
        <v>60</v>
      </c>
      <c r="I148" s="90" t="s">
        <v>48</v>
      </c>
      <c r="J148" s="51">
        <v>585</v>
      </c>
      <c r="K148" s="52">
        <v>19</v>
      </c>
      <c r="L148" s="52">
        <v>0</v>
      </c>
      <c r="M148" s="52">
        <f t="shared" si="11"/>
        <v>19</v>
      </c>
      <c r="N148" s="34">
        <f t="shared" si="12"/>
        <v>11115</v>
      </c>
      <c r="O148" s="34">
        <v>28</v>
      </c>
      <c r="P148" s="34">
        <v>138</v>
      </c>
      <c r="Q148" s="54">
        <v>0.4</v>
      </c>
      <c r="R148" s="54">
        <f t="shared" si="16"/>
        <v>1545.6000000000001</v>
      </c>
      <c r="S148" s="34">
        <v>300</v>
      </c>
      <c r="T148" s="34">
        <f>(M148*S148)</f>
        <v>5700</v>
      </c>
      <c r="U148" s="34">
        <f>N148+R148+T148</f>
        <v>18360.599999999999</v>
      </c>
      <c r="V148" s="34">
        <f>M148*200</f>
        <v>3800</v>
      </c>
      <c r="W148" s="34">
        <v>1</v>
      </c>
      <c r="X148" s="34">
        <v>625</v>
      </c>
      <c r="Y148" s="52">
        <f t="shared" si="17"/>
        <v>625</v>
      </c>
      <c r="Z148" s="52">
        <v>0</v>
      </c>
      <c r="AA148" s="52"/>
      <c r="AB148" s="34">
        <f>V148+Y148+Z148</f>
        <v>4425</v>
      </c>
      <c r="AC148" s="34">
        <f>AB148+U148</f>
        <v>22785.599999999999</v>
      </c>
      <c r="AD148" s="91" t="s">
        <v>274</v>
      </c>
      <c r="AE148" s="88"/>
    </row>
    <row r="149" spans="1:31" s="114" customFormat="1" ht="35.25" customHeight="1" x14ac:dyDescent="0.2">
      <c r="A149" s="62" t="s">
        <v>274</v>
      </c>
      <c r="B149" s="218"/>
      <c r="C149" s="63" t="s">
        <v>33</v>
      </c>
      <c r="D149" s="63" t="s">
        <v>45</v>
      </c>
      <c r="E149" s="37" t="s">
        <v>261</v>
      </c>
      <c r="F149" s="37" t="s">
        <v>279</v>
      </c>
      <c r="G149" s="37" t="s">
        <v>138</v>
      </c>
      <c r="H149" s="245">
        <v>60</v>
      </c>
      <c r="I149" s="62" t="s">
        <v>172</v>
      </c>
      <c r="J149" s="39">
        <v>585</v>
      </c>
      <c r="K149" s="40">
        <v>0</v>
      </c>
      <c r="L149" s="40">
        <v>0</v>
      </c>
      <c r="M149" s="40">
        <f t="shared" si="11"/>
        <v>0</v>
      </c>
      <c r="N149" s="41">
        <f t="shared" si="12"/>
        <v>0</v>
      </c>
      <c r="O149" s="41">
        <v>0</v>
      </c>
      <c r="P149" s="41">
        <v>121</v>
      </c>
      <c r="Q149" s="43">
        <v>0.4</v>
      </c>
      <c r="R149" s="43">
        <f t="shared" si="16"/>
        <v>0</v>
      </c>
      <c r="S149" s="41">
        <v>300</v>
      </c>
      <c r="T149" s="41">
        <f>(M149*S149)</f>
        <v>0</v>
      </c>
      <c r="U149" s="41">
        <f>N149+R149+T149</f>
        <v>0</v>
      </c>
      <c r="V149" s="41">
        <f>M149*200</f>
        <v>0</v>
      </c>
      <c r="W149" s="41">
        <v>0</v>
      </c>
      <c r="X149" s="41">
        <v>600</v>
      </c>
      <c r="Y149" s="40">
        <f t="shared" si="17"/>
        <v>0</v>
      </c>
      <c r="Z149" s="40">
        <v>0</v>
      </c>
      <c r="AA149" s="52"/>
      <c r="AB149" s="277">
        <f>V149+Y149+Z149</f>
        <v>0</v>
      </c>
      <c r="AC149" s="41">
        <f>AB149+U149</f>
        <v>0</v>
      </c>
      <c r="AD149" s="91" t="str">
        <f>A149</f>
        <v>617-PR</v>
      </c>
      <c r="AE149" s="88" t="s">
        <v>281</v>
      </c>
    </row>
    <row r="150" spans="1:31" s="114" customFormat="1" ht="30" hidden="1" customHeight="1" x14ac:dyDescent="0.2">
      <c r="A150" s="33" t="s">
        <v>274</v>
      </c>
      <c r="B150" s="62" t="s">
        <v>32</v>
      </c>
      <c r="C150" s="88" t="s">
        <v>33</v>
      </c>
      <c r="D150" s="88" t="s">
        <v>50</v>
      </c>
      <c r="E150" s="89" t="s">
        <v>161</v>
      </c>
      <c r="F150" s="89" t="s">
        <v>137</v>
      </c>
      <c r="G150" s="89" t="s">
        <v>138</v>
      </c>
      <c r="H150" s="220">
        <v>60</v>
      </c>
      <c r="I150" s="90" t="s">
        <v>172</v>
      </c>
      <c r="J150" s="51">
        <v>585</v>
      </c>
      <c r="K150" s="52">
        <v>0</v>
      </c>
      <c r="L150" s="52">
        <v>17</v>
      </c>
      <c r="M150" s="52">
        <f t="shared" ref="M150:M172" si="18">K150+L150</f>
        <v>17</v>
      </c>
      <c r="N150" s="34">
        <f t="shared" ref="N150:N170" si="19">(J150*M150)</f>
        <v>9945</v>
      </c>
      <c r="O150" s="34">
        <v>28</v>
      </c>
      <c r="P150" s="34">
        <v>14</v>
      </c>
      <c r="Q150" s="54">
        <v>0.4</v>
      </c>
      <c r="R150" s="54">
        <f t="shared" si="16"/>
        <v>156.80000000000001</v>
      </c>
      <c r="S150" s="34">
        <v>300</v>
      </c>
      <c r="T150" s="34">
        <f>(M150*S150)</f>
        <v>5100</v>
      </c>
      <c r="U150" s="34">
        <f>N150+R150+T150</f>
        <v>15201.8</v>
      </c>
      <c r="V150" s="34">
        <f>M150*200</f>
        <v>3400</v>
      </c>
      <c r="W150" s="34">
        <v>1</v>
      </c>
      <c r="X150" s="34">
        <v>325</v>
      </c>
      <c r="Y150" s="52">
        <f t="shared" si="17"/>
        <v>325</v>
      </c>
      <c r="Z150" s="52">
        <v>0</v>
      </c>
      <c r="AA150" s="52"/>
      <c r="AB150" s="34">
        <f>V150+Y150+Z150</f>
        <v>3725</v>
      </c>
      <c r="AC150" s="34">
        <f>AB150+U150</f>
        <v>18926.8</v>
      </c>
      <c r="AD150" s="91" t="s">
        <v>274</v>
      </c>
      <c r="AE150" s="88"/>
    </row>
    <row r="151" spans="1:31" s="31" customFormat="1" ht="51" hidden="1" customHeight="1" x14ac:dyDescent="0.2">
      <c r="A151" s="33" t="s">
        <v>274</v>
      </c>
      <c r="B151" s="33"/>
      <c r="C151" s="88" t="s">
        <v>33</v>
      </c>
      <c r="D151" s="88" t="s">
        <v>34</v>
      </c>
      <c r="E151" s="89" t="s">
        <v>35</v>
      </c>
      <c r="F151" s="89" t="s">
        <v>137</v>
      </c>
      <c r="G151" s="89" t="s">
        <v>138</v>
      </c>
      <c r="H151" s="220">
        <v>60</v>
      </c>
      <c r="I151" s="90" t="s">
        <v>37</v>
      </c>
      <c r="J151" s="51">
        <v>1200</v>
      </c>
      <c r="K151" s="52">
        <v>20</v>
      </c>
      <c r="L151" s="52">
        <v>0</v>
      </c>
      <c r="M151" s="52">
        <f t="shared" si="18"/>
        <v>20</v>
      </c>
      <c r="N151" s="34">
        <f t="shared" si="19"/>
        <v>24000</v>
      </c>
      <c r="O151" s="34">
        <v>0</v>
      </c>
      <c r="P151" s="34">
        <v>0</v>
      </c>
      <c r="Q151" s="54">
        <v>0.4</v>
      </c>
      <c r="R151" s="54">
        <f t="shared" si="16"/>
        <v>0</v>
      </c>
      <c r="S151" s="34">
        <v>0</v>
      </c>
      <c r="T151" s="34">
        <f>(M151*S151)</f>
        <v>0</v>
      </c>
      <c r="U151" s="34">
        <f>N151+R151+T151</f>
        <v>24000</v>
      </c>
      <c r="V151" s="34">
        <f>M151*200</f>
        <v>4000</v>
      </c>
      <c r="W151" s="34">
        <v>14</v>
      </c>
      <c r="X151" s="34">
        <v>132</v>
      </c>
      <c r="Y151" s="52">
        <f t="shared" si="17"/>
        <v>1848</v>
      </c>
      <c r="Z151" s="52">
        <v>0</v>
      </c>
      <c r="AA151" s="52"/>
      <c r="AB151" s="34">
        <f>V151+Y151+Z151</f>
        <v>5848</v>
      </c>
      <c r="AC151" s="34">
        <f>AB151+U151</f>
        <v>29848</v>
      </c>
      <c r="AD151" s="91" t="s">
        <v>274</v>
      </c>
      <c r="AE151" s="74"/>
    </row>
    <row r="152" spans="1:31" s="114" customFormat="1" ht="32.25" hidden="1" customHeight="1" x14ac:dyDescent="0.2">
      <c r="A152" s="92" t="s">
        <v>283</v>
      </c>
      <c r="B152" s="92"/>
      <c r="C152" s="88" t="s">
        <v>33</v>
      </c>
      <c r="D152" s="88" t="s">
        <v>108</v>
      </c>
      <c r="E152" s="89" t="s">
        <v>284</v>
      </c>
      <c r="F152" s="89" t="s">
        <v>285</v>
      </c>
      <c r="G152" s="89" t="s">
        <v>138</v>
      </c>
      <c r="H152" s="220">
        <v>60</v>
      </c>
      <c r="I152" s="90" t="s">
        <v>172</v>
      </c>
      <c r="J152" s="51">
        <v>585</v>
      </c>
      <c r="K152" s="52">
        <v>0</v>
      </c>
      <c r="L152" s="52">
        <v>19</v>
      </c>
      <c r="M152" s="52">
        <f t="shared" si="18"/>
        <v>19</v>
      </c>
      <c r="N152" s="34">
        <f t="shared" si="19"/>
        <v>11115</v>
      </c>
      <c r="O152" s="34">
        <v>29</v>
      </c>
      <c r="P152" s="34">
        <v>154</v>
      </c>
      <c r="Q152" s="54">
        <v>0.4</v>
      </c>
      <c r="R152" s="54">
        <f t="shared" si="16"/>
        <v>1786.4</v>
      </c>
      <c r="S152" s="34">
        <v>300</v>
      </c>
      <c r="T152" s="34">
        <f>(M152*S152)</f>
        <v>5700</v>
      </c>
      <c r="U152" s="34">
        <f>N152+R152+T152</f>
        <v>18601.400000000001</v>
      </c>
      <c r="V152" s="34">
        <f>M152*200</f>
        <v>3800</v>
      </c>
      <c r="W152" s="34">
        <v>0</v>
      </c>
      <c r="X152" s="34">
        <v>0</v>
      </c>
      <c r="Y152" s="52">
        <f t="shared" si="17"/>
        <v>0</v>
      </c>
      <c r="Z152" s="52">
        <v>0</v>
      </c>
      <c r="AA152" s="52"/>
      <c r="AB152" s="34">
        <f>V152+Y152+Z152</f>
        <v>3800</v>
      </c>
      <c r="AC152" s="34">
        <f>AB152+U152</f>
        <v>22401.4</v>
      </c>
      <c r="AD152" s="91" t="str">
        <f>A152</f>
        <v>617-SH</v>
      </c>
      <c r="AE152" s="88" t="s">
        <v>287</v>
      </c>
    </row>
    <row r="153" spans="1:31" s="114" customFormat="1" ht="30.75" hidden="1" customHeight="1" x14ac:dyDescent="0.2">
      <c r="A153" s="33" t="s">
        <v>283</v>
      </c>
      <c r="B153" s="33"/>
      <c r="C153" s="28" t="s">
        <v>33</v>
      </c>
      <c r="D153" s="28" t="s">
        <v>34</v>
      </c>
      <c r="E153" s="35" t="s">
        <v>170</v>
      </c>
      <c r="F153" s="35" t="s">
        <v>137</v>
      </c>
      <c r="G153" s="89" t="s">
        <v>138</v>
      </c>
      <c r="H153" s="220">
        <v>60</v>
      </c>
      <c r="I153" s="33" t="s">
        <v>172</v>
      </c>
      <c r="J153" s="51">
        <v>585</v>
      </c>
      <c r="K153" s="52">
        <v>0</v>
      </c>
      <c r="L153" s="52">
        <v>17</v>
      </c>
      <c r="M153" s="52">
        <f t="shared" si="18"/>
        <v>17</v>
      </c>
      <c r="N153" s="34">
        <f t="shared" si="19"/>
        <v>9945</v>
      </c>
      <c r="O153" s="34">
        <v>12</v>
      </c>
      <c r="P153" s="34">
        <v>236</v>
      </c>
      <c r="Q153" s="54">
        <v>0.4</v>
      </c>
      <c r="R153" s="54">
        <f t="shared" si="16"/>
        <v>1132.8000000000002</v>
      </c>
      <c r="S153" s="34">
        <v>300</v>
      </c>
      <c r="T153" s="34">
        <f>(M153*S153)</f>
        <v>5100</v>
      </c>
      <c r="U153" s="34">
        <f>N153+R153+T153</f>
        <v>16177.8</v>
      </c>
      <c r="V153" s="34">
        <f>M153*200</f>
        <v>3400</v>
      </c>
      <c r="W153" s="34">
        <v>0</v>
      </c>
      <c r="X153" s="34">
        <v>0</v>
      </c>
      <c r="Y153" s="52">
        <f t="shared" si="17"/>
        <v>0</v>
      </c>
      <c r="Z153" s="52">
        <v>0</v>
      </c>
      <c r="AA153" s="52"/>
      <c r="AB153" s="34">
        <f>V153+Y153+Z153</f>
        <v>3400</v>
      </c>
      <c r="AC153" s="34">
        <f>AB153+U153</f>
        <v>19577.8</v>
      </c>
      <c r="AD153" s="91" t="str">
        <f>A153</f>
        <v>617-SH</v>
      </c>
      <c r="AE153" s="88"/>
    </row>
    <row r="154" spans="1:31" s="114" customFormat="1" ht="31.5" hidden="1" customHeight="1" x14ac:dyDescent="0.2">
      <c r="A154" s="33" t="s">
        <v>289</v>
      </c>
      <c r="B154" s="33" t="s">
        <v>660</v>
      </c>
      <c r="C154" s="28" t="s">
        <v>33</v>
      </c>
      <c r="D154" s="28" t="s">
        <v>34</v>
      </c>
      <c r="E154" s="35" t="s">
        <v>170</v>
      </c>
      <c r="F154" s="35" t="s">
        <v>291</v>
      </c>
      <c r="G154" s="35" t="s">
        <v>292</v>
      </c>
      <c r="H154" s="220">
        <v>45</v>
      </c>
      <c r="I154" s="33" t="s">
        <v>48</v>
      </c>
      <c r="J154" s="51">
        <v>585</v>
      </c>
      <c r="K154" s="52">
        <v>0</v>
      </c>
      <c r="L154" s="52">
        <v>20</v>
      </c>
      <c r="M154" s="52">
        <f t="shared" si="18"/>
        <v>20</v>
      </c>
      <c r="N154" s="34">
        <f t="shared" si="19"/>
        <v>11700</v>
      </c>
      <c r="O154" s="34">
        <v>28</v>
      </c>
      <c r="P154" s="34">
        <v>10</v>
      </c>
      <c r="Q154" s="54">
        <v>0.4</v>
      </c>
      <c r="R154" s="54">
        <f t="shared" si="16"/>
        <v>112</v>
      </c>
      <c r="S154" s="34">
        <v>125</v>
      </c>
      <c r="T154" s="34">
        <f>(M154*S154)</f>
        <v>2500</v>
      </c>
      <c r="U154" s="34">
        <f>N154+R154+T154</f>
        <v>14312</v>
      </c>
      <c r="V154" s="34">
        <f>M154*200</f>
        <v>4000</v>
      </c>
      <c r="W154" s="34">
        <v>1</v>
      </c>
      <c r="X154" s="34">
        <v>215</v>
      </c>
      <c r="Y154" s="52">
        <f t="shared" si="17"/>
        <v>215</v>
      </c>
      <c r="Z154" s="52">
        <v>0</v>
      </c>
      <c r="AA154" s="52"/>
      <c r="AB154" s="34">
        <f>V154+Y154+Z154</f>
        <v>4215</v>
      </c>
      <c r="AC154" s="34">
        <f>AB154+U154</f>
        <v>18527</v>
      </c>
      <c r="AD154" s="91" t="str">
        <f>A154</f>
        <v>618-PR</v>
      </c>
      <c r="AE154" s="88" t="s">
        <v>294</v>
      </c>
    </row>
    <row r="155" spans="1:31" s="114" customFormat="1" ht="31.5" hidden="1" customHeight="1" x14ac:dyDescent="0.2">
      <c r="A155" s="178" t="s">
        <v>289</v>
      </c>
      <c r="B155" s="178" t="s">
        <v>740</v>
      </c>
      <c r="C155" s="179" t="s">
        <v>33</v>
      </c>
      <c r="D155" s="179" t="s">
        <v>34</v>
      </c>
      <c r="E155" s="180" t="s">
        <v>741</v>
      </c>
      <c r="F155" s="180" t="s">
        <v>742</v>
      </c>
      <c r="G155" s="180" t="s">
        <v>292</v>
      </c>
      <c r="H155" s="246">
        <v>45</v>
      </c>
      <c r="I155" s="178" t="s">
        <v>48</v>
      </c>
      <c r="J155" s="183">
        <v>585</v>
      </c>
      <c r="K155" s="181">
        <v>0</v>
      </c>
      <c r="L155" s="181">
        <v>17</v>
      </c>
      <c r="M155" s="181">
        <f t="shared" si="18"/>
        <v>17</v>
      </c>
      <c r="N155" s="55">
        <f t="shared" si="19"/>
        <v>9945</v>
      </c>
      <c r="O155" s="55">
        <v>28</v>
      </c>
      <c r="P155" s="55">
        <v>187</v>
      </c>
      <c r="Q155" s="185">
        <v>0.4</v>
      </c>
      <c r="R155" s="185">
        <f t="shared" si="16"/>
        <v>2094.4</v>
      </c>
      <c r="S155" s="55">
        <v>125</v>
      </c>
      <c r="T155" s="55">
        <f>(M155*S155)</f>
        <v>2125</v>
      </c>
      <c r="U155" s="55">
        <f>N155+R155+T155</f>
        <v>14164.4</v>
      </c>
      <c r="V155" s="55">
        <f>M155*200</f>
        <v>3400</v>
      </c>
      <c r="W155" s="55">
        <v>1</v>
      </c>
      <c r="X155" s="55">
        <v>350</v>
      </c>
      <c r="Y155" s="181">
        <f t="shared" si="17"/>
        <v>350</v>
      </c>
      <c r="Z155" s="181">
        <v>0</v>
      </c>
      <c r="AA155" s="181"/>
      <c r="AB155" s="55">
        <f>V155+Y155+Z155</f>
        <v>3750</v>
      </c>
      <c r="AC155" s="55">
        <f>AB155+U155</f>
        <v>17914.400000000001</v>
      </c>
      <c r="AD155" s="91"/>
      <c r="AE155" s="88"/>
    </row>
    <row r="156" spans="1:31" s="114" customFormat="1" ht="76" hidden="1" customHeight="1" x14ac:dyDescent="0.2">
      <c r="A156" s="178" t="s">
        <v>289</v>
      </c>
      <c r="B156" s="178" t="s">
        <v>757</v>
      </c>
      <c r="C156" s="179" t="s">
        <v>33</v>
      </c>
      <c r="D156" s="179" t="s">
        <v>34</v>
      </c>
      <c r="E156" s="180" t="s">
        <v>295</v>
      </c>
      <c r="F156" s="180" t="s">
        <v>296</v>
      </c>
      <c r="G156" s="180" t="s">
        <v>292</v>
      </c>
      <c r="H156" s="220">
        <v>45</v>
      </c>
      <c r="I156" s="33" t="s">
        <v>48</v>
      </c>
      <c r="J156" s="51">
        <v>585</v>
      </c>
      <c r="K156" s="52">
        <v>0</v>
      </c>
      <c r="L156" s="52">
        <v>24</v>
      </c>
      <c r="M156" s="52">
        <f t="shared" si="18"/>
        <v>24</v>
      </c>
      <c r="N156" s="34">
        <f t="shared" si="19"/>
        <v>14040</v>
      </c>
      <c r="O156" s="34">
        <v>28</v>
      </c>
      <c r="P156" s="34">
        <v>200</v>
      </c>
      <c r="Q156" s="54">
        <v>0.4</v>
      </c>
      <c r="R156" s="54">
        <f t="shared" si="16"/>
        <v>2240</v>
      </c>
      <c r="S156" s="55">
        <v>125</v>
      </c>
      <c r="T156" s="34">
        <f>(M156*S156)</f>
        <v>3000</v>
      </c>
      <c r="U156" s="34">
        <f>N156+R156+T156</f>
        <v>19280</v>
      </c>
      <c r="V156" s="34">
        <f>M156*200</f>
        <v>4800</v>
      </c>
      <c r="W156" s="34">
        <v>1</v>
      </c>
      <c r="X156" s="34">
        <v>660</v>
      </c>
      <c r="Y156" s="52">
        <f t="shared" si="17"/>
        <v>660</v>
      </c>
      <c r="Z156" s="52">
        <v>0</v>
      </c>
      <c r="AA156" s="52"/>
      <c r="AB156" s="34">
        <f>V156+Y156+Z156</f>
        <v>5460</v>
      </c>
      <c r="AC156" s="34">
        <f>AB156+U156</f>
        <v>24740</v>
      </c>
      <c r="AD156" s="91" t="str">
        <f>A156</f>
        <v>618-PR</v>
      </c>
      <c r="AE156" s="88"/>
    </row>
    <row r="157" spans="1:31" s="114" customFormat="1" ht="37.5" hidden="1" customHeight="1" x14ac:dyDescent="0.2">
      <c r="A157" s="33" t="s">
        <v>297</v>
      </c>
      <c r="B157" s="33" t="s">
        <v>638</v>
      </c>
      <c r="C157" s="28" t="s">
        <v>77</v>
      </c>
      <c r="D157" s="28" t="s">
        <v>108</v>
      </c>
      <c r="E157" s="35" t="s">
        <v>298</v>
      </c>
      <c r="F157" s="35" t="s">
        <v>299</v>
      </c>
      <c r="G157" s="35" t="s">
        <v>639</v>
      </c>
      <c r="H157" s="220">
        <v>42</v>
      </c>
      <c r="I157" s="33" t="s">
        <v>48</v>
      </c>
      <c r="J157" s="51">
        <v>585</v>
      </c>
      <c r="K157" s="52">
        <v>0</v>
      </c>
      <c r="L157" s="52">
        <v>15</v>
      </c>
      <c r="M157" s="52">
        <f t="shared" si="18"/>
        <v>15</v>
      </c>
      <c r="N157" s="34">
        <f t="shared" si="19"/>
        <v>8775</v>
      </c>
      <c r="O157" s="34">
        <v>28</v>
      </c>
      <c r="P157" s="34">
        <v>16</v>
      </c>
      <c r="Q157" s="54">
        <v>0.4</v>
      </c>
      <c r="R157" s="54">
        <f t="shared" si="16"/>
        <v>179.20000000000002</v>
      </c>
      <c r="S157" s="34">
        <v>0</v>
      </c>
      <c r="T157" s="34">
        <f>(M157*S157)</f>
        <v>0</v>
      </c>
      <c r="U157" s="34">
        <f>N157+R157+T157</f>
        <v>8954.2000000000007</v>
      </c>
      <c r="V157" s="34">
        <f>M157*200</f>
        <v>3000</v>
      </c>
      <c r="W157" s="34">
        <v>0</v>
      </c>
      <c r="X157" s="34">
        <v>0</v>
      </c>
      <c r="Y157" s="52">
        <v>0</v>
      </c>
      <c r="Z157" s="52">
        <v>0</v>
      </c>
      <c r="AA157" s="52"/>
      <c r="AB157" s="34">
        <f>V157+Y157+Z157</f>
        <v>3000</v>
      </c>
      <c r="AC157" s="34">
        <f>AB157+U157</f>
        <v>11954.2</v>
      </c>
      <c r="AD157" s="57" t="str">
        <f>A157</f>
        <v>626-SH</v>
      </c>
      <c r="AE157" s="88"/>
    </row>
    <row r="158" spans="1:31" s="114" customFormat="1" ht="37.5" hidden="1" customHeight="1" x14ac:dyDescent="0.2">
      <c r="A158" s="33" t="s">
        <v>297</v>
      </c>
      <c r="B158" s="33"/>
      <c r="C158" s="28" t="s">
        <v>77</v>
      </c>
      <c r="D158" s="28" t="s">
        <v>108</v>
      </c>
      <c r="E158" s="35" t="s">
        <v>302</v>
      </c>
      <c r="F158" s="35" t="s">
        <v>303</v>
      </c>
      <c r="G158" s="35" t="s">
        <v>95</v>
      </c>
      <c r="H158" s="220">
        <v>42</v>
      </c>
      <c r="I158" s="33" t="s">
        <v>48</v>
      </c>
      <c r="J158" s="51">
        <v>585</v>
      </c>
      <c r="K158" s="52">
        <v>0</v>
      </c>
      <c r="L158" s="52">
        <v>18</v>
      </c>
      <c r="M158" s="52">
        <f t="shared" si="18"/>
        <v>18</v>
      </c>
      <c r="N158" s="34">
        <f t="shared" si="19"/>
        <v>10530</v>
      </c>
      <c r="O158" s="34">
        <v>28</v>
      </c>
      <c r="P158" s="34">
        <v>38</v>
      </c>
      <c r="Q158" s="54">
        <v>0.4</v>
      </c>
      <c r="R158" s="54">
        <f t="shared" si="16"/>
        <v>425.6</v>
      </c>
      <c r="S158" s="34">
        <v>0</v>
      </c>
      <c r="T158" s="34">
        <f>(M158*S158)</f>
        <v>0</v>
      </c>
      <c r="U158" s="34">
        <f>N158+R158+T158</f>
        <v>10955.6</v>
      </c>
      <c r="V158" s="34">
        <f>M158*200</f>
        <v>3600</v>
      </c>
      <c r="W158" s="34">
        <v>0</v>
      </c>
      <c r="X158" s="34">
        <v>0</v>
      </c>
      <c r="Y158" s="52">
        <f t="shared" ref="Y158:Y172" si="20">SUM(X158*W158)</f>
        <v>0</v>
      </c>
      <c r="Z158" s="52">
        <v>0</v>
      </c>
      <c r="AA158" s="52"/>
      <c r="AB158" s="34">
        <f>V158+Y158+Z158</f>
        <v>3600</v>
      </c>
      <c r="AC158" s="34">
        <f>AB158+U158</f>
        <v>14555.6</v>
      </c>
      <c r="AD158" s="57" t="str">
        <f>A158</f>
        <v>626-SH</v>
      </c>
      <c r="AE158" s="88"/>
    </row>
    <row r="159" spans="1:31" s="114" customFormat="1" ht="43.5" customHeight="1" x14ac:dyDescent="0.2">
      <c r="A159" s="33" t="s">
        <v>305</v>
      </c>
      <c r="B159" s="33" t="s">
        <v>32</v>
      </c>
      <c r="C159" s="28" t="s">
        <v>33</v>
      </c>
      <c r="D159" s="28" t="s">
        <v>45</v>
      </c>
      <c r="E159" s="35" t="s">
        <v>148</v>
      </c>
      <c r="F159" s="35" t="s">
        <v>266</v>
      </c>
      <c r="G159" s="35" t="s">
        <v>267</v>
      </c>
      <c r="H159" s="220">
        <v>45</v>
      </c>
      <c r="I159" s="33" t="s">
        <v>37</v>
      </c>
      <c r="J159" s="51">
        <v>1200</v>
      </c>
      <c r="K159" s="52">
        <v>0</v>
      </c>
      <c r="L159" s="52">
        <v>17</v>
      </c>
      <c r="M159" s="52">
        <f t="shared" si="18"/>
        <v>17</v>
      </c>
      <c r="N159" s="34">
        <f t="shared" si="19"/>
        <v>20400</v>
      </c>
      <c r="O159" s="34">
        <v>0</v>
      </c>
      <c r="P159" s="34">
        <v>0</v>
      </c>
      <c r="Q159" s="54">
        <v>0.4</v>
      </c>
      <c r="R159" s="54">
        <f t="shared" si="16"/>
        <v>0</v>
      </c>
      <c r="S159" s="34">
        <v>0</v>
      </c>
      <c r="T159" s="34">
        <f>(M159*S159)</f>
        <v>0</v>
      </c>
      <c r="U159" s="34">
        <f>N159+R159+T159</f>
        <v>20400</v>
      </c>
      <c r="V159" s="34">
        <f>M159*200</f>
        <v>3400</v>
      </c>
      <c r="W159" s="34">
        <v>14</v>
      </c>
      <c r="X159" s="34">
        <v>160</v>
      </c>
      <c r="Y159" s="52">
        <f t="shared" si="20"/>
        <v>2240</v>
      </c>
      <c r="Z159" s="52">
        <v>0</v>
      </c>
      <c r="AA159" s="52"/>
      <c r="AB159" s="276">
        <f>V159+Y159+Z159</f>
        <v>5640</v>
      </c>
      <c r="AC159" s="34">
        <f>AB159+U159</f>
        <v>26040</v>
      </c>
      <c r="AD159" s="91" t="str">
        <f>A159</f>
        <v>628-PR</v>
      </c>
      <c r="AE159" s="88" t="s">
        <v>306</v>
      </c>
    </row>
    <row r="160" spans="1:31" s="114" customFormat="1" ht="45.75" customHeight="1" x14ac:dyDescent="0.2">
      <c r="A160" s="33" t="s">
        <v>305</v>
      </c>
      <c r="B160" s="33"/>
      <c r="C160" s="28" t="s">
        <v>33</v>
      </c>
      <c r="D160" s="28" t="s">
        <v>45</v>
      </c>
      <c r="E160" s="35" t="s">
        <v>148</v>
      </c>
      <c r="F160" s="35" t="s">
        <v>140</v>
      </c>
      <c r="G160" s="35" t="s">
        <v>141</v>
      </c>
      <c r="H160" s="220">
        <v>45</v>
      </c>
      <c r="I160" s="33" t="s">
        <v>37</v>
      </c>
      <c r="J160" s="51">
        <v>1200</v>
      </c>
      <c r="K160" s="52">
        <v>0</v>
      </c>
      <c r="L160" s="52">
        <v>17</v>
      </c>
      <c r="M160" s="52">
        <f t="shared" si="18"/>
        <v>17</v>
      </c>
      <c r="N160" s="34">
        <f t="shared" si="19"/>
        <v>20400</v>
      </c>
      <c r="O160" s="34">
        <v>0</v>
      </c>
      <c r="P160" s="34">
        <v>0</v>
      </c>
      <c r="Q160" s="54">
        <v>0.4</v>
      </c>
      <c r="R160" s="54">
        <f t="shared" si="16"/>
        <v>0</v>
      </c>
      <c r="S160" s="34">
        <v>0</v>
      </c>
      <c r="T160" s="34">
        <f>(M160*S160)</f>
        <v>0</v>
      </c>
      <c r="U160" s="34">
        <f>N160+R160+T160</f>
        <v>20400</v>
      </c>
      <c r="V160" s="34">
        <f>M160*200</f>
        <v>3400</v>
      </c>
      <c r="W160" s="34">
        <v>14</v>
      </c>
      <c r="X160" s="34">
        <v>160</v>
      </c>
      <c r="Y160" s="52">
        <f t="shared" si="20"/>
        <v>2240</v>
      </c>
      <c r="Z160" s="52">
        <v>0</v>
      </c>
      <c r="AA160" s="52"/>
      <c r="AB160" s="276">
        <f>V160+Y160+Z160</f>
        <v>5640</v>
      </c>
      <c r="AC160" s="34">
        <f>AB160+U160</f>
        <v>26040</v>
      </c>
      <c r="AD160" s="91" t="str">
        <f>A160</f>
        <v>628-PR</v>
      </c>
      <c r="AE160" s="88"/>
    </row>
    <row r="161" spans="1:31" s="114" customFormat="1" ht="58.5" customHeight="1" x14ac:dyDescent="0.2">
      <c r="A161" s="33" t="s">
        <v>305</v>
      </c>
      <c r="B161" s="33"/>
      <c r="C161" s="28" t="s">
        <v>33</v>
      </c>
      <c r="D161" s="28" t="s">
        <v>45</v>
      </c>
      <c r="E161" s="35" t="s">
        <v>69</v>
      </c>
      <c r="F161" s="35" t="s">
        <v>266</v>
      </c>
      <c r="G161" s="35" t="s">
        <v>267</v>
      </c>
      <c r="H161" s="220">
        <v>45</v>
      </c>
      <c r="I161" s="33" t="s">
        <v>37</v>
      </c>
      <c r="J161" s="51">
        <v>1200</v>
      </c>
      <c r="K161" s="52">
        <v>17</v>
      </c>
      <c r="L161" s="52">
        <v>0</v>
      </c>
      <c r="M161" s="52">
        <f t="shared" si="18"/>
        <v>17</v>
      </c>
      <c r="N161" s="34">
        <f t="shared" si="19"/>
        <v>20400</v>
      </c>
      <c r="O161" s="34">
        <v>0</v>
      </c>
      <c r="P161" s="34">
        <v>0</v>
      </c>
      <c r="Q161" s="54">
        <v>0.4</v>
      </c>
      <c r="R161" s="54">
        <f t="shared" si="16"/>
        <v>0</v>
      </c>
      <c r="S161" s="34">
        <v>0</v>
      </c>
      <c r="T161" s="34">
        <f>(M161*S161)</f>
        <v>0</v>
      </c>
      <c r="U161" s="34">
        <f>N161+R161+T161</f>
        <v>20400</v>
      </c>
      <c r="V161" s="34">
        <f>M161*200</f>
        <v>3400</v>
      </c>
      <c r="W161" s="34">
        <v>14</v>
      </c>
      <c r="X161" s="34">
        <v>260</v>
      </c>
      <c r="Y161" s="52">
        <f t="shared" si="20"/>
        <v>3640</v>
      </c>
      <c r="Z161" s="52">
        <v>0</v>
      </c>
      <c r="AA161" s="52"/>
      <c r="AB161" s="276">
        <f>V161+Y161+Z161</f>
        <v>7040</v>
      </c>
      <c r="AC161" s="34">
        <f>AB161+U161</f>
        <v>27440</v>
      </c>
      <c r="AD161" s="91" t="str">
        <f>A161</f>
        <v>628-PR</v>
      </c>
      <c r="AE161" s="88"/>
    </row>
    <row r="162" spans="1:31" s="114" customFormat="1" ht="60.75" hidden="1" customHeight="1" x14ac:dyDescent="0.2">
      <c r="A162" s="33" t="s">
        <v>305</v>
      </c>
      <c r="B162" s="33"/>
      <c r="C162" s="28" t="s">
        <v>33</v>
      </c>
      <c r="D162" s="28" t="s">
        <v>34</v>
      </c>
      <c r="E162" s="89" t="s">
        <v>35</v>
      </c>
      <c r="F162" s="35" t="s">
        <v>266</v>
      </c>
      <c r="G162" s="35" t="s">
        <v>267</v>
      </c>
      <c r="H162" s="220">
        <v>45</v>
      </c>
      <c r="I162" s="33" t="s">
        <v>37</v>
      </c>
      <c r="J162" s="51">
        <v>1200</v>
      </c>
      <c r="K162" s="52">
        <v>15</v>
      </c>
      <c r="L162" s="52">
        <v>0</v>
      </c>
      <c r="M162" s="52">
        <f t="shared" si="18"/>
        <v>15</v>
      </c>
      <c r="N162" s="34">
        <f t="shared" si="19"/>
        <v>18000</v>
      </c>
      <c r="O162" s="34">
        <v>0</v>
      </c>
      <c r="P162" s="34">
        <v>0</v>
      </c>
      <c r="Q162" s="54">
        <v>0.4</v>
      </c>
      <c r="R162" s="54">
        <f t="shared" si="16"/>
        <v>0</v>
      </c>
      <c r="S162" s="34">
        <v>0</v>
      </c>
      <c r="T162" s="34">
        <f>(M162*S162)</f>
        <v>0</v>
      </c>
      <c r="U162" s="34">
        <f>N162+R162+T162</f>
        <v>18000</v>
      </c>
      <c r="V162" s="34">
        <f>M162*200</f>
        <v>3000</v>
      </c>
      <c r="W162" s="34">
        <v>14</v>
      </c>
      <c r="X162" s="34">
        <v>536</v>
      </c>
      <c r="Y162" s="52">
        <f t="shared" si="20"/>
        <v>7504</v>
      </c>
      <c r="Z162" s="52">
        <v>0</v>
      </c>
      <c r="AA162" s="52"/>
      <c r="AB162" s="34">
        <f>V162+Y162+Z162</f>
        <v>10504</v>
      </c>
      <c r="AC162" s="34">
        <f>AB162+U162</f>
        <v>28504</v>
      </c>
      <c r="AD162" s="91" t="str">
        <f>A162</f>
        <v>628-PR</v>
      </c>
      <c r="AE162" s="88"/>
    </row>
    <row r="163" spans="1:31" s="114" customFormat="1" ht="51.75" hidden="1" customHeight="1" x14ac:dyDescent="0.2">
      <c r="A163" s="33" t="s">
        <v>305</v>
      </c>
      <c r="B163" s="33"/>
      <c r="C163" s="28" t="s">
        <v>33</v>
      </c>
      <c r="D163" s="28" t="s">
        <v>34</v>
      </c>
      <c r="E163" s="89" t="s">
        <v>35</v>
      </c>
      <c r="F163" s="35" t="s">
        <v>266</v>
      </c>
      <c r="G163" s="35" t="s">
        <v>267</v>
      </c>
      <c r="H163" s="220">
        <v>45</v>
      </c>
      <c r="I163" s="33" t="s">
        <v>37</v>
      </c>
      <c r="J163" s="51">
        <v>1200</v>
      </c>
      <c r="K163" s="52">
        <v>15</v>
      </c>
      <c r="L163" s="52">
        <v>0</v>
      </c>
      <c r="M163" s="52">
        <f t="shared" si="18"/>
        <v>15</v>
      </c>
      <c r="N163" s="34">
        <f t="shared" si="19"/>
        <v>18000</v>
      </c>
      <c r="O163" s="34">
        <v>0</v>
      </c>
      <c r="P163" s="34">
        <v>0</v>
      </c>
      <c r="Q163" s="54">
        <v>0.4</v>
      </c>
      <c r="R163" s="54">
        <f t="shared" si="16"/>
        <v>0</v>
      </c>
      <c r="S163" s="34">
        <v>0</v>
      </c>
      <c r="T163" s="34">
        <f>(M163*S163)</f>
        <v>0</v>
      </c>
      <c r="U163" s="34">
        <f>N163+R163+T163</f>
        <v>18000</v>
      </c>
      <c r="V163" s="34">
        <f>M163*200</f>
        <v>3000</v>
      </c>
      <c r="W163" s="34">
        <v>14</v>
      </c>
      <c r="X163" s="34">
        <v>536</v>
      </c>
      <c r="Y163" s="52">
        <f t="shared" si="20"/>
        <v>7504</v>
      </c>
      <c r="Z163" s="52">
        <v>0</v>
      </c>
      <c r="AA163" s="52"/>
      <c r="AB163" s="34">
        <f>V163+Y163+Z163</f>
        <v>10504</v>
      </c>
      <c r="AC163" s="34">
        <f>AB163+U163</f>
        <v>28504</v>
      </c>
      <c r="AD163" s="91" t="str">
        <f>A163</f>
        <v>628-PR</v>
      </c>
      <c r="AE163" s="88"/>
    </row>
    <row r="164" spans="1:31" s="114" customFormat="1" ht="43.5" hidden="1" customHeight="1" x14ac:dyDescent="0.2">
      <c r="A164" s="33" t="s">
        <v>305</v>
      </c>
      <c r="B164" s="33"/>
      <c r="C164" s="28" t="s">
        <v>33</v>
      </c>
      <c r="D164" s="28" t="s">
        <v>34</v>
      </c>
      <c r="E164" s="89" t="s">
        <v>35</v>
      </c>
      <c r="F164" s="35" t="s">
        <v>134</v>
      </c>
      <c r="G164" s="35" t="s">
        <v>135</v>
      </c>
      <c r="H164" s="220">
        <v>45</v>
      </c>
      <c r="I164" s="33" t="s">
        <v>37</v>
      </c>
      <c r="J164" s="51">
        <v>1200</v>
      </c>
      <c r="K164" s="52">
        <v>0</v>
      </c>
      <c r="L164" s="52">
        <v>18</v>
      </c>
      <c r="M164" s="52">
        <f t="shared" si="18"/>
        <v>18</v>
      </c>
      <c r="N164" s="34">
        <f t="shared" si="19"/>
        <v>21600</v>
      </c>
      <c r="O164" s="34">
        <v>0</v>
      </c>
      <c r="P164" s="34">
        <v>88</v>
      </c>
      <c r="Q164" s="54">
        <v>0.4</v>
      </c>
      <c r="R164" s="54">
        <f t="shared" si="16"/>
        <v>0</v>
      </c>
      <c r="S164" s="34">
        <v>0</v>
      </c>
      <c r="T164" s="34">
        <f>(M164*S164)</f>
        <v>0</v>
      </c>
      <c r="U164" s="34">
        <f>N164+R164+T164</f>
        <v>21600</v>
      </c>
      <c r="V164" s="34">
        <f>M164*200</f>
        <v>3600</v>
      </c>
      <c r="W164" s="34">
        <v>9</v>
      </c>
      <c r="X164" s="34">
        <v>330</v>
      </c>
      <c r="Y164" s="52">
        <f t="shared" si="20"/>
        <v>2970</v>
      </c>
      <c r="Z164" s="52">
        <v>0</v>
      </c>
      <c r="AA164" s="52"/>
      <c r="AB164" s="34">
        <f>V164+Y164+Z164</f>
        <v>6570</v>
      </c>
      <c r="AC164" s="34">
        <f>AB164+U164</f>
        <v>28170</v>
      </c>
      <c r="AD164" s="91" t="str">
        <f>A164</f>
        <v>628-PR</v>
      </c>
      <c r="AE164" s="88"/>
    </row>
    <row r="165" spans="1:31" s="114" customFormat="1" ht="90" hidden="1" customHeight="1" x14ac:dyDescent="0.2">
      <c r="A165" s="33" t="s">
        <v>305</v>
      </c>
      <c r="B165" s="33"/>
      <c r="C165" s="28" t="s">
        <v>33</v>
      </c>
      <c r="D165" s="28" t="s">
        <v>34</v>
      </c>
      <c r="E165" s="89" t="s">
        <v>35</v>
      </c>
      <c r="F165" s="35" t="s">
        <v>266</v>
      </c>
      <c r="G165" s="35" t="s">
        <v>267</v>
      </c>
      <c r="H165" s="220">
        <v>45</v>
      </c>
      <c r="I165" s="33" t="s">
        <v>37</v>
      </c>
      <c r="J165" s="51">
        <v>1200</v>
      </c>
      <c r="K165" s="52">
        <v>0</v>
      </c>
      <c r="L165" s="52">
        <v>17</v>
      </c>
      <c r="M165" s="52">
        <f t="shared" si="18"/>
        <v>17</v>
      </c>
      <c r="N165" s="34">
        <f t="shared" si="19"/>
        <v>20400</v>
      </c>
      <c r="O165" s="34">
        <v>0</v>
      </c>
      <c r="P165" s="34">
        <v>88</v>
      </c>
      <c r="Q165" s="54">
        <v>0.4</v>
      </c>
      <c r="R165" s="54">
        <f t="shared" si="16"/>
        <v>0</v>
      </c>
      <c r="S165" s="34">
        <v>0</v>
      </c>
      <c r="T165" s="34">
        <f>(M165*S165)</f>
        <v>0</v>
      </c>
      <c r="U165" s="34">
        <f>N165+R165+T165</f>
        <v>20400</v>
      </c>
      <c r="V165" s="34">
        <f>M165*200</f>
        <v>3400</v>
      </c>
      <c r="W165" s="34">
        <v>9</v>
      </c>
      <c r="X165" s="34">
        <v>536</v>
      </c>
      <c r="Y165" s="52">
        <f t="shared" si="20"/>
        <v>4824</v>
      </c>
      <c r="Z165" s="52">
        <v>0</v>
      </c>
      <c r="AA165" s="52"/>
      <c r="AB165" s="34">
        <f>V165+Y165+Z165</f>
        <v>8224</v>
      </c>
      <c r="AC165" s="34">
        <f>AB165+U165</f>
        <v>28624</v>
      </c>
      <c r="AD165" s="91" t="str">
        <f>A165</f>
        <v>628-PR</v>
      </c>
      <c r="AE165" s="88"/>
    </row>
    <row r="166" spans="1:31" s="114" customFormat="1" ht="72" hidden="1" customHeight="1" x14ac:dyDescent="0.2">
      <c r="A166" s="62" t="s">
        <v>305</v>
      </c>
      <c r="B166" s="62"/>
      <c r="C166" s="63" t="s">
        <v>33</v>
      </c>
      <c r="D166" s="63" t="s">
        <v>34</v>
      </c>
      <c r="E166" s="37" t="s">
        <v>170</v>
      </c>
      <c r="F166" s="37" t="s">
        <v>134</v>
      </c>
      <c r="G166" s="37" t="s">
        <v>135</v>
      </c>
      <c r="H166" s="245">
        <v>45</v>
      </c>
      <c r="I166" s="62" t="s">
        <v>37</v>
      </c>
      <c r="J166" s="39">
        <v>1200</v>
      </c>
      <c r="K166" s="40">
        <v>0</v>
      </c>
      <c r="L166" s="40">
        <v>0</v>
      </c>
      <c r="M166" s="40">
        <f t="shared" si="18"/>
        <v>0</v>
      </c>
      <c r="N166" s="41">
        <f t="shared" si="19"/>
        <v>0</v>
      </c>
      <c r="O166" s="41">
        <v>0</v>
      </c>
      <c r="P166" s="41">
        <v>256</v>
      </c>
      <c r="Q166" s="43">
        <v>0.4</v>
      </c>
      <c r="R166" s="43">
        <f t="shared" si="16"/>
        <v>0</v>
      </c>
      <c r="S166" s="41">
        <v>0</v>
      </c>
      <c r="T166" s="41">
        <f>(M166*S166)</f>
        <v>0</v>
      </c>
      <c r="U166" s="41">
        <f>N166+R166+T166</f>
        <v>0</v>
      </c>
      <c r="V166" s="41">
        <f>M166*200</f>
        <v>0</v>
      </c>
      <c r="W166" s="41">
        <v>0</v>
      </c>
      <c r="X166" s="41">
        <v>215</v>
      </c>
      <c r="Y166" s="40">
        <f t="shared" si="20"/>
        <v>0</v>
      </c>
      <c r="Z166" s="40">
        <v>0</v>
      </c>
      <c r="AA166" s="40"/>
      <c r="AB166" s="41">
        <f>V166+Y166+Z166</f>
        <v>0</v>
      </c>
      <c r="AC166" s="41">
        <f>AB166+U166</f>
        <v>0</v>
      </c>
      <c r="AD166" s="91" t="str">
        <f>A166</f>
        <v>628-PR</v>
      </c>
      <c r="AE166" s="88"/>
    </row>
    <row r="167" spans="1:31" s="114" customFormat="1" ht="54" hidden="1" customHeight="1" x14ac:dyDescent="0.2">
      <c r="A167" s="33" t="s">
        <v>307</v>
      </c>
      <c r="B167" s="33" t="s">
        <v>640</v>
      </c>
      <c r="C167" s="28" t="s">
        <v>77</v>
      </c>
      <c r="D167" s="28" t="s">
        <v>103</v>
      </c>
      <c r="E167" s="35" t="s">
        <v>181</v>
      </c>
      <c r="F167" s="35" t="s">
        <v>308</v>
      </c>
      <c r="G167" s="28" t="s">
        <v>309</v>
      </c>
      <c r="H167" s="220">
        <v>56</v>
      </c>
      <c r="I167" s="33" t="s">
        <v>37</v>
      </c>
      <c r="J167" s="51">
        <v>1200</v>
      </c>
      <c r="K167" s="52">
        <v>0</v>
      </c>
      <c r="L167" s="52">
        <v>0</v>
      </c>
      <c r="M167" s="52">
        <f t="shared" si="18"/>
        <v>0</v>
      </c>
      <c r="N167" s="34">
        <f t="shared" si="19"/>
        <v>0</v>
      </c>
      <c r="O167" s="34">
        <v>0</v>
      </c>
      <c r="P167" s="34">
        <v>0</v>
      </c>
      <c r="Q167" s="54">
        <v>0.4</v>
      </c>
      <c r="R167" s="54">
        <f t="shared" si="16"/>
        <v>0</v>
      </c>
      <c r="S167" s="34">
        <v>0</v>
      </c>
      <c r="T167" s="34">
        <f>(M167*S167)</f>
        <v>0</v>
      </c>
      <c r="U167" s="34">
        <f>N167+R167+T167</f>
        <v>0</v>
      </c>
      <c r="V167" s="34">
        <f>M167*200</f>
        <v>0</v>
      </c>
      <c r="W167" s="34">
        <v>0</v>
      </c>
      <c r="X167" s="34">
        <v>175</v>
      </c>
      <c r="Y167" s="52">
        <f t="shared" si="20"/>
        <v>0</v>
      </c>
      <c r="Z167" s="52">
        <v>0</v>
      </c>
      <c r="AA167" s="40"/>
      <c r="AB167" s="34">
        <f>V167+Y167+Z167</f>
        <v>0</v>
      </c>
      <c r="AC167" s="34">
        <f>AB167+U167</f>
        <v>0</v>
      </c>
      <c r="AD167" s="57" t="str">
        <f>A167</f>
        <v>629-PR</v>
      </c>
      <c r="AE167" s="88"/>
    </row>
    <row r="168" spans="1:31" s="114" customFormat="1" ht="51" hidden="1" customHeight="1" x14ac:dyDescent="0.2">
      <c r="A168" s="33" t="s">
        <v>307</v>
      </c>
      <c r="B168" s="33"/>
      <c r="C168" s="28" t="s">
        <v>77</v>
      </c>
      <c r="D168" s="28" t="s">
        <v>108</v>
      </c>
      <c r="E168" s="35" t="s">
        <v>210</v>
      </c>
      <c r="F168" s="35" t="s">
        <v>308</v>
      </c>
      <c r="G168" s="28" t="s">
        <v>309</v>
      </c>
      <c r="H168" s="220">
        <v>56</v>
      </c>
      <c r="I168" s="33" t="s">
        <v>37</v>
      </c>
      <c r="J168" s="51">
        <v>1200</v>
      </c>
      <c r="K168" s="52">
        <v>0</v>
      </c>
      <c r="L168" s="52">
        <v>15</v>
      </c>
      <c r="M168" s="52">
        <f t="shared" si="18"/>
        <v>15</v>
      </c>
      <c r="N168" s="34">
        <f t="shared" si="19"/>
        <v>18000</v>
      </c>
      <c r="O168" s="34">
        <v>0</v>
      </c>
      <c r="P168" s="34">
        <v>0</v>
      </c>
      <c r="Q168" s="54">
        <v>0.4</v>
      </c>
      <c r="R168" s="54">
        <f t="shared" si="16"/>
        <v>0</v>
      </c>
      <c r="S168" s="34">
        <v>0</v>
      </c>
      <c r="T168" s="34">
        <f>(M168*S168)</f>
        <v>0</v>
      </c>
      <c r="U168" s="34">
        <f>N168+R168+T168</f>
        <v>18000</v>
      </c>
      <c r="V168" s="34">
        <f>M168*200</f>
        <v>3000</v>
      </c>
      <c r="W168" s="34">
        <v>1</v>
      </c>
      <c r="X168" s="34">
        <v>175</v>
      </c>
      <c r="Y168" s="52">
        <f t="shared" si="20"/>
        <v>175</v>
      </c>
      <c r="Z168" s="52">
        <v>0</v>
      </c>
      <c r="AA168" s="52"/>
      <c r="AB168" s="34">
        <f>V168+Y168+Z168</f>
        <v>3175</v>
      </c>
      <c r="AC168" s="34">
        <f>AB168+U168</f>
        <v>21175</v>
      </c>
      <c r="AD168" s="57" t="str">
        <f>A168</f>
        <v>629-PR</v>
      </c>
      <c r="AE168" s="88"/>
    </row>
    <row r="169" spans="1:31" s="114" customFormat="1" ht="39" customHeight="1" x14ac:dyDescent="0.2">
      <c r="A169" s="229" t="s">
        <v>307</v>
      </c>
      <c r="B169" s="116"/>
      <c r="C169" s="28" t="s">
        <v>77</v>
      </c>
      <c r="D169" s="28" t="s">
        <v>45</v>
      </c>
      <c r="E169" s="35" t="s">
        <v>310</v>
      </c>
      <c r="F169" s="35" t="s">
        <v>285</v>
      </c>
      <c r="G169" s="28" t="s">
        <v>311</v>
      </c>
      <c r="H169" s="220">
        <v>56</v>
      </c>
      <c r="I169" s="33" t="s">
        <v>48</v>
      </c>
      <c r="J169" s="51">
        <v>585</v>
      </c>
      <c r="K169" s="52">
        <v>15</v>
      </c>
      <c r="L169" s="52">
        <v>0</v>
      </c>
      <c r="M169" s="52">
        <f t="shared" si="18"/>
        <v>15</v>
      </c>
      <c r="N169" s="34">
        <f t="shared" si="19"/>
        <v>8775</v>
      </c>
      <c r="O169" s="34">
        <v>36</v>
      </c>
      <c r="P169" s="34">
        <v>27</v>
      </c>
      <c r="Q169" s="54">
        <v>0.4</v>
      </c>
      <c r="R169" s="54">
        <f t="shared" si="16"/>
        <v>388.8</v>
      </c>
      <c r="S169" s="34">
        <v>0</v>
      </c>
      <c r="T169" s="34">
        <f>(M169*S169)</f>
        <v>0</v>
      </c>
      <c r="U169" s="34">
        <f>N169+R169+T169</f>
        <v>9163.7999999999993</v>
      </c>
      <c r="V169" s="34">
        <f>M169*200</f>
        <v>3000</v>
      </c>
      <c r="W169" s="34">
        <v>1</v>
      </c>
      <c r="X169" s="34">
        <v>305</v>
      </c>
      <c r="Y169" s="52">
        <f t="shared" si="20"/>
        <v>305</v>
      </c>
      <c r="Z169" s="52">
        <v>0</v>
      </c>
      <c r="AA169" s="52"/>
      <c r="AB169" s="276">
        <f>V169+Y169+Z169</f>
        <v>3305</v>
      </c>
      <c r="AC169" s="34">
        <f>AB169+U169</f>
        <v>12468.8</v>
      </c>
      <c r="AD169" s="57" t="str">
        <f>A169</f>
        <v>629-PR</v>
      </c>
      <c r="AE169" s="88"/>
    </row>
    <row r="170" spans="1:31" s="114" customFormat="1" ht="47.25" customHeight="1" x14ac:dyDescent="0.2">
      <c r="A170" s="178" t="s">
        <v>307</v>
      </c>
      <c r="B170" s="178" t="s">
        <v>674</v>
      </c>
      <c r="C170" s="179" t="s">
        <v>77</v>
      </c>
      <c r="D170" s="179" t="s">
        <v>45</v>
      </c>
      <c r="E170" s="180" t="s">
        <v>313</v>
      </c>
      <c r="F170" s="180" t="s">
        <v>285</v>
      </c>
      <c r="G170" s="179" t="s">
        <v>311</v>
      </c>
      <c r="H170" s="220">
        <v>56</v>
      </c>
      <c r="I170" s="33" t="s">
        <v>48</v>
      </c>
      <c r="J170" s="51">
        <v>585</v>
      </c>
      <c r="K170" s="181">
        <v>0</v>
      </c>
      <c r="L170" s="181">
        <v>21</v>
      </c>
      <c r="M170" s="52">
        <f t="shared" si="18"/>
        <v>21</v>
      </c>
      <c r="N170" s="34">
        <f t="shared" si="19"/>
        <v>12285</v>
      </c>
      <c r="O170" s="34">
        <v>36</v>
      </c>
      <c r="P170" s="34">
        <v>56</v>
      </c>
      <c r="Q170" s="54">
        <v>0.4</v>
      </c>
      <c r="R170" s="54">
        <f t="shared" si="16"/>
        <v>806.40000000000009</v>
      </c>
      <c r="S170" s="34">
        <v>0</v>
      </c>
      <c r="T170" s="34">
        <f>(M170*S170)</f>
        <v>0</v>
      </c>
      <c r="U170" s="34">
        <f>N170+R170+T170</f>
        <v>13091.4</v>
      </c>
      <c r="V170" s="34">
        <f>M170*200</f>
        <v>4200</v>
      </c>
      <c r="W170" s="34">
        <v>1</v>
      </c>
      <c r="X170" s="34">
        <v>320</v>
      </c>
      <c r="Y170" s="52">
        <f t="shared" si="20"/>
        <v>320</v>
      </c>
      <c r="Z170" s="52">
        <v>0</v>
      </c>
      <c r="AA170" s="52"/>
      <c r="AB170" s="276">
        <f>V170+Y170+Z170</f>
        <v>4520</v>
      </c>
      <c r="AC170" s="34">
        <f>AB170+U170</f>
        <v>17611.400000000001</v>
      </c>
      <c r="AD170" s="57" t="str">
        <f>A170</f>
        <v>629-PR</v>
      </c>
      <c r="AE170" s="88"/>
    </row>
    <row r="171" spans="1:31" s="114" customFormat="1" ht="59" hidden="1" customHeight="1" x14ac:dyDescent="0.2">
      <c r="A171" s="237" t="s">
        <v>315</v>
      </c>
      <c r="B171" s="231" t="s">
        <v>699</v>
      </c>
      <c r="C171" s="238" t="s">
        <v>317</v>
      </c>
      <c r="D171" s="179" t="s">
        <v>108</v>
      </c>
      <c r="E171" s="180" t="s">
        <v>35</v>
      </c>
      <c r="F171" s="180" t="s">
        <v>318</v>
      </c>
      <c r="G171" s="179" t="s">
        <v>319</v>
      </c>
      <c r="H171" s="246">
        <v>240</v>
      </c>
      <c r="I171" s="178" t="s">
        <v>37</v>
      </c>
      <c r="J171" s="183">
        <v>0</v>
      </c>
      <c r="K171" s="181">
        <v>0</v>
      </c>
      <c r="L171" s="181">
        <v>18</v>
      </c>
      <c r="M171" s="181">
        <f t="shared" si="18"/>
        <v>18</v>
      </c>
      <c r="N171" s="34">
        <v>0</v>
      </c>
      <c r="O171" s="34">
        <v>0</v>
      </c>
      <c r="P171" s="34">
        <v>0</v>
      </c>
      <c r="Q171" s="54">
        <v>0</v>
      </c>
      <c r="R171" s="54">
        <v>0</v>
      </c>
      <c r="S171" s="34">
        <v>0</v>
      </c>
      <c r="T171" s="34">
        <v>0</v>
      </c>
      <c r="U171" s="34">
        <f>N171+R171+T171</f>
        <v>0</v>
      </c>
      <c r="V171" s="34">
        <f>M171*400</f>
        <v>7200</v>
      </c>
      <c r="W171" s="34">
        <v>0</v>
      </c>
      <c r="X171" s="34">
        <v>0</v>
      </c>
      <c r="Y171" s="52">
        <f t="shared" si="20"/>
        <v>0</v>
      </c>
      <c r="Z171" s="52">
        <v>0</v>
      </c>
      <c r="AA171" s="52"/>
      <c r="AB171" s="34">
        <f>V171+Y171+Z171</f>
        <v>7200</v>
      </c>
      <c r="AC171" s="34">
        <f>AB171+U171</f>
        <v>7200</v>
      </c>
      <c r="AD171" s="57" t="s">
        <v>320</v>
      </c>
      <c r="AE171" s="88" t="s">
        <v>321</v>
      </c>
    </row>
    <row r="172" spans="1:31" s="114" customFormat="1" ht="51" hidden="1" customHeight="1" x14ac:dyDescent="0.2">
      <c r="A172" s="237" t="s">
        <v>315</v>
      </c>
      <c r="B172" s="231" t="s">
        <v>699</v>
      </c>
      <c r="C172" s="238" t="s">
        <v>317</v>
      </c>
      <c r="D172" s="179" t="s">
        <v>108</v>
      </c>
      <c r="E172" s="180" t="s">
        <v>35</v>
      </c>
      <c r="F172" s="180" t="s">
        <v>322</v>
      </c>
      <c r="G172" s="179" t="s">
        <v>323</v>
      </c>
      <c r="H172" s="246">
        <v>240</v>
      </c>
      <c r="I172" s="240" t="s">
        <v>700</v>
      </c>
      <c r="J172" s="183">
        <v>0</v>
      </c>
      <c r="K172" s="181">
        <v>0</v>
      </c>
      <c r="L172" s="181">
        <v>10</v>
      </c>
      <c r="M172" s="181">
        <f t="shared" si="18"/>
        <v>10</v>
      </c>
      <c r="N172" s="34">
        <v>0</v>
      </c>
      <c r="O172" s="34">
        <v>0</v>
      </c>
      <c r="P172" s="34">
        <v>0</v>
      </c>
      <c r="Q172" s="54">
        <v>0</v>
      </c>
      <c r="R172" s="54">
        <v>0</v>
      </c>
      <c r="S172" s="34">
        <v>0</v>
      </c>
      <c r="T172" s="34">
        <v>0</v>
      </c>
      <c r="U172" s="34">
        <f>N172+R172+T172</f>
        <v>0</v>
      </c>
      <c r="V172" s="34">
        <f>M172*400</f>
        <v>4000</v>
      </c>
      <c r="W172" s="34">
        <v>0</v>
      </c>
      <c r="X172" s="34">
        <v>0</v>
      </c>
      <c r="Y172" s="52">
        <f t="shared" si="20"/>
        <v>0</v>
      </c>
      <c r="Z172" s="52">
        <v>0</v>
      </c>
      <c r="AA172" s="52"/>
      <c r="AB172" s="34">
        <f>V172+Y172+Z172</f>
        <v>4000</v>
      </c>
      <c r="AC172" s="34">
        <f>AB172+U172</f>
        <v>4000</v>
      </c>
      <c r="AD172" s="57" t="s">
        <v>320</v>
      </c>
      <c r="AE172" s="88"/>
    </row>
    <row r="173" spans="1:31" s="114" customFormat="1" ht="62" hidden="1" customHeight="1" x14ac:dyDescent="0.2">
      <c r="A173" s="116" t="s">
        <v>315</v>
      </c>
      <c r="B173" s="116" t="s">
        <v>32</v>
      </c>
      <c r="C173" s="117" t="s">
        <v>317</v>
      </c>
      <c r="D173" s="118" t="s">
        <v>317</v>
      </c>
      <c r="E173" s="219">
        <v>6590</v>
      </c>
      <c r="F173" s="119" t="s">
        <v>38</v>
      </c>
      <c r="G173" s="118" t="s">
        <v>324</v>
      </c>
      <c r="H173" s="220">
        <v>0</v>
      </c>
      <c r="I173" s="33">
        <v>0</v>
      </c>
      <c r="J173" s="51">
        <v>0</v>
      </c>
      <c r="K173" s="52">
        <v>0</v>
      </c>
      <c r="L173" s="52">
        <v>0</v>
      </c>
      <c r="M173" s="52">
        <v>0</v>
      </c>
      <c r="N173" s="34">
        <f>(J173*M173)</f>
        <v>0</v>
      </c>
      <c r="O173" s="34">
        <v>0</v>
      </c>
      <c r="P173" s="34">
        <v>0</v>
      </c>
      <c r="Q173" s="54">
        <v>0</v>
      </c>
      <c r="R173" s="5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  <c r="Y173" s="52">
        <v>0</v>
      </c>
      <c r="Z173" s="52">
        <v>0</v>
      </c>
      <c r="AA173" s="52" t="s">
        <v>325</v>
      </c>
      <c r="AB173" s="34">
        <f>V173+Y173+Z173</f>
        <v>0</v>
      </c>
      <c r="AC173" s="34">
        <f>AB173+U173</f>
        <v>0</v>
      </c>
      <c r="AD173" s="57" t="s">
        <v>320</v>
      </c>
      <c r="AE173" s="88"/>
    </row>
    <row r="174" spans="1:31" s="114" customFormat="1" ht="59" hidden="1" customHeight="1" x14ac:dyDescent="0.2">
      <c r="A174" s="231" t="s">
        <v>326</v>
      </c>
      <c r="B174" s="239" t="s">
        <v>699</v>
      </c>
      <c r="C174" s="238" t="s">
        <v>317</v>
      </c>
      <c r="D174" s="179" t="s">
        <v>103</v>
      </c>
      <c r="E174" s="180" t="s">
        <v>35</v>
      </c>
      <c r="F174" s="180" t="s">
        <v>327</v>
      </c>
      <c r="G174" s="179" t="s">
        <v>328</v>
      </c>
      <c r="H174" s="246">
        <v>240</v>
      </c>
      <c r="I174" s="178" t="s">
        <v>37</v>
      </c>
      <c r="J174" s="183">
        <v>0</v>
      </c>
      <c r="K174" s="181">
        <v>0</v>
      </c>
      <c r="L174" s="181">
        <v>18</v>
      </c>
      <c r="M174" s="181">
        <f>K174+L174</f>
        <v>18</v>
      </c>
      <c r="N174" s="34">
        <v>0</v>
      </c>
      <c r="O174" s="34">
        <v>0</v>
      </c>
      <c r="P174" s="34">
        <v>0</v>
      </c>
      <c r="Q174" s="54">
        <v>0</v>
      </c>
      <c r="R174" s="54">
        <v>0</v>
      </c>
      <c r="S174" s="34">
        <v>0</v>
      </c>
      <c r="T174" s="34">
        <v>0</v>
      </c>
      <c r="U174" s="34">
        <f>N174+R174+T174</f>
        <v>0</v>
      </c>
      <c r="V174" s="34">
        <f>M174*400</f>
        <v>7200</v>
      </c>
      <c r="W174" s="34">
        <v>0</v>
      </c>
      <c r="X174" s="34">
        <v>0</v>
      </c>
      <c r="Y174" s="52">
        <f>SUM(X174*W174)</f>
        <v>0</v>
      </c>
      <c r="Z174" s="52">
        <v>0</v>
      </c>
      <c r="AA174" s="52"/>
      <c r="AB174" s="34">
        <f>V174+Y174+Z174</f>
        <v>7200</v>
      </c>
      <c r="AC174" s="34">
        <f>AB174+U174</f>
        <v>7200</v>
      </c>
      <c r="AD174" s="57" t="s">
        <v>326</v>
      </c>
      <c r="AE174" s="88" t="s">
        <v>321</v>
      </c>
    </row>
    <row r="175" spans="1:31" s="114" customFormat="1" ht="76" hidden="1" customHeight="1" x14ac:dyDescent="0.2">
      <c r="A175" s="116" t="s">
        <v>326</v>
      </c>
      <c r="B175" s="116" t="s">
        <v>316</v>
      </c>
      <c r="C175" s="117" t="s">
        <v>317</v>
      </c>
      <c r="D175" s="118" t="s">
        <v>317</v>
      </c>
      <c r="E175" s="219">
        <v>4495</v>
      </c>
      <c r="F175" s="119" t="s">
        <v>327</v>
      </c>
      <c r="G175" s="118" t="s">
        <v>329</v>
      </c>
      <c r="H175" s="220">
        <v>0</v>
      </c>
      <c r="I175" s="33">
        <v>0</v>
      </c>
      <c r="J175" s="218"/>
      <c r="K175" s="52">
        <v>0</v>
      </c>
      <c r="L175" s="52">
        <v>0</v>
      </c>
      <c r="M175" s="52">
        <v>0</v>
      </c>
      <c r="N175" s="34">
        <v>0</v>
      </c>
      <c r="O175" s="34">
        <v>0</v>
      </c>
      <c r="P175" s="34">
        <v>0</v>
      </c>
      <c r="Q175" s="54">
        <v>0</v>
      </c>
      <c r="R175" s="5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52">
        <v>0</v>
      </c>
      <c r="Z175" s="52">
        <v>0</v>
      </c>
      <c r="AA175" s="220" t="s">
        <v>329</v>
      </c>
      <c r="AB175" s="34">
        <f>V175+Y175+Z175</f>
        <v>0</v>
      </c>
      <c r="AC175" s="34">
        <f>AB175+U175</f>
        <v>0</v>
      </c>
      <c r="AD175" s="57" t="s">
        <v>326</v>
      </c>
      <c r="AE175" s="88"/>
    </row>
    <row r="176" spans="1:31" s="114" customFormat="1" ht="52.5" hidden="1" customHeight="1" x14ac:dyDescent="0.2">
      <c r="A176" s="116" t="s">
        <v>330</v>
      </c>
      <c r="B176" s="116" t="s">
        <v>331</v>
      </c>
      <c r="C176" s="28" t="s">
        <v>77</v>
      </c>
      <c r="D176" s="28" t="s">
        <v>108</v>
      </c>
      <c r="E176" s="35" t="s">
        <v>104</v>
      </c>
      <c r="F176" s="120" t="s">
        <v>112</v>
      </c>
      <c r="G176" s="35" t="s">
        <v>332</v>
      </c>
      <c r="H176" s="220">
        <v>0</v>
      </c>
      <c r="I176" s="33" t="s">
        <v>37</v>
      </c>
      <c r="J176" s="51">
        <v>175</v>
      </c>
      <c r="K176" s="52">
        <v>0</v>
      </c>
      <c r="L176" s="52">
        <v>0</v>
      </c>
      <c r="M176" s="52">
        <f>K176+L176</f>
        <v>0</v>
      </c>
      <c r="N176" s="34">
        <f t="shared" ref="N176:N182" si="21">SUM(M176*175)</f>
        <v>0</v>
      </c>
      <c r="O176" s="34">
        <v>0</v>
      </c>
      <c r="P176" s="34">
        <v>0</v>
      </c>
      <c r="Q176" s="54">
        <v>0.4</v>
      </c>
      <c r="R176" s="54">
        <f>SUM(P176*Q176*O176)</f>
        <v>0</v>
      </c>
      <c r="S176" s="34">
        <v>0</v>
      </c>
      <c r="T176" s="34">
        <f>(M176*S176)</f>
        <v>0</v>
      </c>
      <c r="U176" s="34">
        <f>N176+R176+T176</f>
        <v>0</v>
      </c>
      <c r="V176" s="34">
        <f>SUM(M176*400)</f>
        <v>0</v>
      </c>
      <c r="W176" s="34">
        <v>0</v>
      </c>
      <c r="X176" s="34">
        <v>0</v>
      </c>
      <c r="Y176" s="52">
        <v>0</v>
      </c>
      <c r="Z176" s="52">
        <v>0</v>
      </c>
      <c r="AA176" s="220" t="s">
        <v>333</v>
      </c>
      <c r="AB176" s="34">
        <f>V176+Y176+Z176</f>
        <v>0</v>
      </c>
      <c r="AC176" s="34">
        <f>AB176+U176</f>
        <v>0</v>
      </c>
      <c r="AD176" s="57" t="str">
        <f>A176</f>
        <v>631-B</v>
      </c>
      <c r="AE176" s="88"/>
    </row>
    <row r="177" spans="1:31" s="114" customFormat="1" ht="55.5" hidden="1" customHeight="1" x14ac:dyDescent="0.2">
      <c r="A177" s="116" t="s">
        <v>330</v>
      </c>
      <c r="B177" s="116" t="s">
        <v>331</v>
      </c>
      <c r="C177" s="28" t="s">
        <v>77</v>
      </c>
      <c r="D177" s="119" t="s">
        <v>317</v>
      </c>
      <c r="E177" s="121">
        <v>2895</v>
      </c>
      <c r="F177" s="121" t="s">
        <v>112</v>
      </c>
      <c r="G177" s="119" t="s">
        <v>334</v>
      </c>
      <c r="H177" s="220" t="s">
        <v>112</v>
      </c>
      <c r="I177" s="33" t="s">
        <v>335</v>
      </c>
      <c r="J177" s="51">
        <v>0</v>
      </c>
      <c r="K177" s="52">
        <v>0</v>
      </c>
      <c r="L177" s="52">
        <v>0</v>
      </c>
      <c r="M177" s="52">
        <v>0</v>
      </c>
      <c r="N177" s="34">
        <f t="shared" si="21"/>
        <v>0</v>
      </c>
      <c r="O177" s="34">
        <v>0</v>
      </c>
      <c r="P177" s="34">
        <v>0</v>
      </c>
      <c r="Q177" s="54">
        <v>0</v>
      </c>
      <c r="R177" s="54">
        <v>0</v>
      </c>
      <c r="S177" s="34">
        <v>0</v>
      </c>
      <c r="T177" s="34">
        <v>0</v>
      </c>
      <c r="U177" s="34">
        <f>N177+R177+T177</f>
        <v>0</v>
      </c>
      <c r="V177" s="34">
        <f>SUM(M177*400)</f>
        <v>0</v>
      </c>
      <c r="W177" s="34">
        <v>0</v>
      </c>
      <c r="X177" s="34">
        <v>0</v>
      </c>
      <c r="Y177" s="52">
        <v>0</v>
      </c>
      <c r="Z177" s="52">
        <v>0</v>
      </c>
      <c r="AA177" s="220" t="s">
        <v>334</v>
      </c>
      <c r="AB177" s="34">
        <f>V177+Y177+Z177</f>
        <v>0</v>
      </c>
      <c r="AC177" s="34">
        <f>AB177+U177</f>
        <v>0</v>
      </c>
      <c r="AD177" s="57" t="str">
        <f>A177</f>
        <v>631-B</v>
      </c>
      <c r="AE177" s="88"/>
    </row>
    <row r="178" spans="1:31" s="114" customFormat="1" ht="116" hidden="1" customHeight="1" x14ac:dyDescent="0.2">
      <c r="A178" s="33" t="s">
        <v>336</v>
      </c>
      <c r="B178" s="221" t="s">
        <v>337</v>
      </c>
      <c r="C178" s="28" t="s">
        <v>77</v>
      </c>
      <c r="D178" s="28" t="s">
        <v>103</v>
      </c>
      <c r="E178" s="34" t="s">
        <v>109</v>
      </c>
      <c r="F178" s="122" t="s">
        <v>112</v>
      </c>
      <c r="G178" s="122" t="s">
        <v>112</v>
      </c>
      <c r="H178" s="220" t="s">
        <v>112</v>
      </c>
      <c r="I178" s="123" t="s">
        <v>112</v>
      </c>
      <c r="J178" s="51">
        <v>175</v>
      </c>
      <c r="K178" s="52">
        <v>0</v>
      </c>
      <c r="L178" s="52">
        <v>13</v>
      </c>
      <c r="M178" s="52">
        <f>K178+L178</f>
        <v>13</v>
      </c>
      <c r="N178" s="34">
        <f t="shared" si="21"/>
        <v>2275</v>
      </c>
      <c r="O178" s="34">
        <v>0</v>
      </c>
      <c r="P178" s="34">
        <v>0</v>
      </c>
      <c r="Q178" s="54">
        <v>0.4</v>
      </c>
      <c r="R178" s="54">
        <f>SUM(P178*Q178*O178)</f>
        <v>0</v>
      </c>
      <c r="S178" s="34">
        <v>0</v>
      </c>
      <c r="T178" s="34">
        <f>(M178*S178)</f>
        <v>0</v>
      </c>
      <c r="U178" s="34">
        <f>N178+R178+T178</f>
        <v>2275</v>
      </c>
      <c r="V178" s="34">
        <f>SUM(M178*400)</f>
        <v>5200</v>
      </c>
      <c r="W178" s="34">
        <v>0</v>
      </c>
      <c r="X178" s="34">
        <v>0</v>
      </c>
      <c r="Y178" s="52">
        <v>0</v>
      </c>
      <c r="Z178" s="52"/>
      <c r="AA178" s="222"/>
      <c r="AB178" s="34">
        <f>V178+Y178+Z178</f>
        <v>5200</v>
      </c>
      <c r="AC178" s="34">
        <f>AB178+U178</f>
        <v>7475</v>
      </c>
      <c r="AD178" s="57" t="str">
        <f>A178</f>
        <v>631-D-DUR</v>
      </c>
      <c r="AE178" s="88" t="s">
        <v>338</v>
      </c>
    </row>
    <row r="179" spans="1:31" s="114" customFormat="1" ht="35.25" hidden="1" customHeight="1" x14ac:dyDescent="0.2">
      <c r="A179" s="33" t="s">
        <v>336</v>
      </c>
      <c r="B179" s="33"/>
      <c r="C179" s="28" t="s">
        <v>77</v>
      </c>
      <c r="D179" s="28" t="s">
        <v>108</v>
      </c>
      <c r="E179" s="34" t="s">
        <v>109</v>
      </c>
      <c r="F179" s="122" t="s">
        <v>112</v>
      </c>
      <c r="G179" s="122" t="s">
        <v>112</v>
      </c>
      <c r="H179" s="220" t="s">
        <v>112</v>
      </c>
      <c r="I179" s="123" t="s">
        <v>112</v>
      </c>
      <c r="J179" s="51">
        <v>175</v>
      </c>
      <c r="K179" s="52">
        <v>0</v>
      </c>
      <c r="L179" s="52">
        <v>74</v>
      </c>
      <c r="M179" s="52">
        <f>K179+L179</f>
        <v>74</v>
      </c>
      <c r="N179" s="34">
        <f t="shared" si="21"/>
        <v>12950</v>
      </c>
      <c r="O179" s="34">
        <v>0</v>
      </c>
      <c r="P179" s="34">
        <v>0</v>
      </c>
      <c r="Q179" s="54">
        <v>0.4</v>
      </c>
      <c r="R179" s="54">
        <f>SUM(P179*Q179*O179)</f>
        <v>0</v>
      </c>
      <c r="S179" s="34">
        <v>0</v>
      </c>
      <c r="T179" s="34">
        <f>(M179*S179)</f>
        <v>0</v>
      </c>
      <c r="U179" s="34">
        <f>N179+R179+T179</f>
        <v>12950</v>
      </c>
      <c r="V179" s="34">
        <f>SUM(M179*400)</f>
        <v>29600</v>
      </c>
      <c r="W179" s="34">
        <v>0</v>
      </c>
      <c r="X179" s="34">
        <v>0</v>
      </c>
      <c r="Y179" s="52">
        <v>0</v>
      </c>
      <c r="Z179" s="124"/>
      <c r="AA179" s="220"/>
      <c r="AB179" s="34">
        <f>V179+Y179+Z179</f>
        <v>29600</v>
      </c>
      <c r="AC179" s="34">
        <f>AB179+U179</f>
        <v>42550</v>
      </c>
      <c r="AD179" s="57" t="str">
        <f>A179</f>
        <v>631-D-DUR</v>
      </c>
      <c r="AE179" s="88"/>
    </row>
    <row r="180" spans="1:31" s="114" customFormat="1" ht="38.25" customHeight="1" x14ac:dyDescent="0.2">
      <c r="A180" s="33" t="s">
        <v>336</v>
      </c>
      <c r="B180" s="33"/>
      <c r="C180" s="28" t="s">
        <v>77</v>
      </c>
      <c r="D180" s="28" t="s">
        <v>45</v>
      </c>
      <c r="E180" s="34" t="s">
        <v>109</v>
      </c>
      <c r="F180" s="122" t="s">
        <v>112</v>
      </c>
      <c r="G180" s="122" t="s">
        <v>112</v>
      </c>
      <c r="H180" s="220" t="s">
        <v>112</v>
      </c>
      <c r="I180" s="123" t="s">
        <v>112</v>
      </c>
      <c r="J180" s="51">
        <v>175</v>
      </c>
      <c r="K180" s="52">
        <v>0</v>
      </c>
      <c r="L180" s="52">
        <v>23</v>
      </c>
      <c r="M180" s="52">
        <f>K180+L180</f>
        <v>23</v>
      </c>
      <c r="N180" s="34">
        <f t="shared" si="21"/>
        <v>4025</v>
      </c>
      <c r="O180" s="34">
        <v>0</v>
      </c>
      <c r="P180" s="34">
        <v>0</v>
      </c>
      <c r="Q180" s="54">
        <v>0.4</v>
      </c>
      <c r="R180" s="54">
        <f>SUM(P180*Q180*O180)</f>
        <v>0</v>
      </c>
      <c r="S180" s="34">
        <v>0</v>
      </c>
      <c r="T180" s="34">
        <v>0</v>
      </c>
      <c r="U180" s="34">
        <f>N180+R180+T180</f>
        <v>4025</v>
      </c>
      <c r="V180" s="34">
        <f>SUM(M180*400)</f>
        <v>9200</v>
      </c>
      <c r="W180" s="34">
        <v>0</v>
      </c>
      <c r="X180" s="34">
        <v>0</v>
      </c>
      <c r="Y180" s="52">
        <v>0</v>
      </c>
      <c r="Z180" s="124"/>
      <c r="AA180" s="220"/>
      <c r="AB180" s="276">
        <f>V180+Y180+Z180</f>
        <v>9200</v>
      </c>
      <c r="AC180" s="34">
        <f>AB180+U180</f>
        <v>13225</v>
      </c>
      <c r="AD180" s="57" t="str">
        <f>A180</f>
        <v>631-D-DUR</v>
      </c>
      <c r="AE180" s="88"/>
    </row>
    <row r="181" spans="1:31" s="114" customFormat="1" ht="39.75" hidden="1" customHeight="1" x14ac:dyDescent="0.2">
      <c r="A181" s="33" t="s">
        <v>336</v>
      </c>
      <c r="B181" s="33"/>
      <c r="C181" s="28" t="s">
        <v>77</v>
      </c>
      <c r="D181" s="28" t="s">
        <v>112</v>
      </c>
      <c r="E181" s="125">
        <v>0</v>
      </c>
      <c r="F181" s="50">
        <v>40</v>
      </c>
      <c r="G181" s="126" t="s">
        <v>339</v>
      </c>
      <c r="H181" s="220" t="s">
        <v>112</v>
      </c>
      <c r="I181" s="33" t="s">
        <v>37</v>
      </c>
      <c r="J181" s="51">
        <v>0</v>
      </c>
      <c r="K181" s="52">
        <v>0</v>
      </c>
      <c r="L181" s="52">
        <v>0</v>
      </c>
      <c r="M181" s="52">
        <v>0</v>
      </c>
      <c r="N181" s="34">
        <f t="shared" si="21"/>
        <v>0</v>
      </c>
      <c r="O181" s="34">
        <v>0</v>
      </c>
      <c r="P181" s="34">
        <v>0</v>
      </c>
      <c r="Q181" s="54">
        <v>0</v>
      </c>
      <c r="R181" s="54">
        <v>0</v>
      </c>
      <c r="S181" s="34">
        <v>0</v>
      </c>
      <c r="T181" s="34">
        <v>0</v>
      </c>
      <c r="U181" s="34">
        <f>N181+R181+T181</f>
        <v>0</v>
      </c>
      <c r="V181" s="34">
        <f>SUM(M181*400)</f>
        <v>0</v>
      </c>
      <c r="W181" s="34">
        <v>0</v>
      </c>
      <c r="X181" s="34">
        <v>0</v>
      </c>
      <c r="Y181" s="52">
        <v>0</v>
      </c>
      <c r="Z181" s="52">
        <v>0</v>
      </c>
      <c r="AA181" s="52"/>
      <c r="AB181" s="34">
        <f>V181+Y181+Z181</f>
        <v>0</v>
      </c>
      <c r="AC181" s="34">
        <f>AB181+U181</f>
        <v>0</v>
      </c>
      <c r="AD181" s="57" t="str">
        <f>A181</f>
        <v>631-D-DUR</v>
      </c>
      <c r="AE181" s="88"/>
    </row>
    <row r="182" spans="1:31" s="114" customFormat="1" ht="39.75" hidden="1" customHeight="1" x14ac:dyDescent="0.2">
      <c r="A182" s="33" t="s">
        <v>336</v>
      </c>
      <c r="B182" s="33"/>
      <c r="C182" s="28" t="s">
        <v>77</v>
      </c>
      <c r="D182" s="28" t="s">
        <v>112</v>
      </c>
      <c r="E182" s="125">
        <v>0</v>
      </c>
      <c r="F182" s="50">
        <v>20</v>
      </c>
      <c r="G182" s="127" t="s">
        <v>340</v>
      </c>
      <c r="H182" s="220" t="s">
        <v>112</v>
      </c>
      <c r="I182" s="33" t="s">
        <v>37</v>
      </c>
      <c r="J182" s="51">
        <v>0</v>
      </c>
      <c r="K182" s="52">
        <v>0</v>
      </c>
      <c r="L182" s="52">
        <v>0</v>
      </c>
      <c r="M182" s="52">
        <v>0</v>
      </c>
      <c r="N182" s="34">
        <f t="shared" si="21"/>
        <v>0</v>
      </c>
      <c r="O182" s="34">
        <v>0</v>
      </c>
      <c r="P182" s="34">
        <v>0</v>
      </c>
      <c r="Q182" s="54">
        <v>0</v>
      </c>
      <c r="R182" s="54">
        <v>0</v>
      </c>
      <c r="S182" s="34">
        <v>0</v>
      </c>
      <c r="T182" s="34">
        <v>0</v>
      </c>
      <c r="U182" s="34">
        <f>N182+R182+T182</f>
        <v>0</v>
      </c>
      <c r="V182" s="34">
        <f>SUM(M182*400)</f>
        <v>0</v>
      </c>
      <c r="W182" s="34">
        <v>0</v>
      </c>
      <c r="X182" s="34">
        <v>0</v>
      </c>
      <c r="Y182" s="52">
        <v>0</v>
      </c>
      <c r="Z182" s="52">
        <v>0</v>
      </c>
      <c r="AA182" s="52"/>
      <c r="AB182" s="34">
        <f>V182+Y182+Z182</f>
        <v>0</v>
      </c>
      <c r="AC182" s="34">
        <f>AB182+U182</f>
        <v>0</v>
      </c>
      <c r="AD182" s="57" t="str">
        <f>A182</f>
        <v>631-D-DUR</v>
      </c>
      <c r="AE182" s="88"/>
    </row>
    <row r="183" spans="1:31" s="114" customFormat="1" ht="39.75" hidden="1" customHeight="1" x14ac:dyDescent="0.2">
      <c r="A183" s="33" t="s">
        <v>336</v>
      </c>
      <c r="B183" s="33"/>
      <c r="C183" s="28" t="s">
        <v>77</v>
      </c>
      <c r="D183" s="118" t="s">
        <v>317</v>
      </c>
      <c r="E183" s="34" t="s">
        <v>109</v>
      </c>
      <c r="F183" s="122" t="s">
        <v>112</v>
      </c>
      <c r="G183" s="122" t="s">
        <v>112</v>
      </c>
      <c r="H183" s="220" t="s">
        <v>112</v>
      </c>
      <c r="I183" s="123" t="s">
        <v>112</v>
      </c>
      <c r="J183" s="51">
        <v>0</v>
      </c>
      <c r="K183" s="52">
        <v>0</v>
      </c>
      <c r="L183" s="52">
        <v>0</v>
      </c>
      <c r="M183" s="52">
        <v>0</v>
      </c>
      <c r="N183" s="34">
        <v>0</v>
      </c>
      <c r="O183" s="34">
        <v>0</v>
      </c>
      <c r="P183" s="34">
        <v>0</v>
      </c>
      <c r="Q183" s="54">
        <v>0</v>
      </c>
      <c r="R183" s="5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  <c r="Y183" s="224">
        <v>371762</v>
      </c>
      <c r="Z183" s="124"/>
      <c r="AA183" s="220"/>
      <c r="AB183" s="34">
        <f>V183+Y183+Z183</f>
        <v>371762</v>
      </c>
      <c r="AC183" s="34">
        <f>AB183+U183</f>
        <v>371762</v>
      </c>
      <c r="AD183" s="57" t="str">
        <f>A183</f>
        <v>631-D-DUR</v>
      </c>
      <c r="AE183" s="88"/>
    </row>
    <row r="184" spans="1:31" s="31" customFormat="1" ht="34.5" hidden="1" customHeight="1" x14ac:dyDescent="0.2">
      <c r="A184" s="33" t="s">
        <v>336</v>
      </c>
      <c r="B184" s="33"/>
      <c r="C184" s="28" t="s">
        <v>77</v>
      </c>
      <c r="D184" s="118" t="s">
        <v>317</v>
      </c>
      <c r="E184" s="125">
        <v>0</v>
      </c>
      <c r="F184" s="50">
        <v>20</v>
      </c>
      <c r="G184" s="127" t="s">
        <v>341</v>
      </c>
      <c r="H184" s="220" t="s">
        <v>112</v>
      </c>
      <c r="I184" s="33" t="s">
        <v>37</v>
      </c>
      <c r="J184" s="51">
        <v>0</v>
      </c>
      <c r="K184" s="52">
        <v>0</v>
      </c>
      <c r="L184" s="52">
        <v>0</v>
      </c>
      <c r="M184" s="52">
        <v>0</v>
      </c>
      <c r="N184" s="34">
        <f t="shared" ref="N184:N193" si="22">SUM(M184*175)</f>
        <v>0</v>
      </c>
      <c r="O184" s="34">
        <v>0</v>
      </c>
      <c r="P184" s="34">
        <v>0</v>
      </c>
      <c r="Q184" s="54">
        <v>0</v>
      </c>
      <c r="R184" s="54">
        <v>0</v>
      </c>
      <c r="S184" s="34">
        <v>0</v>
      </c>
      <c r="T184" s="34">
        <v>0</v>
      </c>
      <c r="U184" s="34">
        <f>N184+R184+T184</f>
        <v>0</v>
      </c>
      <c r="V184" s="34">
        <f>SUM(M184*400)</f>
        <v>0</v>
      </c>
      <c r="W184" s="34">
        <v>0</v>
      </c>
      <c r="X184" s="34">
        <v>0</v>
      </c>
      <c r="Y184" s="52">
        <v>0</v>
      </c>
      <c r="Z184" s="224">
        <v>2140</v>
      </c>
      <c r="AA184" s="220" t="s">
        <v>342</v>
      </c>
      <c r="AB184" s="34">
        <f>V184+Y184+Z184</f>
        <v>2140</v>
      </c>
      <c r="AC184" s="34">
        <f>AB184+U184</f>
        <v>2140</v>
      </c>
      <c r="AD184" s="57" t="str">
        <f>A184</f>
        <v>631-D-DUR</v>
      </c>
      <c r="AE184" s="74"/>
    </row>
    <row r="185" spans="1:31" s="31" customFormat="1" ht="28.5" hidden="1" customHeight="1" x14ac:dyDescent="0.2">
      <c r="A185" s="33" t="s">
        <v>336</v>
      </c>
      <c r="B185" s="33"/>
      <c r="C185" s="28" t="s">
        <v>77</v>
      </c>
      <c r="D185" s="118" t="s">
        <v>317</v>
      </c>
      <c r="E185" s="125">
        <v>0</v>
      </c>
      <c r="F185" s="50">
        <v>20</v>
      </c>
      <c r="G185" s="127" t="s">
        <v>343</v>
      </c>
      <c r="H185" s="220" t="s">
        <v>112</v>
      </c>
      <c r="I185" s="33" t="s">
        <v>37</v>
      </c>
      <c r="J185" s="51">
        <v>0</v>
      </c>
      <c r="K185" s="52">
        <v>0</v>
      </c>
      <c r="L185" s="52">
        <v>0</v>
      </c>
      <c r="M185" s="52">
        <v>0</v>
      </c>
      <c r="N185" s="34">
        <f t="shared" si="22"/>
        <v>0</v>
      </c>
      <c r="O185" s="34">
        <v>0</v>
      </c>
      <c r="P185" s="34">
        <v>0</v>
      </c>
      <c r="Q185" s="54">
        <v>0</v>
      </c>
      <c r="R185" s="54">
        <v>0</v>
      </c>
      <c r="S185" s="34">
        <v>0</v>
      </c>
      <c r="T185" s="34">
        <v>0</v>
      </c>
      <c r="U185" s="34">
        <f>N185+R185+T185</f>
        <v>0</v>
      </c>
      <c r="V185" s="34">
        <f>SUM(M185*400)</f>
        <v>0</v>
      </c>
      <c r="W185" s="34">
        <v>0</v>
      </c>
      <c r="X185" s="34">
        <v>0</v>
      </c>
      <c r="Y185" s="52">
        <v>0</v>
      </c>
      <c r="Z185" s="224">
        <v>23744</v>
      </c>
      <c r="AA185" s="220" t="s">
        <v>333</v>
      </c>
      <c r="AB185" s="34">
        <f>V185+Y185+Z185</f>
        <v>23744</v>
      </c>
      <c r="AC185" s="34">
        <f>AB185+U185</f>
        <v>23744</v>
      </c>
      <c r="AD185" s="57" t="str">
        <f>A185</f>
        <v>631-D-DUR</v>
      </c>
      <c r="AE185" s="74"/>
    </row>
    <row r="186" spans="1:31" s="31" customFormat="1" ht="33" hidden="1" customHeight="1" x14ac:dyDescent="0.2">
      <c r="A186" s="33" t="s">
        <v>336</v>
      </c>
      <c r="B186" s="33"/>
      <c r="C186" s="28" t="s">
        <v>77</v>
      </c>
      <c r="D186" s="118" t="s">
        <v>317</v>
      </c>
      <c r="E186" s="125">
        <v>0</v>
      </c>
      <c r="F186" s="50">
        <v>20</v>
      </c>
      <c r="G186" s="127" t="s">
        <v>344</v>
      </c>
      <c r="H186" s="220" t="s">
        <v>112</v>
      </c>
      <c r="I186" s="33" t="s">
        <v>37</v>
      </c>
      <c r="J186" s="51">
        <v>0</v>
      </c>
      <c r="K186" s="52">
        <v>0</v>
      </c>
      <c r="L186" s="52">
        <v>0</v>
      </c>
      <c r="M186" s="52">
        <v>0</v>
      </c>
      <c r="N186" s="34">
        <f t="shared" si="22"/>
        <v>0</v>
      </c>
      <c r="O186" s="34">
        <v>0</v>
      </c>
      <c r="P186" s="34">
        <v>0</v>
      </c>
      <c r="Q186" s="54">
        <v>0</v>
      </c>
      <c r="R186" s="54">
        <v>0</v>
      </c>
      <c r="S186" s="34">
        <v>0</v>
      </c>
      <c r="T186" s="34">
        <v>0</v>
      </c>
      <c r="U186" s="34">
        <f>N186+R186+T186</f>
        <v>0</v>
      </c>
      <c r="V186" s="34">
        <f>SUM(M186*400)</f>
        <v>0</v>
      </c>
      <c r="W186" s="34">
        <v>0</v>
      </c>
      <c r="X186" s="34">
        <v>0</v>
      </c>
      <c r="Y186" s="52">
        <v>0</v>
      </c>
      <c r="Z186" s="224">
        <v>3200</v>
      </c>
      <c r="AA186" s="220" t="s">
        <v>345</v>
      </c>
      <c r="AB186" s="34">
        <f>V186+Y186+Z186</f>
        <v>3200</v>
      </c>
      <c r="AC186" s="34">
        <f>AB186+U186</f>
        <v>3200</v>
      </c>
      <c r="AD186" s="57" t="str">
        <f>A186</f>
        <v>631-D-DUR</v>
      </c>
      <c r="AE186" s="74"/>
    </row>
    <row r="187" spans="1:31" s="31" customFormat="1" ht="47" hidden="1" customHeight="1" x14ac:dyDescent="0.2">
      <c r="A187" s="33" t="s">
        <v>336</v>
      </c>
      <c r="B187" s="33"/>
      <c r="C187" s="28" t="s">
        <v>77</v>
      </c>
      <c r="D187" s="118" t="s">
        <v>317</v>
      </c>
      <c r="E187" s="125">
        <v>0</v>
      </c>
      <c r="F187" s="50">
        <v>15</v>
      </c>
      <c r="G187" s="127" t="s">
        <v>346</v>
      </c>
      <c r="H187" s="220" t="s">
        <v>112</v>
      </c>
      <c r="I187" s="33" t="s">
        <v>37</v>
      </c>
      <c r="J187" s="51">
        <v>0</v>
      </c>
      <c r="K187" s="52">
        <v>0</v>
      </c>
      <c r="L187" s="52">
        <v>0</v>
      </c>
      <c r="M187" s="52">
        <v>0</v>
      </c>
      <c r="N187" s="34">
        <f t="shared" si="22"/>
        <v>0</v>
      </c>
      <c r="O187" s="34">
        <v>0</v>
      </c>
      <c r="P187" s="34">
        <v>0</v>
      </c>
      <c r="Q187" s="54">
        <v>0</v>
      </c>
      <c r="R187" s="54">
        <v>0</v>
      </c>
      <c r="S187" s="34">
        <v>0</v>
      </c>
      <c r="T187" s="34">
        <v>0</v>
      </c>
      <c r="U187" s="34">
        <f>N187+R187+T187</f>
        <v>0</v>
      </c>
      <c r="V187" s="34">
        <f>SUM(M187*400)</f>
        <v>0</v>
      </c>
      <c r="W187" s="34">
        <v>0</v>
      </c>
      <c r="X187" s="34">
        <v>0</v>
      </c>
      <c r="Y187" s="52">
        <v>0</v>
      </c>
      <c r="Z187" s="224">
        <v>6840</v>
      </c>
      <c r="AA187" s="220" t="s">
        <v>347</v>
      </c>
      <c r="AB187" s="34">
        <f>V187+Y187+Z187</f>
        <v>6840</v>
      </c>
      <c r="AC187" s="34">
        <f>AB187+U187</f>
        <v>6840</v>
      </c>
      <c r="AD187" s="57" t="str">
        <f>A187</f>
        <v>631-D-DUR</v>
      </c>
      <c r="AE187" s="74"/>
    </row>
    <row r="188" spans="1:31" s="31" customFormat="1" ht="30.75" hidden="1" customHeight="1" x14ac:dyDescent="0.2">
      <c r="A188" s="33" t="s">
        <v>336</v>
      </c>
      <c r="B188" s="33"/>
      <c r="C188" s="28" t="s">
        <v>77</v>
      </c>
      <c r="D188" s="118" t="s">
        <v>317</v>
      </c>
      <c r="E188" s="121">
        <v>31465</v>
      </c>
      <c r="F188" s="121" t="s">
        <v>112</v>
      </c>
      <c r="G188" s="119" t="s">
        <v>348</v>
      </c>
      <c r="H188" s="220" t="s">
        <v>112</v>
      </c>
      <c r="I188" s="33" t="s">
        <v>37</v>
      </c>
      <c r="J188" s="51">
        <v>0</v>
      </c>
      <c r="K188" s="52">
        <v>0</v>
      </c>
      <c r="L188" s="52">
        <v>0</v>
      </c>
      <c r="M188" s="52">
        <v>0</v>
      </c>
      <c r="N188" s="34">
        <f t="shared" si="22"/>
        <v>0</v>
      </c>
      <c r="O188" s="34">
        <v>0</v>
      </c>
      <c r="P188" s="34">
        <v>0</v>
      </c>
      <c r="Q188" s="54">
        <v>0</v>
      </c>
      <c r="R188" s="54">
        <v>0</v>
      </c>
      <c r="S188" s="34">
        <v>0</v>
      </c>
      <c r="T188" s="34">
        <v>0</v>
      </c>
      <c r="U188" s="34">
        <f>N188+R188+T188</f>
        <v>0</v>
      </c>
      <c r="V188" s="34">
        <f>SUM(M188*400)</f>
        <v>0</v>
      </c>
      <c r="W188" s="34">
        <v>0</v>
      </c>
      <c r="X188" s="34">
        <v>0</v>
      </c>
      <c r="Y188" s="52">
        <v>0</v>
      </c>
      <c r="Z188" s="52">
        <v>0</v>
      </c>
      <c r="AA188" s="220" t="s">
        <v>349</v>
      </c>
      <c r="AB188" s="34">
        <f>V188+Y188+Z188</f>
        <v>0</v>
      </c>
      <c r="AC188" s="34">
        <f>AB188+U188</f>
        <v>0</v>
      </c>
      <c r="AD188" s="57" t="str">
        <f>A188</f>
        <v>631-D-DUR</v>
      </c>
      <c r="AE188" s="74"/>
    </row>
    <row r="189" spans="1:31" s="31" customFormat="1" ht="27" hidden="1" customHeight="1" x14ac:dyDescent="0.2">
      <c r="A189" s="33" t="s">
        <v>336</v>
      </c>
      <c r="B189" s="33"/>
      <c r="C189" s="28" t="s">
        <v>77</v>
      </c>
      <c r="D189" s="28" t="s">
        <v>50</v>
      </c>
      <c r="E189" s="34" t="s">
        <v>109</v>
      </c>
      <c r="F189" s="122" t="s">
        <v>112</v>
      </c>
      <c r="G189" s="122" t="s">
        <v>112</v>
      </c>
      <c r="H189" s="220" t="s">
        <v>112</v>
      </c>
      <c r="I189" s="123" t="s">
        <v>112</v>
      </c>
      <c r="J189" s="51">
        <v>175</v>
      </c>
      <c r="K189" s="52">
        <v>0</v>
      </c>
      <c r="L189" s="52">
        <v>15</v>
      </c>
      <c r="M189" s="52">
        <f>K189+L189</f>
        <v>15</v>
      </c>
      <c r="N189" s="34">
        <f t="shared" si="22"/>
        <v>2625</v>
      </c>
      <c r="O189" s="34">
        <v>0</v>
      </c>
      <c r="P189" s="34">
        <v>0</v>
      </c>
      <c r="Q189" s="54">
        <v>0</v>
      </c>
      <c r="R189" s="54">
        <f>SUM(P189*Q189*O189)</f>
        <v>0</v>
      </c>
      <c r="S189" s="34">
        <v>0</v>
      </c>
      <c r="T189" s="34">
        <f>(M189*S189)</f>
        <v>0</v>
      </c>
      <c r="U189" s="34">
        <f>N189+R189+T189</f>
        <v>2625</v>
      </c>
      <c r="V189" s="34">
        <f>SUM(M189*400)</f>
        <v>6000</v>
      </c>
      <c r="W189" s="34">
        <v>0</v>
      </c>
      <c r="X189" s="34">
        <v>0</v>
      </c>
      <c r="Y189" s="52">
        <v>0</v>
      </c>
      <c r="Z189" s="124"/>
      <c r="AA189" s="220"/>
      <c r="AB189" s="34">
        <f>V189+Y189+Z189</f>
        <v>6000</v>
      </c>
      <c r="AC189" s="34">
        <f>AB189+U189</f>
        <v>8625</v>
      </c>
      <c r="AD189" s="57" t="str">
        <f>A189</f>
        <v>631-D-DUR</v>
      </c>
      <c r="AE189" s="74"/>
    </row>
    <row r="190" spans="1:31" s="31" customFormat="1" ht="58" hidden="1" customHeight="1" x14ac:dyDescent="0.2">
      <c r="A190" s="33" t="s">
        <v>336</v>
      </c>
      <c r="B190" s="33"/>
      <c r="C190" s="28" t="s">
        <v>77</v>
      </c>
      <c r="D190" s="28" t="s">
        <v>34</v>
      </c>
      <c r="E190" s="34" t="s">
        <v>109</v>
      </c>
      <c r="F190" s="122" t="s">
        <v>112</v>
      </c>
      <c r="G190" s="122" t="s">
        <v>112</v>
      </c>
      <c r="H190" s="220" t="s">
        <v>112</v>
      </c>
      <c r="I190" s="123" t="s">
        <v>112</v>
      </c>
      <c r="J190" s="51">
        <v>175</v>
      </c>
      <c r="K190" s="52">
        <v>0</v>
      </c>
      <c r="L190" s="52">
        <v>22</v>
      </c>
      <c r="M190" s="52">
        <f>K190+L190</f>
        <v>22</v>
      </c>
      <c r="N190" s="34">
        <f t="shared" si="22"/>
        <v>3850</v>
      </c>
      <c r="O190" s="34">
        <v>0</v>
      </c>
      <c r="P190" s="34">
        <v>0</v>
      </c>
      <c r="Q190" s="54">
        <v>0</v>
      </c>
      <c r="R190" s="54">
        <f>SUM(P190*Q190*O190)</f>
        <v>0</v>
      </c>
      <c r="S190" s="34">
        <v>0</v>
      </c>
      <c r="T190" s="34">
        <f>(M190*S190)</f>
        <v>0</v>
      </c>
      <c r="U190" s="34">
        <f>N190+R190+T190</f>
        <v>3850</v>
      </c>
      <c r="V190" s="34">
        <f>SUM(M190*400)</f>
        <v>8800</v>
      </c>
      <c r="W190" s="34">
        <v>0</v>
      </c>
      <c r="X190" s="34">
        <v>0</v>
      </c>
      <c r="Y190" s="52">
        <v>0</v>
      </c>
      <c r="Z190" s="124"/>
      <c r="AA190" s="220"/>
      <c r="AB190" s="34">
        <f>V190+Y190+Z190</f>
        <v>8800</v>
      </c>
      <c r="AC190" s="34">
        <f>AB190+U190</f>
        <v>12650</v>
      </c>
      <c r="AD190" s="57" t="str">
        <f>A190</f>
        <v>631-D-DUR</v>
      </c>
      <c r="AE190" s="74"/>
    </row>
    <row r="191" spans="1:31" s="31" customFormat="1" ht="70" hidden="1" customHeight="1" x14ac:dyDescent="0.2">
      <c r="A191" s="33" t="s">
        <v>350</v>
      </c>
      <c r="B191" s="225" t="s">
        <v>351</v>
      </c>
      <c r="C191" s="28" t="s">
        <v>33</v>
      </c>
      <c r="D191" s="28" t="s">
        <v>103</v>
      </c>
      <c r="E191" s="89" t="s">
        <v>35</v>
      </c>
      <c r="F191" s="120" t="s">
        <v>112</v>
      </c>
      <c r="G191" s="35" t="s">
        <v>352</v>
      </c>
      <c r="H191" s="220">
        <v>0</v>
      </c>
      <c r="I191" s="33" t="s">
        <v>37</v>
      </c>
      <c r="J191" s="51">
        <v>175</v>
      </c>
      <c r="K191" s="52">
        <v>0</v>
      </c>
      <c r="L191" s="52">
        <v>0</v>
      </c>
      <c r="M191" s="52">
        <f>K191+L191</f>
        <v>0</v>
      </c>
      <c r="N191" s="34">
        <f t="shared" si="22"/>
        <v>0</v>
      </c>
      <c r="O191" s="34">
        <v>0</v>
      </c>
      <c r="P191" s="34">
        <v>0</v>
      </c>
      <c r="Q191" s="54">
        <v>0.4</v>
      </c>
      <c r="R191" s="54">
        <f>SUM(P191*Q191*O191)</f>
        <v>0</v>
      </c>
      <c r="S191" s="34">
        <v>0</v>
      </c>
      <c r="T191" s="34">
        <f>(M191*S191)</f>
        <v>0</v>
      </c>
      <c r="U191" s="34">
        <f>N191+R191+T191</f>
        <v>0</v>
      </c>
      <c r="V191" s="34">
        <f>SUM(M191*400)</f>
        <v>0</v>
      </c>
      <c r="W191" s="34">
        <v>0</v>
      </c>
      <c r="X191" s="34">
        <v>0</v>
      </c>
      <c r="Y191" s="52">
        <v>0</v>
      </c>
      <c r="Z191" s="52">
        <v>0</v>
      </c>
      <c r="AA191" s="52"/>
      <c r="AB191" s="34">
        <f>V191+Y191+Z191</f>
        <v>0</v>
      </c>
      <c r="AC191" s="34">
        <f>AB191+U191</f>
        <v>0</v>
      </c>
      <c r="AD191" s="91" t="str">
        <f>A191</f>
        <v>631-F FLE</v>
      </c>
      <c r="AE191" s="74"/>
    </row>
    <row r="192" spans="1:31" s="31" customFormat="1" ht="39" hidden="1" customHeight="1" x14ac:dyDescent="0.2">
      <c r="A192" s="33" t="s">
        <v>350</v>
      </c>
      <c r="B192" s="33"/>
      <c r="C192" s="28" t="s">
        <v>33</v>
      </c>
      <c r="D192" s="28" t="s">
        <v>108</v>
      </c>
      <c r="E192" s="89" t="s">
        <v>35</v>
      </c>
      <c r="F192" s="120" t="s">
        <v>112</v>
      </c>
      <c r="G192" s="35" t="s">
        <v>352</v>
      </c>
      <c r="H192" s="220">
        <v>0</v>
      </c>
      <c r="I192" s="33" t="s">
        <v>37</v>
      </c>
      <c r="J192" s="51">
        <v>175</v>
      </c>
      <c r="K192" s="52">
        <v>0</v>
      </c>
      <c r="L192" s="52">
        <v>8</v>
      </c>
      <c r="M192" s="52">
        <f>K192+L192</f>
        <v>8</v>
      </c>
      <c r="N192" s="34">
        <f t="shared" si="22"/>
        <v>1400</v>
      </c>
      <c r="O192" s="34">
        <v>0</v>
      </c>
      <c r="P192" s="34">
        <v>0</v>
      </c>
      <c r="Q192" s="54">
        <v>0.4</v>
      </c>
      <c r="R192" s="54">
        <f>SUM(P192*Q192*O192)</f>
        <v>0</v>
      </c>
      <c r="S192" s="34">
        <v>0</v>
      </c>
      <c r="T192" s="34">
        <f>(M192*S192)</f>
        <v>0</v>
      </c>
      <c r="U192" s="34">
        <f>N192+R192+T192</f>
        <v>1400</v>
      </c>
      <c r="V192" s="34">
        <f>SUM(M192*400)</f>
        <v>3200</v>
      </c>
      <c r="W192" s="34">
        <v>0</v>
      </c>
      <c r="X192" s="34">
        <v>0</v>
      </c>
      <c r="Y192" s="52">
        <v>0</v>
      </c>
      <c r="Z192" s="52">
        <v>0</v>
      </c>
      <c r="AA192" s="52"/>
      <c r="AB192" s="34">
        <f>V192+Y192+Z192</f>
        <v>3200</v>
      </c>
      <c r="AC192" s="34">
        <f>AB192+U192</f>
        <v>4600</v>
      </c>
      <c r="AD192" s="91" t="str">
        <f>A192</f>
        <v>631-F FLE</v>
      </c>
      <c r="AE192" s="74"/>
    </row>
    <row r="193" spans="1:31" s="31" customFormat="1" ht="40.5" customHeight="1" x14ac:dyDescent="0.2">
      <c r="A193" s="33" t="s">
        <v>350</v>
      </c>
      <c r="B193" s="33"/>
      <c r="C193" s="28" t="s">
        <v>33</v>
      </c>
      <c r="D193" s="28" t="s">
        <v>45</v>
      </c>
      <c r="E193" s="89" t="s">
        <v>35</v>
      </c>
      <c r="F193" s="120" t="s">
        <v>112</v>
      </c>
      <c r="G193" s="35" t="s">
        <v>352</v>
      </c>
      <c r="H193" s="220">
        <v>0</v>
      </c>
      <c r="I193" s="33" t="s">
        <v>37</v>
      </c>
      <c r="J193" s="51">
        <v>175</v>
      </c>
      <c r="K193" s="52">
        <v>0</v>
      </c>
      <c r="L193" s="52">
        <v>9</v>
      </c>
      <c r="M193" s="52">
        <f>K193+L193</f>
        <v>9</v>
      </c>
      <c r="N193" s="34">
        <f t="shared" si="22"/>
        <v>1575</v>
      </c>
      <c r="O193" s="34">
        <v>0</v>
      </c>
      <c r="P193" s="34">
        <v>0</v>
      </c>
      <c r="Q193" s="54">
        <v>0.4</v>
      </c>
      <c r="R193" s="54">
        <f>SUM(P193*Q193*O193)</f>
        <v>0</v>
      </c>
      <c r="S193" s="34">
        <v>0</v>
      </c>
      <c r="T193" s="34">
        <v>0</v>
      </c>
      <c r="U193" s="34">
        <f>N193+R193+T193</f>
        <v>1575</v>
      </c>
      <c r="V193" s="34">
        <f>SUM(M193*400)</f>
        <v>3600</v>
      </c>
      <c r="W193" s="34">
        <v>0</v>
      </c>
      <c r="X193" s="34">
        <v>0</v>
      </c>
      <c r="Y193" s="52">
        <v>0</v>
      </c>
      <c r="Z193" s="52">
        <v>0</v>
      </c>
      <c r="AA193" s="52"/>
      <c r="AB193" s="276">
        <f>V193+Y193+Z193</f>
        <v>3600</v>
      </c>
      <c r="AC193" s="34">
        <f>AB193+U193</f>
        <v>5175</v>
      </c>
      <c r="AD193" s="91" t="str">
        <f>A193</f>
        <v>631-F FLE</v>
      </c>
      <c r="AE193" s="74"/>
    </row>
    <row r="194" spans="1:31" s="31" customFormat="1" ht="39.75" hidden="1" customHeight="1" x14ac:dyDescent="0.2">
      <c r="A194" s="33" t="s">
        <v>350</v>
      </c>
      <c r="B194" s="33"/>
      <c r="C194" s="28" t="s">
        <v>33</v>
      </c>
      <c r="D194" s="118" t="s">
        <v>317</v>
      </c>
      <c r="E194" s="89" t="s">
        <v>35</v>
      </c>
      <c r="F194" s="120" t="s">
        <v>112</v>
      </c>
      <c r="G194" s="35" t="s">
        <v>352</v>
      </c>
      <c r="H194" s="220" t="s">
        <v>112</v>
      </c>
      <c r="I194" s="33" t="s">
        <v>37</v>
      </c>
      <c r="J194" s="51">
        <v>0</v>
      </c>
      <c r="K194" s="52">
        <v>0</v>
      </c>
      <c r="L194" s="52">
        <v>0</v>
      </c>
      <c r="M194" s="52">
        <v>0</v>
      </c>
      <c r="N194" s="34">
        <v>0</v>
      </c>
      <c r="O194" s="34">
        <v>0</v>
      </c>
      <c r="P194" s="34">
        <v>0</v>
      </c>
      <c r="Q194" s="54">
        <v>0</v>
      </c>
      <c r="R194" s="5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  <c r="Y194" s="224">
        <v>0</v>
      </c>
      <c r="Z194" s="52">
        <v>0</v>
      </c>
      <c r="AA194" s="52"/>
      <c r="AB194" s="34">
        <f>V194+Y194+Z194</f>
        <v>0</v>
      </c>
      <c r="AC194" s="34">
        <f>AB194+U194</f>
        <v>0</v>
      </c>
      <c r="AD194" s="91"/>
      <c r="AE194" s="74"/>
    </row>
    <row r="195" spans="1:31" s="31" customFormat="1" ht="36.75" hidden="1" customHeight="1" x14ac:dyDescent="0.2">
      <c r="A195" s="33" t="s">
        <v>350</v>
      </c>
      <c r="B195" s="33"/>
      <c r="C195" s="28" t="s">
        <v>33</v>
      </c>
      <c r="D195" s="118" t="s">
        <v>317</v>
      </c>
      <c r="E195" s="60">
        <v>0</v>
      </c>
      <c r="F195" s="60">
        <v>15</v>
      </c>
      <c r="G195" s="127" t="s">
        <v>353</v>
      </c>
      <c r="H195" s="220">
        <v>0</v>
      </c>
      <c r="I195" s="33" t="s">
        <v>37</v>
      </c>
      <c r="J195" s="51">
        <v>175</v>
      </c>
      <c r="K195" s="52">
        <v>0</v>
      </c>
      <c r="L195" s="52">
        <v>0</v>
      </c>
      <c r="M195" s="52">
        <f t="shared" ref="M195:M226" si="23">K195+L195</f>
        <v>0</v>
      </c>
      <c r="N195" s="34">
        <f>SUM(M195*175)</f>
        <v>0</v>
      </c>
      <c r="O195" s="34">
        <v>0</v>
      </c>
      <c r="P195" s="34">
        <v>0</v>
      </c>
      <c r="Q195" s="54">
        <v>0</v>
      </c>
      <c r="R195" s="54">
        <f t="shared" ref="R195:R261" si="24">SUM(P195*Q195*O195)</f>
        <v>0</v>
      </c>
      <c r="S195" s="34">
        <v>0</v>
      </c>
      <c r="T195" s="34">
        <f>(M195*S195)</f>
        <v>0</v>
      </c>
      <c r="U195" s="34">
        <f>N195+R195+T195</f>
        <v>0</v>
      </c>
      <c r="V195" s="34">
        <f>SUM(M195*400)</f>
        <v>0</v>
      </c>
      <c r="W195" s="34">
        <v>0</v>
      </c>
      <c r="X195" s="34">
        <v>0</v>
      </c>
      <c r="Y195" s="52">
        <v>0</v>
      </c>
      <c r="Z195" s="224">
        <v>7770</v>
      </c>
      <c r="AA195" s="220" t="s">
        <v>354</v>
      </c>
      <c r="AB195" s="34">
        <f>V195+Y195+Z195</f>
        <v>7770</v>
      </c>
      <c r="AC195" s="34">
        <f>AB195+U195</f>
        <v>7770</v>
      </c>
      <c r="AD195" s="91" t="str">
        <f>A195</f>
        <v>631-F FLE</v>
      </c>
      <c r="AE195" s="74"/>
    </row>
    <row r="196" spans="1:31" s="31" customFormat="1" ht="36.75" hidden="1" customHeight="1" x14ac:dyDescent="0.2">
      <c r="A196" s="33" t="s">
        <v>350</v>
      </c>
      <c r="B196" s="33"/>
      <c r="C196" s="28" t="s">
        <v>33</v>
      </c>
      <c r="D196" s="118" t="s">
        <v>317</v>
      </c>
      <c r="E196" s="60">
        <v>0</v>
      </c>
      <c r="F196" s="60">
        <v>15</v>
      </c>
      <c r="G196" s="127" t="s">
        <v>355</v>
      </c>
      <c r="H196" s="220">
        <v>0</v>
      </c>
      <c r="I196" s="33" t="s">
        <v>37</v>
      </c>
      <c r="J196" s="51">
        <v>175</v>
      </c>
      <c r="K196" s="52">
        <v>0</v>
      </c>
      <c r="L196" s="52">
        <v>0</v>
      </c>
      <c r="M196" s="52">
        <f t="shared" si="23"/>
        <v>0</v>
      </c>
      <c r="N196" s="34">
        <f>SUM(M196*175)</f>
        <v>0</v>
      </c>
      <c r="O196" s="34">
        <v>0</v>
      </c>
      <c r="P196" s="34">
        <v>0</v>
      </c>
      <c r="Q196" s="54">
        <v>0</v>
      </c>
      <c r="R196" s="54">
        <f t="shared" si="24"/>
        <v>0</v>
      </c>
      <c r="S196" s="34">
        <v>0</v>
      </c>
      <c r="T196" s="34">
        <f>(M196*S196)</f>
        <v>0</v>
      </c>
      <c r="U196" s="34">
        <f>N196+R196+T196</f>
        <v>0</v>
      </c>
      <c r="V196" s="34">
        <f>SUM(M196*400)</f>
        <v>0</v>
      </c>
      <c r="W196" s="34">
        <v>0</v>
      </c>
      <c r="X196" s="34">
        <v>0</v>
      </c>
      <c r="Y196" s="52">
        <v>0</v>
      </c>
      <c r="Z196" s="224">
        <v>4485</v>
      </c>
      <c r="AA196" s="220" t="s">
        <v>356</v>
      </c>
      <c r="AB196" s="34">
        <f>V196+Y196+Z196</f>
        <v>4485</v>
      </c>
      <c r="AC196" s="34">
        <f>AB196+U196</f>
        <v>4485</v>
      </c>
      <c r="AD196" s="91" t="str">
        <f>A196</f>
        <v>631-F FLE</v>
      </c>
      <c r="AE196" s="74"/>
    </row>
    <row r="197" spans="1:31" s="31" customFormat="1" ht="48" hidden="1" customHeight="1" x14ac:dyDescent="0.2">
      <c r="A197" s="33" t="s">
        <v>350</v>
      </c>
      <c r="B197" s="33"/>
      <c r="C197" s="28" t="s">
        <v>33</v>
      </c>
      <c r="D197" s="118" t="s">
        <v>317</v>
      </c>
      <c r="E197" s="121">
        <v>6990</v>
      </c>
      <c r="F197" s="129" t="s">
        <v>112</v>
      </c>
      <c r="G197" s="118" t="s">
        <v>357</v>
      </c>
      <c r="H197" s="220">
        <v>0</v>
      </c>
      <c r="I197" s="33" t="s">
        <v>37</v>
      </c>
      <c r="J197" s="51">
        <v>0</v>
      </c>
      <c r="K197" s="52">
        <v>0</v>
      </c>
      <c r="L197" s="52">
        <v>0</v>
      </c>
      <c r="M197" s="52">
        <f t="shared" si="23"/>
        <v>0</v>
      </c>
      <c r="N197" s="34">
        <f>SUM(M197*175)</f>
        <v>0</v>
      </c>
      <c r="O197" s="34">
        <v>0</v>
      </c>
      <c r="P197" s="34">
        <v>0</v>
      </c>
      <c r="Q197" s="54">
        <v>0</v>
      </c>
      <c r="R197" s="54">
        <f t="shared" si="24"/>
        <v>0</v>
      </c>
      <c r="S197" s="34">
        <v>0</v>
      </c>
      <c r="T197" s="34">
        <v>0</v>
      </c>
      <c r="U197" s="34">
        <f>N197+R197+T197</f>
        <v>0</v>
      </c>
      <c r="V197" s="34">
        <f>SUM(M197*400)</f>
        <v>0</v>
      </c>
      <c r="W197" s="34">
        <v>0</v>
      </c>
      <c r="X197" s="34">
        <v>0</v>
      </c>
      <c r="Y197" s="52">
        <v>0</v>
      </c>
      <c r="Z197" s="52">
        <v>0</v>
      </c>
      <c r="AA197" s="220" t="s">
        <v>357</v>
      </c>
      <c r="AB197" s="34">
        <f>V197+Y197+Z197</f>
        <v>0</v>
      </c>
      <c r="AC197" s="34">
        <f>AB197+U197</f>
        <v>0</v>
      </c>
      <c r="AD197" s="91" t="str">
        <f>A197</f>
        <v>631-F FLE</v>
      </c>
      <c r="AE197" s="74"/>
    </row>
    <row r="198" spans="1:31" s="31" customFormat="1" ht="34.5" hidden="1" customHeight="1" x14ac:dyDescent="0.2">
      <c r="A198" s="33" t="s">
        <v>350</v>
      </c>
      <c r="B198" s="33"/>
      <c r="C198" s="28" t="s">
        <v>33</v>
      </c>
      <c r="D198" s="28" t="s">
        <v>50</v>
      </c>
      <c r="E198" s="89" t="s">
        <v>35</v>
      </c>
      <c r="F198" s="120" t="s">
        <v>112</v>
      </c>
      <c r="G198" s="35" t="s">
        <v>352</v>
      </c>
      <c r="H198" s="220">
        <v>0</v>
      </c>
      <c r="I198" s="33" t="s">
        <v>37</v>
      </c>
      <c r="J198" s="51">
        <v>175</v>
      </c>
      <c r="K198" s="52">
        <v>0</v>
      </c>
      <c r="L198" s="52">
        <v>5</v>
      </c>
      <c r="M198" s="52">
        <f t="shared" si="23"/>
        <v>5</v>
      </c>
      <c r="N198" s="34">
        <f>SUM(M198*175)</f>
        <v>875</v>
      </c>
      <c r="O198" s="34">
        <v>0</v>
      </c>
      <c r="P198" s="34">
        <v>0</v>
      </c>
      <c r="Q198" s="54">
        <v>0</v>
      </c>
      <c r="R198" s="54">
        <f t="shared" si="24"/>
        <v>0</v>
      </c>
      <c r="S198" s="34">
        <v>0</v>
      </c>
      <c r="T198" s="34">
        <f>(M198*S198)</f>
        <v>0</v>
      </c>
      <c r="U198" s="34">
        <f>N198+R198+T198</f>
        <v>875</v>
      </c>
      <c r="V198" s="34">
        <f>SUM(M198*400)</f>
        <v>2000</v>
      </c>
      <c r="W198" s="34">
        <v>0</v>
      </c>
      <c r="X198" s="34">
        <v>0</v>
      </c>
      <c r="Y198" s="52">
        <v>0</v>
      </c>
      <c r="Z198" s="52">
        <v>0</v>
      </c>
      <c r="AA198" s="52"/>
      <c r="AB198" s="34">
        <f>V198+Y198+Z198</f>
        <v>2000</v>
      </c>
      <c r="AC198" s="34">
        <f>AB198+U198</f>
        <v>2875</v>
      </c>
      <c r="AD198" s="91" t="str">
        <f>A198</f>
        <v>631-F FLE</v>
      </c>
      <c r="AE198" s="74"/>
    </row>
    <row r="199" spans="1:31" s="31" customFormat="1" ht="41.25" hidden="1" customHeight="1" x14ac:dyDescent="0.2">
      <c r="A199" s="33" t="s">
        <v>350</v>
      </c>
      <c r="B199" s="33"/>
      <c r="C199" s="28" t="s">
        <v>33</v>
      </c>
      <c r="D199" s="28" t="s">
        <v>34</v>
      </c>
      <c r="E199" s="89" t="s">
        <v>35</v>
      </c>
      <c r="F199" s="120" t="s">
        <v>112</v>
      </c>
      <c r="G199" s="35" t="s">
        <v>352</v>
      </c>
      <c r="H199" s="220">
        <v>0</v>
      </c>
      <c r="I199" s="33" t="s">
        <v>37</v>
      </c>
      <c r="J199" s="51">
        <v>175</v>
      </c>
      <c r="K199" s="52">
        <v>0</v>
      </c>
      <c r="L199" s="52">
        <v>8</v>
      </c>
      <c r="M199" s="52">
        <f t="shared" si="23"/>
        <v>8</v>
      </c>
      <c r="N199" s="34">
        <f>SUM(M199*175)</f>
        <v>1400</v>
      </c>
      <c r="O199" s="34">
        <v>0</v>
      </c>
      <c r="P199" s="34">
        <v>0</v>
      </c>
      <c r="Q199" s="54">
        <v>0</v>
      </c>
      <c r="R199" s="54">
        <f t="shared" si="24"/>
        <v>0</v>
      </c>
      <c r="S199" s="34">
        <v>0</v>
      </c>
      <c r="T199" s="34">
        <f>(M199*S199)</f>
        <v>0</v>
      </c>
      <c r="U199" s="34">
        <f>N199+R199+T199</f>
        <v>1400</v>
      </c>
      <c r="V199" s="34">
        <f>SUM(M199*400)</f>
        <v>3200</v>
      </c>
      <c r="W199" s="34">
        <v>0</v>
      </c>
      <c r="X199" s="34">
        <v>0</v>
      </c>
      <c r="Y199" s="52">
        <v>0</v>
      </c>
      <c r="Z199" s="52">
        <v>0</v>
      </c>
      <c r="AA199" s="52"/>
      <c r="AB199" s="34">
        <f>V199+Y199+Z199</f>
        <v>3200</v>
      </c>
      <c r="AC199" s="34">
        <f>AB199+U199</f>
        <v>4600</v>
      </c>
      <c r="AD199" s="91" t="str">
        <f>A199</f>
        <v>631-F FLE</v>
      </c>
      <c r="AE199" s="74"/>
    </row>
    <row r="200" spans="1:31" s="31" customFormat="1" ht="50" hidden="1" customHeight="1" x14ac:dyDescent="0.2">
      <c r="A200" s="33" t="s">
        <v>358</v>
      </c>
      <c r="B200" s="33"/>
      <c r="C200" s="28" t="s">
        <v>77</v>
      </c>
      <c r="D200" s="28" t="s">
        <v>103</v>
      </c>
      <c r="E200" s="35" t="s">
        <v>181</v>
      </c>
      <c r="F200" s="35" t="s">
        <v>166</v>
      </c>
      <c r="G200" s="35" t="s">
        <v>359</v>
      </c>
      <c r="H200" s="220">
        <v>42</v>
      </c>
      <c r="I200" s="33" t="s">
        <v>48</v>
      </c>
      <c r="J200" s="51">
        <v>585</v>
      </c>
      <c r="K200" s="52">
        <v>17</v>
      </c>
      <c r="L200" s="52">
        <v>0</v>
      </c>
      <c r="M200" s="52">
        <f t="shared" si="23"/>
        <v>17</v>
      </c>
      <c r="N200" s="34">
        <f t="shared" ref="N200:N266" si="25">(J200*M200)</f>
        <v>9945</v>
      </c>
      <c r="O200" s="34">
        <v>28</v>
      </c>
      <c r="P200" s="34">
        <v>36</v>
      </c>
      <c r="Q200" s="54">
        <v>0.4</v>
      </c>
      <c r="R200" s="54">
        <f t="shared" si="24"/>
        <v>403.2</v>
      </c>
      <c r="S200" s="34">
        <v>0</v>
      </c>
      <c r="T200" s="34">
        <v>0</v>
      </c>
      <c r="U200" s="34">
        <f>N200+R200+T200</f>
        <v>10348.200000000001</v>
      </c>
      <c r="V200" s="34">
        <f>M200*200</f>
        <v>3400</v>
      </c>
      <c r="W200" s="34">
        <v>1</v>
      </c>
      <c r="X200" s="34">
        <v>200</v>
      </c>
      <c r="Y200" s="52">
        <f t="shared" ref="Y200:Y266" si="26">SUM(X200*W200)</f>
        <v>200</v>
      </c>
      <c r="Z200" s="52">
        <v>0</v>
      </c>
      <c r="AA200" s="52"/>
      <c r="AB200" s="34">
        <f>V200+Y200+Z200</f>
        <v>3600</v>
      </c>
      <c r="AC200" s="34">
        <f>SUM(AB200+U200)</f>
        <v>13948.2</v>
      </c>
      <c r="AD200" s="57" t="str">
        <f>A200</f>
        <v>633-PR</v>
      </c>
      <c r="AE200" s="74" t="s">
        <v>361</v>
      </c>
    </row>
    <row r="201" spans="1:31" s="31" customFormat="1" ht="65.25" hidden="1" customHeight="1" x14ac:dyDescent="0.2">
      <c r="A201" s="33" t="s">
        <v>358</v>
      </c>
      <c r="B201" s="33"/>
      <c r="C201" s="28" t="s">
        <v>77</v>
      </c>
      <c r="D201" s="28" t="s">
        <v>103</v>
      </c>
      <c r="E201" s="35" t="s">
        <v>362</v>
      </c>
      <c r="F201" s="35" t="s">
        <v>363</v>
      </c>
      <c r="G201" s="35" t="s">
        <v>364</v>
      </c>
      <c r="H201" s="220">
        <v>42</v>
      </c>
      <c r="I201" s="33" t="s">
        <v>48</v>
      </c>
      <c r="J201" s="51">
        <v>585</v>
      </c>
      <c r="K201" s="52">
        <v>0</v>
      </c>
      <c r="L201" s="52">
        <v>17</v>
      </c>
      <c r="M201" s="52">
        <f t="shared" si="23"/>
        <v>17</v>
      </c>
      <c r="N201" s="34">
        <f t="shared" si="25"/>
        <v>9945</v>
      </c>
      <c r="O201" s="34">
        <v>28</v>
      </c>
      <c r="P201" s="34">
        <v>17</v>
      </c>
      <c r="Q201" s="54">
        <v>0.4</v>
      </c>
      <c r="R201" s="54">
        <f t="shared" si="24"/>
        <v>190.40000000000003</v>
      </c>
      <c r="S201" s="34">
        <v>0</v>
      </c>
      <c r="T201" s="34">
        <v>0</v>
      </c>
      <c r="U201" s="34">
        <f>N201+R201+T201</f>
        <v>10135.4</v>
      </c>
      <c r="V201" s="34">
        <f>M201*200</f>
        <v>3400</v>
      </c>
      <c r="W201" s="34">
        <v>1</v>
      </c>
      <c r="X201" s="34">
        <v>170</v>
      </c>
      <c r="Y201" s="52">
        <f t="shared" si="26"/>
        <v>170</v>
      </c>
      <c r="Z201" s="52">
        <v>0</v>
      </c>
      <c r="AA201" s="52"/>
      <c r="AB201" s="34">
        <f>V201+Y201+Z201</f>
        <v>3570</v>
      </c>
      <c r="AC201" s="34">
        <f>SUM(AB201+U201)</f>
        <v>13705.4</v>
      </c>
      <c r="AD201" s="57" t="str">
        <f>A201</f>
        <v>633-PR</v>
      </c>
      <c r="AE201" s="74"/>
    </row>
    <row r="202" spans="1:31" s="31" customFormat="1" ht="62.25" hidden="1" customHeight="1" x14ac:dyDescent="0.2">
      <c r="A202" s="178" t="s">
        <v>358</v>
      </c>
      <c r="B202" s="178" t="s">
        <v>675</v>
      </c>
      <c r="C202" s="179" t="s">
        <v>77</v>
      </c>
      <c r="D202" s="179" t="s">
        <v>103</v>
      </c>
      <c r="E202" s="180" t="s">
        <v>185</v>
      </c>
      <c r="F202" s="180" t="s">
        <v>366</v>
      </c>
      <c r="G202" s="180" t="s">
        <v>364</v>
      </c>
      <c r="H202" s="220">
        <v>42</v>
      </c>
      <c r="I202" s="33" t="s">
        <v>172</v>
      </c>
      <c r="J202" s="51">
        <v>585</v>
      </c>
      <c r="K202" s="181">
        <v>15</v>
      </c>
      <c r="L202" s="181">
        <v>0</v>
      </c>
      <c r="M202" s="52">
        <f t="shared" si="23"/>
        <v>15</v>
      </c>
      <c r="N202" s="34">
        <f t="shared" si="25"/>
        <v>8775</v>
      </c>
      <c r="O202" s="34">
        <v>14</v>
      </c>
      <c r="P202" s="34">
        <v>55</v>
      </c>
      <c r="Q202" s="54">
        <v>0.4</v>
      </c>
      <c r="R202" s="54">
        <f t="shared" si="24"/>
        <v>308</v>
      </c>
      <c r="S202" s="34">
        <v>0</v>
      </c>
      <c r="T202" s="34">
        <v>0</v>
      </c>
      <c r="U202" s="34">
        <f>N202+R202+T202</f>
        <v>9083</v>
      </c>
      <c r="V202" s="34">
        <f>M202*200</f>
        <v>3000</v>
      </c>
      <c r="W202" s="34">
        <v>1</v>
      </c>
      <c r="X202" s="34">
        <v>176</v>
      </c>
      <c r="Y202" s="52">
        <f t="shared" si="26"/>
        <v>176</v>
      </c>
      <c r="Z202" s="52">
        <v>0</v>
      </c>
      <c r="AA202" s="52"/>
      <c r="AB202" s="34">
        <f>V202+Y202+Z202</f>
        <v>3176</v>
      </c>
      <c r="AC202" s="34">
        <f>SUM(AB202+U202)</f>
        <v>12259</v>
      </c>
      <c r="AD202" s="57" t="str">
        <f>A202</f>
        <v>633-PR</v>
      </c>
      <c r="AE202" s="74"/>
    </row>
    <row r="203" spans="1:31" s="31" customFormat="1" ht="47" hidden="1" customHeight="1" x14ac:dyDescent="0.2">
      <c r="A203" s="116" t="s">
        <v>358</v>
      </c>
      <c r="B203" s="116" t="s">
        <v>32</v>
      </c>
      <c r="C203" s="28" t="s">
        <v>77</v>
      </c>
      <c r="D203" s="28" t="s">
        <v>108</v>
      </c>
      <c r="E203" s="35" t="s">
        <v>368</v>
      </c>
      <c r="F203" s="35" t="s">
        <v>369</v>
      </c>
      <c r="G203" s="35" t="s">
        <v>359</v>
      </c>
      <c r="H203" s="220">
        <v>42</v>
      </c>
      <c r="I203" s="33" t="s">
        <v>48</v>
      </c>
      <c r="J203" s="51">
        <v>585</v>
      </c>
      <c r="K203" s="52">
        <v>20</v>
      </c>
      <c r="L203" s="52">
        <v>0</v>
      </c>
      <c r="M203" s="52">
        <f t="shared" si="23"/>
        <v>20</v>
      </c>
      <c r="N203" s="34">
        <f t="shared" si="25"/>
        <v>11700</v>
      </c>
      <c r="O203" s="34">
        <v>28</v>
      </c>
      <c r="P203" s="34">
        <v>68</v>
      </c>
      <c r="Q203" s="54">
        <v>0.4</v>
      </c>
      <c r="R203" s="54">
        <f t="shared" si="24"/>
        <v>761.60000000000014</v>
      </c>
      <c r="S203" s="34">
        <v>0</v>
      </c>
      <c r="T203" s="34">
        <v>0</v>
      </c>
      <c r="U203" s="34">
        <f>N203+R203+T203</f>
        <v>12461.6</v>
      </c>
      <c r="V203" s="34">
        <f>M203*200</f>
        <v>4000</v>
      </c>
      <c r="W203" s="34">
        <v>1</v>
      </c>
      <c r="X203" s="34">
        <v>313</v>
      </c>
      <c r="Y203" s="52">
        <f t="shared" si="26"/>
        <v>313</v>
      </c>
      <c r="Z203" s="52">
        <v>0</v>
      </c>
      <c r="AA203" s="52"/>
      <c r="AB203" s="34">
        <f>V203+Y203+Z203</f>
        <v>4313</v>
      </c>
      <c r="AC203" s="34">
        <f>SUM(AB203+U203)</f>
        <v>16774.599999999999</v>
      </c>
      <c r="AD203" s="57" t="str">
        <f>A203</f>
        <v>633-PR</v>
      </c>
      <c r="AE203" s="74" t="s">
        <v>270</v>
      </c>
    </row>
    <row r="204" spans="1:31" s="31" customFormat="1" ht="47" hidden="1" customHeight="1" x14ac:dyDescent="0.2">
      <c r="A204" s="231" t="s">
        <v>358</v>
      </c>
      <c r="B204" s="231" t="s">
        <v>662</v>
      </c>
      <c r="C204" s="179" t="s">
        <v>77</v>
      </c>
      <c r="D204" s="179" t="s">
        <v>108</v>
      </c>
      <c r="E204" s="180" t="s">
        <v>207</v>
      </c>
      <c r="F204" s="180" t="s">
        <v>369</v>
      </c>
      <c r="G204" s="180" t="s">
        <v>359</v>
      </c>
      <c r="H204" s="220">
        <v>42</v>
      </c>
      <c r="I204" s="33" t="s">
        <v>48</v>
      </c>
      <c r="J204" s="51">
        <v>585</v>
      </c>
      <c r="K204" s="181">
        <v>15</v>
      </c>
      <c r="L204" s="181">
        <v>0</v>
      </c>
      <c r="M204" s="52">
        <f t="shared" si="23"/>
        <v>15</v>
      </c>
      <c r="N204" s="34">
        <f t="shared" si="25"/>
        <v>8775</v>
      </c>
      <c r="O204" s="34">
        <v>28</v>
      </c>
      <c r="P204" s="34">
        <v>12</v>
      </c>
      <c r="Q204" s="54">
        <v>0.4</v>
      </c>
      <c r="R204" s="54">
        <f t="shared" si="24"/>
        <v>134.40000000000003</v>
      </c>
      <c r="S204" s="34">
        <v>0</v>
      </c>
      <c r="T204" s="34">
        <v>0</v>
      </c>
      <c r="U204" s="34">
        <f>N204+R204+T204</f>
        <v>8909.4</v>
      </c>
      <c r="V204" s="34">
        <f>M204*200</f>
        <v>3000</v>
      </c>
      <c r="W204" s="34">
        <v>1</v>
      </c>
      <c r="X204" s="34">
        <v>205</v>
      </c>
      <c r="Y204" s="52">
        <f t="shared" si="26"/>
        <v>205</v>
      </c>
      <c r="Z204" s="52">
        <v>0</v>
      </c>
      <c r="AA204" s="52"/>
      <c r="AB204" s="34">
        <f>V204+Y204+Z204</f>
        <v>3205</v>
      </c>
      <c r="AC204" s="34">
        <f>SUM(AB204+U204)</f>
        <v>12114.4</v>
      </c>
      <c r="AD204" s="57" t="str">
        <f>A204</f>
        <v>633-PR</v>
      </c>
      <c r="AE204" s="74" t="s">
        <v>371</v>
      </c>
    </row>
    <row r="205" spans="1:31" s="31" customFormat="1" ht="56" hidden="1" customHeight="1" x14ac:dyDescent="0.2">
      <c r="A205" s="116" t="s">
        <v>358</v>
      </c>
      <c r="B205" s="116"/>
      <c r="C205" s="28" t="s">
        <v>77</v>
      </c>
      <c r="D205" s="28" t="s">
        <v>108</v>
      </c>
      <c r="E205" s="35" t="s">
        <v>111</v>
      </c>
      <c r="F205" s="35" t="s">
        <v>369</v>
      </c>
      <c r="G205" s="35" t="s">
        <v>364</v>
      </c>
      <c r="H205" s="220">
        <v>42</v>
      </c>
      <c r="I205" s="33" t="s">
        <v>48</v>
      </c>
      <c r="J205" s="51">
        <v>585</v>
      </c>
      <c r="K205" s="52">
        <v>19</v>
      </c>
      <c r="L205" s="52">
        <v>0</v>
      </c>
      <c r="M205" s="52">
        <f t="shared" si="23"/>
        <v>19</v>
      </c>
      <c r="N205" s="34">
        <f t="shared" si="25"/>
        <v>11115</v>
      </c>
      <c r="O205" s="34">
        <v>28</v>
      </c>
      <c r="P205" s="34">
        <v>24</v>
      </c>
      <c r="Q205" s="54">
        <v>0.4</v>
      </c>
      <c r="R205" s="54">
        <f t="shared" si="24"/>
        <v>268.80000000000007</v>
      </c>
      <c r="S205" s="34">
        <v>0</v>
      </c>
      <c r="T205" s="34">
        <v>0</v>
      </c>
      <c r="U205" s="34">
        <f>N205+R205+T205</f>
        <v>11383.8</v>
      </c>
      <c r="V205" s="34">
        <f>M205*200</f>
        <v>3800</v>
      </c>
      <c r="W205" s="34">
        <v>1</v>
      </c>
      <c r="X205" s="34">
        <v>225</v>
      </c>
      <c r="Y205" s="52">
        <f t="shared" si="26"/>
        <v>225</v>
      </c>
      <c r="Z205" s="52">
        <v>0</v>
      </c>
      <c r="AA205" s="52"/>
      <c r="AB205" s="34">
        <f>V205+Y205+Z205</f>
        <v>4025</v>
      </c>
      <c r="AC205" s="34">
        <f>SUM(AB205+U205)</f>
        <v>15408.8</v>
      </c>
      <c r="AD205" s="57" t="str">
        <f>A205</f>
        <v>633-PR</v>
      </c>
      <c r="AE205" s="74"/>
    </row>
    <row r="206" spans="1:31" s="31" customFormat="1" ht="51" hidden="1" customHeight="1" x14ac:dyDescent="0.2">
      <c r="A206" s="116" t="s">
        <v>358</v>
      </c>
      <c r="B206" s="116"/>
      <c r="C206" s="28" t="s">
        <v>77</v>
      </c>
      <c r="D206" s="28" t="s">
        <v>50</v>
      </c>
      <c r="E206" s="35" t="s">
        <v>373</v>
      </c>
      <c r="F206" s="35" t="s">
        <v>369</v>
      </c>
      <c r="G206" s="35" t="s">
        <v>364</v>
      </c>
      <c r="H206" s="220">
        <v>42</v>
      </c>
      <c r="I206" s="33" t="s">
        <v>48</v>
      </c>
      <c r="J206" s="51">
        <v>585</v>
      </c>
      <c r="K206" s="52">
        <v>0</v>
      </c>
      <c r="L206" s="52">
        <v>19</v>
      </c>
      <c r="M206" s="52">
        <f t="shared" si="23"/>
        <v>19</v>
      </c>
      <c r="N206" s="34">
        <f t="shared" si="25"/>
        <v>11115</v>
      </c>
      <c r="O206" s="53">
        <v>28</v>
      </c>
      <c r="P206" s="53">
        <v>30</v>
      </c>
      <c r="Q206" s="71">
        <v>0.4</v>
      </c>
      <c r="R206" s="71">
        <f t="shared" si="24"/>
        <v>336</v>
      </c>
      <c r="S206" s="53">
        <v>0</v>
      </c>
      <c r="T206" s="34">
        <f>(M206*S206)</f>
        <v>0</v>
      </c>
      <c r="U206" s="34">
        <f>N206+R206+T206</f>
        <v>11451</v>
      </c>
      <c r="V206" s="53">
        <f>M206*200</f>
        <v>3800</v>
      </c>
      <c r="W206" s="53">
        <v>1</v>
      </c>
      <c r="X206" s="53">
        <v>310</v>
      </c>
      <c r="Y206" s="52">
        <f t="shared" si="26"/>
        <v>310</v>
      </c>
      <c r="Z206" s="46">
        <v>0</v>
      </c>
      <c r="AA206" s="46"/>
      <c r="AB206" s="34">
        <f>V206+Y206+Z206</f>
        <v>4110</v>
      </c>
      <c r="AC206" s="34">
        <f>AB206+U206</f>
        <v>15561</v>
      </c>
      <c r="AD206" s="57" t="str">
        <f>A206</f>
        <v>633-PR</v>
      </c>
      <c r="AE206" s="74"/>
    </row>
    <row r="207" spans="1:31" s="31" customFormat="1" ht="54" hidden="1" customHeight="1" x14ac:dyDescent="0.2">
      <c r="A207" s="116" t="s">
        <v>375</v>
      </c>
      <c r="B207" s="116" t="s">
        <v>32</v>
      </c>
      <c r="C207" s="28" t="s">
        <v>77</v>
      </c>
      <c r="D207" s="28" t="s">
        <v>103</v>
      </c>
      <c r="E207" s="89" t="s">
        <v>181</v>
      </c>
      <c r="F207" s="35" t="s">
        <v>376</v>
      </c>
      <c r="G207" s="35" t="s">
        <v>377</v>
      </c>
      <c r="H207" s="220">
        <v>42</v>
      </c>
      <c r="I207" s="33" t="s">
        <v>48</v>
      </c>
      <c r="J207" s="51">
        <v>585</v>
      </c>
      <c r="K207" s="52">
        <v>0</v>
      </c>
      <c r="L207" s="52">
        <v>17</v>
      </c>
      <c r="M207" s="52">
        <f t="shared" si="23"/>
        <v>17</v>
      </c>
      <c r="N207" s="34">
        <f t="shared" si="25"/>
        <v>9945</v>
      </c>
      <c r="O207" s="53">
        <v>28</v>
      </c>
      <c r="P207" s="53">
        <v>36</v>
      </c>
      <c r="Q207" s="71">
        <v>0.4</v>
      </c>
      <c r="R207" s="71">
        <f t="shared" si="24"/>
        <v>403.2</v>
      </c>
      <c r="S207" s="53">
        <v>0</v>
      </c>
      <c r="T207" s="34">
        <f>(M207*S207)</f>
        <v>0</v>
      </c>
      <c r="U207" s="34">
        <f>N207+R207+T207</f>
        <v>10348.200000000001</v>
      </c>
      <c r="V207" s="53">
        <f>M207*200</f>
        <v>3400</v>
      </c>
      <c r="W207" s="53">
        <v>1</v>
      </c>
      <c r="X207" s="53">
        <v>200</v>
      </c>
      <c r="Y207" s="52">
        <f t="shared" si="26"/>
        <v>200</v>
      </c>
      <c r="Z207" s="46">
        <v>0</v>
      </c>
      <c r="AA207" s="46"/>
      <c r="AB207" s="34">
        <f>V207+Y207+Z207</f>
        <v>3600</v>
      </c>
      <c r="AC207" s="34">
        <f>AB207+U207</f>
        <v>13948.2</v>
      </c>
      <c r="AD207" s="57" t="str">
        <f>A207</f>
        <v>634-PR</v>
      </c>
      <c r="AE207" s="74" t="s">
        <v>379</v>
      </c>
    </row>
    <row r="208" spans="1:31" s="36" customFormat="1" ht="44" hidden="1" customHeight="1" x14ac:dyDescent="0.2">
      <c r="A208" s="230" t="s">
        <v>375</v>
      </c>
      <c r="B208" s="130" t="s">
        <v>32</v>
      </c>
      <c r="C208" s="63" t="s">
        <v>77</v>
      </c>
      <c r="D208" s="63" t="s">
        <v>108</v>
      </c>
      <c r="E208" s="95" t="s">
        <v>380</v>
      </c>
      <c r="F208" s="37" t="s">
        <v>381</v>
      </c>
      <c r="G208" s="37" t="s">
        <v>382</v>
      </c>
      <c r="H208" s="245">
        <v>42</v>
      </c>
      <c r="I208" s="62" t="s">
        <v>48</v>
      </c>
      <c r="J208" s="39">
        <v>585</v>
      </c>
      <c r="K208" s="40">
        <v>0</v>
      </c>
      <c r="L208" s="40">
        <v>0</v>
      </c>
      <c r="M208" s="40">
        <f t="shared" si="23"/>
        <v>0</v>
      </c>
      <c r="N208" s="41">
        <f t="shared" si="25"/>
        <v>0</v>
      </c>
      <c r="O208" s="42">
        <v>0</v>
      </c>
      <c r="P208" s="42">
        <v>78</v>
      </c>
      <c r="Q208" s="67">
        <v>0.4</v>
      </c>
      <c r="R208" s="67">
        <f t="shared" si="24"/>
        <v>0</v>
      </c>
      <c r="S208" s="42">
        <v>0</v>
      </c>
      <c r="T208" s="41">
        <v>0</v>
      </c>
      <c r="U208" s="41">
        <f>N208+R208+T208</f>
        <v>0</v>
      </c>
      <c r="V208" s="42">
        <f>M208*200</f>
        <v>0</v>
      </c>
      <c r="W208" s="42">
        <v>0</v>
      </c>
      <c r="X208" s="42">
        <v>385</v>
      </c>
      <c r="Y208" s="40">
        <f t="shared" si="26"/>
        <v>0</v>
      </c>
      <c r="Z208" s="45">
        <v>0</v>
      </c>
      <c r="AA208" s="45"/>
      <c r="AB208" s="41">
        <f>V208+Y208+Z208</f>
        <v>0</v>
      </c>
      <c r="AC208" s="41">
        <f>AB208+U208</f>
        <v>0</v>
      </c>
      <c r="AD208" s="49" t="str">
        <f>A208</f>
        <v>634-PR</v>
      </c>
      <c r="AE208" s="74"/>
    </row>
    <row r="209" spans="1:31" s="31" customFormat="1" ht="33" customHeight="1" x14ac:dyDescent="0.2">
      <c r="A209" s="229" t="s">
        <v>375</v>
      </c>
      <c r="B209" s="33" t="s">
        <v>611</v>
      </c>
      <c r="C209" s="28" t="s">
        <v>77</v>
      </c>
      <c r="D209" s="28" t="s">
        <v>45</v>
      </c>
      <c r="E209" s="35" t="s">
        <v>148</v>
      </c>
      <c r="F209" s="35" t="s">
        <v>149</v>
      </c>
      <c r="G209" s="35" t="s">
        <v>382</v>
      </c>
      <c r="H209" s="220">
        <v>42</v>
      </c>
      <c r="I209" s="33" t="s">
        <v>48</v>
      </c>
      <c r="J209" s="51">
        <v>585</v>
      </c>
      <c r="K209" s="52">
        <v>0</v>
      </c>
      <c r="L209" s="52">
        <v>0</v>
      </c>
      <c r="M209" s="52">
        <f t="shared" si="23"/>
        <v>0</v>
      </c>
      <c r="N209" s="34">
        <f t="shared" si="25"/>
        <v>0</v>
      </c>
      <c r="O209" s="53">
        <v>0</v>
      </c>
      <c r="P209" s="53">
        <v>10</v>
      </c>
      <c r="Q209" s="71">
        <v>0.4</v>
      </c>
      <c r="R209" s="54">
        <f t="shared" si="24"/>
        <v>0</v>
      </c>
      <c r="S209" s="53">
        <v>300</v>
      </c>
      <c r="T209" s="34">
        <f>(M209*S209)</f>
        <v>0</v>
      </c>
      <c r="U209" s="34">
        <f>N209+R209+T209</f>
        <v>0</v>
      </c>
      <c r="V209" s="34">
        <f>M209*200</f>
        <v>0</v>
      </c>
      <c r="W209" s="53">
        <v>0</v>
      </c>
      <c r="X209" s="53">
        <v>750</v>
      </c>
      <c r="Y209" s="52">
        <f t="shared" si="26"/>
        <v>0</v>
      </c>
      <c r="Z209" s="46"/>
      <c r="AA209" s="46"/>
      <c r="AB209" s="276">
        <f>V209+Y209+Z209</f>
        <v>0</v>
      </c>
      <c r="AC209" s="34">
        <f>AB209+U209</f>
        <v>0</v>
      </c>
      <c r="AD209" s="57" t="str">
        <f>A209</f>
        <v>634-PR</v>
      </c>
      <c r="AE209" s="74"/>
    </row>
    <row r="210" spans="1:31" s="31" customFormat="1" ht="43.5" hidden="1" customHeight="1" x14ac:dyDescent="0.2">
      <c r="A210" s="229" t="s">
        <v>384</v>
      </c>
      <c r="B210" s="33" t="s">
        <v>610</v>
      </c>
      <c r="C210" s="28" t="s">
        <v>77</v>
      </c>
      <c r="D210" s="28" t="s">
        <v>50</v>
      </c>
      <c r="E210" s="35" t="s">
        <v>385</v>
      </c>
      <c r="F210" s="35" t="s">
        <v>386</v>
      </c>
      <c r="G210" s="35" t="s">
        <v>382</v>
      </c>
      <c r="H210" s="220">
        <v>42</v>
      </c>
      <c r="I210" s="33" t="s">
        <v>172</v>
      </c>
      <c r="J210" s="51">
        <v>585</v>
      </c>
      <c r="K210" s="52">
        <v>0</v>
      </c>
      <c r="L210" s="52">
        <v>0</v>
      </c>
      <c r="M210" s="52">
        <f t="shared" si="23"/>
        <v>0</v>
      </c>
      <c r="N210" s="34">
        <f t="shared" si="25"/>
        <v>0</v>
      </c>
      <c r="O210" s="53">
        <v>0</v>
      </c>
      <c r="P210" s="53">
        <v>45</v>
      </c>
      <c r="Q210" s="71">
        <v>0.4</v>
      </c>
      <c r="R210" s="71">
        <f t="shared" si="24"/>
        <v>0</v>
      </c>
      <c r="S210" s="53">
        <v>300</v>
      </c>
      <c r="T210" s="34">
        <f>(M210*S210)</f>
        <v>0</v>
      </c>
      <c r="U210" s="34">
        <f>N210+R210+T210</f>
        <v>0</v>
      </c>
      <c r="V210" s="53">
        <f>M210*200</f>
        <v>0</v>
      </c>
      <c r="W210" s="53">
        <v>0</v>
      </c>
      <c r="X210" s="53">
        <v>0</v>
      </c>
      <c r="Y210" s="52">
        <f t="shared" si="26"/>
        <v>0</v>
      </c>
      <c r="Z210" s="46">
        <v>0</v>
      </c>
      <c r="AA210" s="46"/>
      <c r="AB210" s="34">
        <f>V210+Y210+Z210</f>
        <v>0</v>
      </c>
      <c r="AC210" s="34">
        <f>AB210+U210</f>
        <v>0</v>
      </c>
      <c r="AD210" s="57" t="str">
        <f>A210</f>
        <v>634-SH</v>
      </c>
      <c r="AE210" s="74" t="s">
        <v>388</v>
      </c>
    </row>
    <row r="211" spans="1:31" s="31" customFormat="1" ht="36.75" hidden="1" customHeight="1" x14ac:dyDescent="0.2">
      <c r="A211" s="229" t="s">
        <v>384</v>
      </c>
      <c r="B211" s="33" t="s">
        <v>609</v>
      </c>
      <c r="C211" s="28" t="s">
        <v>77</v>
      </c>
      <c r="D211" s="28" t="s">
        <v>50</v>
      </c>
      <c r="E211" s="35" t="s">
        <v>385</v>
      </c>
      <c r="F211" s="35" t="s">
        <v>389</v>
      </c>
      <c r="G211" s="35" t="s">
        <v>382</v>
      </c>
      <c r="H211" s="220">
        <v>42</v>
      </c>
      <c r="I211" s="33" t="s">
        <v>172</v>
      </c>
      <c r="J211" s="51">
        <v>585</v>
      </c>
      <c r="K211" s="52">
        <v>0</v>
      </c>
      <c r="L211" s="52">
        <v>0</v>
      </c>
      <c r="M211" s="52">
        <f t="shared" si="23"/>
        <v>0</v>
      </c>
      <c r="N211" s="34">
        <f t="shared" si="25"/>
        <v>0</v>
      </c>
      <c r="O211" s="53">
        <v>0</v>
      </c>
      <c r="P211" s="53">
        <v>45</v>
      </c>
      <c r="Q211" s="71">
        <v>0.4</v>
      </c>
      <c r="R211" s="71">
        <f t="shared" si="24"/>
        <v>0</v>
      </c>
      <c r="S211" s="53">
        <v>300</v>
      </c>
      <c r="T211" s="34">
        <f>(M211*S211)</f>
        <v>0</v>
      </c>
      <c r="U211" s="34">
        <f>N211+R211+T211</f>
        <v>0</v>
      </c>
      <c r="V211" s="53">
        <f>M211*200</f>
        <v>0</v>
      </c>
      <c r="W211" s="53">
        <v>0</v>
      </c>
      <c r="X211" s="53">
        <v>0</v>
      </c>
      <c r="Y211" s="52">
        <f t="shared" si="26"/>
        <v>0</v>
      </c>
      <c r="Z211" s="46">
        <v>0</v>
      </c>
      <c r="AA211" s="46"/>
      <c r="AB211" s="34">
        <f>V211+Y211+Z211</f>
        <v>0</v>
      </c>
      <c r="AC211" s="34">
        <f>AB211+U211</f>
        <v>0</v>
      </c>
      <c r="AD211" s="57" t="str">
        <f>A211</f>
        <v>634-SH</v>
      </c>
      <c r="AE211" s="74"/>
    </row>
    <row r="212" spans="1:31" s="31" customFormat="1" ht="28.5" hidden="1" customHeight="1" x14ac:dyDescent="0.2">
      <c r="A212" s="229" t="s">
        <v>391</v>
      </c>
      <c r="B212" s="116"/>
      <c r="C212" s="28" t="s">
        <v>33</v>
      </c>
      <c r="D212" s="28" t="s">
        <v>108</v>
      </c>
      <c r="E212" s="35" t="s">
        <v>275</v>
      </c>
      <c r="F212" s="35" t="s">
        <v>392</v>
      </c>
      <c r="G212" s="35" t="s">
        <v>393</v>
      </c>
      <c r="H212" s="220">
        <v>45</v>
      </c>
      <c r="I212" s="33" t="s">
        <v>48</v>
      </c>
      <c r="J212" s="51">
        <v>585</v>
      </c>
      <c r="K212" s="52">
        <v>17</v>
      </c>
      <c r="L212" s="52">
        <v>0</v>
      </c>
      <c r="M212" s="52">
        <f t="shared" si="23"/>
        <v>17</v>
      </c>
      <c r="N212" s="34">
        <f t="shared" si="25"/>
        <v>9945</v>
      </c>
      <c r="O212" s="34">
        <v>28</v>
      </c>
      <c r="P212" s="34">
        <v>138</v>
      </c>
      <c r="Q212" s="54">
        <v>0.4</v>
      </c>
      <c r="R212" s="54">
        <f t="shared" si="24"/>
        <v>1545.6000000000001</v>
      </c>
      <c r="S212" s="53">
        <v>0</v>
      </c>
      <c r="T212" s="34">
        <f>(M212*S212)</f>
        <v>0</v>
      </c>
      <c r="U212" s="34">
        <f>N212+R212+T212</f>
        <v>11490.6</v>
      </c>
      <c r="V212" s="53">
        <f>M212*200</f>
        <v>3400</v>
      </c>
      <c r="W212" s="53">
        <v>1</v>
      </c>
      <c r="X212" s="53">
        <v>625</v>
      </c>
      <c r="Y212" s="52">
        <f t="shared" si="26"/>
        <v>625</v>
      </c>
      <c r="Z212" s="46">
        <v>0</v>
      </c>
      <c r="AA212" s="46"/>
      <c r="AB212" s="34">
        <f>V212+Y212+Z212</f>
        <v>4025</v>
      </c>
      <c r="AC212" s="34">
        <f>AB212+U212</f>
        <v>15515.6</v>
      </c>
      <c r="AD212" s="91" t="str">
        <f>A212</f>
        <v>636-PR</v>
      </c>
      <c r="AE212" s="74" t="s">
        <v>395</v>
      </c>
    </row>
    <row r="213" spans="1:31" s="31" customFormat="1" ht="29.25" hidden="1" customHeight="1" x14ac:dyDescent="0.2">
      <c r="A213" s="229" t="s">
        <v>391</v>
      </c>
      <c r="B213" s="116"/>
      <c r="C213" s="28" t="s">
        <v>33</v>
      </c>
      <c r="D213" s="28" t="s">
        <v>108</v>
      </c>
      <c r="E213" s="35" t="s">
        <v>275</v>
      </c>
      <c r="F213" s="35" t="s">
        <v>392</v>
      </c>
      <c r="G213" s="35" t="s">
        <v>393</v>
      </c>
      <c r="H213" s="220">
        <v>45</v>
      </c>
      <c r="I213" s="33" t="s">
        <v>48</v>
      </c>
      <c r="J213" s="51">
        <v>585</v>
      </c>
      <c r="K213" s="52">
        <v>0</v>
      </c>
      <c r="L213" s="52">
        <v>17</v>
      </c>
      <c r="M213" s="52">
        <f t="shared" si="23"/>
        <v>17</v>
      </c>
      <c r="N213" s="34">
        <f t="shared" si="25"/>
        <v>9945</v>
      </c>
      <c r="O213" s="34">
        <v>28</v>
      </c>
      <c r="P213" s="34">
        <v>138</v>
      </c>
      <c r="Q213" s="54">
        <v>0.4</v>
      </c>
      <c r="R213" s="54">
        <f t="shared" si="24"/>
        <v>1545.6000000000001</v>
      </c>
      <c r="S213" s="53">
        <v>0</v>
      </c>
      <c r="T213" s="34">
        <f>(M213*S213)</f>
        <v>0</v>
      </c>
      <c r="U213" s="34">
        <f>N213+R213+T213</f>
        <v>11490.6</v>
      </c>
      <c r="V213" s="53">
        <f>M213*200</f>
        <v>3400</v>
      </c>
      <c r="W213" s="53">
        <v>1</v>
      </c>
      <c r="X213" s="53">
        <v>625</v>
      </c>
      <c r="Y213" s="52">
        <f t="shared" si="26"/>
        <v>625</v>
      </c>
      <c r="Z213" s="46">
        <v>0</v>
      </c>
      <c r="AA213" s="46"/>
      <c r="AB213" s="34">
        <f>V213+Y213+Z213</f>
        <v>4025</v>
      </c>
      <c r="AC213" s="34">
        <f>AB213+U213</f>
        <v>15515.6</v>
      </c>
      <c r="AD213" s="91"/>
      <c r="AE213" s="74"/>
    </row>
    <row r="214" spans="1:31" s="31" customFormat="1" ht="33" customHeight="1" x14ac:dyDescent="0.2">
      <c r="A214" s="62" t="s">
        <v>391</v>
      </c>
      <c r="B214" s="62"/>
      <c r="C214" s="63" t="s">
        <v>33</v>
      </c>
      <c r="D214" s="63" t="s">
        <v>45</v>
      </c>
      <c r="E214" s="37" t="s">
        <v>153</v>
      </c>
      <c r="F214" s="37" t="s">
        <v>392</v>
      </c>
      <c r="G214" s="37" t="s">
        <v>393</v>
      </c>
      <c r="H214" s="245">
        <v>45</v>
      </c>
      <c r="I214" s="62" t="s">
        <v>48</v>
      </c>
      <c r="J214" s="39">
        <v>585</v>
      </c>
      <c r="K214" s="40">
        <v>0</v>
      </c>
      <c r="L214" s="40">
        <v>0</v>
      </c>
      <c r="M214" s="40">
        <f t="shared" si="23"/>
        <v>0</v>
      </c>
      <c r="N214" s="41">
        <f t="shared" si="25"/>
        <v>0</v>
      </c>
      <c r="O214" s="42">
        <v>0</v>
      </c>
      <c r="P214" s="42">
        <v>22</v>
      </c>
      <c r="Q214" s="67">
        <v>0.4</v>
      </c>
      <c r="R214" s="67">
        <f t="shared" si="24"/>
        <v>0</v>
      </c>
      <c r="S214" s="42">
        <v>0</v>
      </c>
      <c r="T214" s="41">
        <f>(M214*S214)</f>
        <v>0</v>
      </c>
      <c r="U214" s="41">
        <f>N214+R214+T214</f>
        <v>0</v>
      </c>
      <c r="V214" s="42">
        <f>M214*200</f>
        <v>0</v>
      </c>
      <c r="W214" s="42">
        <v>0</v>
      </c>
      <c r="X214" s="41">
        <v>149</v>
      </c>
      <c r="Y214" s="40">
        <f t="shared" si="26"/>
        <v>0</v>
      </c>
      <c r="Z214" s="45">
        <v>0</v>
      </c>
      <c r="AA214" s="46"/>
      <c r="AB214" s="277">
        <f>V214+Y214+Z214</f>
        <v>0</v>
      </c>
      <c r="AC214" s="41">
        <f>AB214+U214</f>
        <v>0</v>
      </c>
      <c r="AD214" s="91" t="str">
        <f>A214</f>
        <v>636-PR</v>
      </c>
      <c r="AE214" s="74" t="s">
        <v>397</v>
      </c>
    </row>
    <row r="215" spans="1:31" s="31" customFormat="1" ht="36.5" customHeight="1" x14ac:dyDescent="0.2">
      <c r="A215" s="33" t="s">
        <v>391</v>
      </c>
      <c r="B215" s="33" t="s">
        <v>601</v>
      </c>
      <c r="C215" s="28" t="s">
        <v>33</v>
      </c>
      <c r="D215" s="28" t="s">
        <v>45</v>
      </c>
      <c r="E215" s="35" t="s">
        <v>153</v>
      </c>
      <c r="F215" s="35" t="s">
        <v>392</v>
      </c>
      <c r="G215" s="35" t="s">
        <v>393</v>
      </c>
      <c r="H215" s="220">
        <v>45</v>
      </c>
      <c r="I215" s="33" t="s">
        <v>48</v>
      </c>
      <c r="J215" s="51">
        <v>585</v>
      </c>
      <c r="K215" s="52">
        <v>0</v>
      </c>
      <c r="L215" s="52">
        <v>25</v>
      </c>
      <c r="M215" s="52">
        <f t="shared" si="23"/>
        <v>25</v>
      </c>
      <c r="N215" s="34">
        <f t="shared" si="25"/>
        <v>14625</v>
      </c>
      <c r="O215" s="53">
        <v>28</v>
      </c>
      <c r="P215" s="53">
        <v>22</v>
      </c>
      <c r="Q215" s="71">
        <v>0.4</v>
      </c>
      <c r="R215" s="71">
        <f t="shared" si="24"/>
        <v>246.40000000000003</v>
      </c>
      <c r="S215" s="53">
        <v>0</v>
      </c>
      <c r="T215" s="34">
        <f>(M215*S215)</f>
        <v>0</v>
      </c>
      <c r="U215" s="34">
        <f>N215+R215+T215</f>
        <v>14871.4</v>
      </c>
      <c r="V215" s="53">
        <f>M215*200</f>
        <v>5000</v>
      </c>
      <c r="W215" s="53">
        <v>1</v>
      </c>
      <c r="X215" s="34">
        <v>160</v>
      </c>
      <c r="Y215" s="52">
        <f t="shared" si="26"/>
        <v>160</v>
      </c>
      <c r="Z215" s="46">
        <v>0</v>
      </c>
      <c r="AA215" s="46"/>
      <c r="AB215" s="276">
        <f>V215+Y215+Z215</f>
        <v>5160</v>
      </c>
      <c r="AC215" s="34">
        <f>AB215+U215</f>
        <v>20031.400000000001</v>
      </c>
      <c r="AD215" s="91" t="str">
        <f>A215</f>
        <v>636-PR</v>
      </c>
      <c r="AE215" s="74"/>
    </row>
    <row r="216" spans="1:31" s="31" customFormat="1" ht="36.5" hidden="1" customHeight="1" x14ac:dyDescent="0.2">
      <c r="A216" s="178" t="s">
        <v>391</v>
      </c>
      <c r="B216" s="178" t="s">
        <v>758</v>
      </c>
      <c r="C216" s="179" t="s">
        <v>33</v>
      </c>
      <c r="D216" s="179" t="s">
        <v>50</v>
      </c>
      <c r="E216" s="180" t="s">
        <v>199</v>
      </c>
      <c r="F216" s="180" t="s">
        <v>416</v>
      </c>
      <c r="G216" s="180" t="s">
        <v>760</v>
      </c>
      <c r="H216" s="220">
        <v>45</v>
      </c>
      <c r="I216" s="33" t="s">
        <v>48</v>
      </c>
      <c r="J216" s="51">
        <v>585</v>
      </c>
      <c r="K216" s="52">
        <v>17</v>
      </c>
      <c r="L216" s="52">
        <v>0</v>
      </c>
      <c r="M216" s="52">
        <f t="shared" si="23"/>
        <v>17</v>
      </c>
      <c r="N216" s="34">
        <f t="shared" si="25"/>
        <v>9945</v>
      </c>
      <c r="O216" s="53">
        <v>28</v>
      </c>
      <c r="P216" s="53">
        <v>98</v>
      </c>
      <c r="Q216" s="71">
        <v>0.4</v>
      </c>
      <c r="R216" s="71">
        <f t="shared" si="24"/>
        <v>1097.6000000000001</v>
      </c>
      <c r="S216" s="53">
        <v>0</v>
      </c>
      <c r="T216" s="34">
        <f>(M216*S216)</f>
        <v>0</v>
      </c>
      <c r="U216" s="34">
        <f>N216+R216+T216</f>
        <v>11042.6</v>
      </c>
      <c r="V216" s="53">
        <f>M216*200</f>
        <v>3400</v>
      </c>
      <c r="W216" s="53">
        <v>1</v>
      </c>
      <c r="X216" s="34">
        <v>709</v>
      </c>
      <c r="Y216" s="52">
        <f t="shared" si="26"/>
        <v>709</v>
      </c>
      <c r="Z216" s="46">
        <v>0</v>
      </c>
      <c r="AA216" s="46"/>
      <c r="AB216" s="34">
        <f>V216+Y216+Z216</f>
        <v>4109</v>
      </c>
      <c r="AC216" s="34">
        <f>AB216+U216</f>
        <v>15151.6</v>
      </c>
      <c r="AD216" s="91" t="str">
        <f>A216</f>
        <v>636-PR</v>
      </c>
      <c r="AE216" s="74"/>
    </row>
    <row r="217" spans="1:31" s="31" customFormat="1" ht="35.25" hidden="1" customHeight="1" x14ac:dyDescent="0.2">
      <c r="A217" s="33" t="s">
        <v>400</v>
      </c>
      <c r="B217" s="33"/>
      <c r="C217" s="28" t="s">
        <v>33</v>
      </c>
      <c r="D217" s="28" t="s">
        <v>50</v>
      </c>
      <c r="E217" s="35" t="s">
        <v>165</v>
      </c>
      <c r="F217" s="35" t="s">
        <v>401</v>
      </c>
      <c r="G217" s="35" t="s">
        <v>402</v>
      </c>
      <c r="H217" s="220">
        <v>45</v>
      </c>
      <c r="I217" s="33" t="s">
        <v>48</v>
      </c>
      <c r="J217" s="51">
        <v>585</v>
      </c>
      <c r="K217" s="52">
        <v>0</v>
      </c>
      <c r="L217" s="52">
        <v>17</v>
      </c>
      <c r="M217" s="52">
        <f t="shared" si="23"/>
        <v>17</v>
      </c>
      <c r="N217" s="34">
        <f t="shared" si="25"/>
        <v>9945</v>
      </c>
      <c r="O217" s="53">
        <v>28</v>
      </c>
      <c r="P217" s="53">
        <v>120</v>
      </c>
      <c r="Q217" s="71">
        <v>0.4</v>
      </c>
      <c r="R217" s="71">
        <f t="shared" si="24"/>
        <v>1344</v>
      </c>
      <c r="S217" s="53">
        <v>0</v>
      </c>
      <c r="T217" s="34">
        <f>(M217*S217)</f>
        <v>0</v>
      </c>
      <c r="U217" s="34">
        <f>N217+R217+T217</f>
        <v>11289</v>
      </c>
      <c r="V217" s="53">
        <f>M217*200</f>
        <v>3400</v>
      </c>
      <c r="W217" s="53">
        <v>1</v>
      </c>
      <c r="X217" s="53">
        <v>650</v>
      </c>
      <c r="Y217" s="52">
        <f t="shared" si="26"/>
        <v>650</v>
      </c>
      <c r="Z217" s="46">
        <v>0</v>
      </c>
      <c r="AA217" s="46"/>
      <c r="AB217" s="34">
        <f>V217+Y217+Z217</f>
        <v>4050</v>
      </c>
      <c r="AC217" s="34">
        <f>AB217+U217</f>
        <v>15339</v>
      </c>
      <c r="AD217" s="91" t="str">
        <f>A217</f>
        <v>640-PR</v>
      </c>
      <c r="AE217" s="74"/>
    </row>
    <row r="218" spans="1:31" s="31" customFormat="1" ht="36" hidden="1" customHeight="1" x14ac:dyDescent="0.2">
      <c r="A218" s="33" t="s">
        <v>400</v>
      </c>
      <c r="B218" s="33" t="s">
        <v>614</v>
      </c>
      <c r="C218" s="28" t="s">
        <v>33</v>
      </c>
      <c r="D218" s="28" t="s">
        <v>50</v>
      </c>
      <c r="E218" s="35" t="s">
        <v>385</v>
      </c>
      <c r="F218" s="35" t="s">
        <v>401</v>
      </c>
      <c r="G218" s="35" t="s">
        <v>402</v>
      </c>
      <c r="H218" s="220">
        <v>45</v>
      </c>
      <c r="I218" s="33" t="s">
        <v>48</v>
      </c>
      <c r="J218" s="51">
        <v>585</v>
      </c>
      <c r="K218" s="52">
        <v>0</v>
      </c>
      <c r="L218" s="52">
        <v>0</v>
      </c>
      <c r="M218" s="52">
        <f t="shared" si="23"/>
        <v>0</v>
      </c>
      <c r="N218" s="34">
        <f t="shared" si="25"/>
        <v>0</v>
      </c>
      <c r="O218" s="53">
        <v>0</v>
      </c>
      <c r="P218" s="53">
        <v>14</v>
      </c>
      <c r="Q218" s="71">
        <v>0.4</v>
      </c>
      <c r="R218" s="71">
        <f t="shared" si="24"/>
        <v>0</v>
      </c>
      <c r="S218" s="53">
        <v>0</v>
      </c>
      <c r="T218" s="34">
        <f>(M218*S218)</f>
        <v>0</v>
      </c>
      <c r="U218" s="34">
        <f>N218+R218+T218</f>
        <v>0</v>
      </c>
      <c r="V218" s="53">
        <f>M218*200</f>
        <v>0</v>
      </c>
      <c r="W218" s="53">
        <v>0</v>
      </c>
      <c r="X218" s="53">
        <v>160</v>
      </c>
      <c r="Y218" s="52">
        <f t="shared" si="26"/>
        <v>0</v>
      </c>
      <c r="Z218" s="46">
        <v>0</v>
      </c>
      <c r="AA218" s="52"/>
      <c r="AB218" s="34">
        <f>V218+Y218+Z218</f>
        <v>0</v>
      </c>
      <c r="AC218" s="34">
        <f>AB218+U218</f>
        <v>0</v>
      </c>
      <c r="AD218" s="91" t="str">
        <f>A218</f>
        <v>640-PR</v>
      </c>
      <c r="AE218" s="74"/>
    </row>
    <row r="219" spans="1:31" s="31" customFormat="1" ht="36" hidden="1" customHeight="1" x14ac:dyDescent="0.2">
      <c r="A219" s="33" t="s">
        <v>400</v>
      </c>
      <c r="B219" s="33" t="s">
        <v>604</v>
      </c>
      <c r="C219" s="28" t="s">
        <v>33</v>
      </c>
      <c r="D219" s="28" t="s">
        <v>50</v>
      </c>
      <c r="E219" s="35" t="s">
        <v>385</v>
      </c>
      <c r="F219" s="35" t="s">
        <v>401</v>
      </c>
      <c r="G219" s="35" t="s">
        <v>402</v>
      </c>
      <c r="H219" s="220">
        <v>45</v>
      </c>
      <c r="I219" s="33" t="s">
        <v>48</v>
      </c>
      <c r="J219" s="51">
        <v>585</v>
      </c>
      <c r="K219" s="52">
        <v>0</v>
      </c>
      <c r="L219" s="52">
        <v>0</v>
      </c>
      <c r="M219" s="52">
        <f t="shared" si="23"/>
        <v>0</v>
      </c>
      <c r="N219" s="34">
        <f t="shared" si="25"/>
        <v>0</v>
      </c>
      <c r="O219" s="53">
        <v>0</v>
      </c>
      <c r="P219" s="53">
        <v>14</v>
      </c>
      <c r="Q219" s="71">
        <v>0.4</v>
      </c>
      <c r="R219" s="71">
        <f t="shared" si="24"/>
        <v>0</v>
      </c>
      <c r="S219" s="53">
        <v>0</v>
      </c>
      <c r="T219" s="34">
        <f>(M219*S219)</f>
        <v>0</v>
      </c>
      <c r="U219" s="34">
        <f>N219+R219+T219</f>
        <v>0</v>
      </c>
      <c r="V219" s="53">
        <f>M219*200</f>
        <v>0</v>
      </c>
      <c r="W219" s="53">
        <v>0</v>
      </c>
      <c r="X219" s="53">
        <v>160</v>
      </c>
      <c r="Y219" s="52">
        <f t="shared" si="26"/>
        <v>0</v>
      </c>
      <c r="Z219" s="46">
        <v>0</v>
      </c>
      <c r="AA219" s="52"/>
      <c r="AB219" s="34">
        <f>V219+Y219+Z219</f>
        <v>0</v>
      </c>
      <c r="AC219" s="34">
        <f>AB219+U219</f>
        <v>0</v>
      </c>
      <c r="AD219" s="91" t="str">
        <f>A219</f>
        <v>640-PR</v>
      </c>
      <c r="AE219" s="74"/>
    </row>
    <row r="220" spans="1:31" s="31" customFormat="1" ht="59.25" hidden="1" customHeight="1" x14ac:dyDescent="0.2">
      <c r="A220" s="33" t="s">
        <v>405</v>
      </c>
      <c r="B220" s="33" t="s">
        <v>32</v>
      </c>
      <c r="C220" s="28" t="s">
        <v>77</v>
      </c>
      <c r="D220" s="28" t="s">
        <v>103</v>
      </c>
      <c r="E220" s="35" t="s">
        <v>406</v>
      </c>
      <c r="F220" s="35" t="s">
        <v>363</v>
      </c>
      <c r="G220" s="35" t="s">
        <v>364</v>
      </c>
      <c r="H220" s="220">
        <v>42</v>
      </c>
      <c r="I220" s="33" t="s">
        <v>48</v>
      </c>
      <c r="J220" s="51">
        <v>585</v>
      </c>
      <c r="K220" s="52">
        <v>0</v>
      </c>
      <c r="L220" s="52">
        <v>20</v>
      </c>
      <c r="M220" s="52">
        <f t="shared" si="23"/>
        <v>20</v>
      </c>
      <c r="N220" s="34">
        <f t="shared" si="25"/>
        <v>11700</v>
      </c>
      <c r="O220" s="53">
        <v>28</v>
      </c>
      <c r="P220" s="53">
        <v>36</v>
      </c>
      <c r="Q220" s="71">
        <v>0.4</v>
      </c>
      <c r="R220" s="71">
        <f t="shared" si="24"/>
        <v>403.2</v>
      </c>
      <c r="S220" s="53">
        <v>0</v>
      </c>
      <c r="T220" s="34">
        <f>(M220*S220)</f>
        <v>0</v>
      </c>
      <c r="U220" s="34">
        <f>N220+R220+T220</f>
        <v>12103.2</v>
      </c>
      <c r="V220" s="53">
        <f>M220*200</f>
        <v>4000</v>
      </c>
      <c r="W220" s="53">
        <v>1</v>
      </c>
      <c r="X220" s="53">
        <v>200</v>
      </c>
      <c r="Y220" s="52">
        <f t="shared" si="26"/>
        <v>200</v>
      </c>
      <c r="Z220" s="46">
        <v>0</v>
      </c>
      <c r="AA220" s="46"/>
      <c r="AB220" s="34">
        <f>V220+Y220+Z220</f>
        <v>4200</v>
      </c>
      <c r="AC220" s="34">
        <f>AB220+U220</f>
        <v>16303.2</v>
      </c>
      <c r="AD220" s="57" t="str">
        <f>A220</f>
        <v>642-A</v>
      </c>
      <c r="AE220" s="74"/>
    </row>
    <row r="221" spans="1:31" s="31" customFormat="1" ht="48" hidden="1" customHeight="1" x14ac:dyDescent="0.2">
      <c r="A221" s="33" t="s">
        <v>405</v>
      </c>
      <c r="B221" s="33" t="s">
        <v>643</v>
      </c>
      <c r="C221" s="28" t="s">
        <v>77</v>
      </c>
      <c r="D221" s="28" t="s">
        <v>103</v>
      </c>
      <c r="E221" s="35" t="s">
        <v>181</v>
      </c>
      <c r="F221" s="35" t="s">
        <v>166</v>
      </c>
      <c r="G221" s="35" t="s">
        <v>359</v>
      </c>
      <c r="H221" s="220">
        <v>42</v>
      </c>
      <c r="I221" s="33" t="s">
        <v>48</v>
      </c>
      <c r="J221" s="51">
        <v>585</v>
      </c>
      <c r="K221" s="52">
        <v>0</v>
      </c>
      <c r="L221" s="52">
        <v>0</v>
      </c>
      <c r="M221" s="52">
        <f t="shared" si="23"/>
        <v>0</v>
      </c>
      <c r="N221" s="34">
        <f t="shared" si="25"/>
        <v>0</v>
      </c>
      <c r="O221" s="53">
        <v>0</v>
      </c>
      <c r="P221" s="53">
        <v>36</v>
      </c>
      <c r="Q221" s="71">
        <v>0.4</v>
      </c>
      <c r="R221" s="71">
        <f t="shared" si="24"/>
        <v>0</v>
      </c>
      <c r="S221" s="53">
        <v>0</v>
      </c>
      <c r="T221" s="34">
        <f>(M221*S221)</f>
        <v>0</v>
      </c>
      <c r="U221" s="34">
        <f>N221+R221+T221</f>
        <v>0</v>
      </c>
      <c r="V221" s="53">
        <f>M221*200</f>
        <v>0</v>
      </c>
      <c r="W221" s="53">
        <v>0</v>
      </c>
      <c r="X221" s="53">
        <v>200</v>
      </c>
      <c r="Y221" s="52">
        <f t="shared" si="26"/>
        <v>0</v>
      </c>
      <c r="Z221" s="46">
        <v>0</v>
      </c>
      <c r="AA221" s="46"/>
      <c r="AB221" s="34">
        <f>V221+Y221+Z221</f>
        <v>0</v>
      </c>
      <c r="AC221" s="34">
        <f>AB221+U221</f>
        <v>0</v>
      </c>
      <c r="AD221" s="57" t="str">
        <f>A221</f>
        <v>642-A</v>
      </c>
      <c r="AE221" s="74" t="s">
        <v>195</v>
      </c>
    </row>
    <row r="222" spans="1:31" s="31" customFormat="1" ht="44" hidden="1" customHeight="1" x14ac:dyDescent="0.2">
      <c r="A222" s="33" t="s">
        <v>409</v>
      </c>
      <c r="B222" s="33" t="s">
        <v>644</v>
      </c>
      <c r="C222" s="28" t="s">
        <v>77</v>
      </c>
      <c r="D222" s="28" t="s">
        <v>103</v>
      </c>
      <c r="E222" s="35" t="s">
        <v>406</v>
      </c>
      <c r="F222" s="35" t="s">
        <v>410</v>
      </c>
      <c r="G222" s="35" t="s">
        <v>411</v>
      </c>
      <c r="H222" s="220">
        <v>42</v>
      </c>
      <c r="I222" s="33" t="s">
        <v>48</v>
      </c>
      <c r="J222" s="51">
        <v>585</v>
      </c>
      <c r="K222" s="52">
        <v>0</v>
      </c>
      <c r="L222" s="52">
        <v>0</v>
      </c>
      <c r="M222" s="52">
        <f t="shared" si="23"/>
        <v>0</v>
      </c>
      <c r="N222" s="34">
        <f t="shared" si="25"/>
        <v>0</v>
      </c>
      <c r="O222" s="53">
        <v>0</v>
      </c>
      <c r="P222" s="53">
        <v>12</v>
      </c>
      <c r="Q222" s="71">
        <v>0.4</v>
      </c>
      <c r="R222" s="71">
        <f t="shared" si="24"/>
        <v>0</v>
      </c>
      <c r="S222" s="53">
        <v>0</v>
      </c>
      <c r="T222" s="34">
        <f>(M222*S222)</f>
        <v>0</v>
      </c>
      <c r="U222" s="34">
        <f>N222+R222+T222</f>
        <v>0</v>
      </c>
      <c r="V222" s="53">
        <f>M222*200</f>
        <v>0</v>
      </c>
      <c r="W222" s="53">
        <v>0</v>
      </c>
      <c r="X222" s="53">
        <v>148</v>
      </c>
      <c r="Y222" s="52">
        <f t="shared" si="26"/>
        <v>0</v>
      </c>
      <c r="Z222" s="46">
        <v>0</v>
      </c>
      <c r="AA222" s="46"/>
      <c r="AB222" s="34">
        <f>V222+Y222+Z222</f>
        <v>0</v>
      </c>
      <c r="AC222" s="34">
        <f>AB222+U222</f>
        <v>0</v>
      </c>
      <c r="AD222" s="57" t="str">
        <f>A222</f>
        <v>643-PR</v>
      </c>
      <c r="AE222" s="74"/>
    </row>
    <row r="223" spans="1:31" s="31" customFormat="1" ht="44" hidden="1" customHeight="1" x14ac:dyDescent="0.2">
      <c r="A223" s="178" t="s">
        <v>409</v>
      </c>
      <c r="B223" s="178" t="s">
        <v>676</v>
      </c>
      <c r="C223" s="179" t="s">
        <v>77</v>
      </c>
      <c r="D223" s="179" t="s">
        <v>103</v>
      </c>
      <c r="E223" s="180" t="s">
        <v>181</v>
      </c>
      <c r="F223" s="180" t="s">
        <v>392</v>
      </c>
      <c r="G223" s="180" t="s">
        <v>413</v>
      </c>
      <c r="H223" s="220">
        <v>42</v>
      </c>
      <c r="I223" s="33" t="s">
        <v>48</v>
      </c>
      <c r="J223" s="51">
        <v>585</v>
      </c>
      <c r="K223" s="181">
        <v>0</v>
      </c>
      <c r="L223" s="181">
        <v>20</v>
      </c>
      <c r="M223" s="52">
        <f t="shared" si="23"/>
        <v>20</v>
      </c>
      <c r="N223" s="34">
        <f t="shared" si="25"/>
        <v>11700</v>
      </c>
      <c r="O223" s="53">
        <v>28</v>
      </c>
      <c r="P223" s="53">
        <v>36</v>
      </c>
      <c r="Q223" s="71">
        <v>0.4</v>
      </c>
      <c r="R223" s="71">
        <f t="shared" si="24"/>
        <v>403.2</v>
      </c>
      <c r="S223" s="53">
        <v>0</v>
      </c>
      <c r="T223" s="34">
        <f>(M223*S223)</f>
        <v>0</v>
      </c>
      <c r="U223" s="34">
        <f>N223+R223+T223</f>
        <v>12103.2</v>
      </c>
      <c r="V223" s="53">
        <f>M223*200</f>
        <v>4000</v>
      </c>
      <c r="W223" s="53">
        <v>1</v>
      </c>
      <c r="X223" s="53">
        <v>200</v>
      </c>
      <c r="Y223" s="52">
        <f t="shared" si="26"/>
        <v>200</v>
      </c>
      <c r="Z223" s="46"/>
      <c r="AA223" s="46"/>
      <c r="AB223" s="34">
        <f>V223+Y223+Z223</f>
        <v>4200</v>
      </c>
      <c r="AC223" s="34">
        <f>AB223+U223</f>
        <v>16303.2</v>
      </c>
      <c r="AD223" s="57"/>
      <c r="AE223" s="74"/>
    </row>
    <row r="224" spans="1:31" s="31" customFormat="1" ht="56" hidden="1" customHeight="1" x14ac:dyDescent="0.2">
      <c r="A224" s="33" t="s">
        <v>409</v>
      </c>
      <c r="B224" s="33"/>
      <c r="C224" s="28" t="s">
        <v>77</v>
      </c>
      <c r="D224" s="28" t="s">
        <v>103</v>
      </c>
      <c r="E224" s="35" t="s">
        <v>192</v>
      </c>
      <c r="F224" s="35" t="s">
        <v>392</v>
      </c>
      <c r="G224" s="35" t="s">
        <v>413</v>
      </c>
      <c r="H224" s="220">
        <v>42</v>
      </c>
      <c r="I224" s="33" t="s">
        <v>48</v>
      </c>
      <c r="J224" s="51">
        <v>585</v>
      </c>
      <c r="K224" s="52">
        <v>0</v>
      </c>
      <c r="L224" s="52">
        <v>18</v>
      </c>
      <c r="M224" s="52">
        <f t="shared" si="23"/>
        <v>18</v>
      </c>
      <c r="N224" s="34">
        <f t="shared" si="25"/>
        <v>10530</v>
      </c>
      <c r="O224" s="53">
        <v>28</v>
      </c>
      <c r="P224" s="53">
        <v>19</v>
      </c>
      <c r="Q224" s="71">
        <v>0.4</v>
      </c>
      <c r="R224" s="71">
        <f t="shared" si="24"/>
        <v>212.8</v>
      </c>
      <c r="S224" s="53">
        <v>0</v>
      </c>
      <c r="T224" s="34">
        <f>(M224*S224)</f>
        <v>0</v>
      </c>
      <c r="U224" s="34">
        <f>N224+R224+T224</f>
        <v>10742.8</v>
      </c>
      <c r="V224" s="53">
        <f>M224*200</f>
        <v>3600</v>
      </c>
      <c r="W224" s="53">
        <v>1</v>
      </c>
      <c r="X224" s="53">
        <v>165</v>
      </c>
      <c r="Y224" s="52">
        <f t="shared" si="26"/>
        <v>165</v>
      </c>
      <c r="Z224" s="46">
        <v>0</v>
      </c>
      <c r="AA224" s="46"/>
      <c r="AB224" s="34">
        <f>V224+Y224+Z224</f>
        <v>3765</v>
      </c>
      <c r="AC224" s="34">
        <f>AB224+U224</f>
        <v>14507.8</v>
      </c>
      <c r="AD224" s="57" t="str">
        <f>A224</f>
        <v>643-PR</v>
      </c>
      <c r="AE224" s="74"/>
    </row>
    <row r="225" spans="1:31" s="31" customFormat="1" ht="56" hidden="1" customHeight="1" x14ac:dyDescent="0.2">
      <c r="A225" s="33" t="s">
        <v>409</v>
      </c>
      <c r="B225" s="33" t="s">
        <v>645</v>
      </c>
      <c r="C225" s="28" t="s">
        <v>77</v>
      </c>
      <c r="D225" s="28" t="s">
        <v>103</v>
      </c>
      <c r="E225" s="35" t="s">
        <v>189</v>
      </c>
      <c r="F225" s="35" t="s">
        <v>392</v>
      </c>
      <c r="G225" s="35" t="s">
        <v>413</v>
      </c>
      <c r="H225" s="220">
        <v>42</v>
      </c>
      <c r="I225" s="33" t="s">
        <v>48</v>
      </c>
      <c r="J225" s="51">
        <v>585</v>
      </c>
      <c r="K225" s="52">
        <v>0</v>
      </c>
      <c r="L225" s="52">
        <v>15</v>
      </c>
      <c r="M225" s="52">
        <f t="shared" si="23"/>
        <v>15</v>
      </c>
      <c r="N225" s="34">
        <f t="shared" si="25"/>
        <v>8775</v>
      </c>
      <c r="O225" s="53">
        <v>28</v>
      </c>
      <c r="P225" s="53">
        <v>23</v>
      </c>
      <c r="Q225" s="71">
        <v>0.4</v>
      </c>
      <c r="R225" s="71">
        <f t="shared" si="24"/>
        <v>257.60000000000002</v>
      </c>
      <c r="S225" s="53">
        <v>0</v>
      </c>
      <c r="T225" s="34">
        <f>(M225*S225)</f>
        <v>0</v>
      </c>
      <c r="U225" s="34">
        <f>N225+R225+T225</f>
        <v>9032.6</v>
      </c>
      <c r="V225" s="53">
        <f>M225*200</f>
        <v>3000</v>
      </c>
      <c r="W225" s="53">
        <v>1</v>
      </c>
      <c r="X225" s="53">
        <v>153</v>
      </c>
      <c r="Y225" s="52">
        <f t="shared" si="26"/>
        <v>153</v>
      </c>
      <c r="Z225" s="46">
        <v>0</v>
      </c>
      <c r="AA225" s="46"/>
      <c r="AB225" s="34">
        <f>V225+Y225+Z225</f>
        <v>3153</v>
      </c>
      <c r="AC225" s="34">
        <f>AB225+U225</f>
        <v>12185.6</v>
      </c>
      <c r="AD225" s="57"/>
      <c r="AE225" s="74"/>
    </row>
    <row r="226" spans="1:31" s="31" customFormat="1" ht="30" hidden="1" customHeight="1" x14ac:dyDescent="0.2">
      <c r="A226" s="33" t="s">
        <v>409</v>
      </c>
      <c r="B226" s="33"/>
      <c r="C226" s="28" t="s">
        <v>77</v>
      </c>
      <c r="D226" s="28" t="s">
        <v>108</v>
      </c>
      <c r="E226" s="89" t="s">
        <v>415</v>
      </c>
      <c r="F226" s="35" t="s">
        <v>416</v>
      </c>
      <c r="G226" s="35" t="s">
        <v>417</v>
      </c>
      <c r="H226" s="220">
        <v>56</v>
      </c>
      <c r="I226" s="33" t="s">
        <v>48</v>
      </c>
      <c r="J226" s="51">
        <v>585</v>
      </c>
      <c r="K226" s="52">
        <v>19</v>
      </c>
      <c r="L226" s="52">
        <v>0</v>
      </c>
      <c r="M226" s="52">
        <f t="shared" si="23"/>
        <v>19</v>
      </c>
      <c r="N226" s="34">
        <f t="shared" si="25"/>
        <v>11115</v>
      </c>
      <c r="O226" s="53">
        <v>36</v>
      </c>
      <c r="P226" s="53">
        <v>22</v>
      </c>
      <c r="Q226" s="71">
        <v>0.4</v>
      </c>
      <c r="R226" s="71">
        <f t="shared" si="24"/>
        <v>316.8</v>
      </c>
      <c r="S226" s="34">
        <v>0</v>
      </c>
      <c r="T226" s="34">
        <v>0</v>
      </c>
      <c r="U226" s="34">
        <f>N226+R226+T226</f>
        <v>11431.8</v>
      </c>
      <c r="V226" s="53">
        <f>M226*200</f>
        <v>3800</v>
      </c>
      <c r="W226" s="53">
        <v>1</v>
      </c>
      <c r="X226" s="52">
        <v>225</v>
      </c>
      <c r="Y226" s="52">
        <f t="shared" si="26"/>
        <v>225</v>
      </c>
      <c r="Z226" s="34">
        <v>0</v>
      </c>
      <c r="AA226" s="34"/>
      <c r="AB226" s="34">
        <f>V226+Y226+Z226</f>
        <v>4025</v>
      </c>
      <c r="AC226" s="34">
        <f>AB226+U226</f>
        <v>15456.8</v>
      </c>
      <c r="AD226" s="57" t="str">
        <f>A226</f>
        <v>643-PR</v>
      </c>
      <c r="AE226" s="74"/>
    </row>
    <row r="227" spans="1:31" s="31" customFormat="1" ht="30.75" hidden="1" customHeight="1" x14ac:dyDescent="0.2">
      <c r="A227" s="33" t="s">
        <v>409</v>
      </c>
      <c r="B227" s="33"/>
      <c r="C227" s="28" t="s">
        <v>77</v>
      </c>
      <c r="D227" s="28" t="s">
        <v>108</v>
      </c>
      <c r="E227" s="89" t="s">
        <v>415</v>
      </c>
      <c r="F227" s="35" t="s">
        <v>416</v>
      </c>
      <c r="G227" s="35" t="s">
        <v>417</v>
      </c>
      <c r="H227" s="220">
        <v>56</v>
      </c>
      <c r="I227" s="33" t="s">
        <v>48</v>
      </c>
      <c r="J227" s="51">
        <v>585</v>
      </c>
      <c r="K227" s="52">
        <v>0</v>
      </c>
      <c r="L227" s="52">
        <v>18</v>
      </c>
      <c r="M227" s="52">
        <v>18</v>
      </c>
      <c r="N227" s="34">
        <f t="shared" si="25"/>
        <v>10530</v>
      </c>
      <c r="O227" s="53">
        <v>36</v>
      </c>
      <c r="P227" s="53">
        <v>22</v>
      </c>
      <c r="Q227" s="71">
        <v>0.4</v>
      </c>
      <c r="R227" s="71">
        <f t="shared" si="24"/>
        <v>316.8</v>
      </c>
      <c r="S227" s="34">
        <v>0</v>
      </c>
      <c r="T227" s="34">
        <v>0</v>
      </c>
      <c r="U227" s="34">
        <f>N227+R227+T227</f>
        <v>10846.8</v>
      </c>
      <c r="V227" s="53">
        <f>M227*200</f>
        <v>3600</v>
      </c>
      <c r="W227" s="53">
        <v>1</v>
      </c>
      <c r="X227" s="52">
        <v>225</v>
      </c>
      <c r="Y227" s="52">
        <f t="shared" si="26"/>
        <v>225</v>
      </c>
      <c r="Z227" s="34">
        <v>0</v>
      </c>
      <c r="AA227" s="34"/>
      <c r="AB227" s="34">
        <f>V227+Y227+Z227</f>
        <v>3825</v>
      </c>
      <c r="AC227" s="34">
        <f>AB227+U227</f>
        <v>14671.8</v>
      </c>
      <c r="AD227" s="57" t="str">
        <f>A227</f>
        <v>643-PR</v>
      </c>
      <c r="AE227" s="74"/>
    </row>
    <row r="228" spans="1:31" s="31" customFormat="1" ht="37.5" hidden="1" customHeight="1" x14ac:dyDescent="0.2">
      <c r="A228" s="62" t="s">
        <v>409</v>
      </c>
      <c r="B228" s="62"/>
      <c r="C228" s="63" t="s">
        <v>77</v>
      </c>
      <c r="D228" s="63" t="s">
        <v>108</v>
      </c>
      <c r="E228" s="95" t="s">
        <v>415</v>
      </c>
      <c r="F228" s="37" t="s">
        <v>420</v>
      </c>
      <c r="G228" s="37" t="s">
        <v>421</v>
      </c>
      <c r="H228" s="245">
        <v>42</v>
      </c>
      <c r="I228" s="62" t="s">
        <v>48</v>
      </c>
      <c r="J228" s="39">
        <v>585</v>
      </c>
      <c r="K228" s="40">
        <v>0</v>
      </c>
      <c r="L228" s="40">
        <v>0</v>
      </c>
      <c r="M228" s="40">
        <f t="shared" ref="M228:M295" si="27">K228+L228</f>
        <v>0</v>
      </c>
      <c r="N228" s="41">
        <f t="shared" si="25"/>
        <v>0</v>
      </c>
      <c r="O228" s="42">
        <v>0</v>
      </c>
      <c r="P228" s="42">
        <v>22</v>
      </c>
      <c r="Q228" s="67">
        <v>0.4</v>
      </c>
      <c r="R228" s="67">
        <f t="shared" si="24"/>
        <v>0</v>
      </c>
      <c r="S228" s="42">
        <v>0</v>
      </c>
      <c r="T228" s="41">
        <f>(M228*S228)</f>
        <v>0</v>
      </c>
      <c r="U228" s="41">
        <f>N228+R228+T228</f>
        <v>0</v>
      </c>
      <c r="V228" s="42">
        <f>M228*200</f>
        <v>0</v>
      </c>
      <c r="W228" s="42">
        <v>0</v>
      </c>
      <c r="X228" s="42">
        <v>225</v>
      </c>
      <c r="Y228" s="40">
        <f t="shared" si="26"/>
        <v>0</v>
      </c>
      <c r="Z228" s="45">
        <v>0</v>
      </c>
      <c r="AA228" s="46"/>
      <c r="AB228" s="41">
        <f>V228+Y228+Z228</f>
        <v>0</v>
      </c>
      <c r="AC228" s="41">
        <f>AB228+U228</f>
        <v>0</v>
      </c>
      <c r="AD228" s="57" t="str">
        <f>A228</f>
        <v>643-PR</v>
      </c>
      <c r="AE228" s="74"/>
    </row>
    <row r="229" spans="1:31" s="31" customFormat="1" ht="45.75" hidden="1" customHeight="1" x14ac:dyDescent="0.2">
      <c r="A229" s="62" t="s">
        <v>409</v>
      </c>
      <c r="B229" s="62"/>
      <c r="C229" s="63" t="s">
        <v>77</v>
      </c>
      <c r="D229" s="63" t="s">
        <v>108</v>
      </c>
      <c r="E229" s="37" t="s">
        <v>207</v>
      </c>
      <c r="F229" s="37" t="s">
        <v>423</v>
      </c>
      <c r="G229" s="37" t="s">
        <v>424</v>
      </c>
      <c r="H229" s="245">
        <v>42</v>
      </c>
      <c r="I229" s="62" t="s">
        <v>48</v>
      </c>
      <c r="J229" s="39">
        <v>585</v>
      </c>
      <c r="K229" s="40">
        <v>0</v>
      </c>
      <c r="L229" s="40">
        <v>0</v>
      </c>
      <c r="M229" s="40">
        <f t="shared" si="27"/>
        <v>0</v>
      </c>
      <c r="N229" s="41">
        <f t="shared" si="25"/>
        <v>0</v>
      </c>
      <c r="O229" s="42">
        <v>0</v>
      </c>
      <c r="P229" s="42">
        <v>12</v>
      </c>
      <c r="Q229" s="67">
        <v>0.4</v>
      </c>
      <c r="R229" s="67">
        <f t="shared" si="24"/>
        <v>0</v>
      </c>
      <c r="S229" s="42">
        <v>0</v>
      </c>
      <c r="T229" s="41">
        <f>(M229*S229)</f>
        <v>0</v>
      </c>
      <c r="U229" s="41">
        <f>N229+R229+T229</f>
        <v>0</v>
      </c>
      <c r="V229" s="42">
        <f>M229*200</f>
        <v>0</v>
      </c>
      <c r="W229" s="42">
        <v>0</v>
      </c>
      <c r="X229" s="42">
        <v>205</v>
      </c>
      <c r="Y229" s="40">
        <f t="shared" si="26"/>
        <v>0</v>
      </c>
      <c r="Z229" s="45">
        <v>0</v>
      </c>
      <c r="AA229" s="46"/>
      <c r="AB229" s="41">
        <f>V229+Y229+Z229</f>
        <v>0</v>
      </c>
      <c r="AC229" s="41">
        <f>AB229+U229</f>
        <v>0</v>
      </c>
      <c r="AD229" s="49" t="str">
        <f>A229</f>
        <v>643-PR</v>
      </c>
      <c r="AE229" s="74"/>
    </row>
    <row r="230" spans="1:31" s="31" customFormat="1" ht="45.75" hidden="1" customHeight="1" x14ac:dyDescent="0.2">
      <c r="A230" s="62" t="s">
        <v>409</v>
      </c>
      <c r="B230" s="62"/>
      <c r="C230" s="63" t="s">
        <v>77</v>
      </c>
      <c r="D230" s="63" t="s">
        <v>108</v>
      </c>
      <c r="E230" s="37" t="s">
        <v>207</v>
      </c>
      <c r="F230" s="37" t="s">
        <v>423</v>
      </c>
      <c r="G230" s="37" t="s">
        <v>424</v>
      </c>
      <c r="H230" s="245">
        <v>42</v>
      </c>
      <c r="I230" s="62" t="s">
        <v>48</v>
      </c>
      <c r="J230" s="39">
        <v>585</v>
      </c>
      <c r="K230" s="40">
        <v>0</v>
      </c>
      <c r="L230" s="40">
        <v>0</v>
      </c>
      <c r="M230" s="40">
        <f t="shared" si="27"/>
        <v>0</v>
      </c>
      <c r="N230" s="41">
        <f t="shared" si="25"/>
        <v>0</v>
      </c>
      <c r="O230" s="42">
        <v>0</v>
      </c>
      <c r="P230" s="42">
        <v>12</v>
      </c>
      <c r="Q230" s="67">
        <v>0.4</v>
      </c>
      <c r="R230" s="67">
        <f t="shared" si="24"/>
        <v>0</v>
      </c>
      <c r="S230" s="42">
        <v>0</v>
      </c>
      <c r="T230" s="41">
        <f>(M230*S230)</f>
        <v>0</v>
      </c>
      <c r="U230" s="41">
        <f>N230+R230+T230</f>
        <v>0</v>
      </c>
      <c r="V230" s="42">
        <f>M230*200</f>
        <v>0</v>
      </c>
      <c r="W230" s="42">
        <v>0</v>
      </c>
      <c r="X230" s="42">
        <v>205</v>
      </c>
      <c r="Y230" s="40">
        <f t="shared" si="26"/>
        <v>0</v>
      </c>
      <c r="Z230" s="45">
        <v>0</v>
      </c>
      <c r="AA230" s="46"/>
      <c r="AB230" s="41">
        <f>V230+Y230+Z230</f>
        <v>0</v>
      </c>
      <c r="AC230" s="41">
        <f>AB230+U230</f>
        <v>0</v>
      </c>
      <c r="AD230" s="49" t="str">
        <f>A230</f>
        <v>643-PR</v>
      </c>
      <c r="AE230" s="74"/>
    </row>
    <row r="231" spans="1:31" s="31" customFormat="1" ht="40.5" hidden="1" customHeight="1" x14ac:dyDescent="0.2">
      <c r="A231" s="33" t="s">
        <v>409</v>
      </c>
      <c r="B231" s="33"/>
      <c r="C231" s="28" t="s">
        <v>77</v>
      </c>
      <c r="D231" s="28" t="s">
        <v>108</v>
      </c>
      <c r="E231" s="35" t="s">
        <v>213</v>
      </c>
      <c r="F231" s="35" t="s">
        <v>426</v>
      </c>
      <c r="G231" s="35" t="s">
        <v>411</v>
      </c>
      <c r="H231" s="220">
        <v>42</v>
      </c>
      <c r="I231" s="33" t="s">
        <v>48</v>
      </c>
      <c r="J231" s="51">
        <v>585</v>
      </c>
      <c r="K231" s="52">
        <v>20</v>
      </c>
      <c r="L231" s="52">
        <v>0</v>
      </c>
      <c r="M231" s="52">
        <f t="shared" si="27"/>
        <v>20</v>
      </c>
      <c r="N231" s="34">
        <f t="shared" si="25"/>
        <v>11700</v>
      </c>
      <c r="O231" s="53">
        <v>28</v>
      </c>
      <c r="P231" s="53">
        <v>12</v>
      </c>
      <c r="Q231" s="71">
        <v>0.4</v>
      </c>
      <c r="R231" s="71">
        <f t="shared" si="24"/>
        <v>134.40000000000003</v>
      </c>
      <c r="S231" s="53">
        <v>0</v>
      </c>
      <c r="T231" s="34">
        <f>(M231*S231)</f>
        <v>0</v>
      </c>
      <c r="U231" s="34">
        <f>N231+R231+T231</f>
        <v>11834.4</v>
      </c>
      <c r="V231" s="53">
        <f>M231*200</f>
        <v>4000</v>
      </c>
      <c r="W231" s="53">
        <v>1</v>
      </c>
      <c r="X231" s="53">
        <v>154</v>
      </c>
      <c r="Y231" s="52">
        <f t="shared" si="26"/>
        <v>154</v>
      </c>
      <c r="Z231" s="46">
        <v>0</v>
      </c>
      <c r="AA231" s="46"/>
      <c r="AB231" s="34">
        <f>V231+Y231+Z231</f>
        <v>4154</v>
      </c>
      <c r="AC231" s="34">
        <f>AB231+U231</f>
        <v>15988.4</v>
      </c>
      <c r="AD231" s="57" t="str">
        <f>A231</f>
        <v>643-PR</v>
      </c>
      <c r="AE231" s="74"/>
    </row>
    <row r="232" spans="1:31" s="31" customFormat="1" ht="38.25" hidden="1" customHeight="1" x14ac:dyDescent="0.2">
      <c r="A232" s="33" t="s">
        <v>409</v>
      </c>
      <c r="B232" s="33"/>
      <c r="C232" s="28" t="s">
        <v>77</v>
      </c>
      <c r="D232" s="28" t="s">
        <v>108</v>
      </c>
      <c r="E232" s="35" t="s">
        <v>213</v>
      </c>
      <c r="F232" s="35" t="s">
        <v>392</v>
      </c>
      <c r="G232" s="35" t="s">
        <v>428</v>
      </c>
      <c r="H232" s="220">
        <v>42</v>
      </c>
      <c r="I232" s="33" t="s">
        <v>48</v>
      </c>
      <c r="J232" s="51">
        <v>585</v>
      </c>
      <c r="K232" s="52">
        <v>0</v>
      </c>
      <c r="L232" s="52">
        <v>19</v>
      </c>
      <c r="M232" s="52">
        <f t="shared" si="27"/>
        <v>19</v>
      </c>
      <c r="N232" s="34">
        <f t="shared" si="25"/>
        <v>11115</v>
      </c>
      <c r="O232" s="53">
        <v>28</v>
      </c>
      <c r="P232" s="53">
        <v>12</v>
      </c>
      <c r="Q232" s="71">
        <v>0.4</v>
      </c>
      <c r="R232" s="71">
        <f t="shared" si="24"/>
        <v>134.40000000000003</v>
      </c>
      <c r="S232" s="53">
        <v>0</v>
      </c>
      <c r="T232" s="34">
        <f>(M232*S232)</f>
        <v>0</v>
      </c>
      <c r="U232" s="34">
        <f>N232+R232+T232</f>
        <v>11249.4</v>
      </c>
      <c r="V232" s="53">
        <f>M232*200</f>
        <v>3800</v>
      </c>
      <c r="W232" s="53">
        <v>1</v>
      </c>
      <c r="X232" s="53">
        <v>154</v>
      </c>
      <c r="Y232" s="52">
        <f t="shared" si="26"/>
        <v>154</v>
      </c>
      <c r="Z232" s="46">
        <v>0</v>
      </c>
      <c r="AA232" s="46"/>
      <c r="AB232" s="34">
        <f>V232+Y232+Z232</f>
        <v>3954</v>
      </c>
      <c r="AC232" s="34">
        <f>AB232+U232</f>
        <v>15203.4</v>
      </c>
      <c r="AD232" s="57" t="str">
        <f>A232</f>
        <v>643-PR</v>
      </c>
      <c r="AE232" s="74"/>
    </row>
    <row r="233" spans="1:31" s="31" customFormat="1" ht="31.5" hidden="1" customHeight="1" x14ac:dyDescent="0.2">
      <c r="A233" s="33" t="s">
        <v>409</v>
      </c>
      <c r="B233" s="33"/>
      <c r="C233" s="28" t="s">
        <v>77</v>
      </c>
      <c r="D233" s="28" t="s">
        <v>108</v>
      </c>
      <c r="E233" s="89" t="s">
        <v>302</v>
      </c>
      <c r="F233" s="35" t="s">
        <v>392</v>
      </c>
      <c r="G233" s="35" t="s">
        <v>428</v>
      </c>
      <c r="H233" s="220">
        <v>42</v>
      </c>
      <c r="I233" s="33" t="s">
        <v>48</v>
      </c>
      <c r="J233" s="51">
        <v>585</v>
      </c>
      <c r="K233" s="52">
        <v>19</v>
      </c>
      <c r="L233" s="52">
        <v>0</v>
      </c>
      <c r="M233" s="52">
        <f t="shared" si="27"/>
        <v>19</v>
      </c>
      <c r="N233" s="34">
        <f t="shared" si="25"/>
        <v>11115</v>
      </c>
      <c r="O233" s="53">
        <v>28</v>
      </c>
      <c r="P233" s="53">
        <v>41</v>
      </c>
      <c r="Q233" s="71">
        <v>0.4</v>
      </c>
      <c r="R233" s="71">
        <f t="shared" si="24"/>
        <v>459.20000000000005</v>
      </c>
      <c r="S233" s="53">
        <v>0</v>
      </c>
      <c r="T233" s="34">
        <f>(M233*S233)</f>
        <v>0</v>
      </c>
      <c r="U233" s="34">
        <f>N233+R233+T233</f>
        <v>11574.2</v>
      </c>
      <c r="V233" s="53">
        <f>M233*200</f>
        <v>3800</v>
      </c>
      <c r="W233" s="53">
        <v>1</v>
      </c>
      <c r="X233" s="53">
        <v>275</v>
      </c>
      <c r="Y233" s="52">
        <f t="shared" si="26"/>
        <v>275</v>
      </c>
      <c r="Z233" s="46">
        <v>0</v>
      </c>
      <c r="AA233" s="46"/>
      <c r="AB233" s="34">
        <f>V233+Y233+Z233</f>
        <v>4075</v>
      </c>
      <c r="AC233" s="34">
        <f>AB233+U233</f>
        <v>15649.2</v>
      </c>
      <c r="AD233" s="57" t="str">
        <f>A233</f>
        <v>643-PR</v>
      </c>
      <c r="AE233" s="74"/>
    </row>
    <row r="234" spans="1:31" s="31" customFormat="1" ht="28.5" hidden="1" customHeight="1" x14ac:dyDescent="0.2">
      <c r="A234" s="33" t="s">
        <v>409</v>
      </c>
      <c r="B234" s="33"/>
      <c r="C234" s="28" t="s">
        <v>77</v>
      </c>
      <c r="D234" s="28" t="s">
        <v>50</v>
      </c>
      <c r="E234" s="35" t="s">
        <v>373</v>
      </c>
      <c r="F234" s="35" t="s">
        <v>420</v>
      </c>
      <c r="G234" s="35" t="s">
        <v>413</v>
      </c>
      <c r="H234" s="220">
        <v>42</v>
      </c>
      <c r="I234" s="33" t="s">
        <v>48</v>
      </c>
      <c r="J234" s="51">
        <v>585</v>
      </c>
      <c r="K234" s="52">
        <v>0</v>
      </c>
      <c r="L234" s="52">
        <v>20</v>
      </c>
      <c r="M234" s="52">
        <f t="shared" si="27"/>
        <v>20</v>
      </c>
      <c r="N234" s="34">
        <f t="shared" si="25"/>
        <v>11700</v>
      </c>
      <c r="O234" s="53">
        <v>28</v>
      </c>
      <c r="P234" s="53">
        <v>30</v>
      </c>
      <c r="Q234" s="71">
        <v>0.4</v>
      </c>
      <c r="R234" s="71">
        <f t="shared" si="24"/>
        <v>336</v>
      </c>
      <c r="S234" s="53">
        <v>0</v>
      </c>
      <c r="T234" s="34">
        <f>(M234*S234)</f>
        <v>0</v>
      </c>
      <c r="U234" s="34">
        <f>N234+R234+T234</f>
        <v>12036</v>
      </c>
      <c r="V234" s="53">
        <f>M234*200</f>
        <v>4000</v>
      </c>
      <c r="W234" s="53">
        <v>1</v>
      </c>
      <c r="X234" s="53">
        <v>310</v>
      </c>
      <c r="Y234" s="52">
        <f t="shared" si="26"/>
        <v>310</v>
      </c>
      <c r="Z234" s="46">
        <v>0</v>
      </c>
      <c r="AA234" s="46"/>
      <c r="AB234" s="34">
        <f>V234+Y234+Z234</f>
        <v>4310</v>
      </c>
      <c r="AC234" s="34">
        <f>AB234+U234</f>
        <v>16346</v>
      </c>
      <c r="AD234" s="57" t="str">
        <f>A234</f>
        <v>643-PR</v>
      </c>
      <c r="AE234" s="74"/>
    </row>
    <row r="235" spans="1:31" s="31" customFormat="1" ht="42.75" hidden="1" customHeight="1" x14ac:dyDescent="0.2">
      <c r="A235" s="33" t="s">
        <v>409</v>
      </c>
      <c r="B235" s="33"/>
      <c r="C235" s="28" t="s">
        <v>77</v>
      </c>
      <c r="D235" s="28" t="s">
        <v>50</v>
      </c>
      <c r="E235" s="35" t="s">
        <v>165</v>
      </c>
      <c r="F235" s="35" t="s">
        <v>432</v>
      </c>
      <c r="G235" s="35" t="s">
        <v>433</v>
      </c>
      <c r="H235" s="220">
        <v>42</v>
      </c>
      <c r="I235" s="33" t="s">
        <v>48</v>
      </c>
      <c r="J235" s="51">
        <v>585</v>
      </c>
      <c r="K235" s="52">
        <v>20</v>
      </c>
      <c r="L235" s="52">
        <v>0</v>
      </c>
      <c r="M235" s="52">
        <f t="shared" si="27"/>
        <v>20</v>
      </c>
      <c r="N235" s="34">
        <f t="shared" si="25"/>
        <v>11700</v>
      </c>
      <c r="O235" s="53">
        <v>28</v>
      </c>
      <c r="P235" s="53">
        <v>46</v>
      </c>
      <c r="Q235" s="71">
        <v>0.4</v>
      </c>
      <c r="R235" s="71">
        <f t="shared" si="24"/>
        <v>515.20000000000005</v>
      </c>
      <c r="S235" s="53">
        <v>0</v>
      </c>
      <c r="T235" s="34">
        <f>(M235*S235)</f>
        <v>0</v>
      </c>
      <c r="U235" s="34">
        <f>N235+R235+T235</f>
        <v>12215.2</v>
      </c>
      <c r="V235" s="53">
        <f>M235*200</f>
        <v>4000</v>
      </c>
      <c r="W235" s="53">
        <v>1</v>
      </c>
      <c r="X235" s="53">
        <v>385</v>
      </c>
      <c r="Y235" s="52">
        <f t="shared" si="26"/>
        <v>385</v>
      </c>
      <c r="Z235" s="46">
        <v>0</v>
      </c>
      <c r="AA235" s="46"/>
      <c r="AB235" s="34">
        <f>V235+Y235+Z235</f>
        <v>4385</v>
      </c>
      <c r="AC235" s="34">
        <f>AB235+U235</f>
        <v>16600.2</v>
      </c>
      <c r="AD235" s="57" t="str">
        <f>A235</f>
        <v>643-PR</v>
      </c>
      <c r="AE235" s="74"/>
    </row>
    <row r="236" spans="1:31" s="31" customFormat="1" ht="33" hidden="1" customHeight="1" x14ac:dyDescent="0.2">
      <c r="A236" s="33" t="s">
        <v>435</v>
      </c>
      <c r="B236" s="33" t="s">
        <v>32</v>
      </c>
      <c r="C236" s="28" t="s">
        <v>77</v>
      </c>
      <c r="D236" s="28" t="s">
        <v>108</v>
      </c>
      <c r="E236" s="89" t="s">
        <v>302</v>
      </c>
      <c r="F236" s="35" t="s">
        <v>416</v>
      </c>
      <c r="G236" s="35" t="s">
        <v>417</v>
      </c>
      <c r="H236" s="220">
        <v>56</v>
      </c>
      <c r="I236" s="33" t="s">
        <v>48</v>
      </c>
      <c r="J236" s="51">
        <v>585</v>
      </c>
      <c r="K236" s="52">
        <v>0</v>
      </c>
      <c r="L236" s="52">
        <v>18</v>
      </c>
      <c r="M236" s="52">
        <f t="shared" si="27"/>
        <v>18</v>
      </c>
      <c r="N236" s="34">
        <f t="shared" si="25"/>
        <v>10530</v>
      </c>
      <c r="O236" s="53">
        <v>36</v>
      </c>
      <c r="P236" s="53">
        <v>41</v>
      </c>
      <c r="Q236" s="71">
        <v>0.4</v>
      </c>
      <c r="R236" s="71">
        <f t="shared" si="24"/>
        <v>590.40000000000009</v>
      </c>
      <c r="S236" s="53">
        <v>0</v>
      </c>
      <c r="T236" s="34">
        <f>(M236*S236)</f>
        <v>0</v>
      </c>
      <c r="U236" s="34">
        <f>N236+R236+T236</f>
        <v>11120.4</v>
      </c>
      <c r="V236" s="53">
        <f>M236*200</f>
        <v>3600</v>
      </c>
      <c r="W236" s="53">
        <v>0</v>
      </c>
      <c r="X236" s="53">
        <v>0</v>
      </c>
      <c r="Y236" s="52">
        <f t="shared" si="26"/>
        <v>0</v>
      </c>
      <c r="Z236" s="46">
        <v>0</v>
      </c>
      <c r="AA236" s="46" t="s">
        <v>301</v>
      </c>
      <c r="AB236" s="34">
        <f>V236+Y236+Z236</f>
        <v>3600</v>
      </c>
      <c r="AC236" s="34">
        <f>AB236+U236</f>
        <v>14720.4</v>
      </c>
      <c r="AD236" s="57" t="str">
        <f>A236</f>
        <v>643-SH</v>
      </c>
      <c r="AE236" s="74"/>
    </row>
    <row r="237" spans="1:31" s="31" customFormat="1" ht="42.75" hidden="1" customHeight="1" x14ac:dyDescent="0.2">
      <c r="A237" s="62" t="s">
        <v>437</v>
      </c>
      <c r="B237" s="62" t="s">
        <v>32</v>
      </c>
      <c r="C237" s="63" t="s">
        <v>77</v>
      </c>
      <c r="D237" s="63" t="s">
        <v>108</v>
      </c>
      <c r="E237" s="37" t="s">
        <v>438</v>
      </c>
      <c r="F237" s="37" t="s">
        <v>94</v>
      </c>
      <c r="G237" s="37" t="s">
        <v>95</v>
      </c>
      <c r="H237" s="245">
        <v>42</v>
      </c>
      <c r="I237" s="62" t="s">
        <v>172</v>
      </c>
      <c r="J237" s="39">
        <v>585</v>
      </c>
      <c r="K237" s="40">
        <v>0</v>
      </c>
      <c r="L237" s="40">
        <v>0</v>
      </c>
      <c r="M237" s="40">
        <f t="shared" si="27"/>
        <v>0</v>
      </c>
      <c r="N237" s="41">
        <f t="shared" si="25"/>
        <v>0</v>
      </c>
      <c r="O237" s="42">
        <v>0</v>
      </c>
      <c r="P237" s="42">
        <v>15</v>
      </c>
      <c r="Q237" s="67">
        <v>0.4</v>
      </c>
      <c r="R237" s="67">
        <f t="shared" si="24"/>
        <v>0</v>
      </c>
      <c r="S237" s="42">
        <v>0</v>
      </c>
      <c r="T237" s="41">
        <f>(M237*S237)</f>
        <v>0</v>
      </c>
      <c r="U237" s="41">
        <f>N237+R237+T237</f>
        <v>0</v>
      </c>
      <c r="V237" s="42">
        <f>M237*200</f>
        <v>0</v>
      </c>
      <c r="W237" s="42">
        <v>0</v>
      </c>
      <c r="X237" s="42">
        <v>175</v>
      </c>
      <c r="Y237" s="40">
        <f t="shared" si="26"/>
        <v>0</v>
      </c>
      <c r="Z237" s="45">
        <v>0</v>
      </c>
      <c r="AA237" s="45"/>
      <c r="AB237" s="41">
        <f>V237+Y237+Z237</f>
        <v>0</v>
      </c>
      <c r="AC237" s="41">
        <f>AB237+U237</f>
        <v>0</v>
      </c>
      <c r="AD237" s="57" t="str">
        <f>A237</f>
        <v>644-PR</v>
      </c>
      <c r="AE237" s="74"/>
    </row>
    <row r="238" spans="1:31" s="31" customFormat="1" ht="43.5" hidden="1" customHeight="1" x14ac:dyDescent="0.2">
      <c r="A238" s="33" t="s">
        <v>437</v>
      </c>
      <c r="B238" s="33"/>
      <c r="C238" s="28" t="s">
        <v>77</v>
      </c>
      <c r="D238" s="28" t="s">
        <v>108</v>
      </c>
      <c r="E238" s="35" t="s">
        <v>438</v>
      </c>
      <c r="F238" s="35" t="s">
        <v>440</v>
      </c>
      <c r="G238" s="35" t="s">
        <v>441</v>
      </c>
      <c r="H238" s="220">
        <v>56</v>
      </c>
      <c r="I238" s="33" t="s">
        <v>172</v>
      </c>
      <c r="J238" s="51">
        <v>585</v>
      </c>
      <c r="K238" s="52">
        <v>0</v>
      </c>
      <c r="L238" s="52">
        <v>15</v>
      </c>
      <c r="M238" s="52">
        <f t="shared" si="27"/>
        <v>15</v>
      </c>
      <c r="N238" s="34">
        <f t="shared" si="25"/>
        <v>8775</v>
      </c>
      <c r="O238" s="53">
        <v>24</v>
      </c>
      <c r="P238" s="53">
        <v>15</v>
      </c>
      <c r="Q238" s="71">
        <v>0.4</v>
      </c>
      <c r="R238" s="71">
        <f t="shared" si="24"/>
        <v>144</v>
      </c>
      <c r="S238" s="53">
        <v>150</v>
      </c>
      <c r="T238" s="34">
        <f>(M238*S238)</f>
        <v>2250</v>
      </c>
      <c r="U238" s="34">
        <f>N238+R238+T238</f>
        <v>11169</v>
      </c>
      <c r="V238" s="53">
        <f>M238*200</f>
        <v>3000</v>
      </c>
      <c r="W238" s="53">
        <v>1</v>
      </c>
      <c r="X238" s="53">
        <v>175</v>
      </c>
      <c r="Y238" s="52">
        <f t="shared" si="26"/>
        <v>175</v>
      </c>
      <c r="Z238" s="46">
        <v>0</v>
      </c>
      <c r="AA238" s="46"/>
      <c r="AB238" s="34">
        <f>V238+Y238+Z238</f>
        <v>3175</v>
      </c>
      <c r="AC238" s="34">
        <f>AB238+U238</f>
        <v>14344</v>
      </c>
      <c r="AD238" s="57" t="str">
        <f>A238</f>
        <v>644-PR</v>
      </c>
      <c r="AE238" s="74"/>
    </row>
    <row r="239" spans="1:31" s="31" customFormat="1" ht="50" hidden="1" customHeight="1" x14ac:dyDescent="0.2">
      <c r="A239" s="178" t="s">
        <v>437</v>
      </c>
      <c r="B239" s="178" t="s">
        <v>677</v>
      </c>
      <c r="C239" s="179" t="s">
        <v>77</v>
      </c>
      <c r="D239" s="179" t="s">
        <v>108</v>
      </c>
      <c r="E239" s="180" t="s">
        <v>438</v>
      </c>
      <c r="F239" s="180" t="s">
        <v>308</v>
      </c>
      <c r="G239" s="180" t="s">
        <v>309</v>
      </c>
      <c r="H239" s="220">
        <v>42</v>
      </c>
      <c r="I239" s="33" t="s">
        <v>172</v>
      </c>
      <c r="J239" s="51">
        <v>585</v>
      </c>
      <c r="K239" s="52">
        <v>0</v>
      </c>
      <c r="L239" s="52">
        <v>15</v>
      </c>
      <c r="M239" s="52">
        <f t="shared" si="27"/>
        <v>15</v>
      </c>
      <c r="N239" s="34">
        <f t="shared" si="25"/>
        <v>8775</v>
      </c>
      <c r="O239" s="53">
        <v>18</v>
      </c>
      <c r="P239" s="53">
        <v>15</v>
      </c>
      <c r="Q239" s="71">
        <v>0.4</v>
      </c>
      <c r="R239" s="71">
        <f t="shared" si="24"/>
        <v>108</v>
      </c>
      <c r="S239" s="53">
        <v>0</v>
      </c>
      <c r="T239" s="34">
        <f>(M239*S239)</f>
        <v>0</v>
      </c>
      <c r="U239" s="34">
        <f>N239+R239+T239</f>
        <v>8883</v>
      </c>
      <c r="V239" s="53">
        <f>M239*200</f>
        <v>3000</v>
      </c>
      <c r="W239" s="53">
        <v>1</v>
      </c>
      <c r="X239" s="53">
        <v>175</v>
      </c>
      <c r="Y239" s="52">
        <f t="shared" si="26"/>
        <v>175</v>
      </c>
      <c r="Z239" s="46">
        <v>0</v>
      </c>
      <c r="AA239" s="46"/>
      <c r="AB239" s="34">
        <f>V239+Y239+Z239</f>
        <v>3175</v>
      </c>
      <c r="AC239" s="34">
        <f>AB239+U239</f>
        <v>12058</v>
      </c>
      <c r="AD239" s="57" t="str">
        <f>A239</f>
        <v>644-PR</v>
      </c>
      <c r="AE239" s="74"/>
    </row>
    <row r="240" spans="1:31" s="31" customFormat="1" ht="50" hidden="1" customHeight="1" x14ac:dyDescent="0.2">
      <c r="A240" s="33" t="s">
        <v>437</v>
      </c>
      <c r="B240" s="33"/>
      <c r="C240" s="28" t="s">
        <v>77</v>
      </c>
      <c r="D240" s="28" t="s">
        <v>108</v>
      </c>
      <c r="E240" s="35" t="s">
        <v>443</v>
      </c>
      <c r="F240" s="35" t="s">
        <v>82</v>
      </c>
      <c r="G240" s="35" t="s">
        <v>444</v>
      </c>
      <c r="H240" s="220">
        <v>42</v>
      </c>
      <c r="I240" s="33" t="s">
        <v>172</v>
      </c>
      <c r="J240" s="51">
        <v>585</v>
      </c>
      <c r="K240" s="52">
        <v>0</v>
      </c>
      <c r="L240" s="52">
        <v>15</v>
      </c>
      <c r="M240" s="52">
        <f t="shared" si="27"/>
        <v>15</v>
      </c>
      <c r="N240" s="34">
        <f t="shared" si="25"/>
        <v>8775</v>
      </c>
      <c r="O240" s="53">
        <v>18</v>
      </c>
      <c r="P240" s="53">
        <v>68</v>
      </c>
      <c r="Q240" s="71">
        <v>0.4</v>
      </c>
      <c r="R240" s="71">
        <f t="shared" si="24"/>
        <v>489.6</v>
      </c>
      <c r="S240" s="53">
        <v>0</v>
      </c>
      <c r="T240" s="34">
        <f>(M240*S240)</f>
        <v>0</v>
      </c>
      <c r="U240" s="34">
        <f>N240+R240+T240</f>
        <v>9264.6</v>
      </c>
      <c r="V240" s="53">
        <f>M240*200</f>
        <v>3000</v>
      </c>
      <c r="W240" s="53">
        <v>1</v>
      </c>
      <c r="X240" s="53">
        <v>225</v>
      </c>
      <c r="Y240" s="52">
        <f t="shared" si="26"/>
        <v>225</v>
      </c>
      <c r="Z240" s="46">
        <v>0</v>
      </c>
      <c r="AA240" s="46"/>
      <c r="AB240" s="34">
        <f>V240+Y240+Z240</f>
        <v>3225</v>
      </c>
      <c r="AC240" s="34">
        <f>AB240+U240</f>
        <v>12489.6</v>
      </c>
      <c r="AD240" s="57" t="str">
        <f>A240</f>
        <v>644-PR</v>
      </c>
      <c r="AE240" s="74"/>
    </row>
    <row r="241" spans="1:31" s="31" customFormat="1" ht="39.75" hidden="1" customHeight="1" x14ac:dyDescent="0.2">
      <c r="A241" s="33" t="s">
        <v>437</v>
      </c>
      <c r="B241" s="33" t="s">
        <v>646</v>
      </c>
      <c r="C241" s="28" t="s">
        <v>77</v>
      </c>
      <c r="D241" s="28" t="s">
        <v>108</v>
      </c>
      <c r="E241" s="35" t="s">
        <v>438</v>
      </c>
      <c r="F241" s="35" t="s">
        <v>100</v>
      </c>
      <c r="G241" s="35" t="s">
        <v>411</v>
      </c>
      <c r="H241" s="220">
        <v>42</v>
      </c>
      <c r="I241" s="33" t="s">
        <v>172</v>
      </c>
      <c r="J241" s="51">
        <v>585</v>
      </c>
      <c r="K241" s="52">
        <v>0</v>
      </c>
      <c r="L241" s="52">
        <v>0</v>
      </c>
      <c r="M241" s="52">
        <f t="shared" si="27"/>
        <v>0</v>
      </c>
      <c r="N241" s="34">
        <f t="shared" si="25"/>
        <v>0</v>
      </c>
      <c r="O241" s="53">
        <v>0</v>
      </c>
      <c r="P241" s="53">
        <v>15</v>
      </c>
      <c r="Q241" s="71">
        <v>0.4</v>
      </c>
      <c r="R241" s="71">
        <f t="shared" si="24"/>
        <v>0</v>
      </c>
      <c r="S241" s="53">
        <v>0</v>
      </c>
      <c r="T241" s="34">
        <f>(M241*S241)</f>
        <v>0</v>
      </c>
      <c r="U241" s="34">
        <f>N241+R241+T241</f>
        <v>0</v>
      </c>
      <c r="V241" s="53">
        <f>M241*200</f>
        <v>0</v>
      </c>
      <c r="W241" s="53">
        <v>0</v>
      </c>
      <c r="X241" s="53">
        <v>175</v>
      </c>
      <c r="Y241" s="52">
        <f t="shared" si="26"/>
        <v>0</v>
      </c>
      <c r="Z241" s="46">
        <v>0</v>
      </c>
      <c r="AA241" s="46"/>
      <c r="AB241" s="34">
        <f>V241+Y241+Z241</f>
        <v>0</v>
      </c>
      <c r="AC241" s="34">
        <f>AB241+U241</f>
        <v>0</v>
      </c>
      <c r="AD241" s="57" t="str">
        <f>A241</f>
        <v>644-PR</v>
      </c>
      <c r="AE241" s="74"/>
    </row>
    <row r="242" spans="1:31" s="31" customFormat="1" ht="38.25" hidden="1" customHeight="1" x14ac:dyDescent="0.2">
      <c r="A242" s="33" t="s">
        <v>437</v>
      </c>
      <c r="B242" s="33"/>
      <c r="C242" s="28" t="s">
        <v>77</v>
      </c>
      <c r="D242" s="28" t="s">
        <v>108</v>
      </c>
      <c r="E242" s="35" t="s">
        <v>443</v>
      </c>
      <c r="F242" s="35" t="s">
        <v>447</v>
      </c>
      <c r="G242" s="35" t="s">
        <v>448</v>
      </c>
      <c r="H242" s="220">
        <v>42</v>
      </c>
      <c r="I242" s="33" t="s">
        <v>172</v>
      </c>
      <c r="J242" s="51">
        <v>585</v>
      </c>
      <c r="K242" s="52">
        <v>14</v>
      </c>
      <c r="L242" s="52">
        <v>0</v>
      </c>
      <c r="M242" s="52">
        <f t="shared" si="27"/>
        <v>14</v>
      </c>
      <c r="N242" s="34">
        <f t="shared" si="25"/>
        <v>8190</v>
      </c>
      <c r="O242" s="34">
        <v>18</v>
      </c>
      <c r="P242" s="34">
        <v>68</v>
      </c>
      <c r="Q242" s="54">
        <v>0.4</v>
      </c>
      <c r="R242" s="54">
        <f t="shared" si="24"/>
        <v>489.6</v>
      </c>
      <c r="S242" s="34">
        <v>110</v>
      </c>
      <c r="T242" s="34">
        <f>(M242*S242)</f>
        <v>1540</v>
      </c>
      <c r="U242" s="34">
        <f>N242+R242+T242</f>
        <v>10219.6</v>
      </c>
      <c r="V242" s="34">
        <f>M242*200</f>
        <v>2800</v>
      </c>
      <c r="W242" s="34">
        <v>1</v>
      </c>
      <c r="X242" s="34">
        <v>225</v>
      </c>
      <c r="Y242" s="52">
        <f t="shared" si="26"/>
        <v>225</v>
      </c>
      <c r="Z242" s="52">
        <v>0</v>
      </c>
      <c r="AA242" s="52"/>
      <c r="AB242" s="34">
        <f>V242+Y242+Z242</f>
        <v>3025</v>
      </c>
      <c r="AC242" s="34">
        <f>AB242+U242</f>
        <v>13244.6</v>
      </c>
      <c r="AD242" s="57" t="str">
        <f>A242</f>
        <v>644-PR</v>
      </c>
      <c r="AE242" s="74"/>
    </row>
    <row r="243" spans="1:31" s="31" customFormat="1" ht="39" hidden="1" customHeight="1" x14ac:dyDescent="0.2">
      <c r="A243" s="33" t="s">
        <v>437</v>
      </c>
      <c r="B243" s="33"/>
      <c r="C243" s="28" t="s">
        <v>77</v>
      </c>
      <c r="D243" s="28" t="s">
        <v>108</v>
      </c>
      <c r="E243" s="35" t="s">
        <v>443</v>
      </c>
      <c r="F243" s="35" t="s">
        <v>440</v>
      </c>
      <c r="G243" s="35" t="s">
        <v>441</v>
      </c>
      <c r="H243" s="220">
        <v>56</v>
      </c>
      <c r="I243" s="33" t="s">
        <v>172</v>
      </c>
      <c r="J243" s="51">
        <v>585</v>
      </c>
      <c r="K243" s="52">
        <v>15</v>
      </c>
      <c r="L243" s="52">
        <v>0</v>
      </c>
      <c r="M243" s="52">
        <f t="shared" si="27"/>
        <v>15</v>
      </c>
      <c r="N243" s="34">
        <f t="shared" si="25"/>
        <v>8775</v>
      </c>
      <c r="O243" s="53">
        <v>24</v>
      </c>
      <c r="P243" s="53">
        <v>68</v>
      </c>
      <c r="Q243" s="71">
        <v>0.4</v>
      </c>
      <c r="R243" s="71">
        <f t="shared" si="24"/>
        <v>652.80000000000007</v>
      </c>
      <c r="S243" s="53">
        <v>150</v>
      </c>
      <c r="T243" s="34">
        <f>(M243*S243)</f>
        <v>2250</v>
      </c>
      <c r="U243" s="34">
        <f>N243+R243+T243</f>
        <v>11677.8</v>
      </c>
      <c r="V243" s="53">
        <f>M243*200</f>
        <v>3000</v>
      </c>
      <c r="W243" s="53">
        <v>1</v>
      </c>
      <c r="X243" s="53">
        <v>225</v>
      </c>
      <c r="Y243" s="52">
        <f t="shared" si="26"/>
        <v>225</v>
      </c>
      <c r="Z243" s="46">
        <v>0</v>
      </c>
      <c r="AA243" s="46"/>
      <c r="AB243" s="34">
        <f>V243+Y243+Z243</f>
        <v>3225</v>
      </c>
      <c r="AC243" s="34">
        <f>AB243+U243</f>
        <v>14902.8</v>
      </c>
      <c r="AD243" s="57" t="str">
        <f>A243</f>
        <v>644-PR</v>
      </c>
      <c r="AE243" s="74"/>
    </row>
    <row r="244" spans="1:31" s="31" customFormat="1" ht="33.75" customHeight="1" x14ac:dyDescent="0.2">
      <c r="A244" s="33" t="s">
        <v>437</v>
      </c>
      <c r="B244" s="33"/>
      <c r="C244" s="28" t="s">
        <v>77</v>
      </c>
      <c r="D244" s="28" t="s">
        <v>45</v>
      </c>
      <c r="E244" s="35" t="s">
        <v>228</v>
      </c>
      <c r="F244" s="132" t="s">
        <v>451</v>
      </c>
      <c r="G244" s="35" t="s">
        <v>452</v>
      </c>
      <c r="H244" s="52">
        <v>42</v>
      </c>
      <c r="I244" s="33" t="s">
        <v>37</v>
      </c>
      <c r="J244" s="51">
        <v>1200</v>
      </c>
      <c r="K244" s="52">
        <v>0</v>
      </c>
      <c r="L244" s="52">
        <v>18</v>
      </c>
      <c r="M244" s="52">
        <f t="shared" si="27"/>
        <v>18</v>
      </c>
      <c r="N244" s="34">
        <f t="shared" si="25"/>
        <v>21600</v>
      </c>
      <c r="O244" s="53">
        <v>0</v>
      </c>
      <c r="P244" s="53">
        <v>0</v>
      </c>
      <c r="Q244" s="71">
        <v>0</v>
      </c>
      <c r="R244" s="71">
        <f t="shared" si="24"/>
        <v>0</v>
      </c>
      <c r="S244" s="53">
        <v>0</v>
      </c>
      <c r="T244" s="34">
        <f>(M244*S244)</f>
        <v>0</v>
      </c>
      <c r="U244" s="34">
        <f>N244+R244+T244</f>
        <v>21600</v>
      </c>
      <c r="V244" s="53">
        <f>M244*200</f>
        <v>3600</v>
      </c>
      <c r="W244" s="53">
        <v>14</v>
      </c>
      <c r="X244" s="53">
        <v>920</v>
      </c>
      <c r="Y244" s="52">
        <f t="shared" si="26"/>
        <v>12880</v>
      </c>
      <c r="Z244" s="46">
        <v>0</v>
      </c>
      <c r="AA244" s="46"/>
      <c r="AB244" s="276">
        <f>V244+Y244+Z244</f>
        <v>16480</v>
      </c>
      <c r="AC244" s="34">
        <f>AB244+U244</f>
        <v>38080</v>
      </c>
      <c r="AD244" s="57" t="str">
        <f>A244</f>
        <v>644-PR</v>
      </c>
      <c r="AE244" s="74"/>
    </row>
    <row r="245" spans="1:31" s="31" customFormat="1" ht="35.25" customHeight="1" x14ac:dyDescent="0.2">
      <c r="A245" s="33" t="s">
        <v>437</v>
      </c>
      <c r="B245" s="33"/>
      <c r="C245" s="28" t="s">
        <v>77</v>
      </c>
      <c r="D245" s="28" t="s">
        <v>45</v>
      </c>
      <c r="E245" s="35" t="s">
        <v>228</v>
      </c>
      <c r="F245" s="35" t="s">
        <v>88</v>
      </c>
      <c r="G245" s="35" t="s">
        <v>89</v>
      </c>
      <c r="H245" s="52">
        <v>42</v>
      </c>
      <c r="I245" s="33" t="s">
        <v>172</v>
      </c>
      <c r="J245" s="51">
        <v>585</v>
      </c>
      <c r="K245" s="52">
        <v>0</v>
      </c>
      <c r="L245" s="52">
        <v>18</v>
      </c>
      <c r="M245" s="52">
        <f t="shared" si="27"/>
        <v>18</v>
      </c>
      <c r="N245" s="34">
        <f t="shared" si="25"/>
        <v>10530</v>
      </c>
      <c r="O245" s="53">
        <v>14</v>
      </c>
      <c r="P245" s="53">
        <v>50</v>
      </c>
      <c r="Q245" s="71">
        <v>0.4</v>
      </c>
      <c r="R245" s="71">
        <f t="shared" si="24"/>
        <v>280</v>
      </c>
      <c r="S245" s="53">
        <v>150</v>
      </c>
      <c r="T245" s="34">
        <f>(M245*S245)</f>
        <v>2700</v>
      </c>
      <c r="U245" s="34">
        <f>N245+R245+T245</f>
        <v>13510</v>
      </c>
      <c r="V245" s="53">
        <f>M245*200</f>
        <v>3600</v>
      </c>
      <c r="W245" s="53">
        <v>14</v>
      </c>
      <c r="X245" s="53">
        <v>625</v>
      </c>
      <c r="Y245" s="52">
        <f t="shared" si="26"/>
        <v>8750</v>
      </c>
      <c r="Z245" s="46">
        <v>0</v>
      </c>
      <c r="AA245" s="46"/>
      <c r="AB245" s="276">
        <f>V245+Y245+Z245</f>
        <v>12350</v>
      </c>
      <c r="AC245" s="34">
        <f>AB245+U245</f>
        <v>25860</v>
      </c>
      <c r="AD245" s="57" t="str">
        <f>A245</f>
        <v>644-PR</v>
      </c>
      <c r="AE245" s="74"/>
    </row>
    <row r="246" spans="1:31" s="31" customFormat="1" ht="39" customHeight="1" x14ac:dyDescent="0.2">
      <c r="A246" s="33" t="s">
        <v>437</v>
      </c>
      <c r="B246" s="33"/>
      <c r="C246" s="28" t="s">
        <v>77</v>
      </c>
      <c r="D246" s="28" t="s">
        <v>45</v>
      </c>
      <c r="E246" s="35" t="s">
        <v>228</v>
      </c>
      <c r="F246" s="35" t="s">
        <v>389</v>
      </c>
      <c r="G246" s="35" t="s">
        <v>382</v>
      </c>
      <c r="H246" s="52">
        <v>42</v>
      </c>
      <c r="I246" s="33" t="s">
        <v>37</v>
      </c>
      <c r="J246" s="51">
        <v>1200</v>
      </c>
      <c r="K246" s="52">
        <v>0</v>
      </c>
      <c r="L246" s="52">
        <v>20</v>
      </c>
      <c r="M246" s="52">
        <f t="shared" si="27"/>
        <v>20</v>
      </c>
      <c r="N246" s="34">
        <f t="shared" si="25"/>
        <v>24000</v>
      </c>
      <c r="O246" s="53">
        <v>0</v>
      </c>
      <c r="P246" s="53">
        <v>0</v>
      </c>
      <c r="Q246" s="71">
        <v>0.4</v>
      </c>
      <c r="R246" s="71">
        <f t="shared" si="24"/>
        <v>0</v>
      </c>
      <c r="S246" s="53">
        <v>0</v>
      </c>
      <c r="T246" s="34">
        <f>(M246*S246)</f>
        <v>0</v>
      </c>
      <c r="U246" s="34">
        <f>N246+R246+T246</f>
        <v>24000</v>
      </c>
      <c r="V246" s="53">
        <f>M246*200</f>
        <v>4000</v>
      </c>
      <c r="W246" s="53">
        <v>0</v>
      </c>
      <c r="X246" s="53">
        <v>0</v>
      </c>
      <c r="Y246" s="52">
        <f t="shared" si="26"/>
        <v>0</v>
      </c>
      <c r="Z246" s="46">
        <v>0</v>
      </c>
      <c r="AA246" s="46"/>
      <c r="AB246" s="276">
        <f>V246+Y246+Z246</f>
        <v>4000</v>
      </c>
      <c r="AC246" s="34">
        <f>AB246+U246</f>
        <v>28000</v>
      </c>
      <c r="AD246" s="57" t="str">
        <f>A246</f>
        <v>644-PR</v>
      </c>
      <c r="AE246" s="74"/>
    </row>
    <row r="247" spans="1:31" s="31" customFormat="1" ht="39" hidden="1" customHeight="1" x14ac:dyDescent="0.2">
      <c r="A247" s="33" t="s">
        <v>454</v>
      </c>
      <c r="B247" s="33" t="s">
        <v>32</v>
      </c>
      <c r="C247" s="28" t="s">
        <v>77</v>
      </c>
      <c r="D247" s="28" t="s">
        <v>103</v>
      </c>
      <c r="E247" s="35" t="s">
        <v>455</v>
      </c>
      <c r="F247" s="35" t="s">
        <v>456</v>
      </c>
      <c r="G247" s="35" t="s">
        <v>457</v>
      </c>
      <c r="H247" s="220">
        <v>42</v>
      </c>
      <c r="I247" s="33" t="s">
        <v>48</v>
      </c>
      <c r="J247" s="51">
        <v>585</v>
      </c>
      <c r="K247" s="52">
        <v>15</v>
      </c>
      <c r="L247" s="52">
        <v>0</v>
      </c>
      <c r="M247" s="52">
        <f t="shared" si="27"/>
        <v>15</v>
      </c>
      <c r="N247" s="34">
        <f t="shared" si="25"/>
        <v>8775</v>
      </c>
      <c r="O247" s="53">
        <v>28</v>
      </c>
      <c r="P247" s="53">
        <v>51</v>
      </c>
      <c r="Q247" s="71">
        <v>0.4</v>
      </c>
      <c r="R247" s="71">
        <f t="shared" si="24"/>
        <v>571.20000000000005</v>
      </c>
      <c r="S247" s="53">
        <v>0</v>
      </c>
      <c r="T247" s="34">
        <f>(M247*S247)</f>
        <v>0</v>
      </c>
      <c r="U247" s="34">
        <f>N247+R247+T247</f>
        <v>9346.2000000000007</v>
      </c>
      <c r="V247" s="53">
        <f>M247*200</f>
        <v>3000</v>
      </c>
      <c r="W247" s="53">
        <v>1</v>
      </c>
      <c r="X247" s="53">
        <v>187</v>
      </c>
      <c r="Y247" s="52">
        <f t="shared" si="26"/>
        <v>187</v>
      </c>
      <c r="Z247" s="46">
        <v>0</v>
      </c>
      <c r="AA247" s="46"/>
      <c r="AB247" s="34">
        <f>V247+Y247+Z247</f>
        <v>3187</v>
      </c>
      <c r="AC247" s="34">
        <f>AB247+U247</f>
        <v>12533.2</v>
      </c>
      <c r="AD247" s="57" t="str">
        <f>A247</f>
        <v>647-PR</v>
      </c>
      <c r="AE247" s="74"/>
    </row>
    <row r="248" spans="1:31" s="36" customFormat="1" ht="38.25" hidden="1" customHeight="1" x14ac:dyDescent="0.2">
      <c r="A248" s="33" t="s">
        <v>454</v>
      </c>
      <c r="B248" s="33"/>
      <c r="C248" s="28" t="s">
        <v>77</v>
      </c>
      <c r="D248" s="28" t="s">
        <v>103</v>
      </c>
      <c r="E248" s="35" t="s">
        <v>189</v>
      </c>
      <c r="F248" s="35" t="s">
        <v>459</v>
      </c>
      <c r="G248" s="35" t="s">
        <v>444</v>
      </c>
      <c r="H248" s="220">
        <v>42</v>
      </c>
      <c r="I248" s="33" t="s">
        <v>48</v>
      </c>
      <c r="J248" s="51">
        <v>585</v>
      </c>
      <c r="K248" s="52">
        <v>17</v>
      </c>
      <c r="L248" s="52">
        <v>0</v>
      </c>
      <c r="M248" s="52">
        <f t="shared" si="27"/>
        <v>17</v>
      </c>
      <c r="N248" s="34">
        <f t="shared" si="25"/>
        <v>9945</v>
      </c>
      <c r="O248" s="53">
        <v>28</v>
      </c>
      <c r="P248" s="53">
        <v>23</v>
      </c>
      <c r="Q248" s="71">
        <v>0.4</v>
      </c>
      <c r="R248" s="71">
        <f t="shared" si="24"/>
        <v>257.60000000000002</v>
      </c>
      <c r="S248" s="53">
        <v>0</v>
      </c>
      <c r="T248" s="34">
        <f>(M248*S248)</f>
        <v>0</v>
      </c>
      <c r="U248" s="34">
        <f>N248+R248+T248</f>
        <v>10202.6</v>
      </c>
      <c r="V248" s="53">
        <f>M248*200</f>
        <v>3400</v>
      </c>
      <c r="W248" s="53">
        <v>1</v>
      </c>
      <c r="X248" s="53">
        <v>170</v>
      </c>
      <c r="Y248" s="52">
        <f t="shared" si="26"/>
        <v>170</v>
      </c>
      <c r="Z248" s="46">
        <v>0</v>
      </c>
      <c r="AA248" s="46"/>
      <c r="AB248" s="34">
        <f>V248+Y248+Z248</f>
        <v>3570</v>
      </c>
      <c r="AC248" s="34">
        <f>AB248+U248</f>
        <v>13772.6</v>
      </c>
      <c r="AD248" s="57" t="str">
        <f>A248</f>
        <v>647-PR</v>
      </c>
      <c r="AE248" s="74"/>
    </row>
    <row r="249" spans="1:31" s="31" customFormat="1" ht="35.5" hidden="1" customHeight="1" x14ac:dyDescent="0.2">
      <c r="A249" s="62" t="s">
        <v>454</v>
      </c>
      <c r="B249" s="62"/>
      <c r="C249" s="63" t="s">
        <v>77</v>
      </c>
      <c r="D249" s="63" t="s">
        <v>103</v>
      </c>
      <c r="E249" s="37" t="s">
        <v>192</v>
      </c>
      <c r="F249" s="37" t="s">
        <v>461</v>
      </c>
      <c r="G249" s="37" t="s">
        <v>457</v>
      </c>
      <c r="H249" s="245">
        <v>42</v>
      </c>
      <c r="I249" s="62" t="s">
        <v>48</v>
      </c>
      <c r="J249" s="39">
        <v>585</v>
      </c>
      <c r="K249" s="40">
        <v>0</v>
      </c>
      <c r="L249" s="40">
        <v>0</v>
      </c>
      <c r="M249" s="40">
        <f t="shared" si="27"/>
        <v>0</v>
      </c>
      <c r="N249" s="41">
        <f t="shared" si="25"/>
        <v>0</v>
      </c>
      <c r="O249" s="42">
        <v>0</v>
      </c>
      <c r="P249" s="42">
        <v>20</v>
      </c>
      <c r="Q249" s="67">
        <v>0.4</v>
      </c>
      <c r="R249" s="67">
        <f t="shared" si="24"/>
        <v>0</v>
      </c>
      <c r="S249" s="42">
        <v>0</v>
      </c>
      <c r="T249" s="41">
        <f>(M249*S249)</f>
        <v>0</v>
      </c>
      <c r="U249" s="41">
        <f>N249+R249+T249</f>
        <v>0</v>
      </c>
      <c r="V249" s="42">
        <f>M249*200</f>
        <v>0</v>
      </c>
      <c r="W249" s="42">
        <v>0</v>
      </c>
      <c r="X249" s="42">
        <v>165</v>
      </c>
      <c r="Y249" s="40">
        <f t="shared" si="26"/>
        <v>0</v>
      </c>
      <c r="Z249" s="45">
        <v>0</v>
      </c>
      <c r="AA249" s="46"/>
      <c r="AB249" s="41">
        <f>V249+Y249+Z249</f>
        <v>0</v>
      </c>
      <c r="AC249" s="41">
        <f>AB249+U249</f>
        <v>0</v>
      </c>
      <c r="AD249" s="49" t="str">
        <f>A249</f>
        <v>647-PR</v>
      </c>
      <c r="AE249" s="74"/>
    </row>
    <row r="250" spans="1:31" s="31" customFormat="1" ht="35.5" hidden="1" customHeight="1" x14ac:dyDescent="0.2">
      <c r="A250" s="33" t="s">
        <v>454</v>
      </c>
      <c r="B250" s="33"/>
      <c r="C250" s="28" t="s">
        <v>77</v>
      </c>
      <c r="D250" s="28" t="s">
        <v>108</v>
      </c>
      <c r="E250" s="35" t="s">
        <v>368</v>
      </c>
      <c r="F250" s="35" t="s">
        <v>463</v>
      </c>
      <c r="G250" s="35" t="s">
        <v>444</v>
      </c>
      <c r="H250" s="220">
        <v>42</v>
      </c>
      <c r="I250" s="33" t="s">
        <v>48</v>
      </c>
      <c r="J250" s="51">
        <v>585</v>
      </c>
      <c r="K250" s="52">
        <v>20</v>
      </c>
      <c r="L250" s="52">
        <v>0</v>
      </c>
      <c r="M250" s="52">
        <f t="shared" si="27"/>
        <v>20</v>
      </c>
      <c r="N250" s="34">
        <f t="shared" si="25"/>
        <v>11700</v>
      </c>
      <c r="O250" s="53">
        <v>28</v>
      </c>
      <c r="P250" s="53">
        <v>68</v>
      </c>
      <c r="Q250" s="71">
        <v>0.4</v>
      </c>
      <c r="R250" s="71">
        <f t="shared" si="24"/>
        <v>761.60000000000014</v>
      </c>
      <c r="S250" s="53">
        <v>0</v>
      </c>
      <c r="T250" s="34">
        <f>(M250*S250)</f>
        <v>0</v>
      </c>
      <c r="U250" s="34">
        <f>N250+R250+T250</f>
        <v>12461.6</v>
      </c>
      <c r="V250" s="53">
        <f>M250*200</f>
        <v>4000</v>
      </c>
      <c r="W250" s="53">
        <v>1</v>
      </c>
      <c r="X250" s="53">
        <v>313</v>
      </c>
      <c r="Y250" s="52">
        <f t="shared" si="26"/>
        <v>313</v>
      </c>
      <c r="Z250" s="46">
        <v>0</v>
      </c>
      <c r="AA250" s="46"/>
      <c r="AB250" s="34">
        <f>V250+Y250+Z250</f>
        <v>4313</v>
      </c>
      <c r="AC250" s="34">
        <f>AB250+U250</f>
        <v>16774.599999999999</v>
      </c>
      <c r="AD250" s="57" t="str">
        <f>A250</f>
        <v>647-PR</v>
      </c>
      <c r="AE250" s="74"/>
    </row>
    <row r="251" spans="1:31" s="31" customFormat="1" ht="35.5" hidden="1" customHeight="1" x14ac:dyDescent="0.2">
      <c r="A251" s="33" t="s">
        <v>454</v>
      </c>
      <c r="B251" s="33" t="s">
        <v>652</v>
      </c>
      <c r="C251" s="28" t="s">
        <v>77</v>
      </c>
      <c r="D251" s="28" t="s">
        <v>108</v>
      </c>
      <c r="E251" s="35" t="s">
        <v>210</v>
      </c>
      <c r="F251" s="35" t="s">
        <v>651</v>
      </c>
      <c r="G251" s="35" t="s">
        <v>465</v>
      </c>
      <c r="H251" s="220">
        <v>42</v>
      </c>
      <c r="I251" s="33" t="s">
        <v>48</v>
      </c>
      <c r="J251" s="51">
        <v>585</v>
      </c>
      <c r="K251" s="52">
        <v>0</v>
      </c>
      <c r="L251" s="52">
        <v>18</v>
      </c>
      <c r="M251" s="52">
        <f t="shared" si="27"/>
        <v>18</v>
      </c>
      <c r="N251" s="34">
        <f t="shared" si="25"/>
        <v>10530</v>
      </c>
      <c r="O251" s="53">
        <v>28</v>
      </c>
      <c r="P251" s="53">
        <v>47</v>
      </c>
      <c r="Q251" s="71">
        <v>0.4</v>
      </c>
      <c r="R251" s="71">
        <f t="shared" si="24"/>
        <v>526.4</v>
      </c>
      <c r="S251" s="53">
        <v>0</v>
      </c>
      <c r="T251" s="34">
        <f>(M251*S251)</f>
        <v>0</v>
      </c>
      <c r="U251" s="34">
        <f>N251+R251+T251</f>
        <v>11056.4</v>
      </c>
      <c r="V251" s="53">
        <f>M251*200</f>
        <v>3600</v>
      </c>
      <c r="W251" s="53">
        <v>1</v>
      </c>
      <c r="X251" s="53">
        <v>175</v>
      </c>
      <c r="Y251" s="52">
        <f t="shared" si="26"/>
        <v>175</v>
      </c>
      <c r="Z251" s="46">
        <v>0</v>
      </c>
      <c r="AA251" s="46"/>
      <c r="AB251" s="34">
        <f>V251+Y251+Z251</f>
        <v>3775</v>
      </c>
      <c r="AC251" s="34">
        <f>AB251+U251</f>
        <v>14831.4</v>
      </c>
      <c r="AD251" s="57" t="str">
        <f>A251</f>
        <v>647-PR</v>
      </c>
      <c r="AE251" s="74"/>
    </row>
    <row r="252" spans="1:31" s="31" customFormat="1" ht="35.5" hidden="1" customHeight="1" x14ac:dyDescent="0.2">
      <c r="A252" s="33" t="s">
        <v>454</v>
      </c>
      <c r="B252" s="33" t="s">
        <v>647</v>
      </c>
      <c r="C252" s="28" t="s">
        <v>77</v>
      </c>
      <c r="D252" s="28" t="s">
        <v>108</v>
      </c>
      <c r="E252" s="35" t="s">
        <v>513</v>
      </c>
      <c r="F252" s="35" t="s">
        <v>648</v>
      </c>
      <c r="G252" s="35" t="s">
        <v>465</v>
      </c>
      <c r="H252" s="220">
        <v>42</v>
      </c>
      <c r="I252" s="33" t="s">
        <v>48</v>
      </c>
      <c r="J252" s="51">
        <v>585</v>
      </c>
      <c r="K252" s="52">
        <v>0</v>
      </c>
      <c r="L252" s="52">
        <v>14</v>
      </c>
      <c r="M252" s="52">
        <f t="shared" si="27"/>
        <v>14</v>
      </c>
      <c r="N252" s="34">
        <f t="shared" si="25"/>
        <v>8190</v>
      </c>
      <c r="O252" s="53">
        <v>28</v>
      </c>
      <c r="P252" s="53">
        <v>55</v>
      </c>
      <c r="Q252" s="71">
        <v>0.4</v>
      </c>
      <c r="R252" s="71">
        <f t="shared" si="24"/>
        <v>616</v>
      </c>
      <c r="S252" s="53">
        <v>0</v>
      </c>
      <c r="T252" s="34">
        <f>(M252*S252)</f>
        <v>0</v>
      </c>
      <c r="U252" s="34">
        <f>N252+R252+T252</f>
        <v>8806</v>
      </c>
      <c r="V252" s="53">
        <f>M252*200</f>
        <v>2800</v>
      </c>
      <c r="W252" s="53">
        <v>1</v>
      </c>
      <c r="X252" s="53">
        <v>300</v>
      </c>
      <c r="Y252" s="52">
        <f t="shared" si="26"/>
        <v>300</v>
      </c>
      <c r="Z252" s="46"/>
      <c r="AA252" s="46"/>
      <c r="AB252" s="34">
        <f>V252+Y252+Z252</f>
        <v>3100</v>
      </c>
      <c r="AC252" s="34">
        <f>AB252+U252</f>
        <v>11906</v>
      </c>
      <c r="AD252" s="57"/>
      <c r="AE252" s="74"/>
    </row>
    <row r="253" spans="1:31" s="31" customFormat="1" ht="35.5" hidden="1" customHeight="1" x14ac:dyDescent="0.2">
      <c r="A253" s="178" t="s">
        <v>454</v>
      </c>
      <c r="B253" s="178" t="s">
        <v>680</v>
      </c>
      <c r="C253" s="179" t="s">
        <v>77</v>
      </c>
      <c r="D253" s="179" t="s">
        <v>108</v>
      </c>
      <c r="E253" s="180" t="s">
        <v>213</v>
      </c>
      <c r="F253" s="180" t="s">
        <v>466</v>
      </c>
      <c r="G253" s="180" t="s">
        <v>457</v>
      </c>
      <c r="H253" s="220">
        <v>42</v>
      </c>
      <c r="I253" s="33" t="s">
        <v>48</v>
      </c>
      <c r="J253" s="51">
        <v>585</v>
      </c>
      <c r="K253" s="181">
        <v>0</v>
      </c>
      <c r="L253" s="181">
        <v>0</v>
      </c>
      <c r="M253" s="52">
        <f t="shared" si="27"/>
        <v>0</v>
      </c>
      <c r="N253" s="34">
        <f t="shared" si="25"/>
        <v>0</v>
      </c>
      <c r="O253" s="53">
        <v>0</v>
      </c>
      <c r="P253" s="53">
        <v>0</v>
      </c>
      <c r="Q253" s="71">
        <v>0.4</v>
      </c>
      <c r="R253" s="71">
        <f t="shared" si="24"/>
        <v>0</v>
      </c>
      <c r="S253" s="53">
        <v>0</v>
      </c>
      <c r="T253" s="34">
        <f>(M253*S253)</f>
        <v>0</v>
      </c>
      <c r="U253" s="34">
        <f>N253+R253+T253</f>
        <v>0</v>
      </c>
      <c r="V253" s="53">
        <f>M253*200</f>
        <v>0</v>
      </c>
      <c r="W253" s="53">
        <v>0</v>
      </c>
      <c r="X253" s="53">
        <v>154</v>
      </c>
      <c r="Y253" s="52">
        <f t="shared" si="26"/>
        <v>0</v>
      </c>
      <c r="Z253" s="46">
        <v>0</v>
      </c>
      <c r="AA253" s="46"/>
      <c r="AB253" s="34">
        <f>V253+Y253+Z253</f>
        <v>0</v>
      </c>
      <c r="AC253" s="34">
        <f>AB253+U253</f>
        <v>0</v>
      </c>
      <c r="AD253" s="57" t="str">
        <f>A253</f>
        <v>647-PR</v>
      </c>
      <c r="AE253" s="74"/>
    </row>
    <row r="254" spans="1:31" s="31" customFormat="1" ht="35.5" customHeight="1" x14ac:dyDescent="0.2">
      <c r="A254" s="33" t="s">
        <v>454</v>
      </c>
      <c r="B254" s="33" t="s">
        <v>650</v>
      </c>
      <c r="C254" s="28" t="s">
        <v>77</v>
      </c>
      <c r="D254" s="28" t="s">
        <v>45</v>
      </c>
      <c r="E254" s="35" t="s">
        <v>313</v>
      </c>
      <c r="F254" s="132" t="s">
        <v>468</v>
      </c>
      <c r="G254" s="35" t="s">
        <v>649</v>
      </c>
      <c r="H254" s="220">
        <v>42</v>
      </c>
      <c r="I254" s="33" t="s">
        <v>48</v>
      </c>
      <c r="J254" s="51">
        <v>585</v>
      </c>
      <c r="K254" s="52">
        <v>0</v>
      </c>
      <c r="L254" s="52">
        <v>20</v>
      </c>
      <c r="M254" s="52">
        <f t="shared" si="27"/>
        <v>20</v>
      </c>
      <c r="N254" s="34">
        <f t="shared" si="25"/>
        <v>11700</v>
      </c>
      <c r="O254" s="53">
        <v>28</v>
      </c>
      <c r="P254" s="53">
        <v>56</v>
      </c>
      <c r="Q254" s="71">
        <v>0.4</v>
      </c>
      <c r="R254" s="71">
        <f t="shared" si="24"/>
        <v>627.20000000000005</v>
      </c>
      <c r="S254" s="53">
        <v>0</v>
      </c>
      <c r="T254" s="34">
        <f>(M254*S254)</f>
        <v>0</v>
      </c>
      <c r="U254" s="34">
        <f>N254+R254+T254</f>
        <v>12327.2</v>
      </c>
      <c r="V254" s="53">
        <f>M254*200</f>
        <v>4000</v>
      </c>
      <c r="W254" s="53">
        <v>1</v>
      </c>
      <c r="X254" s="53">
        <v>320</v>
      </c>
      <c r="Y254" s="52">
        <f t="shared" si="26"/>
        <v>320</v>
      </c>
      <c r="Z254" s="46">
        <v>0</v>
      </c>
      <c r="AA254" s="46"/>
      <c r="AB254" s="276">
        <f>V254+Y254+Z254</f>
        <v>4320</v>
      </c>
      <c r="AC254" s="34">
        <f>AB254+U254</f>
        <v>16647.2</v>
      </c>
      <c r="AD254" s="57" t="str">
        <f>A254</f>
        <v>647-PR</v>
      </c>
      <c r="AE254" s="74"/>
    </row>
    <row r="255" spans="1:31" s="31" customFormat="1" ht="35.5" hidden="1" customHeight="1" x14ac:dyDescent="0.2">
      <c r="A255" s="33" t="s">
        <v>454</v>
      </c>
      <c r="B255" s="33"/>
      <c r="C255" s="28" t="s">
        <v>77</v>
      </c>
      <c r="D255" s="28" t="s">
        <v>50</v>
      </c>
      <c r="E255" s="35" t="s">
        <v>373</v>
      </c>
      <c r="F255" s="35" t="s">
        <v>470</v>
      </c>
      <c r="G255" s="35" t="s">
        <v>457</v>
      </c>
      <c r="H255" s="220">
        <v>42</v>
      </c>
      <c r="I255" s="33" t="s">
        <v>48</v>
      </c>
      <c r="J255" s="51">
        <v>585</v>
      </c>
      <c r="K255" s="52">
        <v>0</v>
      </c>
      <c r="L255" s="52">
        <v>25</v>
      </c>
      <c r="M255" s="52">
        <f t="shared" si="27"/>
        <v>25</v>
      </c>
      <c r="N255" s="34">
        <f t="shared" si="25"/>
        <v>14625</v>
      </c>
      <c r="O255" s="53">
        <v>14</v>
      </c>
      <c r="P255" s="53">
        <v>30</v>
      </c>
      <c r="Q255" s="71">
        <v>0.4</v>
      </c>
      <c r="R255" s="71">
        <f t="shared" si="24"/>
        <v>168</v>
      </c>
      <c r="S255" s="53">
        <v>0</v>
      </c>
      <c r="T255" s="34">
        <f>(M255*S255)</f>
        <v>0</v>
      </c>
      <c r="U255" s="34">
        <f>N255+R255+T255</f>
        <v>14793</v>
      </c>
      <c r="V255" s="53">
        <f>M255*200</f>
        <v>5000</v>
      </c>
      <c r="W255" s="53">
        <v>1</v>
      </c>
      <c r="X255" s="53">
        <v>310</v>
      </c>
      <c r="Y255" s="52">
        <f t="shared" si="26"/>
        <v>310</v>
      </c>
      <c r="Z255" s="46">
        <v>0</v>
      </c>
      <c r="AA255" s="46"/>
      <c r="AB255" s="34">
        <f>V255+Y255+Z255</f>
        <v>5310</v>
      </c>
      <c r="AC255" s="34">
        <f>AB255+U255</f>
        <v>20103</v>
      </c>
      <c r="AD255" s="57" t="str">
        <f>A255</f>
        <v>647-PR</v>
      </c>
      <c r="AE255" s="74"/>
    </row>
    <row r="256" spans="1:31" s="31" customFormat="1" ht="37.25" hidden="1" customHeight="1" x14ac:dyDescent="0.2">
      <c r="A256" s="33" t="s">
        <v>454</v>
      </c>
      <c r="B256" s="33"/>
      <c r="C256" s="28" t="s">
        <v>77</v>
      </c>
      <c r="D256" s="28" t="s">
        <v>50</v>
      </c>
      <c r="E256" s="35" t="s">
        <v>165</v>
      </c>
      <c r="F256" s="35" t="s">
        <v>470</v>
      </c>
      <c r="G256" s="35" t="s">
        <v>457</v>
      </c>
      <c r="H256" s="220">
        <v>42</v>
      </c>
      <c r="I256" s="33" t="s">
        <v>48</v>
      </c>
      <c r="J256" s="51">
        <v>585</v>
      </c>
      <c r="K256" s="52">
        <v>0</v>
      </c>
      <c r="L256" s="52">
        <v>18</v>
      </c>
      <c r="M256" s="52">
        <f t="shared" si="27"/>
        <v>18</v>
      </c>
      <c r="N256" s="34">
        <f t="shared" si="25"/>
        <v>10530</v>
      </c>
      <c r="O256" s="53">
        <v>28</v>
      </c>
      <c r="P256" s="53">
        <v>42</v>
      </c>
      <c r="Q256" s="71">
        <v>0.4</v>
      </c>
      <c r="R256" s="71">
        <f t="shared" si="24"/>
        <v>470.40000000000003</v>
      </c>
      <c r="S256" s="53">
        <v>0</v>
      </c>
      <c r="T256" s="34">
        <f>(M256*S256)</f>
        <v>0</v>
      </c>
      <c r="U256" s="34">
        <f>N256+R256+T256</f>
        <v>11000.4</v>
      </c>
      <c r="V256" s="53">
        <f>M256*200</f>
        <v>3600</v>
      </c>
      <c r="W256" s="53">
        <v>1</v>
      </c>
      <c r="X256" s="53">
        <v>385</v>
      </c>
      <c r="Y256" s="52">
        <f t="shared" si="26"/>
        <v>385</v>
      </c>
      <c r="Z256" s="46">
        <v>0</v>
      </c>
      <c r="AA256" s="46"/>
      <c r="AB256" s="34">
        <f>V256+Y256+Z256</f>
        <v>3985</v>
      </c>
      <c r="AC256" s="34">
        <f>AB256+U256</f>
        <v>14985.4</v>
      </c>
      <c r="AD256" s="57" t="str">
        <f>A256</f>
        <v>647-PR</v>
      </c>
      <c r="AE256" s="74"/>
    </row>
    <row r="257" spans="1:31" s="31" customFormat="1" ht="55" hidden="1" customHeight="1" x14ac:dyDescent="0.2">
      <c r="A257" s="33" t="s">
        <v>473</v>
      </c>
      <c r="B257" s="33" t="s">
        <v>32</v>
      </c>
      <c r="C257" s="28" t="s">
        <v>77</v>
      </c>
      <c r="D257" s="28" t="s">
        <v>103</v>
      </c>
      <c r="E257" s="35" t="s">
        <v>189</v>
      </c>
      <c r="F257" s="35" t="s">
        <v>52</v>
      </c>
      <c r="G257" s="35" t="s">
        <v>474</v>
      </c>
      <c r="H257" s="220">
        <v>42</v>
      </c>
      <c r="I257" s="33" t="s">
        <v>48</v>
      </c>
      <c r="J257" s="51">
        <v>585</v>
      </c>
      <c r="K257" s="52">
        <v>18</v>
      </c>
      <c r="L257" s="52">
        <v>0</v>
      </c>
      <c r="M257" s="52">
        <f t="shared" si="27"/>
        <v>18</v>
      </c>
      <c r="N257" s="34">
        <f t="shared" si="25"/>
        <v>10530</v>
      </c>
      <c r="O257" s="53">
        <v>28</v>
      </c>
      <c r="P257" s="53">
        <v>16</v>
      </c>
      <c r="Q257" s="71">
        <v>0.4</v>
      </c>
      <c r="R257" s="54">
        <f t="shared" si="24"/>
        <v>179.20000000000002</v>
      </c>
      <c r="S257" s="53">
        <v>284</v>
      </c>
      <c r="T257" s="34">
        <f>(M257*S257)</f>
        <v>5112</v>
      </c>
      <c r="U257" s="34">
        <f>N257+R257+T257</f>
        <v>15821.2</v>
      </c>
      <c r="V257" s="53">
        <f>M257*200</f>
        <v>3600</v>
      </c>
      <c r="W257" s="53">
        <v>1</v>
      </c>
      <c r="X257" s="53">
        <v>187</v>
      </c>
      <c r="Y257" s="52">
        <f t="shared" si="26"/>
        <v>187</v>
      </c>
      <c r="Z257" s="46">
        <v>0</v>
      </c>
      <c r="AA257" s="46"/>
      <c r="AB257" s="34">
        <f>V257+Y257+Z257</f>
        <v>3787</v>
      </c>
      <c r="AC257" s="34">
        <f>AB257+U257</f>
        <v>19608.2</v>
      </c>
      <c r="AD257" s="57" t="str">
        <f>A257</f>
        <v>648-PR</v>
      </c>
      <c r="AE257" s="74" t="s">
        <v>476</v>
      </c>
    </row>
    <row r="258" spans="1:31" s="31" customFormat="1" ht="41.25" hidden="1" customHeight="1" x14ac:dyDescent="0.2">
      <c r="A258" s="133" t="s">
        <v>473</v>
      </c>
      <c r="B258" s="133"/>
      <c r="C258" s="134" t="s">
        <v>77</v>
      </c>
      <c r="D258" s="134" t="s">
        <v>103</v>
      </c>
      <c r="E258" s="131" t="s">
        <v>362</v>
      </c>
      <c r="F258" s="131" t="s">
        <v>477</v>
      </c>
      <c r="G258" s="131" t="s">
        <v>91</v>
      </c>
      <c r="H258" s="245">
        <v>42</v>
      </c>
      <c r="I258" s="62" t="s">
        <v>48</v>
      </c>
      <c r="J258" s="39">
        <v>585</v>
      </c>
      <c r="K258" s="40">
        <v>0</v>
      </c>
      <c r="L258" s="40">
        <v>0</v>
      </c>
      <c r="M258" s="40">
        <f t="shared" si="27"/>
        <v>0</v>
      </c>
      <c r="N258" s="41">
        <f t="shared" si="25"/>
        <v>0</v>
      </c>
      <c r="O258" s="42">
        <v>0</v>
      </c>
      <c r="P258" s="42">
        <v>17</v>
      </c>
      <c r="Q258" s="67">
        <v>0.4</v>
      </c>
      <c r="R258" s="43">
        <f t="shared" si="24"/>
        <v>0</v>
      </c>
      <c r="S258" s="42">
        <v>150</v>
      </c>
      <c r="T258" s="41">
        <f>(M258*S258)</f>
        <v>0</v>
      </c>
      <c r="U258" s="41">
        <f>N258+R258+T258</f>
        <v>0</v>
      </c>
      <c r="V258" s="42">
        <f>M258*200</f>
        <v>0</v>
      </c>
      <c r="W258" s="42">
        <v>0</v>
      </c>
      <c r="X258" s="42">
        <v>170</v>
      </c>
      <c r="Y258" s="40">
        <f t="shared" si="26"/>
        <v>0</v>
      </c>
      <c r="Z258" s="45">
        <v>0</v>
      </c>
      <c r="AA258" s="46"/>
      <c r="AB258" s="41">
        <f>V258+Y258+Z258</f>
        <v>0</v>
      </c>
      <c r="AC258" s="41">
        <f>AB258+U258</f>
        <v>0</v>
      </c>
      <c r="AD258" s="49" t="str">
        <f>A258</f>
        <v>648-PR</v>
      </c>
      <c r="AE258" s="74"/>
    </row>
    <row r="259" spans="1:31" s="31" customFormat="1" ht="49" hidden="1" customHeight="1" x14ac:dyDescent="0.2">
      <c r="A259" s="178" t="s">
        <v>473</v>
      </c>
      <c r="B259" s="178" t="s">
        <v>681</v>
      </c>
      <c r="C259" s="179" t="s">
        <v>77</v>
      </c>
      <c r="D259" s="179" t="s">
        <v>103</v>
      </c>
      <c r="E259" s="180" t="s">
        <v>362</v>
      </c>
      <c r="F259" s="180" t="s">
        <v>479</v>
      </c>
      <c r="G259" s="180" t="s">
        <v>89</v>
      </c>
      <c r="H259" s="220">
        <v>42</v>
      </c>
      <c r="I259" s="33" t="s">
        <v>48</v>
      </c>
      <c r="J259" s="51">
        <v>585</v>
      </c>
      <c r="K259" s="181">
        <v>0</v>
      </c>
      <c r="L259" s="181">
        <v>18</v>
      </c>
      <c r="M259" s="52">
        <f t="shared" si="27"/>
        <v>18</v>
      </c>
      <c r="N259" s="34">
        <f t="shared" si="25"/>
        <v>10530</v>
      </c>
      <c r="O259" s="182">
        <v>28</v>
      </c>
      <c r="P259" s="53">
        <v>17</v>
      </c>
      <c r="Q259" s="71">
        <v>0.4</v>
      </c>
      <c r="R259" s="54">
        <f t="shared" si="24"/>
        <v>190.40000000000003</v>
      </c>
      <c r="S259" s="182">
        <v>150</v>
      </c>
      <c r="T259" s="34">
        <f>(M259*S259)</f>
        <v>2700</v>
      </c>
      <c r="U259" s="34">
        <f>N259+R259+T259</f>
        <v>13420.4</v>
      </c>
      <c r="V259" s="53">
        <f>M259*200</f>
        <v>3600</v>
      </c>
      <c r="W259" s="53">
        <v>1</v>
      </c>
      <c r="X259" s="53">
        <v>170</v>
      </c>
      <c r="Y259" s="52">
        <f t="shared" si="26"/>
        <v>170</v>
      </c>
      <c r="Z259" s="46">
        <v>0</v>
      </c>
      <c r="AA259" s="46"/>
      <c r="AB259" s="34">
        <f>V259+Y259+Z259</f>
        <v>3770</v>
      </c>
      <c r="AC259" s="34">
        <f>AB259+U259</f>
        <v>17190.400000000001</v>
      </c>
      <c r="AD259" s="57" t="str">
        <f>A259</f>
        <v>648-PR</v>
      </c>
      <c r="AE259" s="74"/>
    </row>
    <row r="260" spans="1:31" s="31" customFormat="1" ht="42.75" hidden="1" customHeight="1" x14ac:dyDescent="0.2">
      <c r="A260" s="33" t="s">
        <v>473</v>
      </c>
      <c r="B260" s="33"/>
      <c r="C260" s="28" t="s">
        <v>77</v>
      </c>
      <c r="D260" s="28" t="s">
        <v>103</v>
      </c>
      <c r="E260" s="35" t="s">
        <v>362</v>
      </c>
      <c r="F260" s="35" t="s">
        <v>47</v>
      </c>
      <c r="G260" s="35" t="s">
        <v>452</v>
      </c>
      <c r="H260" s="220">
        <v>42</v>
      </c>
      <c r="I260" s="33" t="s">
        <v>48</v>
      </c>
      <c r="J260" s="51">
        <v>585</v>
      </c>
      <c r="K260" s="52">
        <v>15</v>
      </c>
      <c r="L260" s="52">
        <v>0</v>
      </c>
      <c r="M260" s="52">
        <f t="shared" si="27"/>
        <v>15</v>
      </c>
      <c r="N260" s="34">
        <f t="shared" si="25"/>
        <v>8775</v>
      </c>
      <c r="O260" s="53">
        <v>28</v>
      </c>
      <c r="P260" s="53">
        <v>17</v>
      </c>
      <c r="Q260" s="71">
        <v>0.4</v>
      </c>
      <c r="R260" s="54">
        <f t="shared" si="24"/>
        <v>190.40000000000003</v>
      </c>
      <c r="S260" s="53">
        <v>300</v>
      </c>
      <c r="T260" s="34">
        <f>(M260*S260)</f>
        <v>4500</v>
      </c>
      <c r="U260" s="34">
        <f>N260+R260+T260</f>
        <v>13465.4</v>
      </c>
      <c r="V260" s="53">
        <f>M260*200</f>
        <v>3000</v>
      </c>
      <c r="W260" s="53">
        <v>1</v>
      </c>
      <c r="X260" s="53">
        <v>170</v>
      </c>
      <c r="Y260" s="52">
        <f t="shared" si="26"/>
        <v>170</v>
      </c>
      <c r="Z260" s="46">
        <v>0</v>
      </c>
      <c r="AA260" s="46"/>
      <c r="AB260" s="34">
        <f>V260+Y260+Z260</f>
        <v>3170</v>
      </c>
      <c r="AC260" s="34">
        <f>AB260+U260</f>
        <v>16635.400000000001</v>
      </c>
      <c r="AD260" s="57" t="str">
        <f>A260</f>
        <v>648-PR</v>
      </c>
      <c r="AE260" s="74"/>
    </row>
    <row r="261" spans="1:31" s="31" customFormat="1" ht="42.75" hidden="1" customHeight="1" x14ac:dyDescent="0.2">
      <c r="A261" s="33" t="s">
        <v>473</v>
      </c>
      <c r="B261" s="33" t="s">
        <v>613</v>
      </c>
      <c r="C261" s="28" t="s">
        <v>77</v>
      </c>
      <c r="D261" s="28" t="s">
        <v>103</v>
      </c>
      <c r="E261" s="35" t="s">
        <v>199</v>
      </c>
      <c r="F261" s="35" t="s">
        <v>47</v>
      </c>
      <c r="G261" s="35" t="s">
        <v>452</v>
      </c>
      <c r="H261" s="220">
        <v>42</v>
      </c>
      <c r="I261" s="33" t="s">
        <v>48</v>
      </c>
      <c r="J261" s="51">
        <v>585</v>
      </c>
      <c r="K261" s="52">
        <v>0</v>
      </c>
      <c r="L261" s="52">
        <v>18</v>
      </c>
      <c r="M261" s="52">
        <f t="shared" si="27"/>
        <v>18</v>
      </c>
      <c r="N261" s="34">
        <f t="shared" si="25"/>
        <v>10530</v>
      </c>
      <c r="O261" s="53">
        <v>28</v>
      </c>
      <c r="P261" s="53">
        <v>42</v>
      </c>
      <c r="Q261" s="71">
        <v>0.4</v>
      </c>
      <c r="R261" s="54">
        <f t="shared" si="24"/>
        <v>470.40000000000003</v>
      </c>
      <c r="S261" s="53">
        <v>300</v>
      </c>
      <c r="T261" s="34">
        <f>(M261*S261)</f>
        <v>5400</v>
      </c>
      <c r="U261" s="34">
        <f>N261+R261+T261</f>
        <v>16400.400000000001</v>
      </c>
      <c r="V261" s="53">
        <f>M261*200</f>
        <v>3600</v>
      </c>
      <c r="W261" s="53">
        <v>1</v>
      </c>
      <c r="X261" s="53">
        <v>250</v>
      </c>
      <c r="Y261" s="52">
        <f t="shared" si="26"/>
        <v>250</v>
      </c>
      <c r="Z261" s="46">
        <v>0</v>
      </c>
      <c r="AA261" s="46"/>
      <c r="AB261" s="34">
        <f>V261+Y261+Z261</f>
        <v>3850</v>
      </c>
      <c r="AC261" s="34">
        <f>AB261+U261</f>
        <v>20250.400000000001</v>
      </c>
      <c r="AD261" s="57" t="str">
        <f>A261</f>
        <v>648-PR</v>
      </c>
      <c r="AE261" s="74"/>
    </row>
    <row r="262" spans="1:31" s="31" customFormat="1" ht="34.5" hidden="1" customHeight="1" x14ac:dyDescent="0.2">
      <c r="A262" s="33" t="s">
        <v>473</v>
      </c>
      <c r="B262" s="33" t="s">
        <v>32</v>
      </c>
      <c r="C262" s="28" t="s">
        <v>77</v>
      </c>
      <c r="D262" s="28" t="s">
        <v>103</v>
      </c>
      <c r="E262" s="35" t="s">
        <v>455</v>
      </c>
      <c r="F262" s="35" t="s">
        <v>52</v>
      </c>
      <c r="G262" s="35" t="s">
        <v>89</v>
      </c>
      <c r="H262" s="220">
        <v>42</v>
      </c>
      <c r="I262" s="33" t="s">
        <v>48</v>
      </c>
      <c r="J262" s="51">
        <v>585</v>
      </c>
      <c r="K262" s="52">
        <v>0</v>
      </c>
      <c r="L262" s="52">
        <v>18</v>
      </c>
      <c r="M262" s="52">
        <f t="shared" si="27"/>
        <v>18</v>
      </c>
      <c r="N262" s="34">
        <f t="shared" si="25"/>
        <v>10530</v>
      </c>
      <c r="O262" s="53">
        <v>28</v>
      </c>
      <c r="P262" s="53">
        <v>51</v>
      </c>
      <c r="Q262" s="71">
        <v>0.4</v>
      </c>
      <c r="R262" s="54">
        <f t="shared" ref="R262:R332" si="28">SUM(P262*Q262*O262)</f>
        <v>571.20000000000005</v>
      </c>
      <c r="S262" s="53">
        <v>150</v>
      </c>
      <c r="T262" s="34">
        <f>(M262*S262)</f>
        <v>2700</v>
      </c>
      <c r="U262" s="34">
        <f>N262+R262+T262</f>
        <v>13801.2</v>
      </c>
      <c r="V262" s="53">
        <f>M262*200</f>
        <v>3600</v>
      </c>
      <c r="W262" s="53">
        <v>1</v>
      </c>
      <c r="X262" s="53">
        <v>215</v>
      </c>
      <c r="Y262" s="52">
        <f t="shared" si="26"/>
        <v>215</v>
      </c>
      <c r="Z262" s="46">
        <v>0</v>
      </c>
      <c r="AA262" s="46"/>
      <c r="AB262" s="34">
        <f>V262+Y262+Z262</f>
        <v>3815</v>
      </c>
      <c r="AC262" s="34">
        <f>AB262+U262</f>
        <v>17616.2</v>
      </c>
      <c r="AD262" s="57" t="str">
        <f>A262</f>
        <v>648-PR</v>
      </c>
      <c r="AE262" s="74" t="s">
        <v>484</v>
      </c>
    </row>
    <row r="263" spans="1:31" s="31" customFormat="1" ht="30.75" hidden="1" customHeight="1" x14ac:dyDescent="0.2">
      <c r="A263" s="33" t="s">
        <v>473</v>
      </c>
      <c r="B263" s="33"/>
      <c r="C263" s="28" t="s">
        <v>77</v>
      </c>
      <c r="D263" s="28" t="s">
        <v>103</v>
      </c>
      <c r="E263" s="35" t="s">
        <v>406</v>
      </c>
      <c r="F263" s="35" t="s">
        <v>52</v>
      </c>
      <c r="G263" s="35" t="s">
        <v>480</v>
      </c>
      <c r="H263" s="220">
        <v>42</v>
      </c>
      <c r="I263" s="33" t="s">
        <v>48</v>
      </c>
      <c r="J263" s="51">
        <v>585</v>
      </c>
      <c r="K263" s="52">
        <v>0</v>
      </c>
      <c r="L263" s="52">
        <v>17</v>
      </c>
      <c r="M263" s="52">
        <f t="shared" si="27"/>
        <v>17</v>
      </c>
      <c r="N263" s="34">
        <f t="shared" si="25"/>
        <v>9945</v>
      </c>
      <c r="O263" s="53">
        <v>28</v>
      </c>
      <c r="P263" s="53">
        <v>12</v>
      </c>
      <c r="Q263" s="71">
        <v>0.4</v>
      </c>
      <c r="R263" s="54">
        <f t="shared" si="28"/>
        <v>134.40000000000003</v>
      </c>
      <c r="S263" s="53">
        <v>300</v>
      </c>
      <c r="T263" s="34">
        <f>(M263*S263)</f>
        <v>5100</v>
      </c>
      <c r="U263" s="34">
        <f>N263+R263+T263</f>
        <v>15179.4</v>
      </c>
      <c r="V263" s="53">
        <f>M263*200</f>
        <v>3400</v>
      </c>
      <c r="W263" s="53">
        <v>1</v>
      </c>
      <c r="X263" s="53">
        <v>148</v>
      </c>
      <c r="Y263" s="52">
        <f t="shared" si="26"/>
        <v>148</v>
      </c>
      <c r="Z263" s="46">
        <v>0</v>
      </c>
      <c r="AA263" s="46"/>
      <c r="AB263" s="34">
        <f>V263+Y263+Z263</f>
        <v>3548</v>
      </c>
      <c r="AC263" s="34">
        <f>AB263+U263</f>
        <v>18727.400000000001</v>
      </c>
      <c r="AD263" s="57" t="str">
        <f>A263</f>
        <v>648-PR</v>
      </c>
      <c r="AE263" s="74"/>
    </row>
    <row r="264" spans="1:31" s="31" customFormat="1" ht="38" hidden="1" customHeight="1" x14ac:dyDescent="0.2">
      <c r="A264" s="33" t="s">
        <v>473</v>
      </c>
      <c r="B264" s="33" t="s">
        <v>654</v>
      </c>
      <c r="C264" s="28" t="s">
        <v>77</v>
      </c>
      <c r="D264" s="28" t="s">
        <v>103</v>
      </c>
      <c r="E264" s="35" t="s">
        <v>181</v>
      </c>
      <c r="F264" s="35" t="s">
        <v>52</v>
      </c>
      <c r="G264" s="35" t="s">
        <v>89</v>
      </c>
      <c r="H264" s="220">
        <v>42</v>
      </c>
      <c r="I264" s="33" t="s">
        <v>48</v>
      </c>
      <c r="J264" s="51">
        <v>585</v>
      </c>
      <c r="K264" s="52">
        <v>15</v>
      </c>
      <c r="L264" s="52">
        <v>0</v>
      </c>
      <c r="M264" s="52">
        <f t="shared" si="27"/>
        <v>15</v>
      </c>
      <c r="N264" s="34">
        <f t="shared" si="25"/>
        <v>8775</v>
      </c>
      <c r="O264" s="53">
        <v>28</v>
      </c>
      <c r="P264" s="53">
        <v>36</v>
      </c>
      <c r="Q264" s="71">
        <v>0.4</v>
      </c>
      <c r="R264" s="54">
        <f t="shared" si="28"/>
        <v>403.2</v>
      </c>
      <c r="S264" s="53">
        <v>150</v>
      </c>
      <c r="T264" s="34">
        <f>(M264*S264)</f>
        <v>2250</v>
      </c>
      <c r="U264" s="34">
        <f>N264+R264+T264</f>
        <v>11428.2</v>
      </c>
      <c r="V264" s="53">
        <f>M264*200</f>
        <v>3000</v>
      </c>
      <c r="W264" s="53">
        <v>1</v>
      </c>
      <c r="X264" s="53">
        <v>215</v>
      </c>
      <c r="Y264" s="52">
        <f t="shared" si="26"/>
        <v>215</v>
      </c>
      <c r="Z264" s="46">
        <v>0</v>
      </c>
      <c r="AA264" s="46"/>
      <c r="AB264" s="34">
        <f>V264+Y264+Z264</f>
        <v>3215</v>
      </c>
      <c r="AC264" s="34">
        <f>AB264+U264</f>
        <v>14643.2</v>
      </c>
      <c r="AD264" s="57" t="str">
        <f>A264</f>
        <v>648-PR</v>
      </c>
      <c r="AE264" s="74" t="s">
        <v>487</v>
      </c>
    </row>
    <row r="265" spans="1:31" s="31" customFormat="1" ht="37.5" hidden="1" customHeight="1" x14ac:dyDescent="0.2">
      <c r="A265" s="33" t="s">
        <v>473</v>
      </c>
      <c r="B265" s="33"/>
      <c r="C265" s="28" t="s">
        <v>77</v>
      </c>
      <c r="D265" s="28" t="s">
        <v>103</v>
      </c>
      <c r="E265" s="35" t="s">
        <v>192</v>
      </c>
      <c r="F265" s="35" t="s">
        <v>479</v>
      </c>
      <c r="G265" s="35" t="s">
        <v>89</v>
      </c>
      <c r="H265" s="220">
        <v>42</v>
      </c>
      <c r="I265" s="33" t="s">
        <v>48</v>
      </c>
      <c r="J265" s="51">
        <v>585</v>
      </c>
      <c r="K265" s="52">
        <v>15</v>
      </c>
      <c r="L265" s="52">
        <v>0</v>
      </c>
      <c r="M265" s="52">
        <f t="shared" si="27"/>
        <v>15</v>
      </c>
      <c r="N265" s="34">
        <f t="shared" si="25"/>
        <v>8775</v>
      </c>
      <c r="O265" s="53">
        <v>28</v>
      </c>
      <c r="P265" s="53">
        <v>13</v>
      </c>
      <c r="Q265" s="71">
        <v>0.4</v>
      </c>
      <c r="R265" s="54">
        <f t="shared" si="28"/>
        <v>145.6</v>
      </c>
      <c r="S265" s="53">
        <v>150</v>
      </c>
      <c r="T265" s="34">
        <f>(M265*S265)</f>
        <v>2250</v>
      </c>
      <c r="U265" s="34">
        <f>N265+R265+T265</f>
        <v>11170.6</v>
      </c>
      <c r="V265" s="53">
        <f>M265*200</f>
        <v>3000</v>
      </c>
      <c r="W265" s="53">
        <v>1</v>
      </c>
      <c r="X265" s="53">
        <v>165</v>
      </c>
      <c r="Y265" s="52">
        <f t="shared" si="26"/>
        <v>165</v>
      </c>
      <c r="Z265" s="46">
        <v>0</v>
      </c>
      <c r="AA265" s="46"/>
      <c r="AB265" s="34">
        <f>V265+Y265+Z265</f>
        <v>3165</v>
      </c>
      <c r="AC265" s="34">
        <f>AB265+U265</f>
        <v>14335.6</v>
      </c>
      <c r="AD265" s="57" t="str">
        <f>A265</f>
        <v>648-PR</v>
      </c>
      <c r="AE265" s="74"/>
    </row>
    <row r="266" spans="1:31" s="31" customFormat="1" ht="37" hidden="1" x14ac:dyDescent="0.2">
      <c r="A266" s="33" t="s">
        <v>473</v>
      </c>
      <c r="B266" s="33" t="s">
        <v>641</v>
      </c>
      <c r="C266" s="28" t="s">
        <v>77</v>
      </c>
      <c r="D266" s="28" t="s">
        <v>103</v>
      </c>
      <c r="E266" s="35" t="s">
        <v>181</v>
      </c>
      <c r="F266" s="35" t="s">
        <v>479</v>
      </c>
      <c r="G266" s="35" t="s">
        <v>474</v>
      </c>
      <c r="H266" s="220">
        <v>42</v>
      </c>
      <c r="I266" s="33" t="s">
        <v>48</v>
      </c>
      <c r="J266" s="51">
        <v>585</v>
      </c>
      <c r="K266" s="52">
        <v>17</v>
      </c>
      <c r="L266" s="52">
        <v>0</v>
      </c>
      <c r="M266" s="52">
        <f t="shared" si="27"/>
        <v>17</v>
      </c>
      <c r="N266" s="34">
        <f t="shared" si="25"/>
        <v>9945</v>
      </c>
      <c r="O266" s="53">
        <v>28</v>
      </c>
      <c r="P266" s="53">
        <v>36</v>
      </c>
      <c r="Q266" s="71">
        <v>0.4</v>
      </c>
      <c r="R266" s="54">
        <f t="shared" si="28"/>
        <v>403.2</v>
      </c>
      <c r="S266" s="53">
        <v>150</v>
      </c>
      <c r="T266" s="34">
        <f>(M266*S266)</f>
        <v>2550</v>
      </c>
      <c r="U266" s="34">
        <f>N266+R266+T266</f>
        <v>12898.2</v>
      </c>
      <c r="V266" s="53">
        <f>M266*200</f>
        <v>3400</v>
      </c>
      <c r="W266" s="53">
        <v>1</v>
      </c>
      <c r="X266" s="53">
        <v>215</v>
      </c>
      <c r="Y266" s="52">
        <f t="shared" si="26"/>
        <v>215</v>
      </c>
      <c r="Z266" s="46">
        <v>0</v>
      </c>
      <c r="AA266" s="46"/>
      <c r="AB266" s="34">
        <f>V266+Y266+Z266</f>
        <v>3615</v>
      </c>
      <c r="AC266" s="34">
        <f>AB266+U266</f>
        <v>16513.2</v>
      </c>
      <c r="AD266" s="57" t="str">
        <f>A266</f>
        <v>648-PR</v>
      </c>
      <c r="AE266" s="74"/>
    </row>
    <row r="267" spans="1:31" s="31" customFormat="1" ht="37" hidden="1" x14ac:dyDescent="0.2">
      <c r="A267" s="33" t="s">
        <v>473</v>
      </c>
      <c r="B267" s="33" t="s">
        <v>642</v>
      </c>
      <c r="C267" s="28" t="s">
        <v>77</v>
      </c>
      <c r="D267" s="28" t="s">
        <v>103</v>
      </c>
      <c r="E267" s="35" t="s">
        <v>181</v>
      </c>
      <c r="F267" s="35" t="s">
        <v>479</v>
      </c>
      <c r="G267" s="35" t="s">
        <v>474</v>
      </c>
      <c r="H267" s="220">
        <v>42</v>
      </c>
      <c r="I267" s="33" t="s">
        <v>48</v>
      </c>
      <c r="J267" s="51">
        <v>585</v>
      </c>
      <c r="K267" s="52">
        <v>0</v>
      </c>
      <c r="L267" s="52">
        <v>22</v>
      </c>
      <c r="M267" s="52">
        <f t="shared" si="27"/>
        <v>22</v>
      </c>
      <c r="N267" s="34">
        <f t="shared" ref="N267:N330" si="29">(J267*M267)</f>
        <v>12870</v>
      </c>
      <c r="O267" s="53">
        <v>28</v>
      </c>
      <c r="P267" s="53">
        <v>36</v>
      </c>
      <c r="Q267" s="71">
        <v>0.4</v>
      </c>
      <c r="R267" s="54">
        <f t="shared" si="28"/>
        <v>403.2</v>
      </c>
      <c r="S267" s="53">
        <v>150</v>
      </c>
      <c r="T267" s="34">
        <f>(M267*S267)</f>
        <v>3300</v>
      </c>
      <c r="U267" s="34">
        <f>N267+R267+T267</f>
        <v>16573.2</v>
      </c>
      <c r="V267" s="53">
        <f>M267*200</f>
        <v>4400</v>
      </c>
      <c r="W267" s="53">
        <v>1</v>
      </c>
      <c r="X267" s="53">
        <v>215</v>
      </c>
      <c r="Y267" s="52">
        <f t="shared" ref="Y267:Y330" si="30">SUM(X267*W267)</f>
        <v>215</v>
      </c>
      <c r="Z267" s="46">
        <v>0</v>
      </c>
      <c r="AA267" s="46"/>
      <c r="AB267" s="34">
        <f>V267+Y267+Z267</f>
        <v>4615</v>
      </c>
      <c r="AC267" s="34">
        <f>AB267+U267</f>
        <v>21188.2</v>
      </c>
      <c r="AD267" s="57" t="str">
        <f>A267</f>
        <v>648-PR</v>
      </c>
      <c r="AE267" s="74"/>
    </row>
    <row r="268" spans="1:31" s="31" customFormat="1" ht="40.5" hidden="1" customHeight="1" x14ac:dyDescent="0.2">
      <c r="A268" s="33" t="s">
        <v>473</v>
      </c>
      <c r="B268" s="33" t="s">
        <v>659</v>
      </c>
      <c r="C268" s="28" t="s">
        <v>77</v>
      </c>
      <c r="D268" s="28" t="s">
        <v>108</v>
      </c>
      <c r="E268" s="35" t="s">
        <v>204</v>
      </c>
      <c r="F268" s="35" t="s">
        <v>52</v>
      </c>
      <c r="G268" s="35" t="s">
        <v>480</v>
      </c>
      <c r="H268" s="220">
        <v>42</v>
      </c>
      <c r="I268" s="33" t="s">
        <v>48</v>
      </c>
      <c r="J268" s="51">
        <v>585</v>
      </c>
      <c r="K268" s="52">
        <v>0</v>
      </c>
      <c r="L268" s="52">
        <v>15</v>
      </c>
      <c r="M268" s="52">
        <f t="shared" si="27"/>
        <v>15</v>
      </c>
      <c r="N268" s="34">
        <f t="shared" si="29"/>
        <v>8775</v>
      </c>
      <c r="O268" s="53">
        <v>28</v>
      </c>
      <c r="P268" s="53">
        <v>26</v>
      </c>
      <c r="Q268" s="71">
        <v>0.4</v>
      </c>
      <c r="R268" s="71">
        <f t="shared" si="28"/>
        <v>291.2</v>
      </c>
      <c r="S268" s="53">
        <v>300</v>
      </c>
      <c r="T268" s="34">
        <f>(M268*S268)</f>
        <v>4500</v>
      </c>
      <c r="U268" s="34">
        <f>N268+R268+T268</f>
        <v>13566.2</v>
      </c>
      <c r="V268" s="53">
        <f>M268*200</f>
        <v>3000</v>
      </c>
      <c r="W268" s="53">
        <v>1</v>
      </c>
      <c r="X268" s="53">
        <v>170</v>
      </c>
      <c r="Y268" s="52">
        <f t="shared" si="30"/>
        <v>170</v>
      </c>
      <c r="Z268" s="46">
        <v>0</v>
      </c>
      <c r="AA268" s="46"/>
      <c r="AB268" s="34">
        <f>V268+Y268+Z268</f>
        <v>3170</v>
      </c>
      <c r="AC268" s="34">
        <f>AB268+U268</f>
        <v>16736.2</v>
      </c>
      <c r="AD268" s="57" t="str">
        <f>A268</f>
        <v>648-PR</v>
      </c>
      <c r="AE268" s="74"/>
    </row>
    <row r="269" spans="1:31" s="31" customFormat="1" ht="35.5" hidden="1" customHeight="1" x14ac:dyDescent="0.2">
      <c r="A269" s="33" t="s">
        <v>473</v>
      </c>
      <c r="B269" s="33"/>
      <c r="C269" s="28" t="s">
        <v>77</v>
      </c>
      <c r="D269" s="28" t="s">
        <v>108</v>
      </c>
      <c r="E269" s="35" t="s">
        <v>204</v>
      </c>
      <c r="F269" s="35" t="s">
        <v>52</v>
      </c>
      <c r="G269" s="35" t="s">
        <v>491</v>
      </c>
      <c r="H269" s="220">
        <v>56</v>
      </c>
      <c r="I269" s="33" t="s">
        <v>48</v>
      </c>
      <c r="J269" s="51">
        <v>585</v>
      </c>
      <c r="K269" s="52">
        <v>18</v>
      </c>
      <c r="L269" s="52">
        <v>0</v>
      </c>
      <c r="M269" s="52">
        <f t="shared" si="27"/>
        <v>18</v>
      </c>
      <c r="N269" s="34">
        <f t="shared" si="29"/>
        <v>10530</v>
      </c>
      <c r="O269" s="53">
        <v>28</v>
      </c>
      <c r="P269" s="53">
        <v>26</v>
      </c>
      <c r="Q269" s="71">
        <v>0.4</v>
      </c>
      <c r="R269" s="71">
        <f t="shared" si="28"/>
        <v>291.2</v>
      </c>
      <c r="S269" s="53">
        <v>300</v>
      </c>
      <c r="T269" s="34">
        <f>(M269*S269)</f>
        <v>5400</v>
      </c>
      <c r="U269" s="34">
        <f>N269+R269+T269</f>
        <v>16221.2</v>
      </c>
      <c r="V269" s="53">
        <f>M269*200</f>
        <v>3600</v>
      </c>
      <c r="W269" s="53">
        <v>1</v>
      </c>
      <c r="X269" s="53">
        <v>170</v>
      </c>
      <c r="Y269" s="52">
        <f t="shared" si="30"/>
        <v>170</v>
      </c>
      <c r="Z269" s="46">
        <v>0</v>
      </c>
      <c r="AA269" s="46"/>
      <c r="AB269" s="34">
        <f>V269+Y269+Z269</f>
        <v>3770</v>
      </c>
      <c r="AC269" s="34">
        <f>AB269+U269</f>
        <v>19991.2</v>
      </c>
      <c r="AD269" s="57" t="str">
        <f>A269</f>
        <v>648-PR</v>
      </c>
      <c r="AE269" s="74"/>
    </row>
    <row r="270" spans="1:31" s="31" customFormat="1" ht="39" hidden="1" customHeight="1" x14ac:dyDescent="0.2">
      <c r="A270" s="178" t="s">
        <v>473</v>
      </c>
      <c r="B270" s="178" t="s">
        <v>748</v>
      </c>
      <c r="C270" s="179" t="s">
        <v>77</v>
      </c>
      <c r="D270" s="179" t="s">
        <v>108</v>
      </c>
      <c r="E270" s="180" t="s">
        <v>493</v>
      </c>
      <c r="F270" s="180" t="s">
        <v>52</v>
      </c>
      <c r="G270" s="180" t="s">
        <v>491</v>
      </c>
      <c r="H270" s="220">
        <v>56</v>
      </c>
      <c r="I270" s="33" t="s">
        <v>48</v>
      </c>
      <c r="J270" s="51">
        <v>585</v>
      </c>
      <c r="K270" s="52">
        <v>0</v>
      </c>
      <c r="L270" s="52">
        <v>0</v>
      </c>
      <c r="M270" s="52">
        <f t="shared" si="27"/>
        <v>0</v>
      </c>
      <c r="N270" s="34">
        <f t="shared" si="29"/>
        <v>0</v>
      </c>
      <c r="O270" s="53">
        <v>0</v>
      </c>
      <c r="P270" s="53">
        <v>10</v>
      </c>
      <c r="Q270" s="71">
        <v>0.4</v>
      </c>
      <c r="R270" s="71">
        <f t="shared" si="28"/>
        <v>0</v>
      </c>
      <c r="S270" s="53">
        <v>0</v>
      </c>
      <c r="T270" s="34">
        <f>(M270*S270)</f>
        <v>0</v>
      </c>
      <c r="U270" s="34">
        <f>N270+R270+T270</f>
        <v>0</v>
      </c>
      <c r="V270" s="53">
        <f>M270*200</f>
        <v>0</v>
      </c>
      <c r="W270" s="53">
        <v>0</v>
      </c>
      <c r="X270" s="53">
        <v>175</v>
      </c>
      <c r="Y270" s="52">
        <f t="shared" si="30"/>
        <v>0</v>
      </c>
      <c r="Z270" s="46">
        <v>0</v>
      </c>
      <c r="AA270" s="46"/>
      <c r="AB270" s="34">
        <f>V270+Y270+Z270</f>
        <v>0</v>
      </c>
      <c r="AC270" s="34">
        <f>AB270+U270</f>
        <v>0</v>
      </c>
      <c r="AD270" s="57" t="str">
        <f>A270</f>
        <v>648-PR</v>
      </c>
      <c r="AE270" s="74"/>
    </row>
    <row r="271" spans="1:31" s="31" customFormat="1" ht="50" hidden="1" customHeight="1" x14ac:dyDescent="0.2">
      <c r="A271" s="178" t="s">
        <v>473</v>
      </c>
      <c r="B271" s="178" t="s">
        <v>679</v>
      </c>
      <c r="C271" s="179" t="s">
        <v>77</v>
      </c>
      <c r="D271" s="179" t="s">
        <v>108</v>
      </c>
      <c r="E271" s="180" t="s">
        <v>368</v>
      </c>
      <c r="F271" s="180" t="s">
        <v>479</v>
      </c>
      <c r="G271" s="180" t="s">
        <v>491</v>
      </c>
      <c r="H271" s="220">
        <v>56</v>
      </c>
      <c r="I271" s="33" t="s">
        <v>48</v>
      </c>
      <c r="J271" s="51">
        <v>585</v>
      </c>
      <c r="K271" s="181">
        <v>20</v>
      </c>
      <c r="L271" s="181">
        <v>0</v>
      </c>
      <c r="M271" s="52">
        <f t="shared" si="27"/>
        <v>20</v>
      </c>
      <c r="N271" s="34">
        <f t="shared" si="29"/>
        <v>11700</v>
      </c>
      <c r="O271" s="53">
        <v>36</v>
      </c>
      <c r="P271" s="53">
        <v>68</v>
      </c>
      <c r="Q271" s="71">
        <v>0.4</v>
      </c>
      <c r="R271" s="71">
        <f t="shared" si="28"/>
        <v>979.2</v>
      </c>
      <c r="S271" s="53">
        <v>300</v>
      </c>
      <c r="T271" s="34">
        <f>(M271*S271)</f>
        <v>6000</v>
      </c>
      <c r="U271" s="34">
        <f>N271+R271+T271</f>
        <v>18679.2</v>
      </c>
      <c r="V271" s="53">
        <f>M271*200</f>
        <v>4000</v>
      </c>
      <c r="W271" s="53">
        <v>1</v>
      </c>
      <c r="X271" s="53">
        <v>200</v>
      </c>
      <c r="Y271" s="52">
        <f t="shared" si="30"/>
        <v>200</v>
      </c>
      <c r="Z271" s="46">
        <v>0</v>
      </c>
      <c r="AA271" s="46"/>
      <c r="AB271" s="34">
        <f>V271+Y271+Z271</f>
        <v>4200</v>
      </c>
      <c r="AC271" s="34">
        <f>AB271+U271</f>
        <v>22879.200000000001</v>
      </c>
      <c r="AD271" s="57" t="str">
        <f>A271</f>
        <v>648-PR</v>
      </c>
      <c r="AE271" s="74"/>
    </row>
    <row r="272" spans="1:31" s="31" customFormat="1" ht="39" hidden="1" customHeight="1" x14ac:dyDescent="0.2">
      <c r="A272" s="178" t="s">
        <v>473</v>
      </c>
      <c r="B272" s="178" t="s">
        <v>656</v>
      </c>
      <c r="C272" s="28" t="s">
        <v>77</v>
      </c>
      <c r="D272" s="28" t="s">
        <v>108</v>
      </c>
      <c r="E272" s="35" t="s">
        <v>438</v>
      </c>
      <c r="F272" s="180" t="s">
        <v>264</v>
      </c>
      <c r="G272" s="35" t="s">
        <v>480</v>
      </c>
      <c r="H272" s="220">
        <v>42</v>
      </c>
      <c r="I272" s="33" t="s">
        <v>335</v>
      </c>
      <c r="J272" s="51">
        <v>585</v>
      </c>
      <c r="K272" s="52">
        <v>17</v>
      </c>
      <c r="L272" s="52">
        <v>0</v>
      </c>
      <c r="M272" s="52">
        <f t="shared" si="27"/>
        <v>17</v>
      </c>
      <c r="N272" s="34">
        <f t="shared" si="29"/>
        <v>9945</v>
      </c>
      <c r="O272" s="53">
        <v>18</v>
      </c>
      <c r="P272" s="53">
        <v>15</v>
      </c>
      <c r="Q272" s="71">
        <v>0.4</v>
      </c>
      <c r="R272" s="71">
        <f t="shared" si="28"/>
        <v>108</v>
      </c>
      <c r="S272" s="53">
        <v>300</v>
      </c>
      <c r="T272" s="34">
        <f>(M272*S272)</f>
        <v>5100</v>
      </c>
      <c r="U272" s="34">
        <f>N272+R272+T272</f>
        <v>15153</v>
      </c>
      <c r="V272" s="53">
        <f>M272*200</f>
        <v>3400</v>
      </c>
      <c r="W272" s="53">
        <v>1</v>
      </c>
      <c r="X272" s="53">
        <v>250</v>
      </c>
      <c r="Y272" s="52">
        <f t="shared" si="30"/>
        <v>250</v>
      </c>
      <c r="Z272" s="46"/>
      <c r="AA272" s="46"/>
      <c r="AB272" s="34">
        <f>V272+Y272+Z272</f>
        <v>3650</v>
      </c>
      <c r="AC272" s="34">
        <f>AB272+U272</f>
        <v>18803</v>
      </c>
      <c r="AD272" s="57" t="str">
        <f>A272</f>
        <v>648-PR</v>
      </c>
      <c r="AE272" s="74"/>
    </row>
    <row r="273" spans="1:31" s="31" customFormat="1" ht="43" hidden="1" customHeight="1" x14ac:dyDescent="0.2">
      <c r="A273" s="178" t="s">
        <v>473</v>
      </c>
      <c r="B273" s="178" t="s">
        <v>753</v>
      </c>
      <c r="C273" s="179" t="s">
        <v>77</v>
      </c>
      <c r="D273" s="179" t="s">
        <v>108</v>
      </c>
      <c r="E273" s="180" t="s">
        <v>111</v>
      </c>
      <c r="F273" s="180" t="s">
        <v>754</v>
      </c>
      <c r="G273" s="180" t="s">
        <v>500</v>
      </c>
      <c r="H273" s="220">
        <v>56</v>
      </c>
      <c r="I273" s="33" t="s">
        <v>48</v>
      </c>
      <c r="J273" s="51">
        <v>585</v>
      </c>
      <c r="K273" s="52">
        <v>0</v>
      </c>
      <c r="L273" s="52">
        <v>20</v>
      </c>
      <c r="M273" s="52">
        <f t="shared" si="27"/>
        <v>20</v>
      </c>
      <c r="N273" s="34">
        <f t="shared" si="29"/>
        <v>11700</v>
      </c>
      <c r="O273" s="53">
        <v>28</v>
      </c>
      <c r="P273" s="53">
        <v>24</v>
      </c>
      <c r="Q273" s="71">
        <v>0.4</v>
      </c>
      <c r="R273" s="71">
        <f t="shared" si="28"/>
        <v>268.80000000000007</v>
      </c>
      <c r="S273" s="53">
        <v>100</v>
      </c>
      <c r="T273" s="34">
        <f>(M273*S273)</f>
        <v>2000</v>
      </c>
      <c r="U273" s="34">
        <f>N273+R273+T273</f>
        <v>13968.8</v>
      </c>
      <c r="V273" s="53">
        <f>M273*200</f>
        <v>4000</v>
      </c>
      <c r="W273" s="53">
        <v>1</v>
      </c>
      <c r="X273" s="53">
        <v>225</v>
      </c>
      <c r="Y273" s="52">
        <f t="shared" si="30"/>
        <v>225</v>
      </c>
      <c r="Z273" s="46"/>
      <c r="AA273" s="46"/>
      <c r="AB273" s="34">
        <f>V273+Y273+Z273</f>
        <v>4225</v>
      </c>
      <c r="AC273" s="34">
        <f>AB273+U273</f>
        <v>18193.8</v>
      </c>
      <c r="AD273" s="57" t="str">
        <f>A273</f>
        <v>648-PR</v>
      </c>
      <c r="AE273" s="74"/>
    </row>
    <row r="274" spans="1:31" s="36" customFormat="1" ht="30" customHeight="1" x14ac:dyDescent="0.2">
      <c r="A274" s="178" t="s">
        <v>473</v>
      </c>
      <c r="B274" s="178" t="s">
        <v>744</v>
      </c>
      <c r="C274" s="179" t="s">
        <v>77</v>
      </c>
      <c r="D274" s="179" t="s">
        <v>45</v>
      </c>
      <c r="E274" s="180" t="s">
        <v>261</v>
      </c>
      <c r="F274" s="180" t="s">
        <v>88</v>
      </c>
      <c r="G274" s="180" t="s">
        <v>89</v>
      </c>
      <c r="H274" s="220">
        <v>42</v>
      </c>
      <c r="I274" s="33" t="s">
        <v>172</v>
      </c>
      <c r="J274" s="51">
        <v>585</v>
      </c>
      <c r="K274" s="52">
        <v>0</v>
      </c>
      <c r="L274" s="52">
        <v>0</v>
      </c>
      <c r="M274" s="52">
        <f t="shared" si="27"/>
        <v>0</v>
      </c>
      <c r="N274" s="34">
        <f t="shared" si="29"/>
        <v>0</v>
      </c>
      <c r="O274" s="53">
        <v>0</v>
      </c>
      <c r="P274" s="53">
        <v>42</v>
      </c>
      <c r="Q274" s="71">
        <v>0.4</v>
      </c>
      <c r="R274" s="71">
        <f t="shared" si="28"/>
        <v>0</v>
      </c>
      <c r="S274" s="53">
        <v>0</v>
      </c>
      <c r="T274" s="34">
        <f>(M274*S274)</f>
        <v>0</v>
      </c>
      <c r="U274" s="34">
        <f>N274+R274+T274</f>
        <v>0</v>
      </c>
      <c r="V274" s="53">
        <f>M274*200</f>
        <v>0</v>
      </c>
      <c r="W274" s="53">
        <v>0</v>
      </c>
      <c r="X274" s="53">
        <v>363</v>
      </c>
      <c r="Y274" s="52">
        <f t="shared" si="30"/>
        <v>0</v>
      </c>
      <c r="Z274" s="46">
        <v>0</v>
      </c>
      <c r="AA274" s="46"/>
      <c r="AB274" s="276">
        <f>V274+Y274+Z274</f>
        <v>0</v>
      </c>
      <c r="AC274" s="34">
        <f>AB274+U274</f>
        <v>0</v>
      </c>
      <c r="AD274" s="57" t="str">
        <f>A274</f>
        <v>648-PR</v>
      </c>
      <c r="AE274" s="74"/>
    </row>
    <row r="275" spans="1:31" s="36" customFormat="1" ht="44" customHeight="1" x14ac:dyDescent="0.2">
      <c r="A275" s="178" t="s">
        <v>473</v>
      </c>
      <c r="B275" s="178" t="s">
        <v>711</v>
      </c>
      <c r="C275" s="179" t="s">
        <v>77</v>
      </c>
      <c r="D275" s="179" t="s">
        <v>45</v>
      </c>
      <c r="E275" s="180" t="s">
        <v>261</v>
      </c>
      <c r="F275" s="180" t="s">
        <v>498</v>
      </c>
      <c r="G275" s="180" t="s">
        <v>93</v>
      </c>
      <c r="H275" s="220">
        <v>42</v>
      </c>
      <c r="I275" s="33" t="s">
        <v>37</v>
      </c>
      <c r="J275" s="51">
        <v>1200</v>
      </c>
      <c r="K275" s="52">
        <v>18</v>
      </c>
      <c r="L275" s="181">
        <v>20</v>
      </c>
      <c r="M275" s="52">
        <f t="shared" si="27"/>
        <v>38</v>
      </c>
      <c r="N275" s="34">
        <f t="shared" si="29"/>
        <v>45600</v>
      </c>
      <c r="O275" s="53">
        <v>0</v>
      </c>
      <c r="P275" s="53">
        <v>42</v>
      </c>
      <c r="Q275" s="71">
        <v>0.4</v>
      </c>
      <c r="R275" s="71">
        <f t="shared" si="28"/>
        <v>0</v>
      </c>
      <c r="S275" s="53">
        <v>0</v>
      </c>
      <c r="T275" s="34">
        <f>(M275*S275)</f>
        <v>0</v>
      </c>
      <c r="U275" s="34">
        <f>N275+R275+T275</f>
        <v>45600</v>
      </c>
      <c r="V275" s="53">
        <f>M275*200</f>
        <v>7600</v>
      </c>
      <c r="W275" s="182">
        <v>28</v>
      </c>
      <c r="X275" s="53">
        <v>363</v>
      </c>
      <c r="Y275" s="52">
        <f t="shared" si="30"/>
        <v>10164</v>
      </c>
      <c r="Z275" s="46">
        <v>0</v>
      </c>
      <c r="AA275" s="46"/>
      <c r="AB275" s="276">
        <f>V275+Y275+Z275</f>
        <v>17764</v>
      </c>
      <c r="AC275" s="34">
        <f>AB275+U275</f>
        <v>63364</v>
      </c>
      <c r="AD275" s="57" t="str">
        <f>A275</f>
        <v>648-PR</v>
      </c>
      <c r="AE275" s="74"/>
    </row>
    <row r="276" spans="1:31" s="36" customFormat="1" ht="36" customHeight="1" x14ac:dyDescent="0.2">
      <c r="A276" s="178" t="s">
        <v>473</v>
      </c>
      <c r="B276" s="178" t="s">
        <v>683</v>
      </c>
      <c r="C276" s="179" t="s">
        <v>77</v>
      </c>
      <c r="D276" s="179" t="s">
        <v>45</v>
      </c>
      <c r="E276" s="180" t="s">
        <v>310</v>
      </c>
      <c r="F276" s="180" t="s">
        <v>499</v>
      </c>
      <c r="G276" s="180" t="s">
        <v>500</v>
      </c>
      <c r="H276" s="220">
        <v>56</v>
      </c>
      <c r="I276" s="33" t="s">
        <v>48</v>
      </c>
      <c r="J276" s="51">
        <v>585</v>
      </c>
      <c r="K276" s="181">
        <v>20</v>
      </c>
      <c r="L276" s="181">
        <v>0</v>
      </c>
      <c r="M276" s="52">
        <f t="shared" si="27"/>
        <v>20</v>
      </c>
      <c r="N276" s="34">
        <f t="shared" si="29"/>
        <v>11700</v>
      </c>
      <c r="O276" s="53">
        <v>36</v>
      </c>
      <c r="P276" s="53">
        <v>28</v>
      </c>
      <c r="Q276" s="71">
        <v>0.4</v>
      </c>
      <c r="R276" s="71">
        <f t="shared" si="28"/>
        <v>403.20000000000005</v>
      </c>
      <c r="S276" s="53">
        <v>100</v>
      </c>
      <c r="T276" s="34">
        <f>(M276*S276)</f>
        <v>2000</v>
      </c>
      <c r="U276" s="34">
        <f>N276+R276+T276</f>
        <v>14103.2</v>
      </c>
      <c r="V276" s="53">
        <f>M276*200</f>
        <v>4000</v>
      </c>
      <c r="W276" s="53">
        <v>1</v>
      </c>
      <c r="X276" s="53">
        <v>310</v>
      </c>
      <c r="Y276" s="52">
        <f t="shared" si="30"/>
        <v>310</v>
      </c>
      <c r="Z276" s="46">
        <v>0</v>
      </c>
      <c r="AA276" s="46"/>
      <c r="AB276" s="276">
        <f>V276+Y276+Z276</f>
        <v>4310</v>
      </c>
      <c r="AC276" s="34">
        <f>AB276+U276</f>
        <v>18413.2</v>
      </c>
      <c r="AD276" s="57" t="str">
        <f>A276</f>
        <v>648-PR</v>
      </c>
      <c r="AE276" s="74"/>
    </row>
    <row r="277" spans="1:31" s="31" customFormat="1" ht="42" hidden="1" customHeight="1" x14ac:dyDescent="0.2">
      <c r="A277" s="33" t="s">
        <v>473</v>
      </c>
      <c r="B277" s="33"/>
      <c r="C277" s="28" t="s">
        <v>77</v>
      </c>
      <c r="D277" s="28" t="s">
        <v>50</v>
      </c>
      <c r="E277" s="35" t="s">
        <v>373</v>
      </c>
      <c r="F277" s="35" t="s">
        <v>102</v>
      </c>
      <c r="G277" s="35" t="s">
        <v>89</v>
      </c>
      <c r="H277" s="220">
        <v>42</v>
      </c>
      <c r="I277" s="33" t="s">
        <v>172</v>
      </c>
      <c r="J277" s="51">
        <v>585</v>
      </c>
      <c r="K277" s="52">
        <v>17</v>
      </c>
      <c r="L277" s="52">
        <v>0</v>
      </c>
      <c r="M277" s="52">
        <f t="shared" si="27"/>
        <v>17</v>
      </c>
      <c r="N277" s="34">
        <f t="shared" si="29"/>
        <v>9945</v>
      </c>
      <c r="O277" s="53">
        <v>14</v>
      </c>
      <c r="P277" s="53">
        <v>30</v>
      </c>
      <c r="Q277" s="71">
        <v>0.4</v>
      </c>
      <c r="R277" s="71">
        <f t="shared" si="28"/>
        <v>168</v>
      </c>
      <c r="S277" s="53">
        <v>150</v>
      </c>
      <c r="T277" s="34">
        <f>(M277*S277)</f>
        <v>2550</v>
      </c>
      <c r="U277" s="34">
        <f>N277+R277+T277</f>
        <v>12663</v>
      </c>
      <c r="V277" s="53">
        <f>M277*200</f>
        <v>3400</v>
      </c>
      <c r="W277" s="53">
        <v>1</v>
      </c>
      <c r="X277" s="53">
        <v>310</v>
      </c>
      <c r="Y277" s="52">
        <f t="shared" si="30"/>
        <v>310</v>
      </c>
      <c r="Z277" s="46">
        <v>0</v>
      </c>
      <c r="AA277" s="46"/>
      <c r="AB277" s="34">
        <f>V277+Y277+Z277</f>
        <v>3710</v>
      </c>
      <c r="AC277" s="34">
        <f>AB277+U277</f>
        <v>16373</v>
      </c>
      <c r="AD277" s="57" t="str">
        <f>A277</f>
        <v>648-PR</v>
      </c>
      <c r="AE277" s="74"/>
    </row>
    <row r="278" spans="1:31" s="31" customFormat="1" ht="33.75" hidden="1" customHeight="1" x14ac:dyDescent="0.2">
      <c r="A278" s="33" t="s">
        <v>473</v>
      </c>
      <c r="B278" s="33"/>
      <c r="C278" s="28" t="s">
        <v>77</v>
      </c>
      <c r="D278" s="28" t="s">
        <v>50</v>
      </c>
      <c r="E278" s="35" t="s">
        <v>51</v>
      </c>
      <c r="F278" s="35" t="s">
        <v>52</v>
      </c>
      <c r="G278" s="35" t="s">
        <v>89</v>
      </c>
      <c r="H278" s="220">
        <v>42</v>
      </c>
      <c r="I278" s="33" t="s">
        <v>48</v>
      </c>
      <c r="J278" s="51">
        <v>585</v>
      </c>
      <c r="K278" s="52">
        <v>15</v>
      </c>
      <c r="L278" s="52">
        <v>0</v>
      </c>
      <c r="M278" s="52">
        <f t="shared" si="27"/>
        <v>15</v>
      </c>
      <c r="N278" s="34">
        <f t="shared" si="29"/>
        <v>8775</v>
      </c>
      <c r="O278" s="53">
        <v>14</v>
      </c>
      <c r="P278" s="53">
        <v>134</v>
      </c>
      <c r="Q278" s="71">
        <v>0.4</v>
      </c>
      <c r="R278" s="71">
        <f t="shared" si="28"/>
        <v>750.4</v>
      </c>
      <c r="S278" s="53">
        <v>150</v>
      </c>
      <c r="T278" s="34">
        <f>(M278*S278)</f>
        <v>2250</v>
      </c>
      <c r="U278" s="34">
        <f>N278+R278+T278</f>
        <v>11775.4</v>
      </c>
      <c r="V278" s="53">
        <f>M278*200</f>
        <v>3000</v>
      </c>
      <c r="W278" s="53">
        <v>1</v>
      </c>
      <c r="X278" s="53">
        <v>700</v>
      </c>
      <c r="Y278" s="52">
        <f t="shared" si="30"/>
        <v>700</v>
      </c>
      <c r="Z278" s="46">
        <v>0</v>
      </c>
      <c r="AA278" s="46"/>
      <c r="AB278" s="34">
        <f>V278+Y278+Z278</f>
        <v>3700</v>
      </c>
      <c r="AC278" s="34">
        <f>AB278+U278</f>
        <v>15475.4</v>
      </c>
      <c r="AD278" s="57" t="str">
        <f>A278</f>
        <v>648-PR</v>
      </c>
      <c r="AE278" s="74"/>
    </row>
    <row r="279" spans="1:31" s="31" customFormat="1" ht="37" hidden="1" customHeight="1" x14ac:dyDescent="0.2">
      <c r="A279" s="33" t="s">
        <v>473</v>
      </c>
      <c r="B279" s="33"/>
      <c r="C279" s="28" t="s">
        <v>77</v>
      </c>
      <c r="D279" s="28" t="s">
        <v>50</v>
      </c>
      <c r="E279" s="35" t="s">
        <v>51</v>
      </c>
      <c r="F279" s="35" t="s">
        <v>504</v>
      </c>
      <c r="G279" s="35" t="s">
        <v>474</v>
      </c>
      <c r="H279" s="220">
        <v>42</v>
      </c>
      <c r="I279" s="33" t="s">
        <v>48</v>
      </c>
      <c r="J279" s="51">
        <v>585</v>
      </c>
      <c r="K279" s="52">
        <v>0</v>
      </c>
      <c r="L279" s="52">
        <v>20</v>
      </c>
      <c r="M279" s="52">
        <f t="shared" si="27"/>
        <v>20</v>
      </c>
      <c r="N279" s="34">
        <f t="shared" si="29"/>
        <v>11700</v>
      </c>
      <c r="O279" s="53">
        <v>14</v>
      </c>
      <c r="P279" s="53">
        <v>134</v>
      </c>
      <c r="Q279" s="71">
        <v>0.4</v>
      </c>
      <c r="R279" s="71">
        <f t="shared" si="28"/>
        <v>750.4</v>
      </c>
      <c r="S279" s="53">
        <v>150</v>
      </c>
      <c r="T279" s="34">
        <f>(M279*S279)</f>
        <v>3000</v>
      </c>
      <c r="U279" s="34">
        <f>N279+R279+T279</f>
        <v>15450.4</v>
      </c>
      <c r="V279" s="53">
        <f>M279*200</f>
        <v>4000</v>
      </c>
      <c r="W279" s="53">
        <v>1</v>
      </c>
      <c r="X279" s="53">
        <v>700</v>
      </c>
      <c r="Y279" s="52">
        <f t="shared" si="30"/>
        <v>700</v>
      </c>
      <c r="Z279" s="46">
        <v>0</v>
      </c>
      <c r="AA279" s="46"/>
      <c r="AB279" s="34">
        <f>V279+Y279+Z279</f>
        <v>4700</v>
      </c>
      <c r="AC279" s="34">
        <f>AB279+U279</f>
        <v>20150.400000000001</v>
      </c>
      <c r="AD279" s="57" t="str">
        <f>A279</f>
        <v>648-PR</v>
      </c>
      <c r="AE279" s="74"/>
    </row>
    <row r="280" spans="1:31" s="31" customFormat="1" ht="43" hidden="1" customHeight="1" x14ac:dyDescent="0.2">
      <c r="A280" s="178" t="s">
        <v>473</v>
      </c>
      <c r="B280" s="178" t="s">
        <v>682</v>
      </c>
      <c r="C280" s="179" t="s">
        <v>77</v>
      </c>
      <c r="D280" s="179" t="s">
        <v>50</v>
      </c>
      <c r="E280" s="180" t="s">
        <v>165</v>
      </c>
      <c r="F280" s="180" t="s">
        <v>451</v>
      </c>
      <c r="G280" s="180" t="s">
        <v>452</v>
      </c>
      <c r="H280" s="220">
        <v>42</v>
      </c>
      <c r="I280" s="33" t="s">
        <v>172</v>
      </c>
      <c r="J280" s="51">
        <v>585</v>
      </c>
      <c r="K280" s="181">
        <v>0</v>
      </c>
      <c r="L280" s="181">
        <v>17</v>
      </c>
      <c r="M280" s="52">
        <f t="shared" si="27"/>
        <v>17</v>
      </c>
      <c r="N280" s="34">
        <f t="shared" si="29"/>
        <v>9945</v>
      </c>
      <c r="O280" s="53">
        <v>14</v>
      </c>
      <c r="P280" s="53">
        <v>46</v>
      </c>
      <c r="Q280" s="71">
        <v>0.4</v>
      </c>
      <c r="R280" s="71">
        <f t="shared" si="28"/>
        <v>257.60000000000002</v>
      </c>
      <c r="S280" s="53">
        <v>300</v>
      </c>
      <c r="T280" s="34">
        <f>(M280*S280)</f>
        <v>5100</v>
      </c>
      <c r="U280" s="34">
        <f>N280+R280+T280</f>
        <v>15302.6</v>
      </c>
      <c r="V280" s="53">
        <f>M280*200</f>
        <v>3400</v>
      </c>
      <c r="W280" s="53">
        <v>1</v>
      </c>
      <c r="X280" s="53">
        <v>385</v>
      </c>
      <c r="Y280" s="52">
        <f t="shared" si="30"/>
        <v>385</v>
      </c>
      <c r="Z280" s="46">
        <v>0</v>
      </c>
      <c r="AA280" s="46"/>
      <c r="AB280" s="34">
        <f>V280+Y280+Z280</f>
        <v>3785</v>
      </c>
      <c r="AC280" s="34">
        <f>AB280+U280</f>
        <v>19087.599999999999</v>
      </c>
      <c r="AD280" s="57" t="str">
        <f>A280</f>
        <v>648-PR</v>
      </c>
      <c r="AE280" s="74"/>
    </row>
    <row r="281" spans="1:31" s="31" customFormat="1" ht="32.25" hidden="1" customHeight="1" x14ac:dyDescent="0.2">
      <c r="A281" s="178" t="s">
        <v>473</v>
      </c>
      <c r="B281" s="178" t="s">
        <v>682</v>
      </c>
      <c r="C281" s="179" t="s">
        <v>77</v>
      </c>
      <c r="D281" s="179" t="s">
        <v>50</v>
      </c>
      <c r="E281" s="180" t="s">
        <v>165</v>
      </c>
      <c r="F281" s="180" t="s">
        <v>498</v>
      </c>
      <c r="G281" s="180" t="s">
        <v>507</v>
      </c>
      <c r="H281" s="220">
        <v>42</v>
      </c>
      <c r="I281" s="33" t="s">
        <v>172</v>
      </c>
      <c r="J281" s="51">
        <v>585</v>
      </c>
      <c r="K281" s="181">
        <v>0</v>
      </c>
      <c r="L281" s="181">
        <v>18</v>
      </c>
      <c r="M281" s="52">
        <f t="shared" si="27"/>
        <v>18</v>
      </c>
      <c r="N281" s="34">
        <f t="shared" si="29"/>
        <v>10530</v>
      </c>
      <c r="O281" s="53">
        <v>14</v>
      </c>
      <c r="P281" s="53">
        <v>46</v>
      </c>
      <c r="Q281" s="71">
        <v>0.4</v>
      </c>
      <c r="R281" s="71">
        <f t="shared" si="28"/>
        <v>257.60000000000002</v>
      </c>
      <c r="S281" s="53">
        <v>150</v>
      </c>
      <c r="T281" s="34">
        <f>(M281*S281)</f>
        <v>2700</v>
      </c>
      <c r="U281" s="34">
        <f>N281+R281+T281</f>
        <v>13487.6</v>
      </c>
      <c r="V281" s="53">
        <f>M281*200</f>
        <v>3600</v>
      </c>
      <c r="W281" s="53">
        <v>1</v>
      </c>
      <c r="X281" s="53">
        <v>385</v>
      </c>
      <c r="Y281" s="52">
        <f t="shared" si="30"/>
        <v>385</v>
      </c>
      <c r="Z281" s="46">
        <v>0</v>
      </c>
      <c r="AA281" s="46"/>
      <c r="AB281" s="34">
        <f>V281+Y281+Z281</f>
        <v>3985</v>
      </c>
      <c r="AC281" s="34">
        <f>AB281+U281</f>
        <v>17472.599999999999</v>
      </c>
      <c r="AD281" s="57" t="str">
        <f>A281</f>
        <v>648-PR</v>
      </c>
      <c r="AE281" s="74"/>
    </row>
    <row r="282" spans="1:31" s="31" customFormat="1" ht="38.25" hidden="1" customHeight="1" x14ac:dyDescent="0.2">
      <c r="A282" s="33" t="s">
        <v>473</v>
      </c>
      <c r="B282" s="33" t="s">
        <v>653</v>
      </c>
      <c r="C282" s="28" t="s">
        <v>77</v>
      </c>
      <c r="D282" s="28" t="s">
        <v>50</v>
      </c>
      <c r="E282" s="89" t="s">
        <v>509</v>
      </c>
      <c r="F282" s="35" t="s">
        <v>47</v>
      </c>
      <c r="G282" s="35" t="s">
        <v>91</v>
      </c>
      <c r="H282" s="220">
        <v>42</v>
      </c>
      <c r="I282" s="33" t="s">
        <v>48</v>
      </c>
      <c r="J282" s="51">
        <v>585</v>
      </c>
      <c r="K282" s="52">
        <v>0</v>
      </c>
      <c r="L282" s="52">
        <v>22</v>
      </c>
      <c r="M282" s="52">
        <f t="shared" si="27"/>
        <v>22</v>
      </c>
      <c r="N282" s="34">
        <f t="shared" si="29"/>
        <v>12870</v>
      </c>
      <c r="O282" s="53">
        <v>28</v>
      </c>
      <c r="P282" s="53">
        <v>120</v>
      </c>
      <c r="Q282" s="71">
        <v>0.4</v>
      </c>
      <c r="R282" s="71">
        <f t="shared" si="28"/>
        <v>1344</v>
      </c>
      <c r="S282" s="53">
        <v>150</v>
      </c>
      <c r="T282" s="34">
        <f>(M282*S282)</f>
        <v>3300</v>
      </c>
      <c r="U282" s="34">
        <f>N282+R282+T282</f>
        <v>17514</v>
      </c>
      <c r="V282" s="53">
        <f>M282*200</f>
        <v>4400</v>
      </c>
      <c r="W282" s="53">
        <v>1</v>
      </c>
      <c r="X282" s="53">
        <v>750</v>
      </c>
      <c r="Y282" s="52">
        <f t="shared" si="30"/>
        <v>750</v>
      </c>
      <c r="Z282" s="46">
        <v>0</v>
      </c>
      <c r="AA282" s="46"/>
      <c r="AB282" s="34">
        <f>V282+Y282+Z282</f>
        <v>5150</v>
      </c>
      <c r="AC282" s="34">
        <f>AB282+U282</f>
        <v>22664</v>
      </c>
      <c r="AD282" s="57" t="str">
        <f>A282</f>
        <v>648-PR</v>
      </c>
      <c r="AE282" s="74"/>
    </row>
    <row r="283" spans="1:31" s="31" customFormat="1" ht="40.5" hidden="1" customHeight="1" x14ac:dyDescent="0.2">
      <c r="A283" s="33" t="s">
        <v>511</v>
      </c>
      <c r="B283" s="33"/>
      <c r="C283" s="28" t="s">
        <v>77</v>
      </c>
      <c r="D283" s="28" t="s">
        <v>108</v>
      </c>
      <c r="E283" s="35" t="s">
        <v>495</v>
      </c>
      <c r="F283" s="35" t="s">
        <v>47</v>
      </c>
      <c r="G283" s="35" t="s">
        <v>91</v>
      </c>
      <c r="H283" s="220">
        <v>42</v>
      </c>
      <c r="I283" s="33" t="s">
        <v>48</v>
      </c>
      <c r="J283" s="51">
        <v>585</v>
      </c>
      <c r="K283" s="52">
        <v>16</v>
      </c>
      <c r="L283" s="52">
        <v>0</v>
      </c>
      <c r="M283" s="52">
        <f t="shared" si="27"/>
        <v>16</v>
      </c>
      <c r="N283" s="34">
        <f t="shared" si="29"/>
        <v>9360</v>
      </c>
      <c r="O283" s="53">
        <v>28</v>
      </c>
      <c r="P283" s="53">
        <v>13</v>
      </c>
      <c r="Q283" s="71">
        <v>0.4</v>
      </c>
      <c r="R283" s="71">
        <f t="shared" si="28"/>
        <v>145.6</v>
      </c>
      <c r="S283" s="53">
        <v>150</v>
      </c>
      <c r="T283" s="34">
        <f>(M283*S283)</f>
        <v>2400</v>
      </c>
      <c r="U283" s="34">
        <f>N283+R283+T283</f>
        <v>11905.6</v>
      </c>
      <c r="V283" s="53">
        <f>M283*200</f>
        <v>3200</v>
      </c>
      <c r="W283" s="53">
        <v>0</v>
      </c>
      <c r="X283" s="53">
        <v>0</v>
      </c>
      <c r="Y283" s="52">
        <f t="shared" si="30"/>
        <v>0</v>
      </c>
      <c r="Z283" s="46">
        <v>0</v>
      </c>
      <c r="AA283" s="46"/>
      <c r="AB283" s="34">
        <f>V283+Y283+Z283</f>
        <v>3200</v>
      </c>
      <c r="AC283" s="34">
        <f>AB283+U283</f>
        <v>15105.6</v>
      </c>
      <c r="AD283" s="57" t="str">
        <f>A283</f>
        <v>648-SH</v>
      </c>
      <c r="AE283" s="74"/>
    </row>
    <row r="284" spans="1:31" s="31" customFormat="1" ht="39.75" hidden="1" customHeight="1" x14ac:dyDescent="0.2">
      <c r="A284" s="33" t="s">
        <v>511</v>
      </c>
      <c r="B284" s="33"/>
      <c r="C284" s="28" t="s">
        <v>77</v>
      </c>
      <c r="D284" s="28" t="s">
        <v>108</v>
      </c>
      <c r="E284" s="35" t="s">
        <v>513</v>
      </c>
      <c r="F284" s="35" t="s">
        <v>47</v>
      </c>
      <c r="G284" s="35" t="s">
        <v>91</v>
      </c>
      <c r="H284" s="220">
        <v>42</v>
      </c>
      <c r="I284" s="33" t="s">
        <v>48</v>
      </c>
      <c r="J284" s="51">
        <v>585</v>
      </c>
      <c r="K284" s="52">
        <v>20</v>
      </c>
      <c r="L284" s="52">
        <v>0</v>
      </c>
      <c r="M284" s="52">
        <f t="shared" si="27"/>
        <v>20</v>
      </c>
      <c r="N284" s="34">
        <f t="shared" si="29"/>
        <v>11700</v>
      </c>
      <c r="O284" s="53">
        <v>28</v>
      </c>
      <c r="P284" s="53">
        <v>32</v>
      </c>
      <c r="Q284" s="71">
        <v>0.4</v>
      </c>
      <c r="R284" s="71">
        <f t="shared" si="28"/>
        <v>358.40000000000003</v>
      </c>
      <c r="S284" s="53">
        <v>150</v>
      </c>
      <c r="T284" s="34">
        <f>(M284*S284)</f>
        <v>3000</v>
      </c>
      <c r="U284" s="34">
        <f>N284+R284+T284</f>
        <v>15058.4</v>
      </c>
      <c r="V284" s="53">
        <f>M284*200</f>
        <v>4000</v>
      </c>
      <c r="W284" s="53">
        <v>0</v>
      </c>
      <c r="X284" s="53">
        <v>0</v>
      </c>
      <c r="Y284" s="52">
        <f t="shared" si="30"/>
        <v>0</v>
      </c>
      <c r="Z284" s="46">
        <v>0</v>
      </c>
      <c r="AA284" s="46"/>
      <c r="AB284" s="34">
        <f>V284+Y284+Z284</f>
        <v>4000</v>
      </c>
      <c r="AC284" s="34">
        <f>AB284+U284</f>
        <v>19058.400000000001</v>
      </c>
      <c r="AD284" s="57" t="str">
        <f>A284</f>
        <v>648-SH</v>
      </c>
      <c r="AE284" s="74"/>
    </row>
    <row r="285" spans="1:31" s="31" customFormat="1" ht="58" hidden="1" customHeight="1" x14ac:dyDescent="0.2">
      <c r="A285" s="33" t="s">
        <v>515</v>
      </c>
      <c r="B285" s="33"/>
      <c r="C285" s="28" t="s">
        <v>77</v>
      </c>
      <c r="D285" s="28" t="s">
        <v>103</v>
      </c>
      <c r="E285" s="35" t="s">
        <v>455</v>
      </c>
      <c r="F285" s="35" t="s">
        <v>516</v>
      </c>
      <c r="G285" s="35" t="s">
        <v>86</v>
      </c>
      <c r="H285" s="220">
        <v>56</v>
      </c>
      <c r="I285" s="33" t="s">
        <v>48</v>
      </c>
      <c r="J285" s="51">
        <v>585</v>
      </c>
      <c r="K285" s="52">
        <v>0</v>
      </c>
      <c r="L285" s="52">
        <v>15</v>
      </c>
      <c r="M285" s="52">
        <f t="shared" si="27"/>
        <v>15</v>
      </c>
      <c r="N285" s="34">
        <f t="shared" si="29"/>
        <v>8775</v>
      </c>
      <c r="O285" s="53">
        <v>28</v>
      </c>
      <c r="P285" s="53">
        <v>51</v>
      </c>
      <c r="Q285" s="71">
        <v>0.4</v>
      </c>
      <c r="R285" s="71">
        <f t="shared" si="28"/>
        <v>571.20000000000005</v>
      </c>
      <c r="S285" s="53">
        <v>300</v>
      </c>
      <c r="T285" s="34">
        <f>(M285*S285)</f>
        <v>4500</v>
      </c>
      <c r="U285" s="34">
        <f>N285+R285+T285</f>
        <v>13846.2</v>
      </c>
      <c r="V285" s="53">
        <f>M285*200</f>
        <v>3000</v>
      </c>
      <c r="W285" s="53">
        <v>1</v>
      </c>
      <c r="X285" s="53">
        <v>187</v>
      </c>
      <c r="Y285" s="52">
        <f t="shared" si="30"/>
        <v>187</v>
      </c>
      <c r="Z285" s="52">
        <v>0</v>
      </c>
      <c r="AA285" s="52"/>
      <c r="AB285" s="34">
        <f>V285+Y285+Z285</f>
        <v>3187</v>
      </c>
      <c r="AC285" s="34">
        <f>AB285+U285</f>
        <v>17033.2</v>
      </c>
      <c r="AD285" s="57" t="str">
        <f>A285</f>
        <v>651-PR</v>
      </c>
      <c r="AE285" s="74"/>
    </row>
    <row r="286" spans="1:31" s="31" customFormat="1" ht="39.75" hidden="1" customHeight="1" x14ac:dyDescent="0.2">
      <c r="A286" s="33" t="s">
        <v>515</v>
      </c>
      <c r="B286" s="33"/>
      <c r="C286" s="28" t="s">
        <v>77</v>
      </c>
      <c r="D286" s="28" t="s">
        <v>103</v>
      </c>
      <c r="E286" s="35" t="s">
        <v>406</v>
      </c>
      <c r="F286" s="35" t="s">
        <v>518</v>
      </c>
      <c r="G286" s="35" t="s">
        <v>86</v>
      </c>
      <c r="H286" s="220">
        <v>56</v>
      </c>
      <c r="I286" s="33" t="s">
        <v>48</v>
      </c>
      <c r="J286" s="51">
        <v>585</v>
      </c>
      <c r="K286" s="52">
        <v>15</v>
      </c>
      <c r="L286" s="52">
        <v>0</v>
      </c>
      <c r="M286" s="52">
        <f t="shared" si="27"/>
        <v>15</v>
      </c>
      <c r="N286" s="34">
        <f t="shared" si="29"/>
        <v>8775</v>
      </c>
      <c r="O286" s="53">
        <v>28</v>
      </c>
      <c r="P286" s="53">
        <v>12</v>
      </c>
      <c r="Q286" s="71">
        <v>0.4</v>
      </c>
      <c r="R286" s="71">
        <f t="shared" si="28"/>
        <v>134.40000000000003</v>
      </c>
      <c r="S286" s="53">
        <v>300</v>
      </c>
      <c r="T286" s="34">
        <f>(M286*S286)</f>
        <v>4500</v>
      </c>
      <c r="U286" s="34">
        <f>N286+R286+T286</f>
        <v>13409.4</v>
      </c>
      <c r="V286" s="53">
        <f>M286*200</f>
        <v>3000</v>
      </c>
      <c r="W286" s="53">
        <v>1</v>
      </c>
      <c r="X286" s="53">
        <v>148</v>
      </c>
      <c r="Y286" s="52">
        <f t="shared" si="30"/>
        <v>148</v>
      </c>
      <c r="Z286" s="52">
        <v>0</v>
      </c>
      <c r="AA286" s="52"/>
      <c r="AB286" s="34">
        <f>V286+Y286+Z286</f>
        <v>3148</v>
      </c>
      <c r="AC286" s="34">
        <f>AB286+U286</f>
        <v>16557.400000000001</v>
      </c>
      <c r="AD286" s="57" t="str">
        <f>A286</f>
        <v>651-PR</v>
      </c>
      <c r="AE286" s="74"/>
    </row>
    <row r="287" spans="1:31" s="31" customFormat="1" ht="53" hidden="1" customHeight="1" x14ac:dyDescent="0.2">
      <c r="A287" s="178" t="s">
        <v>515</v>
      </c>
      <c r="B287" s="178" t="s">
        <v>750</v>
      </c>
      <c r="C287" s="179" t="s">
        <v>77</v>
      </c>
      <c r="D287" s="179" t="s">
        <v>108</v>
      </c>
      <c r="E287" s="180" t="s">
        <v>210</v>
      </c>
      <c r="F287" s="180" t="s">
        <v>518</v>
      </c>
      <c r="G287" s="180" t="s">
        <v>86</v>
      </c>
      <c r="H287" s="220">
        <v>56</v>
      </c>
      <c r="I287" s="33" t="s">
        <v>48</v>
      </c>
      <c r="J287" s="51">
        <v>585</v>
      </c>
      <c r="K287" s="52">
        <v>0</v>
      </c>
      <c r="L287" s="52">
        <v>19</v>
      </c>
      <c r="M287" s="52">
        <f t="shared" si="27"/>
        <v>19</v>
      </c>
      <c r="N287" s="34">
        <f t="shared" si="29"/>
        <v>11115</v>
      </c>
      <c r="O287" s="53">
        <v>28</v>
      </c>
      <c r="P287" s="53">
        <v>47</v>
      </c>
      <c r="Q287" s="71">
        <v>0.4</v>
      </c>
      <c r="R287" s="71">
        <f t="shared" si="28"/>
        <v>526.4</v>
      </c>
      <c r="S287" s="53">
        <v>300</v>
      </c>
      <c r="T287" s="34">
        <f>(M287*S287)</f>
        <v>5700</v>
      </c>
      <c r="U287" s="34">
        <f>N287+R287+T287</f>
        <v>17341.400000000001</v>
      </c>
      <c r="V287" s="53">
        <f>M287*200</f>
        <v>3800</v>
      </c>
      <c r="W287" s="53">
        <v>1</v>
      </c>
      <c r="X287" s="53">
        <v>300</v>
      </c>
      <c r="Y287" s="52">
        <f t="shared" si="30"/>
        <v>300</v>
      </c>
      <c r="Z287" s="52">
        <v>0</v>
      </c>
      <c r="AA287" s="34">
        <v>3148</v>
      </c>
      <c r="AB287" s="34">
        <f>V287+Y287+Z287</f>
        <v>4100</v>
      </c>
      <c r="AC287" s="34">
        <f>AB287+U287</f>
        <v>21441.4</v>
      </c>
      <c r="AD287" s="57" t="s">
        <v>515</v>
      </c>
      <c r="AE287" s="74"/>
    </row>
    <row r="288" spans="1:31" s="31" customFormat="1" ht="38.25" hidden="1" customHeight="1" x14ac:dyDescent="0.2">
      <c r="A288" s="33" t="s">
        <v>515</v>
      </c>
      <c r="B288" s="33"/>
      <c r="C288" s="28" t="s">
        <v>77</v>
      </c>
      <c r="D288" s="28" t="s">
        <v>103</v>
      </c>
      <c r="E288" s="35" t="s">
        <v>406</v>
      </c>
      <c r="F288" s="35" t="s">
        <v>518</v>
      </c>
      <c r="G288" s="35" t="s">
        <v>86</v>
      </c>
      <c r="H288" s="220">
        <v>56</v>
      </c>
      <c r="I288" s="33" t="s">
        <v>48</v>
      </c>
      <c r="J288" s="51">
        <v>585</v>
      </c>
      <c r="K288" s="52">
        <v>0</v>
      </c>
      <c r="L288" s="52">
        <v>15</v>
      </c>
      <c r="M288" s="52">
        <f t="shared" si="27"/>
        <v>15</v>
      </c>
      <c r="N288" s="34">
        <f t="shared" si="29"/>
        <v>8775</v>
      </c>
      <c r="O288" s="53">
        <v>28</v>
      </c>
      <c r="P288" s="53">
        <v>12</v>
      </c>
      <c r="Q288" s="71">
        <v>0.4</v>
      </c>
      <c r="R288" s="71">
        <f t="shared" si="28"/>
        <v>134.40000000000003</v>
      </c>
      <c r="S288" s="53">
        <v>300</v>
      </c>
      <c r="T288" s="34">
        <f>(M288*S288)</f>
        <v>4500</v>
      </c>
      <c r="U288" s="34">
        <f>N288+R288+T288</f>
        <v>13409.4</v>
      </c>
      <c r="V288" s="53">
        <f>M288*200</f>
        <v>3000</v>
      </c>
      <c r="W288" s="53">
        <v>1</v>
      </c>
      <c r="X288" s="53">
        <v>148</v>
      </c>
      <c r="Y288" s="52">
        <f t="shared" si="30"/>
        <v>148</v>
      </c>
      <c r="Z288" s="52">
        <v>0</v>
      </c>
      <c r="AA288" s="52"/>
      <c r="AB288" s="34">
        <f>V288+Y288+Z288</f>
        <v>3148</v>
      </c>
      <c r="AC288" s="34">
        <f>AB288+U288</f>
        <v>16557.400000000001</v>
      </c>
      <c r="AD288" s="57" t="str">
        <f>A288</f>
        <v>651-PR</v>
      </c>
      <c r="AE288" s="74"/>
    </row>
    <row r="289" spans="1:31" s="31" customFormat="1" ht="51" hidden="1" customHeight="1" x14ac:dyDescent="0.2">
      <c r="A289" s="33" t="s">
        <v>515</v>
      </c>
      <c r="B289" s="33"/>
      <c r="C289" s="28" t="s">
        <v>77</v>
      </c>
      <c r="D289" s="28" t="s">
        <v>103</v>
      </c>
      <c r="E289" s="35" t="s">
        <v>192</v>
      </c>
      <c r="F289" s="35" t="s">
        <v>463</v>
      </c>
      <c r="G289" s="35" t="s">
        <v>86</v>
      </c>
      <c r="H289" s="220">
        <v>56</v>
      </c>
      <c r="I289" s="33" t="s">
        <v>48</v>
      </c>
      <c r="J289" s="51">
        <v>585</v>
      </c>
      <c r="K289" s="52">
        <v>15</v>
      </c>
      <c r="L289" s="52">
        <v>0</v>
      </c>
      <c r="M289" s="52">
        <f t="shared" si="27"/>
        <v>15</v>
      </c>
      <c r="N289" s="34">
        <f t="shared" si="29"/>
        <v>8775</v>
      </c>
      <c r="O289" s="53">
        <v>28</v>
      </c>
      <c r="P289" s="53">
        <v>20</v>
      </c>
      <c r="Q289" s="71">
        <v>0.4</v>
      </c>
      <c r="R289" s="71">
        <f t="shared" si="28"/>
        <v>224</v>
      </c>
      <c r="S289" s="53">
        <v>300</v>
      </c>
      <c r="T289" s="34">
        <f>(M289*S289)</f>
        <v>4500</v>
      </c>
      <c r="U289" s="34">
        <f>N289+R289+T289</f>
        <v>13499</v>
      </c>
      <c r="V289" s="53">
        <f>M289*200</f>
        <v>3000</v>
      </c>
      <c r="W289" s="53">
        <v>1</v>
      </c>
      <c r="X289" s="53">
        <v>165</v>
      </c>
      <c r="Y289" s="52">
        <f t="shared" si="30"/>
        <v>165</v>
      </c>
      <c r="Z289" s="52">
        <v>0</v>
      </c>
      <c r="AA289" s="52"/>
      <c r="AB289" s="34">
        <f>V289+Y289+Z289</f>
        <v>3165</v>
      </c>
      <c r="AC289" s="34">
        <f>AB289+U289</f>
        <v>16664</v>
      </c>
      <c r="AD289" s="57" t="str">
        <f>A289</f>
        <v>651-PR</v>
      </c>
      <c r="AE289" s="74"/>
    </row>
    <row r="290" spans="1:31" s="31" customFormat="1" ht="51" hidden="1" customHeight="1" x14ac:dyDescent="0.2">
      <c r="A290" s="178" t="s">
        <v>515</v>
      </c>
      <c r="B290" s="178" t="s">
        <v>749</v>
      </c>
      <c r="C290" s="179" t="s">
        <v>77</v>
      </c>
      <c r="D290" s="179" t="s">
        <v>108</v>
      </c>
      <c r="E290" s="180" t="s">
        <v>493</v>
      </c>
      <c r="F290" s="180" t="s">
        <v>220</v>
      </c>
      <c r="G290" s="180" t="s">
        <v>86</v>
      </c>
      <c r="H290" s="220">
        <v>56</v>
      </c>
      <c r="I290" s="33" t="s">
        <v>48</v>
      </c>
      <c r="J290" s="51">
        <v>585</v>
      </c>
      <c r="K290" s="52">
        <v>0</v>
      </c>
      <c r="L290" s="52">
        <v>15</v>
      </c>
      <c r="M290" s="52">
        <f t="shared" si="27"/>
        <v>15</v>
      </c>
      <c r="N290" s="34">
        <f t="shared" si="29"/>
        <v>8775</v>
      </c>
      <c r="O290" s="53">
        <v>28</v>
      </c>
      <c r="P290" s="53">
        <v>10</v>
      </c>
      <c r="Q290" s="71">
        <v>0.4</v>
      </c>
      <c r="R290" s="71">
        <f t="shared" si="28"/>
        <v>112</v>
      </c>
      <c r="S290" s="53">
        <v>300</v>
      </c>
      <c r="T290" s="34">
        <f>(M290*S290)</f>
        <v>4500</v>
      </c>
      <c r="U290" s="34">
        <f>N290+R290+T290</f>
        <v>13387</v>
      </c>
      <c r="V290" s="53">
        <f>M290*200</f>
        <v>3000</v>
      </c>
      <c r="W290" s="53">
        <v>1</v>
      </c>
      <c r="X290" s="53">
        <v>200</v>
      </c>
      <c r="Y290" s="52">
        <f t="shared" si="30"/>
        <v>200</v>
      </c>
      <c r="Z290" s="52">
        <v>0</v>
      </c>
      <c r="AA290" s="52"/>
      <c r="AB290" s="34">
        <f>V290+Y290+Z290</f>
        <v>3200</v>
      </c>
      <c r="AC290" s="34">
        <f>AB290+U290</f>
        <v>16587</v>
      </c>
      <c r="AD290" s="57" t="str">
        <f>A290</f>
        <v>651-PR</v>
      </c>
      <c r="AE290" s="74"/>
    </row>
    <row r="291" spans="1:31" s="31" customFormat="1" ht="45.75" hidden="1" customHeight="1" x14ac:dyDescent="0.2">
      <c r="A291" s="62" t="s">
        <v>515</v>
      </c>
      <c r="B291" s="62"/>
      <c r="C291" s="63" t="s">
        <v>77</v>
      </c>
      <c r="D291" s="63" t="s">
        <v>108</v>
      </c>
      <c r="E291" s="37" t="s">
        <v>111</v>
      </c>
      <c r="F291" s="37" t="s">
        <v>220</v>
      </c>
      <c r="G291" s="37" t="s">
        <v>521</v>
      </c>
      <c r="H291" s="245">
        <v>42</v>
      </c>
      <c r="I291" s="62" t="s">
        <v>48</v>
      </c>
      <c r="J291" s="39">
        <v>585</v>
      </c>
      <c r="K291" s="40">
        <v>0</v>
      </c>
      <c r="L291" s="40">
        <v>0</v>
      </c>
      <c r="M291" s="40">
        <f t="shared" si="27"/>
        <v>0</v>
      </c>
      <c r="N291" s="41">
        <f t="shared" si="29"/>
        <v>0</v>
      </c>
      <c r="O291" s="42">
        <v>0</v>
      </c>
      <c r="P291" s="42">
        <v>24</v>
      </c>
      <c r="Q291" s="67">
        <v>0.4</v>
      </c>
      <c r="R291" s="67">
        <f t="shared" si="28"/>
        <v>0</v>
      </c>
      <c r="S291" s="42">
        <v>0</v>
      </c>
      <c r="T291" s="41">
        <f>(M291*S291)</f>
        <v>0</v>
      </c>
      <c r="U291" s="41">
        <f>N291+R291+T291</f>
        <v>0</v>
      </c>
      <c r="V291" s="42">
        <f>M291*200</f>
        <v>0</v>
      </c>
      <c r="W291" s="42">
        <v>0</v>
      </c>
      <c r="X291" s="42">
        <v>225</v>
      </c>
      <c r="Y291" s="40">
        <f t="shared" si="30"/>
        <v>0</v>
      </c>
      <c r="Z291" s="40">
        <v>0</v>
      </c>
      <c r="AA291" s="52"/>
      <c r="AB291" s="41">
        <f>V291+Y291+Z291</f>
        <v>0</v>
      </c>
      <c r="AC291" s="41">
        <f>AB291+U291</f>
        <v>0</v>
      </c>
      <c r="AD291" s="49" t="str">
        <f>A291</f>
        <v>651-PR</v>
      </c>
      <c r="AE291" s="74"/>
    </row>
    <row r="292" spans="1:31" s="31" customFormat="1" ht="36" hidden="1" customHeight="1" x14ac:dyDescent="0.2">
      <c r="A292" s="178" t="s">
        <v>515</v>
      </c>
      <c r="B292" s="178" t="s">
        <v>752</v>
      </c>
      <c r="C292" s="179" t="s">
        <v>77</v>
      </c>
      <c r="D292" s="179" t="s">
        <v>108</v>
      </c>
      <c r="E292" s="180" t="s">
        <v>111</v>
      </c>
      <c r="F292" s="180" t="s">
        <v>518</v>
      </c>
      <c r="G292" s="180" t="s">
        <v>86</v>
      </c>
      <c r="H292" s="220">
        <v>56</v>
      </c>
      <c r="I292" s="33" t="s">
        <v>48</v>
      </c>
      <c r="J292" s="51">
        <v>585</v>
      </c>
      <c r="K292" s="52">
        <v>0</v>
      </c>
      <c r="L292" s="52">
        <v>0</v>
      </c>
      <c r="M292" s="52">
        <f t="shared" si="27"/>
        <v>0</v>
      </c>
      <c r="N292" s="34">
        <f t="shared" si="29"/>
        <v>0</v>
      </c>
      <c r="O292" s="53">
        <v>0</v>
      </c>
      <c r="P292" s="53">
        <v>24</v>
      </c>
      <c r="Q292" s="71">
        <v>0.4</v>
      </c>
      <c r="R292" s="71">
        <f t="shared" si="28"/>
        <v>0</v>
      </c>
      <c r="S292" s="53">
        <v>0</v>
      </c>
      <c r="T292" s="34">
        <f>(M292*S292)</f>
        <v>0</v>
      </c>
      <c r="U292" s="34">
        <f>N292+R292+T292</f>
        <v>0</v>
      </c>
      <c r="V292" s="53">
        <f>M292*200</f>
        <v>0</v>
      </c>
      <c r="W292" s="53">
        <v>0</v>
      </c>
      <c r="X292" s="53">
        <v>225</v>
      </c>
      <c r="Y292" s="52">
        <f t="shared" si="30"/>
        <v>0</v>
      </c>
      <c r="Z292" s="52">
        <v>0</v>
      </c>
      <c r="AA292" s="52"/>
      <c r="AB292" s="34">
        <f>V292+Y292+Z292</f>
        <v>0</v>
      </c>
      <c r="AC292" s="34">
        <f>AB292+U292</f>
        <v>0</v>
      </c>
      <c r="AD292" s="57" t="str">
        <f>A292</f>
        <v>651-PR</v>
      </c>
      <c r="AE292" s="74"/>
    </row>
    <row r="293" spans="1:31" s="31" customFormat="1" ht="23" hidden="1" customHeight="1" x14ac:dyDescent="0.2">
      <c r="A293" s="33" t="s">
        <v>515</v>
      </c>
      <c r="B293" s="33"/>
      <c r="C293" s="28" t="s">
        <v>77</v>
      </c>
      <c r="D293" s="28" t="s">
        <v>108</v>
      </c>
      <c r="E293" s="35" t="s">
        <v>298</v>
      </c>
      <c r="F293" s="35" t="s">
        <v>518</v>
      </c>
      <c r="G293" s="35" t="s">
        <v>86</v>
      </c>
      <c r="H293" s="220">
        <v>56</v>
      </c>
      <c r="I293" s="33" t="s">
        <v>48</v>
      </c>
      <c r="J293" s="51">
        <v>585</v>
      </c>
      <c r="K293" s="52">
        <v>15</v>
      </c>
      <c r="L293" s="52">
        <v>0</v>
      </c>
      <c r="M293" s="52">
        <f t="shared" si="27"/>
        <v>15</v>
      </c>
      <c r="N293" s="34">
        <f t="shared" si="29"/>
        <v>8775</v>
      </c>
      <c r="O293" s="53">
        <v>36</v>
      </c>
      <c r="P293" s="53">
        <v>16</v>
      </c>
      <c r="Q293" s="71">
        <v>0.4</v>
      </c>
      <c r="R293" s="71">
        <f t="shared" si="28"/>
        <v>230.4</v>
      </c>
      <c r="S293" s="53">
        <v>300</v>
      </c>
      <c r="T293" s="34">
        <f>(M293*S293)</f>
        <v>4500</v>
      </c>
      <c r="U293" s="34">
        <f>N293+R293+T293</f>
        <v>13505.4</v>
      </c>
      <c r="V293" s="53">
        <f>M293*200</f>
        <v>3000</v>
      </c>
      <c r="W293" s="53">
        <v>1</v>
      </c>
      <c r="X293" s="53">
        <v>225</v>
      </c>
      <c r="Y293" s="52">
        <f t="shared" si="30"/>
        <v>225</v>
      </c>
      <c r="Z293" s="52">
        <v>0</v>
      </c>
      <c r="AA293" s="52"/>
      <c r="AB293" s="34">
        <f>V293+Y293+Z293</f>
        <v>3225</v>
      </c>
      <c r="AC293" s="34">
        <f>AB293+U293</f>
        <v>16730.400000000001</v>
      </c>
      <c r="AD293" s="57" t="str">
        <f>A293</f>
        <v>651-PR</v>
      </c>
      <c r="AE293" s="74"/>
    </row>
    <row r="294" spans="1:31" s="31" customFormat="1" ht="39.75" customHeight="1" x14ac:dyDescent="0.2">
      <c r="A294" s="178" t="s">
        <v>515</v>
      </c>
      <c r="B294" s="178" t="s">
        <v>684</v>
      </c>
      <c r="C294" s="179" t="s">
        <v>77</v>
      </c>
      <c r="D294" s="179" t="s">
        <v>45</v>
      </c>
      <c r="E294" s="180" t="s">
        <v>261</v>
      </c>
      <c r="F294" s="180" t="s">
        <v>518</v>
      </c>
      <c r="G294" s="180" t="s">
        <v>86</v>
      </c>
      <c r="H294" s="220">
        <v>56</v>
      </c>
      <c r="I294" s="33" t="s">
        <v>48</v>
      </c>
      <c r="J294" s="51">
        <v>585</v>
      </c>
      <c r="K294" s="52">
        <v>20</v>
      </c>
      <c r="L294" s="52">
        <v>0</v>
      </c>
      <c r="M294" s="52">
        <f t="shared" si="27"/>
        <v>20</v>
      </c>
      <c r="N294" s="34">
        <f t="shared" si="29"/>
        <v>11700</v>
      </c>
      <c r="O294" s="53">
        <v>36</v>
      </c>
      <c r="P294" s="53">
        <v>42</v>
      </c>
      <c r="Q294" s="71">
        <v>0.4</v>
      </c>
      <c r="R294" s="71">
        <f t="shared" si="28"/>
        <v>604.80000000000007</v>
      </c>
      <c r="S294" s="53">
        <v>300</v>
      </c>
      <c r="T294" s="34">
        <f>(M294*S294)</f>
        <v>6000</v>
      </c>
      <c r="U294" s="34">
        <f>N294+R294+T294</f>
        <v>18304.8</v>
      </c>
      <c r="V294" s="53">
        <f>M294*200</f>
        <v>4000</v>
      </c>
      <c r="W294" s="53">
        <v>1</v>
      </c>
      <c r="X294" s="53">
        <v>363</v>
      </c>
      <c r="Y294" s="52">
        <f t="shared" si="30"/>
        <v>363</v>
      </c>
      <c r="Z294" s="46">
        <v>0</v>
      </c>
      <c r="AA294" s="46"/>
      <c r="AB294" s="276">
        <f>V294+Y294+Z294</f>
        <v>4363</v>
      </c>
      <c r="AC294" s="34">
        <f>AB294+U294</f>
        <v>22667.8</v>
      </c>
      <c r="AD294" s="57" t="str">
        <f>A294</f>
        <v>651-PR</v>
      </c>
      <c r="AE294" s="74"/>
    </row>
    <row r="295" spans="1:31" s="31" customFormat="1" ht="36" hidden="1" customHeight="1" x14ac:dyDescent="0.2">
      <c r="A295" s="178" t="s">
        <v>515</v>
      </c>
      <c r="B295" s="178" t="s">
        <v>747</v>
      </c>
      <c r="C295" s="179" t="s">
        <v>77</v>
      </c>
      <c r="D295" s="179" t="s">
        <v>50</v>
      </c>
      <c r="E295" s="180" t="s">
        <v>373</v>
      </c>
      <c r="F295" s="180" t="s">
        <v>220</v>
      </c>
      <c r="G295" s="180" t="s">
        <v>441</v>
      </c>
      <c r="H295" s="220">
        <v>56</v>
      </c>
      <c r="I295" s="33" t="s">
        <v>48</v>
      </c>
      <c r="J295" s="51">
        <v>585</v>
      </c>
      <c r="K295" s="181">
        <v>0</v>
      </c>
      <c r="L295" s="181">
        <v>25</v>
      </c>
      <c r="M295" s="52">
        <f t="shared" si="27"/>
        <v>25</v>
      </c>
      <c r="N295" s="34">
        <f t="shared" si="29"/>
        <v>14625</v>
      </c>
      <c r="O295" s="53">
        <v>28</v>
      </c>
      <c r="P295" s="53">
        <v>14</v>
      </c>
      <c r="Q295" s="71">
        <v>0.4</v>
      </c>
      <c r="R295" s="71">
        <f t="shared" si="28"/>
        <v>156.80000000000001</v>
      </c>
      <c r="S295" s="53">
        <v>150</v>
      </c>
      <c r="T295" s="34">
        <f>(M295*S295)</f>
        <v>3750</v>
      </c>
      <c r="U295" s="34">
        <f>N295+R295+T295</f>
        <v>18531.8</v>
      </c>
      <c r="V295" s="53">
        <f>M295*200</f>
        <v>5000</v>
      </c>
      <c r="W295" s="53">
        <v>1</v>
      </c>
      <c r="X295" s="53">
        <v>310</v>
      </c>
      <c r="Y295" s="52">
        <f t="shared" si="30"/>
        <v>310</v>
      </c>
      <c r="Z295" s="52">
        <v>0</v>
      </c>
      <c r="AA295" s="52"/>
      <c r="AB295" s="34">
        <f>V295+Y295+Z295</f>
        <v>5310</v>
      </c>
      <c r="AC295" s="34">
        <f>AB295+U295</f>
        <v>23841.8</v>
      </c>
      <c r="AD295" s="57" t="str">
        <f>A295</f>
        <v>651-PR</v>
      </c>
      <c r="AE295" s="74"/>
    </row>
    <row r="296" spans="1:31" s="31" customFormat="1" ht="50" customHeight="1" x14ac:dyDescent="0.2">
      <c r="A296" s="243" t="s">
        <v>718</v>
      </c>
      <c r="B296" s="243" t="s">
        <v>720</v>
      </c>
      <c r="C296" s="179" t="s">
        <v>77</v>
      </c>
      <c r="D296" s="179" t="s">
        <v>45</v>
      </c>
      <c r="E296" s="180" t="s">
        <v>153</v>
      </c>
      <c r="F296" s="180" t="s">
        <v>149</v>
      </c>
      <c r="G296" s="180" t="s">
        <v>382</v>
      </c>
      <c r="H296" s="246">
        <v>42</v>
      </c>
      <c r="I296" s="178" t="s">
        <v>48</v>
      </c>
      <c r="J296" s="183">
        <v>585</v>
      </c>
      <c r="K296" s="181">
        <v>0</v>
      </c>
      <c r="L296" s="181">
        <v>20</v>
      </c>
      <c r="M296" s="181">
        <f t="shared" ref="M296:M348" si="31">K296+L296</f>
        <v>20</v>
      </c>
      <c r="N296" s="55">
        <f t="shared" si="29"/>
        <v>11700</v>
      </c>
      <c r="O296" s="182">
        <v>28</v>
      </c>
      <c r="P296" s="182">
        <v>10</v>
      </c>
      <c r="Q296" s="184">
        <v>0.4</v>
      </c>
      <c r="R296" s="184">
        <f t="shared" si="28"/>
        <v>112</v>
      </c>
      <c r="S296" s="55">
        <v>300</v>
      </c>
      <c r="T296" s="55">
        <f>(M296*S296)</f>
        <v>6000</v>
      </c>
      <c r="U296" s="55">
        <f>N296+R296+T296</f>
        <v>17812</v>
      </c>
      <c r="V296" s="55">
        <f>M296*200</f>
        <v>4000</v>
      </c>
      <c r="W296" s="182">
        <v>1</v>
      </c>
      <c r="X296" s="55">
        <v>750</v>
      </c>
      <c r="Y296" s="181">
        <f t="shared" si="30"/>
        <v>750</v>
      </c>
      <c r="Z296" s="181">
        <v>0</v>
      </c>
      <c r="AA296" s="181"/>
      <c r="AB296" s="278">
        <f>V296+Y296+Z296</f>
        <v>4750</v>
      </c>
      <c r="AC296" s="55">
        <f>AB296+U296</f>
        <v>22562</v>
      </c>
      <c r="AD296" s="91" t="str">
        <f>A296</f>
        <v>652-A (New: KES-TECH)</v>
      </c>
      <c r="AE296" s="74"/>
    </row>
    <row r="297" spans="1:31" s="31" customFormat="1" ht="50" hidden="1" customHeight="1" x14ac:dyDescent="0.2">
      <c r="A297" s="243" t="s">
        <v>718</v>
      </c>
      <c r="B297" s="243" t="s">
        <v>729</v>
      </c>
      <c r="C297" s="179" t="s">
        <v>77</v>
      </c>
      <c r="D297" s="179" t="s">
        <v>108</v>
      </c>
      <c r="E297" s="180" t="s">
        <v>111</v>
      </c>
      <c r="F297" s="180" t="s">
        <v>722</v>
      </c>
      <c r="G297" s="180" t="s">
        <v>382</v>
      </c>
      <c r="H297" s="246">
        <v>42</v>
      </c>
      <c r="I297" s="178" t="s">
        <v>48</v>
      </c>
      <c r="J297" s="183">
        <v>585</v>
      </c>
      <c r="K297" s="181">
        <v>0</v>
      </c>
      <c r="L297" s="181">
        <v>20</v>
      </c>
      <c r="M297" s="181">
        <f t="shared" si="31"/>
        <v>20</v>
      </c>
      <c r="N297" s="55">
        <f t="shared" si="29"/>
        <v>11700</v>
      </c>
      <c r="O297" s="182">
        <v>28</v>
      </c>
      <c r="P297" s="182">
        <v>27</v>
      </c>
      <c r="Q297" s="184">
        <v>0.4</v>
      </c>
      <c r="R297" s="184">
        <f t="shared" si="28"/>
        <v>302.40000000000003</v>
      </c>
      <c r="S297" s="55">
        <v>300</v>
      </c>
      <c r="T297" s="55">
        <f>(M297*S297)</f>
        <v>6000</v>
      </c>
      <c r="U297" s="55">
        <f>N297+R297+T297</f>
        <v>18002.400000000001</v>
      </c>
      <c r="V297" s="55">
        <f>M297*200</f>
        <v>4000</v>
      </c>
      <c r="W297" s="182">
        <v>1</v>
      </c>
      <c r="X297" s="55">
        <v>175</v>
      </c>
      <c r="Y297" s="181">
        <f t="shared" si="30"/>
        <v>175</v>
      </c>
      <c r="Z297" s="181">
        <v>0</v>
      </c>
      <c r="AA297" s="181"/>
      <c r="AB297" s="55">
        <f>V297+Y297+Z297</f>
        <v>4175</v>
      </c>
      <c r="AC297" s="55">
        <f>AB297+U297</f>
        <v>22177.4</v>
      </c>
      <c r="AD297" s="91"/>
      <c r="AE297" s="74"/>
    </row>
    <row r="298" spans="1:31" s="31" customFormat="1" ht="50" hidden="1" customHeight="1" x14ac:dyDescent="0.2">
      <c r="A298" s="243" t="s">
        <v>718</v>
      </c>
      <c r="B298" s="243" t="s">
        <v>730</v>
      </c>
      <c r="C298" s="179" t="s">
        <v>77</v>
      </c>
      <c r="D298" s="179" t="s">
        <v>108</v>
      </c>
      <c r="E298" s="180" t="s">
        <v>368</v>
      </c>
      <c r="F298" s="180" t="s">
        <v>477</v>
      </c>
      <c r="G298" s="180" t="s">
        <v>91</v>
      </c>
      <c r="H298" s="246">
        <v>42</v>
      </c>
      <c r="I298" s="178" t="s">
        <v>48</v>
      </c>
      <c r="J298" s="183">
        <v>585</v>
      </c>
      <c r="K298" s="181">
        <v>0</v>
      </c>
      <c r="L298" s="181">
        <v>20</v>
      </c>
      <c r="M298" s="181">
        <f t="shared" si="31"/>
        <v>20</v>
      </c>
      <c r="N298" s="55">
        <f t="shared" si="29"/>
        <v>11700</v>
      </c>
      <c r="O298" s="182">
        <v>28</v>
      </c>
      <c r="P298" s="182">
        <v>68</v>
      </c>
      <c r="Q298" s="184">
        <v>0.4</v>
      </c>
      <c r="R298" s="184">
        <f t="shared" si="28"/>
        <v>761.60000000000014</v>
      </c>
      <c r="S298" s="55">
        <v>150</v>
      </c>
      <c r="T298" s="55">
        <f>(M298*S298)</f>
        <v>3000</v>
      </c>
      <c r="U298" s="55">
        <f>N298+R298+T298</f>
        <v>15461.6</v>
      </c>
      <c r="V298" s="55">
        <f>M298*200</f>
        <v>4000</v>
      </c>
      <c r="W298" s="182">
        <v>1</v>
      </c>
      <c r="X298" s="55">
        <v>313</v>
      </c>
      <c r="Y298" s="181">
        <f t="shared" si="30"/>
        <v>313</v>
      </c>
      <c r="Z298" s="181">
        <v>0</v>
      </c>
      <c r="AA298" s="181"/>
      <c r="AB298" s="55">
        <f>V298+Y298+Z298</f>
        <v>4313</v>
      </c>
      <c r="AC298" s="55">
        <f>AB298+U298</f>
        <v>19774.599999999999</v>
      </c>
      <c r="AD298" s="91"/>
      <c r="AE298" s="74"/>
    </row>
    <row r="299" spans="1:31" s="31" customFormat="1" ht="50" hidden="1" customHeight="1" x14ac:dyDescent="0.2">
      <c r="A299" s="243" t="s">
        <v>718</v>
      </c>
      <c r="B299" s="243" t="s">
        <v>731</v>
      </c>
      <c r="C299" s="179" t="s">
        <v>77</v>
      </c>
      <c r="D299" s="179" t="s">
        <v>108</v>
      </c>
      <c r="E299" s="180" t="s">
        <v>415</v>
      </c>
      <c r="F299" s="180" t="s">
        <v>477</v>
      </c>
      <c r="G299" s="180" t="s">
        <v>91</v>
      </c>
      <c r="H299" s="246">
        <v>42</v>
      </c>
      <c r="I299" s="178" t="s">
        <v>48</v>
      </c>
      <c r="J299" s="183">
        <v>585</v>
      </c>
      <c r="K299" s="181">
        <v>0</v>
      </c>
      <c r="L299" s="181">
        <v>20</v>
      </c>
      <c r="M299" s="181">
        <f t="shared" si="31"/>
        <v>20</v>
      </c>
      <c r="N299" s="55">
        <f t="shared" si="29"/>
        <v>11700</v>
      </c>
      <c r="O299" s="182">
        <v>28</v>
      </c>
      <c r="P299" s="182">
        <v>22</v>
      </c>
      <c r="Q299" s="184">
        <v>0.4</v>
      </c>
      <c r="R299" s="184">
        <f t="shared" si="28"/>
        <v>246.40000000000003</v>
      </c>
      <c r="S299" s="55">
        <v>150</v>
      </c>
      <c r="T299" s="55">
        <f>(M299*S299)</f>
        <v>3000</v>
      </c>
      <c r="U299" s="55">
        <f>N299+R299+T299</f>
        <v>14946.4</v>
      </c>
      <c r="V299" s="55">
        <f>M299*200</f>
        <v>4000</v>
      </c>
      <c r="W299" s="182">
        <v>1</v>
      </c>
      <c r="X299" s="55">
        <v>225</v>
      </c>
      <c r="Y299" s="181">
        <f t="shared" si="30"/>
        <v>225</v>
      </c>
      <c r="Z299" s="181">
        <v>0</v>
      </c>
      <c r="AA299" s="181"/>
      <c r="AB299" s="55">
        <f>V299+Y299+Z299</f>
        <v>4225</v>
      </c>
      <c r="AC299" s="55">
        <f>AB299+U299</f>
        <v>19171.400000000001</v>
      </c>
      <c r="AD299" s="91"/>
      <c r="AE299" s="74"/>
    </row>
    <row r="300" spans="1:31" s="31" customFormat="1" ht="50" hidden="1" customHeight="1" x14ac:dyDescent="0.2">
      <c r="A300" s="243" t="s">
        <v>718</v>
      </c>
      <c r="B300" s="243" t="s">
        <v>733</v>
      </c>
      <c r="C300" s="179" t="s">
        <v>77</v>
      </c>
      <c r="D300" s="179" t="s">
        <v>108</v>
      </c>
      <c r="E300" s="180" t="s">
        <v>298</v>
      </c>
      <c r="F300" s="180" t="s">
        <v>477</v>
      </c>
      <c r="G300" s="180" t="s">
        <v>91</v>
      </c>
      <c r="H300" s="246">
        <v>42</v>
      </c>
      <c r="I300" s="178" t="s">
        <v>48</v>
      </c>
      <c r="J300" s="183">
        <v>585</v>
      </c>
      <c r="K300" s="181">
        <v>0</v>
      </c>
      <c r="L300" s="181">
        <v>20</v>
      </c>
      <c r="M300" s="181">
        <f t="shared" si="31"/>
        <v>20</v>
      </c>
      <c r="N300" s="55">
        <f t="shared" si="29"/>
        <v>11700</v>
      </c>
      <c r="O300" s="182">
        <v>28</v>
      </c>
      <c r="P300" s="182">
        <v>16</v>
      </c>
      <c r="Q300" s="184">
        <v>0.4</v>
      </c>
      <c r="R300" s="184">
        <f t="shared" si="28"/>
        <v>179.20000000000002</v>
      </c>
      <c r="S300" s="55">
        <v>150</v>
      </c>
      <c r="T300" s="55">
        <f>(M300*S300)</f>
        <v>3000</v>
      </c>
      <c r="U300" s="55">
        <f>N300+R300+T300</f>
        <v>14879.2</v>
      </c>
      <c r="V300" s="55">
        <f>M300*200</f>
        <v>4000</v>
      </c>
      <c r="W300" s="182">
        <v>1</v>
      </c>
      <c r="X300" s="55">
        <v>225</v>
      </c>
      <c r="Y300" s="181">
        <f t="shared" si="30"/>
        <v>225</v>
      </c>
      <c r="Z300" s="181">
        <v>0</v>
      </c>
      <c r="AA300" s="181"/>
      <c r="AB300" s="55">
        <f>V300+Y300+Z300</f>
        <v>4225</v>
      </c>
      <c r="AC300" s="55">
        <f>AB300+U300</f>
        <v>19104.2</v>
      </c>
      <c r="AD300" s="91"/>
      <c r="AE300" s="74"/>
    </row>
    <row r="301" spans="1:31" s="31" customFormat="1" ht="50" hidden="1" customHeight="1" x14ac:dyDescent="0.2">
      <c r="A301" s="243" t="s">
        <v>718</v>
      </c>
      <c r="B301" s="243" t="s">
        <v>732</v>
      </c>
      <c r="C301" s="179" t="s">
        <v>77</v>
      </c>
      <c r="D301" s="179" t="s">
        <v>108</v>
      </c>
      <c r="E301" s="180" t="s">
        <v>210</v>
      </c>
      <c r="F301" s="180" t="s">
        <v>479</v>
      </c>
      <c r="G301" s="180" t="s">
        <v>480</v>
      </c>
      <c r="H301" s="246">
        <v>42</v>
      </c>
      <c r="I301" s="178" t="s">
        <v>48</v>
      </c>
      <c r="J301" s="183">
        <v>585</v>
      </c>
      <c r="K301" s="181">
        <v>0</v>
      </c>
      <c r="L301" s="181">
        <v>20</v>
      </c>
      <c r="M301" s="181">
        <f t="shared" si="31"/>
        <v>20</v>
      </c>
      <c r="N301" s="55">
        <f t="shared" si="29"/>
        <v>11700</v>
      </c>
      <c r="O301" s="182">
        <v>28</v>
      </c>
      <c r="P301" s="182">
        <v>78</v>
      </c>
      <c r="Q301" s="184">
        <v>0.4</v>
      </c>
      <c r="R301" s="184">
        <f t="shared" si="28"/>
        <v>873.60000000000014</v>
      </c>
      <c r="S301" s="55">
        <v>300</v>
      </c>
      <c r="T301" s="55">
        <f>(M301*S301)</f>
        <v>6000</v>
      </c>
      <c r="U301" s="55">
        <f>N301+R301+T301</f>
        <v>18573.599999999999</v>
      </c>
      <c r="V301" s="55">
        <f>M301*200</f>
        <v>4000</v>
      </c>
      <c r="W301" s="182">
        <v>1</v>
      </c>
      <c r="X301" s="55">
        <v>385</v>
      </c>
      <c r="Y301" s="181">
        <f t="shared" si="30"/>
        <v>385</v>
      </c>
      <c r="Z301" s="181">
        <v>0</v>
      </c>
      <c r="AA301" s="181"/>
      <c r="AB301" s="55">
        <f>V301+Y301+Z301</f>
        <v>4385</v>
      </c>
      <c r="AC301" s="55">
        <f>AB301+U301</f>
        <v>22958.6</v>
      </c>
      <c r="AD301" s="91"/>
      <c r="AE301" s="74"/>
    </row>
    <row r="302" spans="1:31" s="31" customFormat="1" ht="50" hidden="1" customHeight="1" x14ac:dyDescent="0.2">
      <c r="A302" s="243" t="s">
        <v>718</v>
      </c>
      <c r="B302" s="243" t="s">
        <v>724</v>
      </c>
      <c r="C302" s="179" t="s">
        <v>33</v>
      </c>
      <c r="D302" s="179" t="s">
        <v>34</v>
      </c>
      <c r="E302" s="180" t="s">
        <v>35</v>
      </c>
      <c r="F302" s="180" t="s">
        <v>85</v>
      </c>
      <c r="G302" s="180" t="s">
        <v>132</v>
      </c>
      <c r="H302" s="246">
        <v>45</v>
      </c>
      <c r="I302" s="178" t="s">
        <v>37</v>
      </c>
      <c r="J302" s="183">
        <v>1200</v>
      </c>
      <c r="K302" s="181">
        <v>0</v>
      </c>
      <c r="L302" s="181">
        <v>17</v>
      </c>
      <c r="M302" s="181">
        <f t="shared" si="31"/>
        <v>17</v>
      </c>
      <c r="N302" s="55">
        <f t="shared" si="29"/>
        <v>20400</v>
      </c>
      <c r="O302" s="182">
        <v>0</v>
      </c>
      <c r="P302" s="182">
        <v>0</v>
      </c>
      <c r="Q302" s="184">
        <v>0.4</v>
      </c>
      <c r="R302" s="184">
        <f t="shared" si="28"/>
        <v>0</v>
      </c>
      <c r="S302" s="55">
        <v>0</v>
      </c>
      <c r="T302" s="55">
        <f>(M302*S302)</f>
        <v>0</v>
      </c>
      <c r="U302" s="55">
        <f>N302+R302+T302</f>
        <v>20400</v>
      </c>
      <c r="V302" s="55">
        <f>M302*200</f>
        <v>3400</v>
      </c>
      <c r="W302" s="182">
        <v>14</v>
      </c>
      <c r="X302" s="55">
        <v>330</v>
      </c>
      <c r="Y302" s="181">
        <f t="shared" si="30"/>
        <v>4620</v>
      </c>
      <c r="Z302" s="181">
        <v>0</v>
      </c>
      <c r="AA302" s="181"/>
      <c r="AB302" s="55">
        <f>V302+Y302+Z302</f>
        <v>8020</v>
      </c>
      <c r="AC302" s="55">
        <f>AB302+U302</f>
        <v>28420</v>
      </c>
      <c r="AD302" s="91"/>
      <c r="AE302" s="74"/>
    </row>
    <row r="303" spans="1:31" s="31" customFormat="1" ht="50" hidden="1" customHeight="1" x14ac:dyDescent="0.2">
      <c r="A303" s="243" t="s">
        <v>718</v>
      </c>
      <c r="B303" s="243" t="s">
        <v>728</v>
      </c>
      <c r="C303" s="179" t="s">
        <v>33</v>
      </c>
      <c r="D303" s="179" t="s">
        <v>108</v>
      </c>
      <c r="E303" s="180" t="s">
        <v>125</v>
      </c>
      <c r="F303" s="180" t="s">
        <v>266</v>
      </c>
      <c r="G303" s="180" t="s">
        <v>267</v>
      </c>
      <c r="H303" s="246">
        <v>45</v>
      </c>
      <c r="I303" s="178" t="s">
        <v>37</v>
      </c>
      <c r="J303" s="183">
        <v>1200</v>
      </c>
      <c r="K303" s="181">
        <v>0</v>
      </c>
      <c r="L303" s="181">
        <v>17</v>
      </c>
      <c r="M303" s="181">
        <f t="shared" si="31"/>
        <v>17</v>
      </c>
      <c r="N303" s="55">
        <f t="shared" si="29"/>
        <v>20400</v>
      </c>
      <c r="O303" s="182">
        <v>0</v>
      </c>
      <c r="P303" s="182">
        <v>0</v>
      </c>
      <c r="Q303" s="184">
        <v>0.4</v>
      </c>
      <c r="R303" s="184">
        <f t="shared" si="28"/>
        <v>0</v>
      </c>
      <c r="S303" s="55">
        <v>0</v>
      </c>
      <c r="T303" s="55">
        <f>(M303*S303)</f>
        <v>0</v>
      </c>
      <c r="U303" s="55">
        <f>N303+R303+T303</f>
        <v>20400</v>
      </c>
      <c r="V303" s="55">
        <f>M303*200</f>
        <v>3400</v>
      </c>
      <c r="W303" s="182">
        <v>14</v>
      </c>
      <c r="X303" s="55">
        <v>980</v>
      </c>
      <c r="Y303" s="181">
        <f t="shared" si="30"/>
        <v>13720</v>
      </c>
      <c r="Z303" s="181">
        <v>0</v>
      </c>
      <c r="AA303" s="181"/>
      <c r="AB303" s="55">
        <f>V303+Y303+Z303</f>
        <v>17120</v>
      </c>
      <c r="AC303" s="55">
        <f>AB303+U303</f>
        <v>37520</v>
      </c>
      <c r="AD303" s="91"/>
      <c r="AE303" s="74"/>
    </row>
    <row r="304" spans="1:31" s="31" customFormat="1" ht="50" customHeight="1" x14ac:dyDescent="0.2">
      <c r="A304" s="243" t="s">
        <v>718</v>
      </c>
      <c r="B304" s="243" t="s">
        <v>725</v>
      </c>
      <c r="C304" s="179" t="s">
        <v>33</v>
      </c>
      <c r="D304" s="179" t="s">
        <v>45</v>
      </c>
      <c r="E304" s="180" t="s">
        <v>216</v>
      </c>
      <c r="F304" s="180" t="s">
        <v>78</v>
      </c>
      <c r="G304" s="180" t="s">
        <v>726</v>
      </c>
      <c r="H304" s="246">
        <v>45</v>
      </c>
      <c r="I304" s="178" t="s">
        <v>37</v>
      </c>
      <c r="J304" s="183">
        <v>1200</v>
      </c>
      <c r="K304" s="181">
        <v>0</v>
      </c>
      <c r="L304" s="181">
        <v>17</v>
      </c>
      <c r="M304" s="181">
        <f t="shared" si="31"/>
        <v>17</v>
      </c>
      <c r="N304" s="55">
        <f t="shared" si="29"/>
        <v>20400</v>
      </c>
      <c r="O304" s="182">
        <v>0</v>
      </c>
      <c r="P304" s="182">
        <v>0</v>
      </c>
      <c r="Q304" s="184">
        <v>0.4</v>
      </c>
      <c r="R304" s="184">
        <f t="shared" si="28"/>
        <v>0</v>
      </c>
      <c r="S304" s="55">
        <v>0</v>
      </c>
      <c r="T304" s="55">
        <f>(M304*S304)</f>
        <v>0</v>
      </c>
      <c r="U304" s="55">
        <f>N304+R304+T304</f>
        <v>20400</v>
      </c>
      <c r="V304" s="55">
        <f>M304*200</f>
        <v>3400</v>
      </c>
      <c r="W304" s="182">
        <v>12</v>
      </c>
      <c r="X304" s="55">
        <v>750</v>
      </c>
      <c r="Y304" s="181">
        <f t="shared" si="30"/>
        <v>9000</v>
      </c>
      <c r="Z304" s="181">
        <v>0</v>
      </c>
      <c r="AA304" s="181"/>
      <c r="AB304" s="278">
        <f>V304+Y304+Z304</f>
        <v>12400</v>
      </c>
      <c r="AC304" s="55">
        <f>AB304+U304</f>
        <v>32800</v>
      </c>
      <c r="AD304" s="91"/>
      <c r="AE304" s="74"/>
    </row>
    <row r="305" spans="1:31" s="31" customFormat="1" ht="50" customHeight="1" x14ac:dyDescent="0.2">
      <c r="A305" s="243" t="s">
        <v>718</v>
      </c>
      <c r="B305" s="243" t="s">
        <v>727</v>
      </c>
      <c r="C305" s="179" t="s">
        <v>33</v>
      </c>
      <c r="D305" s="179" t="s">
        <v>45</v>
      </c>
      <c r="E305" s="180" t="s">
        <v>65</v>
      </c>
      <c r="F305" s="180" t="s">
        <v>102</v>
      </c>
      <c r="G305" s="180" t="s">
        <v>258</v>
      </c>
      <c r="H305" s="246">
        <v>45</v>
      </c>
      <c r="I305" s="178" t="s">
        <v>37</v>
      </c>
      <c r="J305" s="183">
        <v>1200</v>
      </c>
      <c r="K305" s="181">
        <v>0</v>
      </c>
      <c r="L305" s="181">
        <v>20</v>
      </c>
      <c r="M305" s="181">
        <f t="shared" si="31"/>
        <v>20</v>
      </c>
      <c r="N305" s="55">
        <f t="shared" si="29"/>
        <v>24000</v>
      </c>
      <c r="O305" s="182">
        <v>0</v>
      </c>
      <c r="P305" s="182">
        <v>0</v>
      </c>
      <c r="Q305" s="184">
        <v>0.4</v>
      </c>
      <c r="R305" s="184">
        <f t="shared" si="28"/>
        <v>0</v>
      </c>
      <c r="S305" s="55">
        <v>0</v>
      </c>
      <c r="T305" s="55">
        <f>(M305*S305)</f>
        <v>0</v>
      </c>
      <c r="U305" s="55">
        <f>N305+R305+T305</f>
        <v>24000</v>
      </c>
      <c r="V305" s="55">
        <f>M305*200</f>
        <v>4000</v>
      </c>
      <c r="W305" s="182">
        <v>14</v>
      </c>
      <c r="X305" s="55">
        <v>550</v>
      </c>
      <c r="Y305" s="181">
        <f t="shared" si="30"/>
        <v>7700</v>
      </c>
      <c r="Z305" s="181">
        <v>0</v>
      </c>
      <c r="AA305" s="181"/>
      <c r="AB305" s="278">
        <f>V305+Y305+Z305</f>
        <v>11700</v>
      </c>
      <c r="AC305" s="55">
        <f>AB305+U305</f>
        <v>35700</v>
      </c>
      <c r="AD305" s="91"/>
      <c r="AE305" s="74"/>
    </row>
    <row r="306" spans="1:31" s="31" customFormat="1" ht="50" customHeight="1" x14ac:dyDescent="0.2">
      <c r="A306" s="243" t="s">
        <v>718</v>
      </c>
      <c r="B306" s="243" t="s">
        <v>723</v>
      </c>
      <c r="C306" s="179" t="s">
        <v>77</v>
      </c>
      <c r="D306" s="179" t="s">
        <v>45</v>
      </c>
      <c r="E306" s="180" t="s">
        <v>261</v>
      </c>
      <c r="F306" s="180" t="s">
        <v>722</v>
      </c>
      <c r="G306" s="180" t="s">
        <v>382</v>
      </c>
      <c r="H306" s="246">
        <v>42</v>
      </c>
      <c r="I306" s="178" t="s">
        <v>48</v>
      </c>
      <c r="J306" s="183">
        <v>585</v>
      </c>
      <c r="K306" s="181">
        <v>0</v>
      </c>
      <c r="L306" s="181">
        <v>22</v>
      </c>
      <c r="M306" s="181">
        <f t="shared" si="31"/>
        <v>22</v>
      </c>
      <c r="N306" s="55">
        <f t="shared" si="29"/>
        <v>12870</v>
      </c>
      <c r="O306" s="182">
        <v>28</v>
      </c>
      <c r="P306" s="182">
        <v>42</v>
      </c>
      <c r="Q306" s="184">
        <v>0.4</v>
      </c>
      <c r="R306" s="184">
        <f t="shared" si="28"/>
        <v>470.40000000000003</v>
      </c>
      <c r="S306" s="55">
        <v>300</v>
      </c>
      <c r="T306" s="55">
        <f>(M306*S306)</f>
        <v>6600</v>
      </c>
      <c r="U306" s="55">
        <f>N306+R306+T306</f>
        <v>19940.400000000001</v>
      </c>
      <c r="V306" s="55">
        <f>M306*200</f>
        <v>4400</v>
      </c>
      <c r="W306" s="182">
        <v>1</v>
      </c>
      <c r="X306" s="55">
        <v>363</v>
      </c>
      <c r="Y306" s="181">
        <f t="shared" si="30"/>
        <v>363</v>
      </c>
      <c r="Z306" s="181">
        <v>0</v>
      </c>
      <c r="AA306" s="181"/>
      <c r="AB306" s="278">
        <f>V306+Y306+Z306</f>
        <v>4763</v>
      </c>
      <c r="AC306" s="55">
        <f>AB306+U306</f>
        <v>24703.4</v>
      </c>
      <c r="AD306" s="91"/>
      <c r="AE306" s="74"/>
    </row>
    <row r="307" spans="1:31" s="31" customFormat="1" ht="50" customHeight="1" x14ac:dyDescent="0.2">
      <c r="A307" s="243" t="s">
        <v>718</v>
      </c>
      <c r="B307" s="243" t="s">
        <v>721</v>
      </c>
      <c r="C307" s="179" t="s">
        <v>77</v>
      </c>
      <c r="D307" s="179" t="s">
        <v>45</v>
      </c>
      <c r="E307" s="180" t="s">
        <v>148</v>
      </c>
      <c r="F307" s="180" t="s">
        <v>149</v>
      </c>
      <c r="G307" s="180" t="s">
        <v>382</v>
      </c>
      <c r="H307" s="246">
        <v>42</v>
      </c>
      <c r="I307" s="178" t="s">
        <v>48</v>
      </c>
      <c r="J307" s="183">
        <v>585</v>
      </c>
      <c r="K307" s="181">
        <v>0</v>
      </c>
      <c r="L307" s="181">
        <v>20</v>
      </c>
      <c r="M307" s="181">
        <f t="shared" si="31"/>
        <v>20</v>
      </c>
      <c r="N307" s="55">
        <f t="shared" si="29"/>
        <v>11700</v>
      </c>
      <c r="O307" s="182">
        <v>28</v>
      </c>
      <c r="P307" s="182">
        <v>10</v>
      </c>
      <c r="Q307" s="184">
        <v>0.4</v>
      </c>
      <c r="R307" s="184">
        <f t="shared" si="28"/>
        <v>112</v>
      </c>
      <c r="S307" s="55">
        <v>300</v>
      </c>
      <c r="T307" s="55">
        <f>(M307*S307)</f>
        <v>6000</v>
      </c>
      <c r="U307" s="55">
        <f>N307+R307+T307</f>
        <v>17812</v>
      </c>
      <c r="V307" s="55">
        <f>M307*200</f>
        <v>4000</v>
      </c>
      <c r="W307" s="182">
        <v>1</v>
      </c>
      <c r="X307" s="55">
        <v>750</v>
      </c>
      <c r="Y307" s="181">
        <f t="shared" si="30"/>
        <v>750</v>
      </c>
      <c r="Z307" s="181">
        <v>0</v>
      </c>
      <c r="AA307" s="181"/>
      <c r="AB307" s="278">
        <f>V307+Y307+Z307</f>
        <v>4750</v>
      </c>
      <c r="AC307" s="55">
        <f>AB307+U307</f>
        <v>22562</v>
      </c>
      <c r="AD307" s="91"/>
      <c r="AE307" s="74"/>
    </row>
    <row r="308" spans="1:31" s="31" customFormat="1" ht="39.75" customHeight="1" x14ac:dyDescent="0.2">
      <c r="A308" s="243" t="s">
        <v>527</v>
      </c>
      <c r="B308" s="243" t="s">
        <v>716</v>
      </c>
      <c r="C308" s="179" t="s">
        <v>77</v>
      </c>
      <c r="D308" s="179" t="s">
        <v>45</v>
      </c>
      <c r="E308" s="180" t="s">
        <v>313</v>
      </c>
      <c r="F308" s="180" t="s">
        <v>214</v>
      </c>
      <c r="G308" s="180" t="s">
        <v>734</v>
      </c>
      <c r="H308" s="246">
        <v>42</v>
      </c>
      <c r="I308" s="178" t="s">
        <v>48</v>
      </c>
      <c r="J308" s="183">
        <v>585</v>
      </c>
      <c r="K308" s="181">
        <v>0</v>
      </c>
      <c r="L308" s="181">
        <v>28</v>
      </c>
      <c r="M308" s="181">
        <f t="shared" si="31"/>
        <v>28</v>
      </c>
      <c r="N308" s="55">
        <f t="shared" si="29"/>
        <v>16380</v>
      </c>
      <c r="O308" s="182">
        <v>28</v>
      </c>
      <c r="P308" s="182">
        <v>56</v>
      </c>
      <c r="Q308" s="184">
        <v>0.4</v>
      </c>
      <c r="R308" s="184">
        <f t="shared" si="28"/>
        <v>627.20000000000005</v>
      </c>
      <c r="S308" s="55">
        <v>0</v>
      </c>
      <c r="T308" s="55">
        <f>(M308*S308)</f>
        <v>0</v>
      </c>
      <c r="U308" s="55">
        <f>N308+R308+T308</f>
        <v>17007.2</v>
      </c>
      <c r="V308" s="55">
        <f>M308*200</f>
        <v>5600</v>
      </c>
      <c r="W308" s="55">
        <v>1</v>
      </c>
      <c r="X308" s="55">
        <v>320</v>
      </c>
      <c r="Y308" s="181">
        <f t="shared" si="30"/>
        <v>320</v>
      </c>
      <c r="Z308" s="181">
        <v>0</v>
      </c>
      <c r="AA308" s="181"/>
      <c r="AB308" s="278">
        <f>V308+Y308+Z308</f>
        <v>5920</v>
      </c>
      <c r="AC308" s="55">
        <f>AB308+U308</f>
        <v>22927.200000000001</v>
      </c>
      <c r="AD308" s="91" t="str">
        <f>A308</f>
        <v>652-B</v>
      </c>
      <c r="AE308" s="74" t="s">
        <v>528</v>
      </c>
    </row>
    <row r="309" spans="1:31" s="31" customFormat="1" ht="42.75" hidden="1" customHeight="1" x14ac:dyDescent="0.2">
      <c r="A309" s="33" t="s">
        <v>527</v>
      </c>
      <c r="B309" s="33"/>
      <c r="C309" s="28" t="s">
        <v>33</v>
      </c>
      <c r="D309" s="28" t="s">
        <v>50</v>
      </c>
      <c r="E309" s="89" t="s">
        <v>35</v>
      </c>
      <c r="F309" s="35" t="s">
        <v>266</v>
      </c>
      <c r="G309" s="35" t="s">
        <v>267</v>
      </c>
      <c r="H309" s="220">
        <v>45</v>
      </c>
      <c r="I309" s="33" t="s">
        <v>37</v>
      </c>
      <c r="J309" s="51">
        <v>1200</v>
      </c>
      <c r="K309" s="52">
        <v>0</v>
      </c>
      <c r="L309" s="52">
        <v>0</v>
      </c>
      <c r="M309" s="52">
        <f t="shared" si="31"/>
        <v>0</v>
      </c>
      <c r="N309" s="34">
        <f t="shared" si="29"/>
        <v>0</v>
      </c>
      <c r="O309" s="53">
        <v>0</v>
      </c>
      <c r="P309" s="53">
        <v>0</v>
      </c>
      <c r="Q309" s="71">
        <v>0.4</v>
      </c>
      <c r="R309" s="71">
        <f t="shared" si="28"/>
        <v>0</v>
      </c>
      <c r="S309" s="34">
        <v>0</v>
      </c>
      <c r="T309" s="34">
        <f>(M309*S309)</f>
        <v>0</v>
      </c>
      <c r="U309" s="34">
        <f>N309+R309+T309</f>
        <v>0</v>
      </c>
      <c r="V309" s="34">
        <f>M309*200</f>
        <v>0</v>
      </c>
      <c r="W309" s="34">
        <v>0</v>
      </c>
      <c r="X309" s="34">
        <v>160</v>
      </c>
      <c r="Y309" s="52">
        <f t="shared" si="30"/>
        <v>0</v>
      </c>
      <c r="Z309" s="52">
        <v>0</v>
      </c>
      <c r="AA309" s="52"/>
      <c r="AB309" s="34">
        <f>V309+Y309+Z309</f>
        <v>0</v>
      </c>
      <c r="AC309" s="34">
        <f>AB309+U309</f>
        <v>0</v>
      </c>
      <c r="AD309" s="91" t="str">
        <f>A309</f>
        <v>652-B</v>
      </c>
      <c r="AE309" s="74"/>
    </row>
    <row r="310" spans="1:31" s="31" customFormat="1" ht="34.5" hidden="1" customHeight="1" x14ac:dyDescent="0.2">
      <c r="A310" s="178" t="s">
        <v>529</v>
      </c>
      <c r="B310" s="178" t="s">
        <v>765</v>
      </c>
      <c r="C310" s="88" t="s">
        <v>33</v>
      </c>
      <c r="D310" s="88" t="s">
        <v>108</v>
      </c>
      <c r="E310" s="89" t="s">
        <v>438</v>
      </c>
      <c r="F310" s="89" t="s">
        <v>264</v>
      </c>
      <c r="G310" s="89" t="s">
        <v>530</v>
      </c>
      <c r="H310" s="220">
        <v>45</v>
      </c>
      <c r="I310" s="90" t="s">
        <v>172</v>
      </c>
      <c r="J310" s="51">
        <v>585</v>
      </c>
      <c r="K310" s="52">
        <v>0</v>
      </c>
      <c r="L310" s="52">
        <v>0</v>
      </c>
      <c r="M310" s="52">
        <f t="shared" si="31"/>
        <v>0</v>
      </c>
      <c r="N310" s="34">
        <f t="shared" si="29"/>
        <v>0</v>
      </c>
      <c r="O310" s="53">
        <v>0</v>
      </c>
      <c r="P310" s="53">
        <v>116</v>
      </c>
      <c r="Q310" s="71">
        <v>0.4</v>
      </c>
      <c r="R310" s="71">
        <f t="shared" si="28"/>
        <v>0</v>
      </c>
      <c r="S310" s="53">
        <v>310</v>
      </c>
      <c r="T310" s="34">
        <f>(M310*S310)</f>
        <v>0</v>
      </c>
      <c r="U310" s="34">
        <f>N310+R310+T310</f>
        <v>0</v>
      </c>
      <c r="V310" s="53">
        <f>M310*200</f>
        <v>0</v>
      </c>
      <c r="W310" s="34">
        <v>0</v>
      </c>
      <c r="X310" s="34">
        <v>625</v>
      </c>
      <c r="Y310" s="52">
        <f t="shared" si="30"/>
        <v>0</v>
      </c>
      <c r="Z310" s="46">
        <v>0</v>
      </c>
      <c r="AA310" s="46"/>
      <c r="AB310" s="34">
        <f>V310+Y310+Z310</f>
        <v>0</v>
      </c>
      <c r="AC310" s="34">
        <f>AB310+U310</f>
        <v>0</v>
      </c>
      <c r="AD310" s="91" t="str">
        <f>A310</f>
        <v>652-PR</v>
      </c>
      <c r="AE310" s="74" t="s">
        <v>532</v>
      </c>
    </row>
    <row r="311" spans="1:31" s="31" customFormat="1" ht="37" hidden="1" customHeight="1" x14ac:dyDescent="0.2">
      <c r="A311" s="33" t="s">
        <v>529</v>
      </c>
      <c r="B311" s="33" t="s">
        <v>655</v>
      </c>
      <c r="C311" s="88" t="s">
        <v>33</v>
      </c>
      <c r="D311" s="88" t="s">
        <v>108</v>
      </c>
      <c r="E311" s="89" t="s">
        <v>438</v>
      </c>
      <c r="F311" s="89" t="s">
        <v>264</v>
      </c>
      <c r="G311" s="89" t="s">
        <v>530</v>
      </c>
      <c r="H311" s="220">
        <v>45</v>
      </c>
      <c r="I311" s="90" t="s">
        <v>172</v>
      </c>
      <c r="J311" s="51">
        <v>585</v>
      </c>
      <c r="K311" s="52">
        <v>0</v>
      </c>
      <c r="L311" s="52">
        <v>0</v>
      </c>
      <c r="M311" s="52">
        <f t="shared" si="31"/>
        <v>0</v>
      </c>
      <c r="N311" s="34">
        <f t="shared" si="29"/>
        <v>0</v>
      </c>
      <c r="O311" s="53">
        <v>0</v>
      </c>
      <c r="P311" s="53">
        <v>116</v>
      </c>
      <c r="Q311" s="71">
        <v>0.4</v>
      </c>
      <c r="R311" s="71">
        <f t="shared" si="28"/>
        <v>0</v>
      </c>
      <c r="S311" s="53">
        <v>0</v>
      </c>
      <c r="T311" s="34">
        <f>(M311*S311)</f>
        <v>0</v>
      </c>
      <c r="U311" s="34">
        <f>N311+R311+T311</f>
        <v>0</v>
      </c>
      <c r="V311" s="53">
        <f>M311*200</f>
        <v>0</v>
      </c>
      <c r="W311" s="34">
        <v>0</v>
      </c>
      <c r="X311" s="34">
        <v>625</v>
      </c>
      <c r="Y311" s="52">
        <f t="shared" si="30"/>
        <v>0</v>
      </c>
      <c r="Z311" s="46">
        <v>0</v>
      </c>
      <c r="AA311" s="46"/>
      <c r="AB311" s="34">
        <f>V311+Y311+Z311</f>
        <v>0</v>
      </c>
      <c r="AC311" s="34">
        <f>AB311+U311</f>
        <v>0</v>
      </c>
      <c r="AD311" s="91" t="str">
        <f>A311</f>
        <v>652-PR</v>
      </c>
      <c r="AE311" s="74" t="s">
        <v>532</v>
      </c>
    </row>
    <row r="312" spans="1:31" s="31" customFormat="1" ht="39.75" hidden="1" customHeight="1" x14ac:dyDescent="0.2">
      <c r="A312" s="33" t="s">
        <v>529</v>
      </c>
      <c r="B312" s="33"/>
      <c r="C312" s="88" t="s">
        <v>33</v>
      </c>
      <c r="D312" s="88" t="s">
        <v>108</v>
      </c>
      <c r="E312" s="89" t="s">
        <v>302</v>
      </c>
      <c r="F312" s="89" t="s">
        <v>533</v>
      </c>
      <c r="G312" s="35" t="s">
        <v>135</v>
      </c>
      <c r="H312" s="220">
        <v>45</v>
      </c>
      <c r="I312" s="90" t="s">
        <v>48</v>
      </c>
      <c r="J312" s="51">
        <v>585</v>
      </c>
      <c r="K312" s="52">
        <v>0</v>
      </c>
      <c r="L312" s="52">
        <v>17</v>
      </c>
      <c r="M312" s="52">
        <f t="shared" si="31"/>
        <v>17</v>
      </c>
      <c r="N312" s="34">
        <f t="shared" si="29"/>
        <v>9945</v>
      </c>
      <c r="O312" s="53">
        <v>28</v>
      </c>
      <c r="P312" s="53">
        <v>116</v>
      </c>
      <c r="Q312" s="71">
        <v>0.4</v>
      </c>
      <c r="R312" s="71">
        <f t="shared" si="28"/>
        <v>1299.2000000000003</v>
      </c>
      <c r="S312" s="53">
        <v>235</v>
      </c>
      <c r="T312" s="34">
        <f>(M312*S312)</f>
        <v>3995</v>
      </c>
      <c r="U312" s="34">
        <f>N312+R312+T312</f>
        <v>15239.2</v>
      </c>
      <c r="V312" s="53">
        <f>M312*200</f>
        <v>3400</v>
      </c>
      <c r="W312" s="34">
        <v>1</v>
      </c>
      <c r="X312" s="34">
        <v>459</v>
      </c>
      <c r="Y312" s="52">
        <f t="shared" si="30"/>
        <v>459</v>
      </c>
      <c r="Z312" s="46">
        <v>0</v>
      </c>
      <c r="AA312" s="46"/>
      <c r="AB312" s="34">
        <f>V312+Y312+Z312</f>
        <v>3859</v>
      </c>
      <c r="AC312" s="34">
        <f>AB312+U312</f>
        <v>19098.2</v>
      </c>
      <c r="AD312" s="91" t="str">
        <f>A312</f>
        <v>652-PR</v>
      </c>
      <c r="AE312" s="74"/>
    </row>
    <row r="313" spans="1:31" s="31" customFormat="1" ht="33" customHeight="1" x14ac:dyDescent="0.2">
      <c r="A313" s="33" t="s">
        <v>529</v>
      </c>
      <c r="B313" s="33" t="s">
        <v>32</v>
      </c>
      <c r="C313" s="28" t="s">
        <v>33</v>
      </c>
      <c r="D313" s="28" t="s">
        <v>45</v>
      </c>
      <c r="E313" s="35" t="s">
        <v>310</v>
      </c>
      <c r="F313" s="35" t="s">
        <v>535</v>
      </c>
      <c r="G313" s="35" t="s">
        <v>135</v>
      </c>
      <c r="H313" s="220">
        <v>45</v>
      </c>
      <c r="I313" s="33" t="s">
        <v>48</v>
      </c>
      <c r="J313" s="51">
        <v>585</v>
      </c>
      <c r="K313" s="52">
        <v>0</v>
      </c>
      <c r="L313" s="52">
        <v>17</v>
      </c>
      <c r="M313" s="52">
        <f t="shared" si="31"/>
        <v>17</v>
      </c>
      <c r="N313" s="34">
        <f t="shared" si="29"/>
        <v>9945</v>
      </c>
      <c r="O313" s="53">
        <v>14</v>
      </c>
      <c r="P313" s="53">
        <v>128</v>
      </c>
      <c r="Q313" s="71">
        <v>0.4</v>
      </c>
      <c r="R313" s="71">
        <f t="shared" si="28"/>
        <v>716.80000000000007</v>
      </c>
      <c r="S313" s="53">
        <v>235</v>
      </c>
      <c r="T313" s="34">
        <f>(M313*S313)</f>
        <v>3995</v>
      </c>
      <c r="U313" s="34">
        <f>N313+R313+T313</f>
        <v>14656.8</v>
      </c>
      <c r="V313" s="53">
        <f>M313*200</f>
        <v>3400</v>
      </c>
      <c r="W313" s="53">
        <v>1</v>
      </c>
      <c r="X313" s="53">
        <v>685</v>
      </c>
      <c r="Y313" s="52">
        <f t="shared" si="30"/>
        <v>685</v>
      </c>
      <c r="Z313" s="46">
        <v>0</v>
      </c>
      <c r="AA313" s="46"/>
      <c r="AB313" s="276">
        <f>V313+Y313+Z313</f>
        <v>4085</v>
      </c>
      <c r="AC313" s="34">
        <f>AB313+U313</f>
        <v>18741.8</v>
      </c>
      <c r="AD313" s="91" t="str">
        <f>A313</f>
        <v>652-PR</v>
      </c>
      <c r="AE313" s="74" t="s">
        <v>537</v>
      </c>
    </row>
    <row r="314" spans="1:31" s="31" customFormat="1" ht="33.75" customHeight="1" x14ac:dyDescent="0.2">
      <c r="A314" s="33" t="s">
        <v>529</v>
      </c>
      <c r="B314" s="33" t="s">
        <v>32</v>
      </c>
      <c r="C314" s="28" t="s">
        <v>33</v>
      </c>
      <c r="D314" s="28" t="s">
        <v>45</v>
      </c>
      <c r="E314" s="35" t="s">
        <v>310</v>
      </c>
      <c r="F314" s="35" t="s">
        <v>535</v>
      </c>
      <c r="G314" s="35" t="s">
        <v>135</v>
      </c>
      <c r="H314" s="220">
        <v>45</v>
      </c>
      <c r="I314" s="33" t="s">
        <v>48</v>
      </c>
      <c r="J314" s="51">
        <v>585</v>
      </c>
      <c r="K314" s="52">
        <v>17</v>
      </c>
      <c r="L314" s="52">
        <v>0</v>
      </c>
      <c r="M314" s="52">
        <f t="shared" si="31"/>
        <v>17</v>
      </c>
      <c r="N314" s="34">
        <f t="shared" si="29"/>
        <v>9945</v>
      </c>
      <c r="O314" s="53">
        <v>14</v>
      </c>
      <c r="P314" s="53">
        <v>128</v>
      </c>
      <c r="Q314" s="71">
        <v>0.4</v>
      </c>
      <c r="R314" s="71">
        <f t="shared" si="28"/>
        <v>716.80000000000007</v>
      </c>
      <c r="S314" s="53">
        <v>235</v>
      </c>
      <c r="T314" s="34">
        <f>(M314*S314)</f>
        <v>3995</v>
      </c>
      <c r="U314" s="34">
        <f>N314+R314+T314</f>
        <v>14656.8</v>
      </c>
      <c r="V314" s="53">
        <f>M314*200</f>
        <v>3400</v>
      </c>
      <c r="W314" s="53">
        <v>1</v>
      </c>
      <c r="X314" s="53">
        <v>685</v>
      </c>
      <c r="Y314" s="52">
        <f t="shared" si="30"/>
        <v>685</v>
      </c>
      <c r="Z314" s="46">
        <v>0</v>
      </c>
      <c r="AA314" s="46"/>
      <c r="AB314" s="276">
        <f>V314+Y314+Z314</f>
        <v>4085</v>
      </c>
      <c r="AC314" s="34">
        <f>AB314+U314</f>
        <v>18741.8</v>
      </c>
      <c r="AD314" s="91" t="str">
        <f>A314</f>
        <v>652-PR</v>
      </c>
      <c r="AE314" s="74"/>
    </row>
    <row r="315" spans="1:31" s="31" customFormat="1" ht="38.25" customHeight="1" x14ac:dyDescent="0.2">
      <c r="A315" s="33" t="s">
        <v>529</v>
      </c>
      <c r="B315" s="33" t="s">
        <v>596</v>
      </c>
      <c r="C315" s="28" t="s">
        <v>33</v>
      </c>
      <c r="D315" s="28" t="s">
        <v>45</v>
      </c>
      <c r="E315" s="35" t="s">
        <v>148</v>
      </c>
      <c r="F315" s="35" t="s">
        <v>52</v>
      </c>
      <c r="G315" s="35" t="s">
        <v>258</v>
      </c>
      <c r="H315" s="220">
        <v>45</v>
      </c>
      <c r="I315" s="33" t="s">
        <v>48</v>
      </c>
      <c r="J315" s="51">
        <v>585</v>
      </c>
      <c r="K315" s="52">
        <v>18</v>
      </c>
      <c r="L315" s="52">
        <v>0</v>
      </c>
      <c r="M315" s="52">
        <f t="shared" si="31"/>
        <v>18</v>
      </c>
      <c r="N315" s="34">
        <f t="shared" si="29"/>
        <v>10530</v>
      </c>
      <c r="O315" s="53">
        <v>28</v>
      </c>
      <c r="P315" s="53">
        <v>14</v>
      </c>
      <c r="Q315" s="71">
        <v>0.4</v>
      </c>
      <c r="R315" s="54">
        <f t="shared" si="28"/>
        <v>156.80000000000001</v>
      </c>
      <c r="S315" s="53">
        <v>385</v>
      </c>
      <c r="T315" s="34">
        <f>(M315*S315)</f>
        <v>6930</v>
      </c>
      <c r="U315" s="34">
        <f>N315+R315+T315</f>
        <v>17616.8</v>
      </c>
      <c r="V315" s="34">
        <f>M315*200</f>
        <v>3600</v>
      </c>
      <c r="W315" s="34">
        <v>1</v>
      </c>
      <c r="X315" s="34">
        <v>160</v>
      </c>
      <c r="Y315" s="52">
        <f t="shared" si="30"/>
        <v>160</v>
      </c>
      <c r="Z315" s="52">
        <v>0</v>
      </c>
      <c r="AA315" s="52"/>
      <c r="AB315" s="276">
        <f>V315+Y315+Z315</f>
        <v>3760</v>
      </c>
      <c r="AC315" s="34">
        <f>AB315+U315</f>
        <v>21376.799999999999</v>
      </c>
      <c r="AD315" s="91" t="str">
        <f>A315</f>
        <v>652-PR</v>
      </c>
      <c r="AE315" s="74"/>
    </row>
    <row r="316" spans="1:31" s="31" customFormat="1" ht="38.25" customHeight="1" x14ac:dyDescent="0.2">
      <c r="A316" s="33" t="s">
        <v>529</v>
      </c>
      <c r="B316" s="33"/>
      <c r="C316" s="28" t="s">
        <v>33</v>
      </c>
      <c r="D316" s="28" t="s">
        <v>45</v>
      </c>
      <c r="E316" s="35" t="s">
        <v>153</v>
      </c>
      <c r="F316" s="35" t="s">
        <v>52</v>
      </c>
      <c r="G316" s="35" t="s">
        <v>258</v>
      </c>
      <c r="H316" s="220">
        <v>45</v>
      </c>
      <c r="I316" s="33" t="s">
        <v>48</v>
      </c>
      <c r="J316" s="51">
        <v>585</v>
      </c>
      <c r="K316" s="52">
        <v>17</v>
      </c>
      <c r="L316" s="52">
        <v>0</v>
      </c>
      <c r="M316" s="52">
        <f t="shared" si="31"/>
        <v>17</v>
      </c>
      <c r="N316" s="34">
        <f t="shared" si="29"/>
        <v>9945</v>
      </c>
      <c r="O316" s="53">
        <v>28</v>
      </c>
      <c r="P316" s="53">
        <v>31</v>
      </c>
      <c r="Q316" s="71">
        <v>0.4</v>
      </c>
      <c r="R316" s="54">
        <f t="shared" si="28"/>
        <v>347.2</v>
      </c>
      <c r="S316" s="53">
        <v>385</v>
      </c>
      <c r="T316" s="34">
        <f>(M316*S316)</f>
        <v>6545</v>
      </c>
      <c r="U316" s="34">
        <f>N316+R316+T316</f>
        <v>16837.2</v>
      </c>
      <c r="V316" s="34">
        <f>M316*200</f>
        <v>3400</v>
      </c>
      <c r="W316" s="34">
        <v>1</v>
      </c>
      <c r="X316" s="34">
        <v>160</v>
      </c>
      <c r="Y316" s="52">
        <f t="shared" si="30"/>
        <v>160</v>
      </c>
      <c r="Z316" s="52">
        <v>0</v>
      </c>
      <c r="AA316" s="52"/>
      <c r="AB316" s="276">
        <f>V316+Y316+Z316</f>
        <v>3560</v>
      </c>
      <c r="AC316" s="34">
        <f>AB316+U316</f>
        <v>20397.2</v>
      </c>
      <c r="AD316" s="91" t="str">
        <f>A316</f>
        <v>652-PR</v>
      </c>
      <c r="AE316" s="74" t="s">
        <v>541</v>
      </c>
    </row>
    <row r="317" spans="1:31" s="31" customFormat="1" ht="40.5" customHeight="1" x14ac:dyDescent="0.2">
      <c r="A317" s="33" t="s">
        <v>529</v>
      </c>
      <c r="B317" s="33"/>
      <c r="C317" s="28" t="s">
        <v>33</v>
      </c>
      <c r="D317" s="28" t="s">
        <v>45</v>
      </c>
      <c r="E317" s="35" t="s">
        <v>156</v>
      </c>
      <c r="F317" s="35" t="s">
        <v>62</v>
      </c>
      <c r="G317" s="35" t="s">
        <v>258</v>
      </c>
      <c r="H317" s="220">
        <v>45</v>
      </c>
      <c r="I317" s="33" t="s">
        <v>172</v>
      </c>
      <c r="J317" s="51">
        <v>585</v>
      </c>
      <c r="K317" s="52">
        <v>0</v>
      </c>
      <c r="L317" s="52">
        <v>17</v>
      </c>
      <c r="M317" s="52">
        <f t="shared" si="31"/>
        <v>17</v>
      </c>
      <c r="N317" s="34">
        <f t="shared" si="29"/>
        <v>9945</v>
      </c>
      <c r="O317" s="53">
        <v>28</v>
      </c>
      <c r="P317" s="53">
        <v>8</v>
      </c>
      <c r="Q317" s="71">
        <v>0.4</v>
      </c>
      <c r="R317" s="71">
        <f t="shared" si="28"/>
        <v>89.600000000000009</v>
      </c>
      <c r="S317" s="53">
        <v>385</v>
      </c>
      <c r="T317" s="34">
        <f>(M317*S317)</f>
        <v>6545</v>
      </c>
      <c r="U317" s="34">
        <f>N317+R317+T317</f>
        <v>16579.599999999999</v>
      </c>
      <c r="V317" s="34">
        <f>M317*200</f>
        <v>3400</v>
      </c>
      <c r="W317" s="34">
        <v>1</v>
      </c>
      <c r="X317" s="34">
        <v>160</v>
      </c>
      <c r="Y317" s="52">
        <f t="shared" si="30"/>
        <v>160</v>
      </c>
      <c r="Z317" s="46">
        <v>0</v>
      </c>
      <c r="AA317" s="46"/>
      <c r="AB317" s="276">
        <f>V317+Y317+Z317</f>
        <v>3560</v>
      </c>
      <c r="AC317" s="34">
        <f>AB317+U317</f>
        <v>20139.599999999999</v>
      </c>
      <c r="AD317" s="91" t="str">
        <f>A317</f>
        <v>652-PR</v>
      </c>
      <c r="AE317" s="74"/>
    </row>
    <row r="318" spans="1:31" s="31" customFormat="1" ht="39" hidden="1" customHeight="1" x14ac:dyDescent="0.2">
      <c r="A318" s="33" t="s">
        <v>529</v>
      </c>
      <c r="B318" s="33" t="s">
        <v>605</v>
      </c>
      <c r="C318" s="28" t="s">
        <v>33</v>
      </c>
      <c r="D318" s="28" t="s">
        <v>50</v>
      </c>
      <c r="E318" s="35" t="s">
        <v>161</v>
      </c>
      <c r="F318" s="35" t="s">
        <v>134</v>
      </c>
      <c r="G318" s="35" t="s">
        <v>135</v>
      </c>
      <c r="H318" s="220">
        <v>45</v>
      </c>
      <c r="I318" s="33" t="s">
        <v>37</v>
      </c>
      <c r="J318" s="51">
        <v>1200</v>
      </c>
      <c r="K318" s="52">
        <v>0</v>
      </c>
      <c r="L318" s="52">
        <v>20</v>
      </c>
      <c r="M318" s="52">
        <f t="shared" si="31"/>
        <v>20</v>
      </c>
      <c r="N318" s="34">
        <f t="shared" si="29"/>
        <v>24000</v>
      </c>
      <c r="O318" s="53">
        <v>0</v>
      </c>
      <c r="P318" s="53">
        <v>0</v>
      </c>
      <c r="Q318" s="71">
        <v>0.4</v>
      </c>
      <c r="R318" s="71">
        <f t="shared" si="28"/>
        <v>0</v>
      </c>
      <c r="S318" s="53">
        <v>0</v>
      </c>
      <c r="T318" s="34">
        <f>(M318*S318)</f>
        <v>0</v>
      </c>
      <c r="U318" s="34">
        <f>N318+R318+T318</f>
        <v>24000</v>
      </c>
      <c r="V318" s="53">
        <f>M318*200</f>
        <v>4000</v>
      </c>
      <c r="W318" s="53">
        <v>21</v>
      </c>
      <c r="X318" s="53">
        <v>160</v>
      </c>
      <c r="Y318" s="52">
        <f t="shared" si="30"/>
        <v>3360</v>
      </c>
      <c r="Z318" s="46">
        <v>0</v>
      </c>
      <c r="AA318" s="46"/>
      <c r="AB318" s="34">
        <f>V318+Y318+Z318</f>
        <v>7360</v>
      </c>
      <c r="AC318" s="34">
        <f>AB318+U318</f>
        <v>31360</v>
      </c>
      <c r="AD318" s="91" t="str">
        <f>A318</f>
        <v>652-PR</v>
      </c>
      <c r="AE318" s="74"/>
    </row>
    <row r="319" spans="1:31" s="31" customFormat="1" ht="39" hidden="1" customHeight="1" x14ac:dyDescent="0.2">
      <c r="A319" s="33" t="s">
        <v>529</v>
      </c>
      <c r="B319" s="33" t="s">
        <v>606</v>
      </c>
      <c r="C319" s="28" t="s">
        <v>33</v>
      </c>
      <c r="D319" s="28" t="s">
        <v>50</v>
      </c>
      <c r="E319" s="35" t="s">
        <v>161</v>
      </c>
      <c r="F319" s="35" t="s">
        <v>134</v>
      </c>
      <c r="G319" s="35" t="s">
        <v>135</v>
      </c>
      <c r="H319" s="220">
        <v>45</v>
      </c>
      <c r="I319" s="33" t="s">
        <v>37</v>
      </c>
      <c r="J319" s="51">
        <v>1200</v>
      </c>
      <c r="K319" s="52">
        <v>17</v>
      </c>
      <c r="L319" s="52">
        <v>0</v>
      </c>
      <c r="M319" s="52">
        <f t="shared" si="31"/>
        <v>17</v>
      </c>
      <c r="N319" s="34">
        <f t="shared" si="29"/>
        <v>20400</v>
      </c>
      <c r="O319" s="53">
        <v>0</v>
      </c>
      <c r="P319" s="53">
        <v>0</v>
      </c>
      <c r="Q319" s="71">
        <v>0.4</v>
      </c>
      <c r="R319" s="71">
        <v>0</v>
      </c>
      <c r="S319" s="53">
        <v>0</v>
      </c>
      <c r="T319" s="34">
        <v>0</v>
      </c>
      <c r="U319" s="34">
        <f>N319+R319+T319</f>
        <v>20400</v>
      </c>
      <c r="V319" s="53">
        <f>M319*200</f>
        <v>3400</v>
      </c>
      <c r="W319" s="53">
        <v>21</v>
      </c>
      <c r="X319" s="53">
        <v>160</v>
      </c>
      <c r="Y319" s="52">
        <f t="shared" si="30"/>
        <v>3360</v>
      </c>
      <c r="Z319" s="46">
        <v>0</v>
      </c>
      <c r="AA319" s="34">
        <v>7360</v>
      </c>
      <c r="AB319" s="34">
        <f>V319+Y319+Z319</f>
        <v>6760</v>
      </c>
      <c r="AC319" s="34">
        <f>AB319+U319</f>
        <v>27160</v>
      </c>
      <c r="AD319" s="91" t="str">
        <f>A319</f>
        <v>652-PR</v>
      </c>
      <c r="AE319" s="74"/>
    </row>
    <row r="320" spans="1:31" s="31" customFormat="1" ht="42" hidden="1" customHeight="1" x14ac:dyDescent="0.2">
      <c r="A320" s="33" t="s">
        <v>529</v>
      </c>
      <c r="B320" s="33" t="s">
        <v>607</v>
      </c>
      <c r="C320" s="28" t="s">
        <v>33</v>
      </c>
      <c r="D320" s="28" t="s">
        <v>50</v>
      </c>
      <c r="E320" s="35" t="s">
        <v>161</v>
      </c>
      <c r="F320" s="35" t="s">
        <v>134</v>
      </c>
      <c r="G320" s="35" t="s">
        <v>267</v>
      </c>
      <c r="H320" s="220">
        <v>45</v>
      </c>
      <c r="I320" s="33" t="s">
        <v>37</v>
      </c>
      <c r="J320" s="51">
        <v>1200</v>
      </c>
      <c r="K320" s="52">
        <v>20</v>
      </c>
      <c r="L320" s="52">
        <v>0</v>
      </c>
      <c r="M320" s="52">
        <f t="shared" si="31"/>
        <v>20</v>
      </c>
      <c r="N320" s="34">
        <f t="shared" si="29"/>
        <v>24000</v>
      </c>
      <c r="O320" s="53">
        <v>0</v>
      </c>
      <c r="P320" s="53">
        <v>0</v>
      </c>
      <c r="Q320" s="71">
        <v>0.4</v>
      </c>
      <c r="R320" s="71">
        <f t="shared" si="28"/>
        <v>0</v>
      </c>
      <c r="S320" s="53">
        <v>0</v>
      </c>
      <c r="T320" s="34">
        <f>(M320*S320)</f>
        <v>0</v>
      </c>
      <c r="U320" s="34">
        <f>N320+R320+T320</f>
        <v>24000</v>
      </c>
      <c r="V320" s="53">
        <f>M320*200</f>
        <v>4000</v>
      </c>
      <c r="W320" s="53">
        <v>14</v>
      </c>
      <c r="X320" s="53">
        <v>160</v>
      </c>
      <c r="Y320" s="52">
        <f t="shared" si="30"/>
        <v>2240</v>
      </c>
      <c r="Z320" s="46">
        <v>0</v>
      </c>
      <c r="AA320" s="46"/>
      <c r="AB320" s="34">
        <f>V320+Y320+Z320</f>
        <v>6240</v>
      </c>
      <c r="AC320" s="34">
        <f>AB320+U320</f>
        <v>30240</v>
      </c>
      <c r="AD320" s="91" t="str">
        <f>A320</f>
        <v>652-PR</v>
      </c>
      <c r="AE320" s="74"/>
    </row>
    <row r="321" spans="1:31" s="31" customFormat="1" ht="41.25" hidden="1" customHeight="1" x14ac:dyDescent="0.2">
      <c r="A321" s="33" t="s">
        <v>529</v>
      </c>
      <c r="B321" s="33"/>
      <c r="C321" s="28" t="s">
        <v>33</v>
      </c>
      <c r="D321" s="28" t="s">
        <v>50</v>
      </c>
      <c r="E321" s="35" t="s">
        <v>161</v>
      </c>
      <c r="F321" s="35" t="s">
        <v>266</v>
      </c>
      <c r="G321" s="35" t="s">
        <v>267</v>
      </c>
      <c r="H321" s="220">
        <v>45</v>
      </c>
      <c r="I321" s="33" t="s">
        <v>37</v>
      </c>
      <c r="J321" s="51">
        <v>1200</v>
      </c>
      <c r="K321" s="52">
        <v>0</v>
      </c>
      <c r="L321" s="52">
        <v>15</v>
      </c>
      <c r="M321" s="52">
        <f t="shared" si="31"/>
        <v>15</v>
      </c>
      <c r="N321" s="34">
        <f t="shared" si="29"/>
        <v>18000</v>
      </c>
      <c r="O321" s="53">
        <v>0</v>
      </c>
      <c r="P321" s="53">
        <v>0</v>
      </c>
      <c r="Q321" s="71">
        <v>0.4</v>
      </c>
      <c r="R321" s="71">
        <f t="shared" si="28"/>
        <v>0</v>
      </c>
      <c r="S321" s="53">
        <v>0</v>
      </c>
      <c r="T321" s="34">
        <f>(M321*S321)</f>
        <v>0</v>
      </c>
      <c r="U321" s="34">
        <f>N321+R321+T321</f>
        <v>18000</v>
      </c>
      <c r="V321" s="53">
        <f>M321*200</f>
        <v>3000</v>
      </c>
      <c r="W321" s="53">
        <v>14</v>
      </c>
      <c r="X321" s="53">
        <v>160</v>
      </c>
      <c r="Y321" s="52">
        <f t="shared" si="30"/>
        <v>2240</v>
      </c>
      <c r="Z321" s="46">
        <v>0</v>
      </c>
      <c r="AA321" s="46"/>
      <c r="AB321" s="34">
        <f>V321+Y321+Z321</f>
        <v>5240</v>
      </c>
      <c r="AC321" s="34">
        <f>AB321+U321</f>
        <v>23240</v>
      </c>
      <c r="AD321" s="91" t="str">
        <f>A321</f>
        <v>652-PR</v>
      </c>
      <c r="AE321" s="74"/>
    </row>
    <row r="322" spans="1:31" s="31" customFormat="1" ht="34.5" hidden="1" customHeight="1" x14ac:dyDescent="0.2">
      <c r="A322" s="33" t="s">
        <v>529</v>
      </c>
      <c r="B322" s="33"/>
      <c r="C322" s="28" t="s">
        <v>33</v>
      </c>
      <c r="D322" s="28" t="s">
        <v>50</v>
      </c>
      <c r="E322" s="35" t="s">
        <v>385</v>
      </c>
      <c r="F322" s="35" t="s">
        <v>266</v>
      </c>
      <c r="G322" s="35" t="s">
        <v>267</v>
      </c>
      <c r="H322" s="220">
        <v>45</v>
      </c>
      <c r="I322" s="33" t="s">
        <v>37</v>
      </c>
      <c r="J322" s="51">
        <v>1200</v>
      </c>
      <c r="K322" s="52">
        <v>15</v>
      </c>
      <c r="L322" s="52">
        <v>0</v>
      </c>
      <c r="M322" s="52">
        <f t="shared" si="31"/>
        <v>15</v>
      </c>
      <c r="N322" s="34">
        <f t="shared" si="29"/>
        <v>18000</v>
      </c>
      <c r="O322" s="53">
        <v>0</v>
      </c>
      <c r="P322" s="53">
        <v>0</v>
      </c>
      <c r="Q322" s="71">
        <v>0.4</v>
      </c>
      <c r="R322" s="71">
        <f t="shared" si="28"/>
        <v>0</v>
      </c>
      <c r="S322" s="34">
        <v>0</v>
      </c>
      <c r="T322" s="34">
        <f>(M322*S322)</f>
        <v>0</v>
      </c>
      <c r="U322" s="34">
        <f>N322+R322+T322</f>
        <v>18000</v>
      </c>
      <c r="V322" s="34">
        <f>M322*200</f>
        <v>3000</v>
      </c>
      <c r="W322" s="34">
        <v>14</v>
      </c>
      <c r="X322" s="34">
        <v>160</v>
      </c>
      <c r="Y322" s="52">
        <f t="shared" si="30"/>
        <v>2240</v>
      </c>
      <c r="Z322" s="46">
        <v>0</v>
      </c>
      <c r="AA322" s="46"/>
      <c r="AB322" s="34">
        <f>V322+Y322+Z322</f>
        <v>5240</v>
      </c>
      <c r="AC322" s="34">
        <f>AB322+U322</f>
        <v>23240</v>
      </c>
      <c r="AD322" s="91" t="str">
        <f>A322</f>
        <v>652-PR</v>
      </c>
      <c r="AE322" s="74"/>
    </row>
    <row r="323" spans="1:31" s="31" customFormat="1" ht="50.25" hidden="1" customHeight="1" x14ac:dyDescent="0.2">
      <c r="A323" s="33" t="s">
        <v>529</v>
      </c>
      <c r="B323" s="33"/>
      <c r="C323" s="28" t="s">
        <v>33</v>
      </c>
      <c r="D323" s="28" t="s">
        <v>50</v>
      </c>
      <c r="E323" s="35" t="s">
        <v>385</v>
      </c>
      <c r="F323" s="35" t="s">
        <v>102</v>
      </c>
      <c r="G323" s="35" t="s">
        <v>258</v>
      </c>
      <c r="H323" s="220">
        <v>45</v>
      </c>
      <c r="I323" s="33" t="s">
        <v>172</v>
      </c>
      <c r="J323" s="51">
        <v>585</v>
      </c>
      <c r="K323" s="52">
        <v>0</v>
      </c>
      <c r="L323" s="52">
        <v>20</v>
      </c>
      <c r="M323" s="52">
        <f t="shared" si="31"/>
        <v>20</v>
      </c>
      <c r="N323" s="34">
        <f t="shared" si="29"/>
        <v>11700</v>
      </c>
      <c r="O323" s="53">
        <v>17</v>
      </c>
      <c r="P323" s="53">
        <v>10</v>
      </c>
      <c r="Q323" s="71">
        <v>0.4</v>
      </c>
      <c r="R323" s="71">
        <f t="shared" si="28"/>
        <v>68</v>
      </c>
      <c r="S323" s="53">
        <v>385</v>
      </c>
      <c r="T323" s="34">
        <f>(M323*S323)</f>
        <v>7700</v>
      </c>
      <c r="U323" s="34">
        <f>N323+R323+T323</f>
        <v>19468</v>
      </c>
      <c r="V323" s="53">
        <f>M323*200</f>
        <v>4000</v>
      </c>
      <c r="W323" s="53">
        <v>1</v>
      </c>
      <c r="X323" s="53">
        <v>160</v>
      </c>
      <c r="Y323" s="52">
        <f t="shared" si="30"/>
        <v>160</v>
      </c>
      <c r="Z323" s="46">
        <v>0</v>
      </c>
      <c r="AA323" s="46"/>
      <c r="AB323" s="34">
        <f>V323+Y323+Z323</f>
        <v>4160</v>
      </c>
      <c r="AC323" s="34">
        <f>AB323+U323</f>
        <v>23628</v>
      </c>
      <c r="AD323" s="91" t="str">
        <f>A323</f>
        <v>652-PR</v>
      </c>
      <c r="AE323" s="74"/>
    </row>
    <row r="324" spans="1:31" s="31" customFormat="1" ht="48" hidden="1" customHeight="1" x14ac:dyDescent="0.2">
      <c r="A324" s="33" t="s">
        <v>529</v>
      </c>
      <c r="B324" s="33"/>
      <c r="C324" s="28" t="s">
        <v>33</v>
      </c>
      <c r="D324" s="28" t="s">
        <v>50</v>
      </c>
      <c r="E324" s="89" t="s">
        <v>121</v>
      </c>
      <c r="F324" s="35" t="s">
        <v>102</v>
      </c>
      <c r="G324" s="35" t="s">
        <v>135</v>
      </c>
      <c r="H324" s="220">
        <v>45</v>
      </c>
      <c r="I324" s="33" t="s">
        <v>172</v>
      </c>
      <c r="J324" s="51">
        <v>585</v>
      </c>
      <c r="K324" s="52">
        <v>20</v>
      </c>
      <c r="L324" s="52">
        <v>0</v>
      </c>
      <c r="M324" s="52">
        <f t="shared" si="31"/>
        <v>20</v>
      </c>
      <c r="N324" s="34">
        <f t="shared" si="29"/>
        <v>11700</v>
      </c>
      <c r="O324" s="53">
        <v>14</v>
      </c>
      <c r="P324" s="53">
        <v>88</v>
      </c>
      <c r="Q324" s="71">
        <v>0.4</v>
      </c>
      <c r="R324" s="71">
        <f t="shared" si="28"/>
        <v>492.80000000000007</v>
      </c>
      <c r="S324" s="53">
        <v>235</v>
      </c>
      <c r="T324" s="34">
        <f>(M324*S324)</f>
        <v>4700</v>
      </c>
      <c r="U324" s="34">
        <f>N324+R324+T324</f>
        <v>16892.8</v>
      </c>
      <c r="V324" s="53">
        <f>M324*200</f>
        <v>4000</v>
      </c>
      <c r="W324" s="53">
        <v>1</v>
      </c>
      <c r="X324" s="53">
        <v>410</v>
      </c>
      <c r="Y324" s="52">
        <f t="shared" si="30"/>
        <v>410</v>
      </c>
      <c r="Z324" s="46">
        <v>0</v>
      </c>
      <c r="AA324" s="46"/>
      <c r="AB324" s="34">
        <f>V324+Y324+Z324</f>
        <v>4410</v>
      </c>
      <c r="AC324" s="34">
        <f>AB324+U324</f>
        <v>21302.799999999999</v>
      </c>
      <c r="AD324" s="91" t="str">
        <f>A324</f>
        <v>652-PR</v>
      </c>
      <c r="AE324" s="74" t="s">
        <v>544</v>
      </c>
    </row>
    <row r="325" spans="1:31" s="31" customFormat="1" ht="40.5" hidden="1" customHeight="1" x14ac:dyDescent="0.2">
      <c r="A325" s="33" t="s">
        <v>529</v>
      </c>
      <c r="B325" s="33" t="s">
        <v>290</v>
      </c>
      <c r="C325" s="28" t="s">
        <v>33</v>
      </c>
      <c r="D325" s="28" t="s">
        <v>34</v>
      </c>
      <c r="E325" s="35" t="s">
        <v>170</v>
      </c>
      <c r="F325" s="35" t="s">
        <v>134</v>
      </c>
      <c r="G325" s="35" t="s">
        <v>135</v>
      </c>
      <c r="H325" s="220">
        <v>45</v>
      </c>
      <c r="I325" s="33" t="s">
        <v>37</v>
      </c>
      <c r="J325" s="51">
        <v>1200</v>
      </c>
      <c r="K325" s="52">
        <v>0</v>
      </c>
      <c r="L325" s="52">
        <v>18</v>
      </c>
      <c r="M325" s="52">
        <f t="shared" si="31"/>
        <v>18</v>
      </c>
      <c r="N325" s="34">
        <f t="shared" si="29"/>
        <v>21600</v>
      </c>
      <c r="O325" s="53">
        <v>0</v>
      </c>
      <c r="P325" s="53">
        <v>0</v>
      </c>
      <c r="Q325" s="71">
        <v>0.4</v>
      </c>
      <c r="R325" s="71">
        <f t="shared" si="28"/>
        <v>0</v>
      </c>
      <c r="S325" s="53">
        <v>0</v>
      </c>
      <c r="T325" s="34">
        <f>(M325*S325)</f>
        <v>0</v>
      </c>
      <c r="U325" s="34">
        <f>N325+R325+T325</f>
        <v>21600</v>
      </c>
      <c r="V325" s="53">
        <f>M325*200</f>
        <v>3600</v>
      </c>
      <c r="W325" s="53">
        <v>9</v>
      </c>
      <c r="X325" s="53">
        <v>215</v>
      </c>
      <c r="Y325" s="52">
        <f t="shared" si="30"/>
        <v>1935</v>
      </c>
      <c r="Z325" s="46">
        <v>0</v>
      </c>
      <c r="AA325" s="46"/>
      <c r="AB325" s="34">
        <f>V325+Y325+Z325</f>
        <v>5535</v>
      </c>
      <c r="AC325" s="34">
        <f>AB325+U325</f>
        <v>27135</v>
      </c>
      <c r="AD325" s="91" t="str">
        <f>A325</f>
        <v>652-PR</v>
      </c>
      <c r="AE325" s="74"/>
    </row>
    <row r="326" spans="1:31" s="31" customFormat="1" ht="39.75" hidden="1" customHeight="1" x14ac:dyDescent="0.2">
      <c r="A326" s="33" t="s">
        <v>529</v>
      </c>
      <c r="B326" s="33"/>
      <c r="C326" s="28" t="s">
        <v>33</v>
      </c>
      <c r="D326" s="28" t="s">
        <v>34</v>
      </c>
      <c r="E326" s="35" t="s">
        <v>545</v>
      </c>
      <c r="F326" s="89" t="s">
        <v>52</v>
      </c>
      <c r="G326" s="89" t="s">
        <v>135</v>
      </c>
      <c r="H326" s="220">
        <v>45</v>
      </c>
      <c r="I326" s="90" t="s">
        <v>48</v>
      </c>
      <c r="J326" s="51">
        <v>585</v>
      </c>
      <c r="K326" s="52">
        <v>0</v>
      </c>
      <c r="L326" s="52">
        <v>17</v>
      </c>
      <c r="M326" s="52">
        <f t="shared" si="31"/>
        <v>17</v>
      </c>
      <c r="N326" s="34">
        <f t="shared" si="29"/>
        <v>9945</v>
      </c>
      <c r="O326" s="34">
        <v>28</v>
      </c>
      <c r="P326" s="34">
        <v>133</v>
      </c>
      <c r="Q326" s="54">
        <v>0.4</v>
      </c>
      <c r="R326" s="54">
        <f t="shared" si="28"/>
        <v>1489.6000000000001</v>
      </c>
      <c r="S326" s="34">
        <v>235</v>
      </c>
      <c r="T326" s="34">
        <f>(M326*S326)</f>
        <v>3995</v>
      </c>
      <c r="U326" s="34">
        <f>N326+R326+T326</f>
        <v>15429.6</v>
      </c>
      <c r="V326" s="34">
        <f>M326*200</f>
        <v>3400</v>
      </c>
      <c r="W326" s="34">
        <v>1</v>
      </c>
      <c r="X326" s="34">
        <v>660</v>
      </c>
      <c r="Y326" s="52">
        <f t="shared" si="30"/>
        <v>660</v>
      </c>
      <c r="Z326" s="52">
        <v>0</v>
      </c>
      <c r="AA326" s="52"/>
      <c r="AB326" s="34">
        <f>V326+Y326+Z326</f>
        <v>4060</v>
      </c>
      <c r="AC326" s="34">
        <f>AB326+U326</f>
        <v>19489.599999999999</v>
      </c>
      <c r="AD326" s="91" t="str">
        <f>A326</f>
        <v>652-PR</v>
      </c>
      <c r="AE326" s="74"/>
    </row>
    <row r="327" spans="1:31" s="31" customFormat="1" ht="40" hidden="1" customHeight="1" x14ac:dyDescent="0.2">
      <c r="A327" s="33" t="s">
        <v>529</v>
      </c>
      <c r="B327" s="33"/>
      <c r="C327" s="88" t="s">
        <v>33</v>
      </c>
      <c r="D327" s="88" t="s">
        <v>34</v>
      </c>
      <c r="E327" s="89" t="s">
        <v>35</v>
      </c>
      <c r="F327" s="35" t="s">
        <v>547</v>
      </c>
      <c r="G327" s="35" t="s">
        <v>530</v>
      </c>
      <c r="H327" s="220">
        <v>45</v>
      </c>
      <c r="I327" s="90" t="s">
        <v>37</v>
      </c>
      <c r="J327" s="51">
        <v>1200</v>
      </c>
      <c r="K327" s="52">
        <v>17</v>
      </c>
      <c r="L327" s="52">
        <v>0</v>
      </c>
      <c r="M327" s="52">
        <f t="shared" si="31"/>
        <v>17</v>
      </c>
      <c r="N327" s="34">
        <f t="shared" si="29"/>
        <v>20400</v>
      </c>
      <c r="O327" s="34">
        <v>0</v>
      </c>
      <c r="P327" s="34">
        <v>0</v>
      </c>
      <c r="Q327" s="54">
        <v>0.4</v>
      </c>
      <c r="R327" s="54">
        <f t="shared" si="28"/>
        <v>0</v>
      </c>
      <c r="S327" s="34">
        <v>0</v>
      </c>
      <c r="T327" s="34">
        <f>(M327*S327)</f>
        <v>0</v>
      </c>
      <c r="U327" s="34">
        <f>N327+R327+T327</f>
        <v>20400</v>
      </c>
      <c r="V327" s="34">
        <f>M327*200</f>
        <v>3400</v>
      </c>
      <c r="W327" s="34">
        <v>14</v>
      </c>
      <c r="X327" s="34">
        <v>330</v>
      </c>
      <c r="Y327" s="52">
        <f t="shared" si="30"/>
        <v>4620</v>
      </c>
      <c r="Z327" s="52">
        <v>0</v>
      </c>
      <c r="AA327" s="52"/>
      <c r="AB327" s="34">
        <f>V327+Y327+Z327</f>
        <v>8020</v>
      </c>
      <c r="AC327" s="34">
        <f>AB327+U327</f>
        <v>28420</v>
      </c>
      <c r="AD327" s="91" t="str">
        <f>A327</f>
        <v>652-PR</v>
      </c>
      <c r="AE327" s="74"/>
    </row>
    <row r="328" spans="1:31" s="31" customFormat="1" ht="41.25" hidden="1" customHeight="1" x14ac:dyDescent="0.2">
      <c r="A328" s="33" t="s">
        <v>529</v>
      </c>
      <c r="B328" s="33"/>
      <c r="C328" s="28" t="s">
        <v>33</v>
      </c>
      <c r="D328" s="28" t="s">
        <v>34</v>
      </c>
      <c r="E328" s="35" t="s">
        <v>548</v>
      </c>
      <c r="F328" s="89" t="s">
        <v>52</v>
      </c>
      <c r="G328" s="89" t="s">
        <v>258</v>
      </c>
      <c r="H328" s="220">
        <v>45</v>
      </c>
      <c r="I328" s="90" t="s">
        <v>48</v>
      </c>
      <c r="J328" s="51">
        <v>585</v>
      </c>
      <c r="K328" s="52">
        <v>17</v>
      </c>
      <c r="L328" s="52">
        <v>0</v>
      </c>
      <c r="M328" s="52">
        <f t="shared" si="31"/>
        <v>17</v>
      </c>
      <c r="N328" s="34">
        <f t="shared" si="29"/>
        <v>9945</v>
      </c>
      <c r="O328" s="34">
        <v>28</v>
      </c>
      <c r="P328" s="34">
        <v>88</v>
      </c>
      <c r="Q328" s="54">
        <v>0.4</v>
      </c>
      <c r="R328" s="54">
        <f t="shared" si="28"/>
        <v>985.60000000000014</v>
      </c>
      <c r="S328" s="34">
        <v>385</v>
      </c>
      <c r="T328" s="34">
        <f>(M328*S328)</f>
        <v>6545</v>
      </c>
      <c r="U328" s="34">
        <f>N328+R328+T328</f>
        <v>17475.599999999999</v>
      </c>
      <c r="V328" s="34">
        <f>M328*200</f>
        <v>3400</v>
      </c>
      <c r="W328" s="34">
        <v>1</v>
      </c>
      <c r="X328" s="34">
        <v>420</v>
      </c>
      <c r="Y328" s="52">
        <f t="shared" si="30"/>
        <v>420</v>
      </c>
      <c r="Z328" s="52">
        <v>0</v>
      </c>
      <c r="AA328" s="52"/>
      <c r="AB328" s="34">
        <f>V328+Y328+Z328</f>
        <v>3820</v>
      </c>
      <c r="AC328" s="34">
        <f>AB328+U328</f>
        <v>21295.599999999999</v>
      </c>
      <c r="AD328" s="91" t="str">
        <f>A328</f>
        <v>652-PR</v>
      </c>
      <c r="AE328" s="74"/>
    </row>
    <row r="329" spans="1:31" s="31" customFormat="1" ht="48.75" hidden="1" customHeight="1" x14ac:dyDescent="0.2">
      <c r="A329" s="33" t="s">
        <v>529</v>
      </c>
      <c r="B329" s="33"/>
      <c r="C329" s="88" t="s">
        <v>33</v>
      </c>
      <c r="D329" s="88" t="s">
        <v>34</v>
      </c>
      <c r="E329" s="89" t="s">
        <v>35</v>
      </c>
      <c r="F329" s="35" t="s">
        <v>140</v>
      </c>
      <c r="G329" s="35" t="s">
        <v>141</v>
      </c>
      <c r="H329" s="220">
        <v>45</v>
      </c>
      <c r="I329" s="90" t="s">
        <v>37</v>
      </c>
      <c r="J329" s="51">
        <v>1200</v>
      </c>
      <c r="K329" s="52">
        <v>0</v>
      </c>
      <c r="L329" s="52">
        <v>17</v>
      </c>
      <c r="M329" s="52">
        <f t="shared" si="31"/>
        <v>17</v>
      </c>
      <c r="N329" s="34">
        <f t="shared" si="29"/>
        <v>20400</v>
      </c>
      <c r="O329" s="53">
        <v>0</v>
      </c>
      <c r="P329" s="53">
        <v>188</v>
      </c>
      <c r="Q329" s="71">
        <v>0.4</v>
      </c>
      <c r="R329" s="71">
        <f t="shared" si="28"/>
        <v>0</v>
      </c>
      <c r="S329" s="53">
        <v>0</v>
      </c>
      <c r="T329" s="34">
        <f>(M329*S329)</f>
        <v>0</v>
      </c>
      <c r="U329" s="34">
        <f>N329+R329+T329</f>
        <v>20400</v>
      </c>
      <c r="V329" s="53">
        <f>M329*200</f>
        <v>3400</v>
      </c>
      <c r="W329" s="34">
        <v>14</v>
      </c>
      <c r="X329" s="34">
        <v>536</v>
      </c>
      <c r="Y329" s="52">
        <f t="shared" si="30"/>
        <v>7504</v>
      </c>
      <c r="Z329" s="46">
        <v>0</v>
      </c>
      <c r="AA329" s="46"/>
      <c r="AB329" s="34">
        <f>V329+Y329+Z329</f>
        <v>10904</v>
      </c>
      <c r="AC329" s="34">
        <f>AB329+U329</f>
        <v>31304</v>
      </c>
      <c r="AD329" s="91" t="str">
        <f>A329</f>
        <v>652-PR</v>
      </c>
      <c r="AE329" s="74"/>
    </row>
    <row r="330" spans="1:31" s="31" customFormat="1" ht="42" hidden="1" customHeight="1" x14ac:dyDescent="0.2">
      <c r="A330" s="33" t="s">
        <v>529</v>
      </c>
      <c r="B330" s="33"/>
      <c r="C330" s="88" t="s">
        <v>33</v>
      </c>
      <c r="D330" s="88" t="s">
        <v>34</v>
      </c>
      <c r="E330" s="89" t="s">
        <v>35</v>
      </c>
      <c r="F330" s="35" t="s">
        <v>550</v>
      </c>
      <c r="G330" s="35" t="s">
        <v>551</v>
      </c>
      <c r="H330" s="220">
        <v>45</v>
      </c>
      <c r="I330" s="90" t="s">
        <v>37</v>
      </c>
      <c r="J330" s="51">
        <v>1200</v>
      </c>
      <c r="K330" s="52">
        <v>0</v>
      </c>
      <c r="L330" s="52">
        <v>17</v>
      </c>
      <c r="M330" s="52">
        <f t="shared" si="31"/>
        <v>17</v>
      </c>
      <c r="N330" s="34">
        <f t="shared" si="29"/>
        <v>20400</v>
      </c>
      <c r="O330" s="53">
        <v>0</v>
      </c>
      <c r="P330" s="53">
        <v>0</v>
      </c>
      <c r="Q330" s="71">
        <v>0.4</v>
      </c>
      <c r="R330" s="71">
        <f t="shared" si="28"/>
        <v>0</v>
      </c>
      <c r="S330" s="53">
        <v>0</v>
      </c>
      <c r="T330" s="34">
        <f>(M330*S330)</f>
        <v>0</v>
      </c>
      <c r="U330" s="34">
        <f>N330+R330+T330</f>
        <v>20400</v>
      </c>
      <c r="V330" s="53">
        <f>M330*200</f>
        <v>3400</v>
      </c>
      <c r="W330" s="34">
        <v>14</v>
      </c>
      <c r="X330" s="34">
        <v>536</v>
      </c>
      <c r="Y330" s="52">
        <f t="shared" si="30"/>
        <v>7504</v>
      </c>
      <c r="Z330" s="46">
        <v>0</v>
      </c>
      <c r="AA330" s="46"/>
      <c r="AB330" s="34">
        <f>V330+Y330+Z330</f>
        <v>10904</v>
      </c>
      <c r="AC330" s="34">
        <f>AB330+U330</f>
        <v>31304</v>
      </c>
      <c r="AD330" s="91" t="str">
        <f>A330</f>
        <v>652-PR</v>
      </c>
      <c r="AE330" s="74"/>
    </row>
    <row r="331" spans="1:31" s="31" customFormat="1" ht="39" hidden="1" customHeight="1" x14ac:dyDescent="0.2">
      <c r="A331" s="33" t="s">
        <v>529</v>
      </c>
      <c r="B331" s="33"/>
      <c r="C331" s="28" t="s">
        <v>33</v>
      </c>
      <c r="D331" s="28" t="s">
        <v>34</v>
      </c>
      <c r="E331" s="89" t="s">
        <v>35</v>
      </c>
      <c r="F331" s="35" t="s">
        <v>52</v>
      </c>
      <c r="G331" s="35" t="s">
        <v>258</v>
      </c>
      <c r="H331" s="220">
        <v>45</v>
      </c>
      <c r="I331" s="33" t="s">
        <v>37</v>
      </c>
      <c r="J331" s="51">
        <v>1200</v>
      </c>
      <c r="K331" s="52">
        <v>0</v>
      </c>
      <c r="L331" s="52">
        <v>17</v>
      </c>
      <c r="M331" s="52">
        <f t="shared" si="31"/>
        <v>17</v>
      </c>
      <c r="N331" s="34">
        <f t="shared" ref="N331:N339" si="32">(J331*M331)</f>
        <v>20400</v>
      </c>
      <c r="O331" s="53">
        <v>0</v>
      </c>
      <c r="P331" s="53">
        <v>0</v>
      </c>
      <c r="Q331" s="71">
        <v>0.4</v>
      </c>
      <c r="R331" s="71">
        <f t="shared" si="28"/>
        <v>0</v>
      </c>
      <c r="S331" s="53">
        <v>0</v>
      </c>
      <c r="T331" s="34">
        <f>(M331*S331)</f>
        <v>0</v>
      </c>
      <c r="U331" s="34">
        <f>N331+R331+T331</f>
        <v>20400</v>
      </c>
      <c r="V331" s="53">
        <f>M331*200</f>
        <v>3400</v>
      </c>
      <c r="W331" s="53">
        <v>14</v>
      </c>
      <c r="X331" s="53">
        <v>536</v>
      </c>
      <c r="Y331" s="52">
        <f t="shared" ref="Y331:Y339" si="33">SUM(X331*W331)</f>
        <v>7504</v>
      </c>
      <c r="Z331" s="46">
        <v>0</v>
      </c>
      <c r="AA331" s="46"/>
      <c r="AB331" s="34">
        <f>V331+Y331+Z331</f>
        <v>10904</v>
      </c>
      <c r="AC331" s="34">
        <f>AB331+U331</f>
        <v>31304</v>
      </c>
      <c r="AD331" s="91" t="str">
        <f>A331</f>
        <v>652-PR</v>
      </c>
      <c r="AE331" s="74"/>
    </row>
    <row r="332" spans="1:31" s="31" customFormat="1" ht="38.25" customHeight="1" x14ac:dyDescent="0.2">
      <c r="A332" s="243" t="s">
        <v>554</v>
      </c>
      <c r="B332" s="243" t="s">
        <v>717</v>
      </c>
      <c r="C332" s="179" t="s">
        <v>77</v>
      </c>
      <c r="D332" s="179" t="s">
        <v>45</v>
      </c>
      <c r="E332" s="180" t="s">
        <v>313</v>
      </c>
      <c r="F332" s="180" t="s">
        <v>303</v>
      </c>
      <c r="G332" s="180" t="s">
        <v>639</v>
      </c>
      <c r="H332" s="246">
        <v>42</v>
      </c>
      <c r="I332" s="178" t="s">
        <v>48</v>
      </c>
      <c r="J332" s="183">
        <v>585</v>
      </c>
      <c r="K332" s="181">
        <v>0</v>
      </c>
      <c r="L332" s="181">
        <v>20</v>
      </c>
      <c r="M332" s="181">
        <f t="shared" si="31"/>
        <v>20</v>
      </c>
      <c r="N332" s="55">
        <f t="shared" si="32"/>
        <v>11700</v>
      </c>
      <c r="O332" s="182">
        <v>28</v>
      </c>
      <c r="P332" s="182">
        <v>56</v>
      </c>
      <c r="Q332" s="184">
        <v>0.4</v>
      </c>
      <c r="R332" s="184">
        <f t="shared" si="28"/>
        <v>627.20000000000005</v>
      </c>
      <c r="S332" s="182">
        <v>0</v>
      </c>
      <c r="T332" s="55">
        <f>(M332*S332)</f>
        <v>0</v>
      </c>
      <c r="U332" s="55">
        <f>N332+R332+T332</f>
        <v>12327.2</v>
      </c>
      <c r="V332" s="55">
        <f>M332*200</f>
        <v>4000</v>
      </c>
      <c r="W332" s="55">
        <v>1</v>
      </c>
      <c r="X332" s="55">
        <v>320</v>
      </c>
      <c r="Y332" s="181">
        <f t="shared" si="33"/>
        <v>320</v>
      </c>
      <c r="Z332" s="189">
        <v>0</v>
      </c>
      <c r="AA332" s="189"/>
      <c r="AB332" s="278">
        <f>V332+Y332+Z332</f>
        <v>4320</v>
      </c>
      <c r="AC332" s="55">
        <f>AB332+U332</f>
        <v>16647.2</v>
      </c>
      <c r="AD332" s="91" t="str">
        <f>A332</f>
        <v>654-A</v>
      </c>
      <c r="AE332" s="74"/>
    </row>
    <row r="333" spans="1:31" s="31" customFormat="1" ht="38.25" hidden="1" customHeight="1" x14ac:dyDescent="0.2">
      <c r="A333" s="243"/>
      <c r="B333" s="243" t="s">
        <v>738</v>
      </c>
      <c r="C333" s="179" t="s">
        <v>77</v>
      </c>
      <c r="D333" s="179" t="s">
        <v>108</v>
      </c>
      <c r="E333" s="180" t="s">
        <v>380</v>
      </c>
      <c r="F333" s="180" t="s">
        <v>722</v>
      </c>
      <c r="G333" s="180" t="s">
        <v>382</v>
      </c>
      <c r="H333" s="246">
        <v>42</v>
      </c>
      <c r="I333" s="178" t="s">
        <v>48</v>
      </c>
      <c r="J333" s="183">
        <v>585</v>
      </c>
      <c r="K333" s="181">
        <v>0</v>
      </c>
      <c r="L333" s="181">
        <v>20</v>
      </c>
      <c r="M333" s="181">
        <f t="shared" si="31"/>
        <v>20</v>
      </c>
      <c r="N333" s="55">
        <f t="shared" si="32"/>
        <v>11700</v>
      </c>
      <c r="O333" s="182">
        <v>28</v>
      </c>
      <c r="P333" s="182">
        <v>78</v>
      </c>
      <c r="Q333" s="184">
        <v>0.4</v>
      </c>
      <c r="R333" s="184">
        <f t="shared" ref="R333:R338" si="34">SUM(P333*Q333*O333)</f>
        <v>873.60000000000014</v>
      </c>
      <c r="S333" s="182">
        <v>300</v>
      </c>
      <c r="T333" s="55">
        <f>(M333*S333)</f>
        <v>6000</v>
      </c>
      <c r="U333" s="55">
        <f>N333+R333+T333</f>
        <v>18573.599999999999</v>
      </c>
      <c r="V333" s="55">
        <f>M333*200</f>
        <v>4000</v>
      </c>
      <c r="W333" s="55">
        <v>1</v>
      </c>
      <c r="X333" s="55">
        <v>385</v>
      </c>
      <c r="Y333" s="181">
        <f t="shared" si="33"/>
        <v>385</v>
      </c>
      <c r="Z333" s="189">
        <v>0</v>
      </c>
      <c r="AA333" s="189"/>
      <c r="AB333" s="55">
        <f>V333+Y333+Z333</f>
        <v>4385</v>
      </c>
      <c r="AC333" s="55">
        <f>AB333+U333</f>
        <v>22958.6</v>
      </c>
      <c r="AD333" s="91"/>
      <c r="AE333" s="74"/>
    </row>
    <row r="334" spans="1:31" s="31" customFormat="1" ht="38.25" hidden="1" customHeight="1" x14ac:dyDescent="0.2">
      <c r="A334" s="243"/>
      <c r="B334" s="243" t="s">
        <v>735</v>
      </c>
      <c r="C334" s="179" t="s">
        <v>77</v>
      </c>
      <c r="D334" s="179" t="s">
        <v>50</v>
      </c>
      <c r="E334" s="180" t="s">
        <v>51</v>
      </c>
      <c r="F334" s="180" t="s">
        <v>386</v>
      </c>
      <c r="G334" s="180" t="s">
        <v>382</v>
      </c>
      <c r="H334" s="246">
        <v>42</v>
      </c>
      <c r="I334" s="178" t="s">
        <v>48</v>
      </c>
      <c r="J334" s="183">
        <v>585</v>
      </c>
      <c r="K334" s="181">
        <v>0</v>
      </c>
      <c r="L334" s="181">
        <v>25</v>
      </c>
      <c r="M334" s="181">
        <f t="shared" si="31"/>
        <v>25</v>
      </c>
      <c r="N334" s="55">
        <f t="shared" si="32"/>
        <v>14625</v>
      </c>
      <c r="O334" s="182">
        <v>28</v>
      </c>
      <c r="P334" s="182">
        <v>10</v>
      </c>
      <c r="Q334" s="184">
        <v>0.4</v>
      </c>
      <c r="R334" s="184">
        <f t="shared" si="34"/>
        <v>112</v>
      </c>
      <c r="S334" s="182">
        <v>300</v>
      </c>
      <c r="T334" s="55">
        <f>(M334*S334)</f>
        <v>7500</v>
      </c>
      <c r="U334" s="55">
        <f>N334+R334+T334</f>
        <v>22237</v>
      </c>
      <c r="V334" s="55">
        <f>M334*200</f>
        <v>5000</v>
      </c>
      <c r="W334" s="55">
        <v>1</v>
      </c>
      <c r="X334" s="55">
        <v>700</v>
      </c>
      <c r="Y334" s="181">
        <f t="shared" si="33"/>
        <v>700</v>
      </c>
      <c r="Z334" s="189">
        <v>0</v>
      </c>
      <c r="AA334" s="189"/>
      <c r="AB334" s="55">
        <f>V334+Y334+Z334</f>
        <v>5700</v>
      </c>
      <c r="AC334" s="55">
        <f>AB334+U334</f>
        <v>27937</v>
      </c>
      <c r="AD334" s="91"/>
      <c r="AE334" s="74"/>
    </row>
    <row r="335" spans="1:31" s="31" customFormat="1" ht="38.25" hidden="1" customHeight="1" x14ac:dyDescent="0.2">
      <c r="A335" s="243"/>
      <c r="B335" s="243" t="s">
        <v>745</v>
      </c>
      <c r="C335" s="179" t="s">
        <v>33</v>
      </c>
      <c r="D335" s="179" t="s">
        <v>50</v>
      </c>
      <c r="E335" s="180" t="s">
        <v>51</v>
      </c>
      <c r="F335" s="180" t="s">
        <v>386</v>
      </c>
      <c r="G335" s="180" t="s">
        <v>746</v>
      </c>
      <c r="H335" s="246">
        <v>42</v>
      </c>
      <c r="I335" s="178" t="s">
        <v>48</v>
      </c>
      <c r="J335" s="183">
        <v>585</v>
      </c>
      <c r="K335" s="181">
        <v>0</v>
      </c>
      <c r="L335" s="181">
        <v>0</v>
      </c>
      <c r="M335" s="181">
        <f t="shared" si="31"/>
        <v>0</v>
      </c>
      <c r="N335" s="55">
        <f t="shared" si="32"/>
        <v>0</v>
      </c>
      <c r="O335" s="182">
        <v>0</v>
      </c>
      <c r="P335" s="182">
        <v>10</v>
      </c>
      <c r="Q335" s="184">
        <v>0.4</v>
      </c>
      <c r="R335" s="184">
        <f t="shared" si="34"/>
        <v>0</v>
      </c>
      <c r="S335" s="182">
        <v>0</v>
      </c>
      <c r="T335" s="55">
        <f>(M335*S335)</f>
        <v>0</v>
      </c>
      <c r="U335" s="55">
        <f>N335+R335+T335</f>
        <v>0</v>
      </c>
      <c r="V335" s="55">
        <f>M335*200</f>
        <v>0</v>
      </c>
      <c r="W335" s="55">
        <v>72</v>
      </c>
      <c r="X335" s="55">
        <v>291.66000000000003</v>
      </c>
      <c r="Y335" s="181">
        <f t="shared" si="33"/>
        <v>20999.52</v>
      </c>
      <c r="Z335" s="189">
        <v>0</v>
      </c>
      <c r="AA335" s="189"/>
      <c r="AB335" s="55">
        <f>V335+Y335+Z335</f>
        <v>20999.52</v>
      </c>
      <c r="AC335" s="55">
        <f>AB335+U335</f>
        <v>20999.52</v>
      </c>
      <c r="AD335" s="91"/>
      <c r="AE335" s="74"/>
    </row>
    <row r="336" spans="1:31" s="31" customFormat="1" ht="38.25" hidden="1" customHeight="1" x14ac:dyDescent="0.2">
      <c r="A336" s="243"/>
      <c r="B336" s="243" t="s">
        <v>739</v>
      </c>
      <c r="C336" s="179" t="s">
        <v>77</v>
      </c>
      <c r="D336" s="179" t="s">
        <v>108</v>
      </c>
      <c r="E336" s="180" t="s">
        <v>513</v>
      </c>
      <c r="F336" s="180" t="s">
        <v>52</v>
      </c>
      <c r="G336" s="180" t="s">
        <v>491</v>
      </c>
      <c r="H336" s="246">
        <v>56</v>
      </c>
      <c r="I336" s="178" t="s">
        <v>48</v>
      </c>
      <c r="J336" s="183">
        <v>585</v>
      </c>
      <c r="K336" s="181">
        <v>0</v>
      </c>
      <c r="L336" s="181">
        <v>20</v>
      </c>
      <c r="M336" s="181">
        <f t="shared" si="31"/>
        <v>20</v>
      </c>
      <c r="N336" s="55">
        <f t="shared" si="32"/>
        <v>11700</v>
      </c>
      <c r="O336" s="182">
        <v>36</v>
      </c>
      <c r="P336" s="182">
        <v>32</v>
      </c>
      <c r="Q336" s="184">
        <v>0.4</v>
      </c>
      <c r="R336" s="184">
        <f t="shared" si="34"/>
        <v>460.8</v>
      </c>
      <c r="S336" s="182">
        <v>300</v>
      </c>
      <c r="T336" s="55">
        <f>(M336*S336)</f>
        <v>6000</v>
      </c>
      <c r="U336" s="55">
        <f>N336+R336+T336</f>
        <v>18160.8</v>
      </c>
      <c r="V336" s="55">
        <f>M336*200</f>
        <v>4000</v>
      </c>
      <c r="W336" s="55">
        <v>1</v>
      </c>
      <c r="X336" s="55">
        <v>300</v>
      </c>
      <c r="Y336" s="181">
        <f t="shared" si="33"/>
        <v>300</v>
      </c>
      <c r="Z336" s="189">
        <v>0</v>
      </c>
      <c r="AA336" s="189"/>
      <c r="AB336" s="55">
        <f>V336+Y336+Z336</f>
        <v>4300</v>
      </c>
      <c r="AC336" s="55">
        <f>AB336+U336</f>
        <v>22460.799999999999</v>
      </c>
      <c r="AD336" s="91"/>
      <c r="AE336" s="74"/>
    </row>
    <row r="337" spans="1:31" s="31" customFormat="1" ht="38.25" hidden="1" customHeight="1" x14ac:dyDescent="0.2">
      <c r="A337" s="243"/>
      <c r="B337" s="243" t="s">
        <v>737</v>
      </c>
      <c r="C337" s="179" t="s">
        <v>77</v>
      </c>
      <c r="D337" s="179" t="s">
        <v>108</v>
      </c>
      <c r="E337" s="180" t="s">
        <v>438</v>
      </c>
      <c r="F337" s="180" t="s">
        <v>736</v>
      </c>
      <c r="G337" s="180" t="s">
        <v>197</v>
      </c>
      <c r="H337" s="246">
        <v>42</v>
      </c>
      <c r="I337" s="178" t="s">
        <v>172</v>
      </c>
      <c r="J337" s="183">
        <v>585</v>
      </c>
      <c r="K337" s="181">
        <v>0</v>
      </c>
      <c r="L337" s="181">
        <v>15</v>
      </c>
      <c r="M337" s="181">
        <f t="shared" si="31"/>
        <v>15</v>
      </c>
      <c r="N337" s="55">
        <f t="shared" si="32"/>
        <v>8775</v>
      </c>
      <c r="O337" s="182">
        <v>18</v>
      </c>
      <c r="P337" s="182">
        <v>15</v>
      </c>
      <c r="Q337" s="184">
        <v>0.4</v>
      </c>
      <c r="R337" s="184">
        <f t="shared" si="34"/>
        <v>108</v>
      </c>
      <c r="S337" s="182">
        <v>0</v>
      </c>
      <c r="T337" s="55">
        <f>(M337*S337)</f>
        <v>0</v>
      </c>
      <c r="U337" s="55">
        <f>N337+R337+T337</f>
        <v>8883</v>
      </c>
      <c r="V337" s="55">
        <f>M337*200</f>
        <v>3000</v>
      </c>
      <c r="W337" s="55">
        <v>1</v>
      </c>
      <c r="X337" s="55">
        <v>250</v>
      </c>
      <c r="Y337" s="181">
        <f t="shared" si="33"/>
        <v>250</v>
      </c>
      <c r="Z337" s="189">
        <v>0</v>
      </c>
      <c r="AA337" s="189"/>
      <c r="AB337" s="55">
        <f>V337+Y337+Z337</f>
        <v>3250</v>
      </c>
      <c r="AC337" s="55">
        <f>AB337+U337</f>
        <v>12133</v>
      </c>
      <c r="AD337" s="91"/>
      <c r="AE337" s="74"/>
    </row>
    <row r="338" spans="1:31" s="31" customFormat="1" ht="38.25" hidden="1" customHeight="1" x14ac:dyDescent="0.2">
      <c r="A338" s="243"/>
      <c r="B338" s="243" t="s">
        <v>735</v>
      </c>
      <c r="C338" s="179" t="s">
        <v>77</v>
      </c>
      <c r="D338" s="179" t="s">
        <v>50</v>
      </c>
      <c r="E338" s="180" t="s">
        <v>51</v>
      </c>
      <c r="F338" s="180" t="s">
        <v>736</v>
      </c>
      <c r="G338" s="180" t="s">
        <v>639</v>
      </c>
      <c r="H338" s="246">
        <v>42</v>
      </c>
      <c r="I338" s="178" t="s">
        <v>48</v>
      </c>
      <c r="J338" s="183">
        <v>585</v>
      </c>
      <c r="K338" s="181">
        <v>0</v>
      </c>
      <c r="L338" s="181">
        <v>26</v>
      </c>
      <c r="M338" s="181">
        <f t="shared" si="31"/>
        <v>26</v>
      </c>
      <c r="N338" s="55">
        <f t="shared" si="32"/>
        <v>15210</v>
      </c>
      <c r="O338" s="182">
        <v>28</v>
      </c>
      <c r="P338" s="182">
        <v>10</v>
      </c>
      <c r="Q338" s="184">
        <v>0.4</v>
      </c>
      <c r="R338" s="184">
        <f t="shared" si="34"/>
        <v>112</v>
      </c>
      <c r="S338" s="182">
        <v>0</v>
      </c>
      <c r="T338" s="55">
        <f>(M338*S338)</f>
        <v>0</v>
      </c>
      <c r="U338" s="55">
        <f>N338+R338+T338</f>
        <v>15322</v>
      </c>
      <c r="V338" s="55">
        <f>M338*200</f>
        <v>5200</v>
      </c>
      <c r="W338" s="55">
        <v>1</v>
      </c>
      <c r="X338" s="55">
        <v>700</v>
      </c>
      <c r="Y338" s="181">
        <f t="shared" si="33"/>
        <v>700</v>
      </c>
      <c r="Z338" s="189">
        <v>0</v>
      </c>
      <c r="AA338" s="189"/>
      <c r="AB338" s="55">
        <f>V338+Y338+Z338</f>
        <v>5900</v>
      </c>
      <c r="AC338" s="55">
        <f>AB338+U338</f>
        <v>21222</v>
      </c>
      <c r="AD338" s="91"/>
      <c r="AE338" s="74"/>
    </row>
    <row r="339" spans="1:31" s="114" customFormat="1" ht="51" customHeight="1" x14ac:dyDescent="0.2">
      <c r="A339" s="33" t="s">
        <v>552</v>
      </c>
      <c r="B339" s="33"/>
      <c r="C339" s="88" t="s">
        <v>33</v>
      </c>
      <c r="D339" s="88" t="s">
        <v>45</v>
      </c>
      <c r="E339" s="89" t="s">
        <v>35</v>
      </c>
      <c r="F339" s="35" t="s">
        <v>102</v>
      </c>
      <c r="G339" s="35" t="s">
        <v>258</v>
      </c>
      <c r="H339" s="220">
        <v>45</v>
      </c>
      <c r="I339" s="90" t="s">
        <v>37</v>
      </c>
      <c r="J339" s="51">
        <v>1200</v>
      </c>
      <c r="K339" s="52">
        <v>0</v>
      </c>
      <c r="L339" s="52">
        <v>18</v>
      </c>
      <c r="M339" s="52">
        <f t="shared" si="31"/>
        <v>18</v>
      </c>
      <c r="N339" s="34">
        <f t="shared" si="32"/>
        <v>21600</v>
      </c>
      <c r="O339" s="53">
        <v>0</v>
      </c>
      <c r="P339" s="53">
        <v>0</v>
      </c>
      <c r="Q339" s="71">
        <v>0.4</v>
      </c>
      <c r="R339" s="71">
        <v>0</v>
      </c>
      <c r="S339" s="53">
        <v>0</v>
      </c>
      <c r="T339" s="34">
        <f>(M339*S339)</f>
        <v>0</v>
      </c>
      <c r="U339" s="34">
        <f>N339+R339+T339</f>
        <v>21600</v>
      </c>
      <c r="V339" s="34">
        <f>M339*200</f>
        <v>3600</v>
      </c>
      <c r="W339" s="34">
        <v>3</v>
      </c>
      <c r="X339" s="34">
        <v>504</v>
      </c>
      <c r="Y339" s="52">
        <f t="shared" si="33"/>
        <v>1512</v>
      </c>
      <c r="Z339" s="46">
        <v>0</v>
      </c>
      <c r="AA339" s="46"/>
      <c r="AB339" s="276">
        <f>V339+Y339+Z339</f>
        <v>5112</v>
      </c>
      <c r="AC339" s="34">
        <f>AB339+U339</f>
        <v>26712</v>
      </c>
      <c r="AD339" s="91" t="str">
        <f>A339</f>
        <v>653-D</v>
      </c>
      <c r="AE339" s="88"/>
    </row>
    <row r="340" spans="1:31" s="31" customFormat="1" ht="39" hidden="1" customHeight="1" x14ac:dyDescent="0.2">
      <c r="A340" s="33" t="s">
        <v>552</v>
      </c>
      <c r="B340" s="33"/>
      <c r="C340" s="88" t="s">
        <v>33</v>
      </c>
      <c r="D340" s="88" t="s">
        <v>112</v>
      </c>
      <c r="E340" s="35" t="s">
        <v>112</v>
      </c>
      <c r="F340" s="35" t="s">
        <v>112</v>
      </c>
      <c r="G340" s="35" t="s">
        <v>114</v>
      </c>
      <c r="H340" s="220" t="s">
        <v>112</v>
      </c>
      <c r="I340" s="90" t="s">
        <v>112</v>
      </c>
      <c r="J340" s="51">
        <v>0</v>
      </c>
      <c r="K340" s="52">
        <v>0</v>
      </c>
      <c r="L340" s="52">
        <v>0</v>
      </c>
      <c r="M340" s="52">
        <f t="shared" si="31"/>
        <v>0</v>
      </c>
      <c r="N340" s="34">
        <v>0</v>
      </c>
      <c r="O340" s="53">
        <v>0</v>
      </c>
      <c r="P340" s="53">
        <v>0</v>
      </c>
      <c r="Q340" s="71">
        <v>0</v>
      </c>
      <c r="R340" s="71">
        <v>0</v>
      </c>
      <c r="S340" s="53">
        <v>0</v>
      </c>
      <c r="T340" s="34">
        <v>0</v>
      </c>
      <c r="U340" s="34">
        <f>N340+R340+T340</f>
        <v>0</v>
      </c>
      <c r="V340" s="34">
        <f>M340*200</f>
        <v>0</v>
      </c>
      <c r="W340" s="34">
        <v>0</v>
      </c>
      <c r="X340" s="34">
        <v>0</v>
      </c>
      <c r="Y340" s="52">
        <v>0</v>
      </c>
      <c r="Z340" s="46">
        <v>0</v>
      </c>
      <c r="AA340" s="46"/>
      <c r="AB340" s="34">
        <v>0</v>
      </c>
      <c r="AC340" s="34">
        <f>AB340+U340</f>
        <v>0</v>
      </c>
      <c r="AD340" s="91" t="str">
        <f>A340</f>
        <v>653-D</v>
      </c>
      <c r="AE340" s="74"/>
    </row>
    <row r="341" spans="1:31" s="31" customFormat="1" ht="30.75" hidden="1" customHeight="1" x14ac:dyDescent="0.2">
      <c r="A341" s="33" t="s">
        <v>552</v>
      </c>
      <c r="B341" s="33"/>
      <c r="C341" s="88" t="s">
        <v>33</v>
      </c>
      <c r="D341" s="88" t="s">
        <v>112</v>
      </c>
      <c r="E341" s="35" t="s">
        <v>112</v>
      </c>
      <c r="F341" s="35" t="s">
        <v>112</v>
      </c>
      <c r="G341" s="35" t="s">
        <v>116</v>
      </c>
      <c r="H341" s="220" t="s">
        <v>112</v>
      </c>
      <c r="I341" s="90" t="s">
        <v>112</v>
      </c>
      <c r="J341" s="51">
        <v>0</v>
      </c>
      <c r="K341" s="52">
        <v>0</v>
      </c>
      <c r="L341" s="52">
        <v>0</v>
      </c>
      <c r="M341" s="52">
        <f t="shared" si="31"/>
        <v>0</v>
      </c>
      <c r="N341" s="34">
        <v>0</v>
      </c>
      <c r="O341" s="53">
        <v>0</v>
      </c>
      <c r="P341" s="53">
        <v>0</v>
      </c>
      <c r="Q341" s="71">
        <v>0</v>
      </c>
      <c r="R341" s="71">
        <v>0</v>
      </c>
      <c r="S341" s="53">
        <v>0</v>
      </c>
      <c r="T341" s="34">
        <v>0</v>
      </c>
      <c r="U341" s="34">
        <f>N341+R341+T341</f>
        <v>0</v>
      </c>
      <c r="V341" s="34">
        <f>M341*200</f>
        <v>0</v>
      </c>
      <c r="W341" s="34">
        <v>0</v>
      </c>
      <c r="X341" s="34">
        <v>0</v>
      </c>
      <c r="Y341" s="52">
        <v>0</v>
      </c>
      <c r="Z341" s="46">
        <v>0</v>
      </c>
      <c r="AA341" s="46"/>
      <c r="AB341" s="34">
        <v>0</v>
      </c>
      <c r="AC341" s="34">
        <f>AB341+U341</f>
        <v>0</v>
      </c>
      <c r="AD341" s="91" t="str">
        <f>A341</f>
        <v>653-D</v>
      </c>
      <c r="AE341" s="74"/>
    </row>
    <row r="342" spans="1:31" s="31" customFormat="1" ht="36" hidden="1" customHeight="1" x14ac:dyDescent="0.2">
      <c r="A342" s="33" t="s">
        <v>552</v>
      </c>
      <c r="B342" s="33"/>
      <c r="C342" s="88" t="s">
        <v>33</v>
      </c>
      <c r="D342" s="88" t="s">
        <v>34</v>
      </c>
      <c r="E342" s="89" t="s">
        <v>35</v>
      </c>
      <c r="F342" s="89" t="s">
        <v>553</v>
      </c>
      <c r="G342" s="35" t="s">
        <v>269</v>
      </c>
      <c r="H342" s="220">
        <v>45</v>
      </c>
      <c r="I342" s="90" t="s">
        <v>37</v>
      </c>
      <c r="J342" s="51">
        <v>1200</v>
      </c>
      <c r="K342" s="52">
        <v>18</v>
      </c>
      <c r="L342" s="52">
        <v>0</v>
      </c>
      <c r="M342" s="52">
        <f t="shared" si="31"/>
        <v>18</v>
      </c>
      <c r="N342" s="34">
        <f t="shared" ref="N342:N348" si="35">(J342*M342)</f>
        <v>21600</v>
      </c>
      <c r="O342" s="53">
        <v>0</v>
      </c>
      <c r="P342" s="53">
        <v>0</v>
      </c>
      <c r="Q342" s="71">
        <v>0</v>
      </c>
      <c r="R342" s="71">
        <v>0</v>
      </c>
      <c r="S342" s="53">
        <v>0</v>
      </c>
      <c r="T342" s="34">
        <f>(M342*S342)</f>
        <v>0</v>
      </c>
      <c r="U342" s="34">
        <f>N342+R342+T342</f>
        <v>21600</v>
      </c>
      <c r="V342" s="34">
        <f>M342*200</f>
        <v>3600</v>
      </c>
      <c r="W342" s="34">
        <v>15</v>
      </c>
      <c r="X342" s="34">
        <v>247</v>
      </c>
      <c r="Y342" s="52">
        <f t="shared" ref="Y342:Y352" si="36">SUM(X342*W342)</f>
        <v>3705</v>
      </c>
      <c r="Z342" s="46">
        <v>0</v>
      </c>
      <c r="AA342" s="46"/>
      <c r="AB342" s="34">
        <f>V342+Y342+Z342</f>
        <v>7305</v>
      </c>
      <c r="AC342" s="34">
        <f>AB342+U342</f>
        <v>28905</v>
      </c>
      <c r="AD342" s="91" t="str">
        <f>A342</f>
        <v>653-D</v>
      </c>
      <c r="AE342" s="74"/>
    </row>
    <row r="343" spans="1:31" s="31" customFormat="1" ht="45" customHeight="1" x14ac:dyDescent="0.2">
      <c r="A343" s="33" t="s">
        <v>554</v>
      </c>
      <c r="B343" s="33" t="s">
        <v>555</v>
      </c>
      <c r="C343" s="88" t="s">
        <v>33</v>
      </c>
      <c r="D343" s="88" t="s">
        <v>45</v>
      </c>
      <c r="E343" s="35" t="s">
        <v>153</v>
      </c>
      <c r="F343" s="35" t="s">
        <v>266</v>
      </c>
      <c r="G343" s="35" t="s">
        <v>267</v>
      </c>
      <c r="H343" s="220">
        <v>45</v>
      </c>
      <c r="I343" s="90" t="s">
        <v>37</v>
      </c>
      <c r="J343" s="51">
        <v>1200</v>
      </c>
      <c r="K343" s="52">
        <v>0</v>
      </c>
      <c r="L343" s="52">
        <v>0</v>
      </c>
      <c r="M343" s="52">
        <f t="shared" si="31"/>
        <v>0</v>
      </c>
      <c r="N343" s="34">
        <f t="shared" si="35"/>
        <v>0</v>
      </c>
      <c r="O343" s="53">
        <v>0</v>
      </c>
      <c r="P343" s="53">
        <v>0</v>
      </c>
      <c r="Q343" s="71">
        <v>0.4</v>
      </c>
      <c r="R343" s="71">
        <f>SUM(P343*Q343*O343)</f>
        <v>0</v>
      </c>
      <c r="S343" s="53">
        <v>0</v>
      </c>
      <c r="T343" s="34">
        <f>(M343*S343)</f>
        <v>0</v>
      </c>
      <c r="U343" s="34">
        <f>N343+R343+T343</f>
        <v>0</v>
      </c>
      <c r="V343" s="34">
        <f>M343*200</f>
        <v>0</v>
      </c>
      <c r="W343" s="34">
        <v>0</v>
      </c>
      <c r="X343" s="34">
        <v>1</v>
      </c>
      <c r="Y343" s="52">
        <f t="shared" si="36"/>
        <v>0</v>
      </c>
      <c r="Z343" s="46">
        <v>0</v>
      </c>
      <c r="AA343" s="46" t="s">
        <v>556</v>
      </c>
      <c r="AB343" s="276">
        <f>V343+Y343+Z343</f>
        <v>0</v>
      </c>
      <c r="AC343" s="34">
        <f>AB343+U343</f>
        <v>0</v>
      </c>
      <c r="AD343" s="91" t="str">
        <f>A343</f>
        <v>654-A</v>
      </c>
      <c r="AE343" s="74"/>
    </row>
    <row r="344" spans="1:31" s="31" customFormat="1" ht="39.75" customHeight="1" x14ac:dyDescent="0.2">
      <c r="A344" s="33" t="s">
        <v>554</v>
      </c>
      <c r="B344" s="33" t="s">
        <v>555</v>
      </c>
      <c r="C344" s="28" t="s">
        <v>33</v>
      </c>
      <c r="D344" s="28" t="s">
        <v>45</v>
      </c>
      <c r="E344" s="35" t="s">
        <v>153</v>
      </c>
      <c r="F344" s="35" t="s">
        <v>85</v>
      </c>
      <c r="G344" s="35" t="s">
        <v>132</v>
      </c>
      <c r="H344" s="220">
        <v>45</v>
      </c>
      <c r="I344" s="33" t="s">
        <v>37</v>
      </c>
      <c r="J344" s="51">
        <v>1200</v>
      </c>
      <c r="K344" s="52">
        <v>0</v>
      </c>
      <c r="L344" s="52">
        <v>0</v>
      </c>
      <c r="M344" s="52">
        <f t="shared" si="31"/>
        <v>0</v>
      </c>
      <c r="N344" s="34">
        <f t="shared" si="35"/>
        <v>0</v>
      </c>
      <c r="O344" s="53">
        <v>0</v>
      </c>
      <c r="P344" s="53">
        <v>0</v>
      </c>
      <c r="Q344" s="71">
        <v>0.4</v>
      </c>
      <c r="R344" s="71">
        <f>SUM(P344*Q344*O344)</f>
        <v>0</v>
      </c>
      <c r="S344" s="53">
        <v>0</v>
      </c>
      <c r="T344" s="34">
        <f>(M344*S344)</f>
        <v>0</v>
      </c>
      <c r="U344" s="34">
        <f>N344+R344+T344</f>
        <v>0</v>
      </c>
      <c r="V344" s="34">
        <f>M344*200</f>
        <v>0</v>
      </c>
      <c r="W344" s="34">
        <v>0</v>
      </c>
      <c r="X344" s="34">
        <v>149</v>
      </c>
      <c r="Y344" s="52">
        <f t="shared" si="36"/>
        <v>0</v>
      </c>
      <c r="Z344" s="46">
        <v>0</v>
      </c>
      <c r="AA344" s="46" t="s">
        <v>556</v>
      </c>
      <c r="AB344" s="276">
        <f>V344+Y344+Z344</f>
        <v>0</v>
      </c>
      <c r="AC344" s="34">
        <f>AB344+U344</f>
        <v>0</v>
      </c>
      <c r="AD344" s="91" t="str">
        <f>A344</f>
        <v>654-A</v>
      </c>
      <c r="AE344" s="74"/>
    </row>
    <row r="345" spans="1:31" s="31" customFormat="1" ht="41.25" customHeight="1" x14ac:dyDescent="0.2">
      <c r="A345" s="33" t="s">
        <v>554</v>
      </c>
      <c r="B345" s="33" t="s">
        <v>555</v>
      </c>
      <c r="C345" s="28" t="s">
        <v>33</v>
      </c>
      <c r="D345" s="28" t="s">
        <v>45</v>
      </c>
      <c r="E345" s="35" t="s">
        <v>313</v>
      </c>
      <c r="F345" s="35" t="s">
        <v>264</v>
      </c>
      <c r="G345" s="35" t="s">
        <v>530</v>
      </c>
      <c r="H345" s="220">
        <v>45</v>
      </c>
      <c r="I345" s="33" t="s">
        <v>37</v>
      </c>
      <c r="J345" s="51">
        <v>1200</v>
      </c>
      <c r="K345" s="52">
        <v>0</v>
      </c>
      <c r="L345" s="52">
        <v>0</v>
      </c>
      <c r="M345" s="52">
        <f t="shared" si="31"/>
        <v>0</v>
      </c>
      <c r="N345" s="34">
        <f t="shared" si="35"/>
        <v>0</v>
      </c>
      <c r="O345" s="53">
        <v>0</v>
      </c>
      <c r="P345" s="53">
        <v>114</v>
      </c>
      <c r="Q345" s="71">
        <v>0.4</v>
      </c>
      <c r="R345" s="71">
        <f>SUM(P345*Q345*O345)</f>
        <v>0</v>
      </c>
      <c r="S345" s="53">
        <v>0</v>
      </c>
      <c r="T345" s="34">
        <f>(M345*S345)</f>
        <v>0</v>
      </c>
      <c r="U345" s="34">
        <f>N345+R345+T345</f>
        <v>0</v>
      </c>
      <c r="V345" s="34">
        <f>M345*200</f>
        <v>0</v>
      </c>
      <c r="W345" s="34">
        <v>0</v>
      </c>
      <c r="X345" s="34">
        <v>501</v>
      </c>
      <c r="Y345" s="52">
        <f t="shared" si="36"/>
        <v>0</v>
      </c>
      <c r="Z345" s="46">
        <v>0</v>
      </c>
      <c r="AA345" s="46"/>
      <c r="AB345" s="276">
        <f>V345+Y345+Z345</f>
        <v>0</v>
      </c>
      <c r="AC345" s="34">
        <f>AB345+U345</f>
        <v>0</v>
      </c>
      <c r="AD345" s="91" t="str">
        <f>A345</f>
        <v>654-A</v>
      </c>
      <c r="AE345" s="74"/>
    </row>
    <row r="346" spans="1:31" s="31" customFormat="1" ht="45" customHeight="1" x14ac:dyDescent="0.2">
      <c r="A346" s="33" t="s">
        <v>558</v>
      </c>
      <c r="B346" s="33" t="s">
        <v>555</v>
      </c>
      <c r="C346" s="28" t="s">
        <v>44</v>
      </c>
      <c r="D346" s="28" t="s">
        <v>45</v>
      </c>
      <c r="E346" s="35" t="s">
        <v>65</v>
      </c>
      <c r="F346" s="35" t="s">
        <v>559</v>
      </c>
      <c r="G346" s="35" t="s">
        <v>60</v>
      </c>
      <c r="H346" s="220">
        <v>45</v>
      </c>
      <c r="I346" s="33" t="s">
        <v>172</v>
      </c>
      <c r="J346" s="51">
        <v>585</v>
      </c>
      <c r="K346" s="52">
        <v>0</v>
      </c>
      <c r="L346" s="52">
        <v>0</v>
      </c>
      <c r="M346" s="52">
        <f t="shared" si="31"/>
        <v>0</v>
      </c>
      <c r="N346" s="34">
        <f t="shared" si="35"/>
        <v>0</v>
      </c>
      <c r="O346" s="53">
        <v>0</v>
      </c>
      <c r="P346" s="53">
        <v>140</v>
      </c>
      <c r="Q346" s="54">
        <v>0.4</v>
      </c>
      <c r="R346" s="71">
        <f>SUM(P346*Q346*O346)</f>
        <v>0</v>
      </c>
      <c r="S346" s="34">
        <v>0</v>
      </c>
      <c r="T346" s="34">
        <f>(M346*S346)</f>
        <v>0</v>
      </c>
      <c r="U346" s="34">
        <f>N346+R346+T346</f>
        <v>0</v>
      </c>
      <c r="V346" s="34">
        <f>M346*200</f>
        <v>0</v>
      </c>
      <c r="W346" s="34">
        <v>0</v>
      </c>
      <c r="X346" s="34">
        <v>670</v>
      </c>
      <c r="Y346" s="52">
        <f t="shared" si="36"/>
        <v>0</v>
      </c>
      <c r="Z346" s="46">
        <v>0</v>
      </c>
      <c r="AA346" s="46" t="s">
        <v>556</v>
      </c>
      <c r="AB346" s="276">
        <f>V346+Y346+Z346</f>
        <v>0</v>
      </c>
      <c r="AC346" s="34">
        <f>AB346+U346</f>
        <v>0</v>
      </c>
      <c r="AD346" s="57" t="str">
        <f>A346</f>
        <v>655-A</v>
      </c>
      <c r="AE346" s="74"/>
    </row>
    <row r="347" spans="1:31" s="31" customFormat="1" ht="47.25" customHeight="1" x14ac:dyDescent="0.2">
      <c r="A347" s="33" t="s">
        <v>561</v>
      </c>
      <c r="B347" s="33" t="s">
        <v>555</v>
      </c>
      <c r="C347" s="88" t="s">
        <v>77</v>
      </c>
      <c r="D347" s="88" t="s">
        <v>45</v>
      </c>
      <c r="E347" s="35" t="s">
        <v>313</v>
      </c>
      <c r="F347" s="35" t="s">
        <v>389</v>
      </c>
      <c r="G347" s="35" t="s">
        <v>382</v>
      </c>
      <c r="H347" s="220">
        <v>42</v>
      </c>
      <c r="I347" s="90" t="s">
        <v>37</v>
      </c>
      <c r="J347" s="51">
        <v>1200</v>
      </c>
      <c r="K347" s="52">
        <v>0</v>
      </c>
      <c r="L347" s="52">
        <v>0</v>
      </c>
      <c r="M347" s="52">
        <f t="shared" si="31"/>
        <v>0</v>
      </c>
      <c r="N347" s="34">
        <f t="shared" si="35"/>
        <v>0</v>
      </c>
      <c r="O347" s="53">
        <v>0</v>
      </c>
      <c r="P347" s="53">
        <v>0</v>
      </c>
      <c r="Q347" s="54">
        <v>0.4</v>
      </c>
      <c r="R347" s="71">
        <f>SUM(P347*Q347*O347)</f>
        <v>0</v>
      </c>
      <c r="S347" s="53">
        <v>0</v>
      </c>
      <c r="T347" s="34">
        <f>(M347*S347)</f>
        <v>0</v>
      </c>
      <c r="U347" s="34">
        <f>N347+R347+T347</f>
        <v>0</v>
      </c>
      <c r="V347" s="34">
        <f>M347*200</f>
        <v>0</v>
      </c>
      <c r="W347" s="34">
        <v>0</v>
      </c>
      <c r="X347" s="34">
        <v>220</v>
      </c>
      <c r="Y347" s="52">
        <f t="shared" si="36"/>
        <v>0</v>
      </c>
      <c r="Z347" s="46">
        <v>0</v>
      </c>
      <c r="AA347" s="46" t="s">
        <v>562</v>
      </c>
      <c r="AB347" s="276">
        <f>V347+Y347+Z347</f>
        <v>0</v>
      </c>
      <c r="AC347" s="34">
        <f>AB347+U347</f>
        <v>0</v>
      </c>
      <c r="AD347" s="57" t="str">
        <f>A347</f>
        <v>656-A</v>
      </c>
      <c r="AE347" s="74"/>
    </row>
    <row r="348" spans="1:31" s="31" customFormat="1" ht="66" hidden="1" customHeight="1" x14ac:dyDescent="0.2">
      <c r="A348" s="74" t="s">
        <v>712</v>
      </c>
      <c r="B348" s="33" t="s">
        <v>713</v>
      </c>
      <c r="C348" s="28" t="s">
        <v>77</v>
      </c>
      <c r="D348" s="28" t="s">
        <v>108</v>
      </c>
      <c r="E348" s="35" t="s">
        <v>104</v>
      </c>
      <c r="F348" s="99" t="s">
        <v>714</v>
      </c>
      <c r="G348" s="35" t="s">
        <v>715</v>
      </c>
      <c r="H348" s="248">
        <v>42</v>
      </c>
      <c r="I348" s="74" t="s">
        <v>37</v>
      </c>
      <c r="J348" s="100">
        <v>753</v>
      </c>
      <c r="K348" s="100">
        <v>0</v>
      </c>
      <c r="L348" s="100">
        <v>20</v>
      </c>
      <c r="M348" s="52">
        <f t="shared" si="31"/>
        <v>20</v>
      </c>
      <c r="N348" s="34">
        <f t="shared" si="35"/>
        <v>15060</v>
      </c>
      <c r="O348" s="53">
        <v>0</v>
      </c>
      <c r="P348" s="53">
        <v>153</v>
      </c>
      <c r="Q348" s="71">
        <v>0</v>
      </c>
      <c r="R348" s="71">
        <f>SUM(O348*P348)</f>
        <v>0</v>
      </c>
      <c r="S348" s="53">
        <v>0</v>
      </c>
      <c r="T348" s="34">
        <f>(M348*S348)</f>
        <v>0</v>
      </c>
      <c r="U348" s="34">
        <f>N348+R348+T348</f>
        <v>15060</v>
      </c>
      <c r="V348" s="53">
        <f>M348*200</f>
        <v>4000</v>
      </c>
      <c r="W348" s="53">
        <v>560</v>
      </c>
      <c r="X348" s="53">
        <v>3.35</v>
      </c>
      <c r="Y348" s="52">
        <f t="shared" si="36"/>
        <v>1876</v>
      </c>
      <c r="Z348" s="46">
        <v>6160</v>
      </c>
      <c r="AA348" s="46"/>
      <c r="AB348" s="34">
        <f>V348+Y348+Z348</f>
        <v>12036</v>
      </c>
      <c r="AC348" s="34">
        <f>AB348+U348</f>
        <v>27096</v>
      </c>
      <c r="AD348" s="57" t="str">
        <f>A348</f>
        <v>657-P</v>
      </c>
      <c r="AE348" s="74"/>
    </row>
    <row r="349" spans="1:31" s="31" customFormat="1" ht="48" hidden="1" customHeight="1" x14ac:dyDescent="0.2">
      <c r="A349" s="74" t="s">
        <v>564</v>
      </c>
      <c r="B349" s="74"/>
      <c r="C349" s="28" t="s">
        <v>77</v>
      </c>
      <c r="D349" s="28" t="s">
        <v>103</v>
      </c>
      <c r="E349" s="35" t="s">
        <v>565</v>
      </c>
      <c r="F349" s="28" t="s">
        <v>80</v>
      </c>
      <c r="G349" s="99" t="s">
        <v>81</v>
      </c>
      <c r="H349" s="248">
        <v>42</v>
      </c>
      <c r="I349" s="74" t="s">
        <v>37</v>
      </c>
      <c r="J349" s="100">
        <v>753</v>
      </c>
      <c r="K349" s="100">
        <v>15</v>
      </c>
      <c r="L349" s="100">
        <v>0</v>
      </c>
      <c r="M349" s="52">
        <f>K349+L349</f>
        <v>15</v>
      </c>
      <c r="N349" s="34">
        <f>(J349*M349)</f>
        <v>11295</v>
      </c>
      <c r="O349" s="53">
        <f>SUM(36*M349)</f>
        <v>540</v>
      </c>
      <c r="P349" s="53">
        <v>3.35</v>
      </c>
      <c r="Q349" s="71">
        <v>0</v>
      </c>
      <c r="R349" s="71">
        <f>SUM(O349*P349)</f>
        <v>1809</v>
      </c>
      <c r="S349" s="53">
        <v>0</v>
      </c>
      <c r="T349" s="34">
        <f>(M349*S349)</f>
        <v>0</v>
      </c>
      <c r="U349" s="34">
        <f>N349+R349+T349</f>
        <v>13104</v>
      </c>
      <c r="V349" s="53">
        <f>M349*200</f>
        <v>3000</v>
      </c>
      <c r="W349" s="53">
        <v>0</v>
      </c>
      <c r="X349" s="53">
        <v>0</v>
      </c>
      <c r="Y349" s="52">
        <f t="shared" si="36"/>
        <v>0</v>
      </c>
      <c r="Z349" s="46">
        <v>6160</v>
      </c>
      <c r="AA349" s="46"/>
      <c r="AB349" s="34">
        <f>V349+Y349+Z349</f>
        <v>9160</v>
      </c>
      <c r="AC349" s="34">
        <f>AB349+U349</f>
        <v>22264</v>
      </c>
      <c r="AD349" s="57" t="str">
        <f>A349</f>
        <v>661-D</v>
      </c>
      <c r="AE349" s="74"/>
    </row>
    <row r="350" spans="1:31" s="31" customFormat="1" ht="40.25" hidden="1" customHeight="1" x14ac:dyDescent="0.2">
      <c r="A350" s="186" t="s">
        <v>564</v>
      </c>
      <c r="B350" s="186" t="s">
        <v>686</v>
      </c>
      <c r="C350" s="179" t="s">
        <v>77</v>
      </c>
      <c r="D350" s="179" t="s">
        <v>103</v>
      </c>
      <c r="E350" s="180" t="s">
        <v>565</v>
      </c>
      <c r="F350" s="179" t="s">
        <v>567</v>
      </c>
      <c r="G350" s="193" t="s">
        <v>568</v>
      </c>
      <c r="H350" s="248">
        <v>42</v>
      </c>
      <c r="I350" s="186" t="s">
        <v>172</v>
      </c>
      <c r="J350" s="236">
        <v>585</v>
      </c>
      <c r="K350" s="100">
        <v>0</v>
      </c>
      <c r="L350" s="236">
        <v>21</v>
      </c>
      <c r="M350" s="52">
        <f>K350+L350</f>
        <v>21</v>
      </c>
      <c r="N350" s="34">
        <f>(J350*M350)</f>
        <v>12285</v>
      </c>
      <c r="O350" s="182">
        <v>18</v>
      </c>
      <c r="P350" s="182">
        <v>53</v>
      </c>
      <c r="Q350" s="184">
        <v>0.4</v>
      </c>
      <c r="R350" s="184">
        <f>SUM(O350*P350*Q350)</f>
        <v>381.6</v>
      </c>
      <c r="S350" s="53">
        <v>0</v>
      </c>
      <c r="T350" s="34">
        <f>(M350*S350)</f>
        <v>0</v>
      </c>
      <c r="U350" s="34">
        <f>N350+R350+T350</f>
        <v>12666.6</v>
      </c>
      <c r="V350" s="53">
        <f>M350*200</f>
        <v>4200</v>
      </c>
      <c r="W350" s="182">
        <v>1</v>
      </c>
      <c r="X350" s="182">
        <v>300</v>
      </c>
      <c r="Y350" s="181">
        <f t="shared" si="36"/>
        <v>300</v>
      </c>
      <c r="Z350" s="46">
        <v>6160</v>
      </c>
      <c r="AA350" s="46"/>
      <c r="AB350" s="34">
        <f>V350+Y350+Z350</f>
        <v>10660</v>
      </c>
      <c r="AC350" s="34">
        <f>AB350+U350</f>
        <v>23326.6</v>
      </c>
      <c r="AD350" s="57" t="str">
        <f>A350</f>
        <v>661-D</v>
      </c>
      <c r="AE350" s="74"/>
    </row>
    <row r="351" spans="1:31" s="31" customFormat="1" ht="40.25" hidden="1" customHeight="1" x14ac:dyDescent="0.2">
      <c r="A351" s="186" t="s">
        <v>564</v>
      </c>
      <c r="B351" s="186" t="s">
        <v>697</v>
      </c>
      <c r="C351" s="179" t="s">
        <v>77</v>
      </c>
      <c r="D351" s="179" t="s">
        <v>103</v>
      </c>
      <c r="E351" s="180" t="s">
        <v>565</v>
      </c>
      <c r="F351" s="179" t="s">
        <v>567</v>
      </c>
      <c r="G351" s="193" t="s">
        <v>568</v>
      </c>
      <c r="H351" s="248">
        <v>42</v>
      </c>
      <c r="I351" s="186" t="s">
        <v>172</v>
      </c>
      <c r="J351" s="236">
        <v>585</v>
      </c>
      <c r="K351" s="100">
        <v>0</v>
      </c>
      <c r="L351" s="236">
        <v>24</v>
      </c>
      <c r="M351" s="52">
        <f>K351+L351</f>
        <v>24</v>
      </c>
      <c r="N351" s="34">
        <f>(J351*M351)</f>
        <v>14040</v>
      </c>
      <c r="O351" s="182">
        <v>14</v>
      </c>
      <c r="P351" s="182">
        <v>27</v>
      </c>
      <c r="Q351" s="184">
        <v>0.4</v>
      </c>
      <c r="R351" s="184">
        <f>SUM(O351*P351*Q351)</f>
        <v>151.20000000000002</v>
      </c>
      <c r="S351" s="53">
        <v>0</v>
      </c>
      <c r="T351" s="34">
        <f>(M351*S351)</f>
        <v>0</v>
      </c>
      <c r="U351" s="34">
        <f>N351+R351+T351</f>
        <v>14191.2</v>
      </c>
      <c r="V351" s="53">
        <f>M351*200</f>
        <v>4800</v>
      </c>
      <c r="W351" s="182">
        <v>1</v>
      </c>
      <c r="X351" s="182">
        <v>225</v>
      </c>
      <c r="Y351" s="181">
        <f t="shared" si="36"/>
        <v>225</v>
      </c>
      <c r="Z351" s="46">
        <v>6160</v>
      </c>
      <c r="AA351" s="46"/>
      <c r="AB351" s="34">
        <f>V351+Y351+Z351</f>
        <v>11185</v>
      </c>
      <c r="AC351" s="34">
        <f>AB351+U351</f>
        <v>25376.2</v>
      </c>
      <c r="AD351" s="57" t="str">
        <f>A351</f>
        <v>661-D</v>
      </c>
      <c r="AE351" s="74"/>
    </row>
    <row r="352" spans="1:31" s="31" customFormat="1" ht="59" hidden="1" customHeight="1" x14ac:dyDescent="0.2">
      <c r="A352" s="186" t="s">
        <v>564</v>
      </c>
      <c r="B352" s="186" t="s">
        <v>698</v>
      </c>
      <c r="C352" s="179" t="s">
        <v>77</v>
      </c>
      <c r="D352" s="179" t="s">
        <v>108</v>
      </c>
      <c r="E352" s="180" t="s">
        <v>211</v>
      </c>
      <c r="F352" s="179" t="s">
        <v>690</v>
      </c>
      <c r="G352" s="193" t="s">
        <v>691</v>
      </c>
      <c r="H352" s="248">
        <v>42</v>
      </c>
      <c r="I352" s="74" t="s">
        <v>37</v>
      </c>
      <c r="J352" s="236">
        <v>1200</v>
      </c>
      <c r="K352" s="236">
        <v>0</v>
      </c>
      <c r="L352" s="236">
        <v>15</v>
      </c>
      <c r="M352" s="52">
        <f>K352+L352</f>
        <v>15</v>
      </c>
      <c r="N352" s="34">
        <f>(J352*M352)</f>
        <v>18000</v>
      </c>
      <c r="O352" s="182">
        <v>432</v>
      </c>
      <c r="P352" s="182">
        <v>3.35</v>
      </c>
      <c r="Q352" s="184">
        <v>0</v>
      </c>
      <c r="R352" s="184">
        <f>SUM(O352*P352)</f>
        <v>1447.2</v>
      </c>
      <c r="S352" s="53">
        <v>0</v>
      </c>
      <c r="T352" s="34">
        <f>(M352*S352)</f>
        <v>0</v>
      </c>
      <c r="U352" s="34">
        <f>N352+R352+T352</f>
        <v>19447.2</v>
      </c>
      <c r="V352" s="53">
        <f>M352*200</f>
        <v>3000</v>
      </c>
      <c r="W352" s="53">
        <v>0</v>
      </c>
      <c r="X352" s="53">
        <v>0</v>
      </c>
      <c r="Y352" s="52">
        <f t="shared" si="36"/>
        <v>0</v>
      </c>
      <c r="Z352" s="46">
        <v>6160</v>
      </c>
      <c r="AA352" s="46"/>
      <c r="AB352" s="34">
        <f>V352+Y352+Z352</f>
        <v>9160</v>
      </c>
      <c r="AC352" s="34">
        <f>AB352+U352</f>
        <v>28607.200000000001</v>
      </c>
      <c r="AD352" s="57" t="str">
        <f>A352</f>
        <v>661-D</v>
      </c>
      <c r="AE352" s="74"/>
    </row>
    <row r="353" spans="1:31" s="31" customFormat="1" ht="34.5" hidden="1" customHeight="1" x14ac:dyDescent="0.2">
      <c r="A353" s="74" t="s">
        <v>564</v>
      </c>
      <c r="B353" s="74" t="s">
        <v>569</v>
      </c>
      <c r="C353" s="28" t="s">
        <v>77</v>
      </c>
      <c r="D353" s="28" t="s">
        <v>112</v>
      </c>
      <c r="E353" s="35" t="s">
        <v>109</v>
      </c>
      <c r="F353" s="28" t="s">
        <v>38</v>
      </c>
      <c r="G353" s="35" t="s">
        <v>114</v>
      </c>
      <c r="H353" s="248">
        <v>0</v>
      </c>
      <c r="I353" s="74">
        <v>0</v>
      </c>
      <c r="J353" s="100">
        <v>0</v>
      </c>
      <c r="K353" s="100">
        <v>0</v>
      </c>
      <c r="L353" s="100">
        <v>0</v>
      </c>
      <c r="M353" s="52">
        <v>0</v>
      </c>
      <c r="N353" s="34">
        <v>0</v>
      </c>
      <c r="O353" s="53">
        <v>0</v>
      </c>
      <c r="P353" s="53">
        <v>0</v>
      </c>
      <c r="Q353" s="71">
        <v>0</v>
      </c>
      <c r="R353" s="71">
        <f>SUM(P353*Q353*O353)</f>
        <v>0</v>
      </c>
      <c r="S353" s="53">
        <v>0</v>
      </c>
      <c r="T353" s="34">
        <v>0</v>
      </c>
      <c r="U353" s="34">
        <f>N353+R353+T353</f>
        <v>0</v>
      </c>
      <c r="V353" s="53">
        <v>0</v>
      </c>
      <c r="W353" s="53">
        <v>0</v>
      </c>
      <c r="X353" s="53">
        <v>0</v>
      </c>
      <c r="Y353" s="52">
        <v>0</v>
      </c>
      <c r="Z353" s="46">
        <v>0</v>
      </c>
      <c r="AA353" s="46"/>
      <c r="AB353" s="34">
        <v>0</v>
      </c>
      <c r="AC353" s="34">
        <f>AB353+U353</f>
        <v>0</v>
      </c>
      <c r="AD353" s="57" t="str">
        <f>A353</f>
        <v>661-D</v>
      </c>
      <c r="AE353" s="74"/>
    </row>
    <row r="354" spans="1:31" s="31" customFormat="1" ht="31.5" hidden="1" customHeight="1" x14ac:dyDescent="0.2">
      <c r="A354" s="74" t="s">
        <v>564</v>
      </c>
      <c r="B354" s="74" t="s">
        <v>569</v>
      </c>
      <c r="C354" s="28" t="s">
        <v>77</v>
      </c>
      <c r="D354" s="28" t="s">
        <v>112</v>
      </c>
      <c r="E354" s="35" t="s">
        <v>109</v>
      </c>
      <c r="F354" s="28" t="s">
        <v>38</v>
      </c>
      <c r="G354" s="35" t="s">
        <v>116</v>
      </c>
      <c r="H354" s="248">
        <v>0</v>
      </c>
      <c r="I354" s="74">
        <v>0</v>
      </c>
      <c r="J354" s="100">
        <v>0</v>
      </c>
      <c r="K354" s="100">
        <v>0</v>
      </c>
      <c r="L354" s="100">
        <v>0</v>
      </c>
      <c r="M354" s="52">
        <v>0</v>
      </c>
      <c r="N354" s="81">
        <v>0</v>
      </c>
      <c r="O354" s="82">
        <v>0</v>
      </c>
      <c r="P354" s="53">
        <v>0</v>
      </c>
      <c r="Q354" s="83">
        <v>0</v>
      </c>
      <c r="R354" s="71">
        <f>SUM(P354*Q354*O354)</f>
        <v>0</v>
      </c>
      <c r="S354" s="53">
        <v>0</v>
      </c>
      <c r="T354" s="34">
        <v>0</v>
      </c>
      <c r="U354" s="34">
        <f>N354+R354+T354</f>
        <v>0</v>
      </c>
      <c r="V354" s="53">
        <v>0</v>
      </c>
      <c r="W354" s="53">
        <v>0</v>
      </c>
      <c r="X354" s="53">
        <v>0</v>
      </c>
      <c r="Y354" s="52">
        <v>0</v>
      </c>
      <c r="Z354" s="46">
        <v>0</v>
      </c>
      <c r="AA354" s="46"/>
      <c r="AB354" s="34">
        <v>0</v>
      </c>
      <c r="AC354" s="34">
        <f>AB354+U354</f>
        <v>0</v>
      </c>
      <c r="AD354" s="57" t="str">
        <f>A354</f>
        <v>661-D</v>
      </c>
      <c r="AE354" s="74"/>
    </row>
    <row r="355" spans="1:31" s="31" customFormat="1" ht="48" hidden="1" customHeight="1" x14ac:dyDescent="0.2">
      <c r="A355" s="74" t="s">
        <v>570</v>
      </c>
      <c r="B355" s="74"/>
      <c r="C355" s="28" t="s">
        <v>77</v>
      </c>
      <c r="D355" s="28" t="s">
        <v>103</v>
      </c>
      <c r="E355" s="35" t="s">
        <v>565</v>
      </c>
      <c r="F355" s="28" t="s">
        <v>80</v>
      </c>
      <c r="G355" s="99" t="s">
        <v>81</v>
      </c>
      <c r="H355" s="248">
        <v>42</v>
      </c>
      <c r="I355" s="74" t="s">
        <v>37</v>
      </c>
      <c r="J355" s="100">
        <v>753</v>
      </c>
      <c r="K355" s="100">
        <v>3</v>
      </c>
      <c r="L355" s="100">
        <v>0</v>
      </c>
      <c r="M355" s="52">
        <f>K355+L355</f>
        <v>3</v>
      </c>
      <c r="N355" s="81">
        <f t="shared" ref="N355:N366" si="37">(J355*M355)</f>
        <v>2259</v>
      </c>
      <c r="O355" s="53">
        <f>SUM(36*M355)</f>
        <v>108</v>
      </c>
      <c r="P355" s="53">
        <v>3.35</v>
      </c>
      <c r="Q355" s="71">
        <v>0</v>
      </c>
      <c r="R355" s="71">
        <f>SUM(O355*P355)</f>
        <v>361.8</v>
      </c>
      <c r="S355" s="53">
        <v>0</v>
      </c>
      <c r="T355" s="34">
        <f>(M355*S355)</f>
        <v>0</v>
      </c>
      <c r="U355" s="34">
        <f>N355+R355+T355</f>
        <v>2620.8000000000002</v>
      </c>
      <c r="V355" s="53">
        <f>M355*200</f>
        <v>600</v>
      </c>
      <c r="W355" s="53">
        <v>0</v>
      </c>
      <c r="X355" s="53">
        <v>0</v>
      </c>
      <c r="Y355" s="52">
        <f t="shared" ref="Y355:Y366" si="38">SUM(X355*W355)</f>
        <v>0</v>
      </c>
      <c r="Z355" s="46">
        <v>0</v>
      </c>
      <c r="AA355" s="46"/>
      <c r="AB355" s="34">
        <f>V355+Y355+Z355</f>
        <v>600</v>
      </c>
      <c r="AC355" s="34">
        <f>AB355+U355</f>
        <v>3220.8</v>
      </c>
      <c r="AD355" s="57" t="s">
        <v>570</v>
      </c>
      <c r="AE355" s="74"/>
    </row>
    <row r="356" spans="1:31" s="31" customFormat="1" ht="27.75" hidden="1" customHeight="1" x14ac:dyDescent="0.2">
      <c r="A356" s="186" t="s">
        <v>570</v>
      </c>
      <c r="B356" s="186" t="s">
        <v>687</v>
      </c>
      <c r="C356" s="179" t="s">
        <v>77</v>
      </c>
      <c r="D356" s="179" t="s">
        <v>103</v>
      </c>
      <c r="E356" s="180" t="s">
        <v>565</v>
      </c>
      <c r="F356" s="179" t="s">
        <v>567</v>
      </c>
      <c r="G356" s="193" t="s">
        <v>568</v>
      </c>
      <c r="H356" s="248">
        <v>42</v>
      </c>
      <c r="I356" s="186" t="s">
        <v>37</v>
      </c>
      <c r="J356" s="236">
        <v>585</v>
      </c>
      <c r="K356" s="100">
        <v>0</v>
      </c>
      <c r="L356" s="100">
        <v>3</v>
      </c>
      <c r="M356" s="52">
        <f>K356+L356</f>
        <v>3</v>
      </c>
      <c r="N356" s="34">
        <f t="shared" si="37"/>
        <v>1755</v>
      </c>
      <c r="O356" s="53">
        <f>SUM(36*M356)</f>
        <v>108</v>
      </c>
      <c r="P356" s="53">
        <v>3.35</v>
      </c>
      <c r="Q356" s="71">
        <v>0</v>
      </c>
      <c r="R356" s="71">
        <f>SUM(O356*P356)</f>
        <v>361.8</v>
      </c>
      <c r="S356" s="53">
        <v>0</v>
      </c>
      <c r="T356" s="34">
        <f>(M356*S356)</f>
        <v>0</v>
      </c>
      <c r="U356" s="34">
        <f>N356+R356+T356</f>
        <v>2116.8000000000002</v>
      </c>
      <c r="V356" s="53">
        <f>M356*200</f>
        <v>600</v>
      </c>
      <c r="W356" s="53">
        <v>0</v>
      </c>
      <c r="X356" s="53">
        <v>0</v>
      </c>
      <c r="Y356" s="52">
        <f t="shared" si="38"/>
        <v>0</v>
      </c>
      <c r="Z356" s="46">
        <v>0</v>
      </c>
      <c r="AA356" s="46"/>
      <c r="AB356" s="34">
        <f>V356+Y356+Z356</f>
        <v>600</v>
      </c>
      <c r="AC356" s="34">
        <f>AB356+U356</f>
        <v>2716.8</v>
      </c>
      <c r="AD356" s="57"/>
      <c r="AE356" s="74"/>
    </row>
    <row r="357" spans="1:31" s="31" customFormat="1" ht="37.5" hidden="1" customHeight="1" x14ac:dyDescent="0.2">
      <c r="A357" s="186" t="s">
        <v>570</v>
      </c>
      <c r="B357" s="186" t="s">
        <v>689</v>
      </c>
      <c r="C357" s="179" t="s">
        <v>77</v>
      </c>
      <c r="D357" s="179" t="s">
        <v>108</v>
      </c>
      <c r="E357" s="180" t="s">
        <v>211</v>
      </c>
      <c r="F357" s="179" t="s">
        <v>690</v>
      </c>
      <c r="G357" s="193" t="s">
        <v>691</v>
      </c>
      <c r="H357" s="248">
        <v>42</v>
      </c>
      <c r="I357" s="74" t="s">
        <v>37</v>
      </c>
      <c r="J357" s="100">
        <v>1200</v>
      </c>
      <c r="K357" s="100">
        <v>0</v>
      </c>
      <c r="L357" s="100">
        <v>3</v>
      </c>
      <c r="M357" s="52">
        <f>K357+L357</f>
        <v>3</v>
      </c>
      <c r="N357" s="34">
        <f t="shared" si="37"/>
        <v>3600</v>
      </c>
      <c r="O357" s="53">
        <f>SUM(36*M357)</f>
        <v>108</v>
      </c>
      <c r="P357" s="53">
        <v>3.35</v>
      </c>
      <c r="Q357" s="71">
        <v>0</v>
      </c>
      <c r="R357" s="71">
        <f>SUM(O357*P357)</f>
        <v>361.8</v>
      </c>
      <c r="S357" s="53">
        <v>0</v>
      </c>
      <c r="T357" s="34">
        <f>(M357*S357)</f>
        <v>0</v>
      </c>
      <c r="U357" s="34">
        <f>N357+R357+T357</f>
        <v>3961.8</v>
      </c>
      <c r="V357" s="53">
        <f>M357*200</f>
        <v>600</v>
      </c>
      <c r="W357" s="53">
        <v>0</v>
      </c>
      <c r="X357" s="53">
        <v>0</v>
      </c>
      <c r="Y357" s="52">
        <f t="shared" si="38"/>
        <v>0</v>
      </c>
      <c r="Z357" s="46">
        <v>0</v>
      </c>
      <c r="AA357" s="46"/>
      <c r="AB357" s="34">
        <f>V357+Y357+Z357</f>
        <v>600</v>
      </c>
      <c r="AC357" s="34">
        <f>AB357+U357</f>
        <v>4561.8</v>
      </c>
      <c r="AD357" s="57" t="s">
        <v>570</v>
      </c>
      <c r="AE357" s="74"/>
    </row>
    <row r="358" spans="1:31" s="31" customFormat="1" ht="35.25" hidden="1" customHeight="1" x14ac:dyDescent="0.2">
      <c r="A358" s="186" t="s">
        <v>570</v>
      </c>
      <c r="B358" s="186" t="s">
        <v>682</v>
      </c>
      <c r="C358" s="179" t="s">
        <v>77</v>
      </c>
      <c r="D358" s="179" t="s">
        <v>108</v>
      </c>
      <c r="E358" s="180" t="s">
        <v>211</v>
      </c>
      <c r="F358" s="180" t="s">
        <v>572</v>
      </c>
      <c r="G358" s="180" t="s">
        <v>688</v>
      </c>
      <c r="H358" s="248">
        <v>42</v>
      </c>
      <c r="I358" s="74" t="s">
        <v>37</v>
      </c>
      <c r="J358" s="100">
        <v>753</v>
      </c>
      <c r="K358" s="236">
        <v>0</v>
      </c>
      <c r="L358" s="236">
        <v>2</v>
      </c>
      <c r="M358" s="52">
        <f>K358+L358</f>
        <v>2</v>
      </c>
      <c r="N358" s="34">
        <f t="shared" si="37"/>
        <v>1506</v>
      </c>
      <c r="O358" s="53">
        <f>SUM(36*M358)</f>
        <v>72</v>
      </c>
      <c r="P358" s="53">
        <v>3.35</v>
      </c>
      <c r="Q358" s="71">
        <v>0</v>
      </c>
      <c r="R358" s="71">
        <f>SUM(O358*P358)</f>
        <v>241.20000000000002</v>
      </c>
      <c r="S358" s="53">
        <v>0</v>
      </c>
      <c r="T358" s="34">
        <f>(M358*S358)</f>
        <v>0</v>
      </c>
      <c r="U358" s="34">
        <f>N358+R358+T358</f>
        <v>1747.2</v>
      </c>
      <c r="V358" s="53">
        <f>M358*200</f>
        <v>400</v>
      </c>
      <c r="W358" s="53">
        <v>0</v>
      </c>
      <c r="X358" s="53">
        <v>0</v>
      </c>
      <c r="Y358" s="52">
        <f t="shared" si="38"/>
        <v>0</v>
      </c>
      <c r="Z358" s="46">
        <v>0</v>
      </c>
      <c r="AA358" s="46"/>
      <c r="AB358" s="34">
        <f>V358+Y358+Z358</f>
        <v>400</v>
      </c>
      <c r="AC358" s="34">
        <f>AB358+U358</f>
        <v>2147.1999999999998</v>
      </c>
      <c r="AD358" s="57" t="s">
        <v>570</v>
      </c>
      <c r="AE358" s="74"/>
    </row>
    <row r="359" spans="1:31" s="31" customFormat="1" ht="30.75" hidden="1" customHeight="1" x14ac:dyDescent="0.2">
      <c r="A359" s="74" t="s">
        <v>570</v>
      </c>
      <c r="B359" s="74" t="s">
        <v>573</v>
      </c>
      <c r="C359" s="28" t="s">
        <v>77</v>
      </c>
      <c r="D359" s="28" t="s">
        <v>112</v>
      </c>
      <c r="E359" s="35" t="s">
        <v>112</v>
      </c>
      <c r="F359" s="35" t="s">
        <v>112</v>
      </c>
      <c r="G359" s="35" t="s">
        <v>114</v>
      </c>
      <c r="H359" s="248" t="s">
        <v>112</v>
      </c>
      <c r="I359" s="74" t="s">
        <v>112</v>
      </c>
      <c r="J359" s="100">
        <v>0</v>
      </c>
      <c r="K359" s="100">
        <v>0</v>
      </c>
      <c r="L359" s="100">
        <v>0</v>
      </c>
      <c r="M359" s="52">
        <v>0</v>
      </c>
      <c r="N359" s="34">
        <f t="shared" si="37"/>
        <v>0</v>
      </c>
      <c r="O359" s="53">
        <v>0</v>
      </c>
      <c r="P359" s="53">
        <v>0</v>
      </c>
      <c r="Q359" s="71">
        <v>0</v>
      </c>
      <c r="R359" s="71">
        <v>0</v>
      </c>
      <c r="S359" s="53">
        <v>0</v>
      </c>
      <c r="T359" s="34">
        <v>0</v>
      </c>
      <c r="U359" s="34">
        <f>N359+R359+T359</f>
        <v>0</v>
      </c>
      <c r="V359" s="53">
        <f>M359*200</f>
        <v>0</v>
      </c>
      <c r="W359" s="53">
        <v>0</v>
      </c>
      <c r="X359" s="53">
        <v>0</v>
      </c>
      <c r="Y359" s="52">
        <f t="shared" si="38"/>
        <v>0</v>
      </c>
      <c r="Z359" s="46">
        <v>0</v>
      </c>
      <c r="AA359" s="46"/>
      <c r="AB359" s="34">
        <v>0</v>
      </c>
      <c r="AC359" s="34">
        <f>AB359+U359</f>
        <v>0</v>
      </c>
      <c r="AD359" s="57" t="s">
        <v>570</v>
      </c>
      <c r="AE359" s="74"/>
    </row>
    <row r="360" spans="1:31" s="31" customFormat="1" ht="36" hidden="1" customHeight="1" x14ac:dyDescent="0.2">
      <c r="A360" s="74" t="s">
        <v>570</v>
      </c>
      <c r="B360" s="74" t="s">
        <v>573</v>
      </c>
      <c r="C360" s="28" t="s">
        <v>77</v>
      </c>
      <c r="D360" s="28" t="s">
        <v>112</v>
      </c>
      <c r="E360" s="35" t="s">
        <v>112</v>
      </c>
      <c r="F360" s="35" t="s">
        <v>112</v>
      </c>
      <c r="G360" s="35" t="s">
        <v>116</v>
      </c>
      <c r="H360" s="248" t="s">
        <v>112</v>
      </c>
      <c r="I360" s="74" t="s">
        <v>112</v>
      </c>
      <c r="J360" s="100">
        <v>0</v>
      </c>
      <c r="K360" s="100">
        <v>0</v>
      </c>
      <c r="L360" s="100">
        <v>0</v>
      </c>
      <c r="M360" s="52">
        <v>0</v>
      </c>
      <c r="N360" s="34">
        <f t="shared" si="37"/>
        <v>0</v>
      </c>
      <c r="O360" s="53">
        <v>0</v>
      </c>
      <c r="P360" s="53">
        <v>0</v>
      </c>
      <c r="Q360" s="71">
        <v>0</v>
      </c>
      <c r="R360" s="71">
        <v>0</v>
      </c>
      <c r="S360" s="53">
        <v>0</v>
      </c>
      <c r="T360" s="34">
        <v>0</v>
      </c>
      <c r="U360" s="34">
        <f>N360+R360+T360</f>
        <v>0</v>
      </c>
      <c r="V360" s="53">
        <f>M360*200</f>
        <v>0</v>
      </c>
      <c r="W360" s="53">
        <v>0</v>
      </c>
      <c r="X360" s="53">
        <v>0</v>
      </c>
      <c r="Y360" s="52">
        <f t="shared" si="38"/>
        <v>0</v>
      </c>
      <c r="Z360" s="46">
        <v>0</v>
      </c>
      <c r="AA360" s="46"/>
      <c r="AB360" s="34">
        <v>0</v>
      </c>
      <c r="AC360" s="34">
        <f>AB360+U360</f>
        <v>0</v>
      </c>
      <c r="AD360" s="57" t="s">
        <v>570</v>
      </c>
      <c r="AE360" s="74"/>
    </row>
    <row r="361" spans="1:31" s="31" customFormat="1" ht="45" hidden="1" customHeight="1" x14ac:dyDescent="0.2">
      <c r="A361" s="186" t="s">
        <v>574</v>
      </c>
      <c r="B361" s="186" t="s">
        <v>682</v>
      </c>
      <c r="C361" s="179" t="s">
        <v>77</v>
      </c>
      <c r="D361" s="179" t="s">
        <v>108</v>
      </c>
      <c r="E361" s="180" t="s">
        <v>104</v>
      </c>
      <c r="F361" s="180" t="s">
        <v>572</v>
      </c>
      <c r="G361" s="180" t="s">
        <v>688</v>
      </c>
      <c r="H361" s="248">
        <v>42</v>
      </c>
      <c r="I361" s="74" t="s">
        <v>37</v>
      </c>
      <c r="J361" s="100">
        <v>753</v>
      </c>
      <c r="K361" s="236">
        <v>0</v>
      </c>
      <c r="L361" s="236">
        <v>16</v>
      </c>
      <c r="M361" s="52">
        <f>K361+L361</f>
        <v>16</v>
      </c>
      <c r="N361" s="81">
        <f t="shared" si="37"/>
        <v>12048</v>
      </c>
      <c r="O361" s="53">
        <v>576</v>
      </c>
      <c r="P361" s="53">
        <v>3.35</v>
      </c>
      <c r="Q361" s="71">
        <v>0</v>
      </c>
      <c r="R361" s="71">
        <f>SUM(O361*P361)</f>
        <v>1929.6000000000001</v>
      </c>
      <c r="S361" s="53">
        <v>0</v>
      </c>
      <c r="T361" s="34">
        <v>0</v>
      </c>
      <c r="U361" s="34">
        <f>N361+R361+T361</f>
        <v>13977.6</v>
      </c>
      <c r="V361" s="53">
        <f>M361*200</f>
        <v>3200</v>
      </c>
      <c r="W361" s="53">
        <v>0</v>
      </c>
      <c r="X361" s="53">
        <v>0</v>
      </c>
      <c r="Y361" s="52">
        <f t="shared" si="38"/>
        <v>0</v>
      </c>
      <c r="Z361" s="46">
        <v>6160</v>
      </c>
      <c r="AA361" s="46" t="s">
        <v>576</v>
      </c>
      <c r="AB361" s="34">
        <f>V361+Y361+Z361</f>
        <v>9360</v>
      </c>
      <c r="AC361" s="34">
        <f>AB361+U361</f>
        <v>23337.599999999999</v>
      </c>
      <c r="AD361" s="57" t="s">
        <v>577</v>
      </c>
      <c r="AE361" s="74"/>
    </row>
    <row r="362" spans="1:31" s="31" customFormat="1" ht="36" hidden="1" customHeight="1" x14ac:dyDescent="0.2">
      <c r="A362" s="74" t="s">
        <v>574</v>
      </c>
      <c r="B362" s="74"/>
      <c r="C362" s="28" t="s">
        <v>77</v>
      </c>
      <c r="D362" s="28" t="s">
        <v>108</v>
      </c>
      <c r="E362" s="35" t="s">
        <v>104</v>
      </c>
      <c r="F362" s="35" t="s">
        <v>102</v>
      </c>
      <c r="G362" s="99" t="s">
        <v>89</v>
      </c>
      <c r="H362" s="248">
        <v>42</v>
      </c>
      <c r="I362" s="74" t="s">
        <v>37</v>
      </c>
      <c r="J362" s="100">
        <v>1200</v>
      </c>
      <c r="K362" s="100">
        <v>0</v>
      </c>
      <c r="L362" s="100">
        <v>18</v>
      </c>
      <c r="M362" s="52">
        <f>K362+L362</f>
        <v>18</v>
      </c>
      <c r="N362" s="34">
        <f t="shared" si="37"/>
        <v>21600</v>
      </c>
      <c r="O362" s="53">
        <f>SUM(36*M362)</f>
        <v>648</v>
      </c>
      <c r="P362" s="53">
        <v>3.35</v>
      </c>
      <c r="Q362" s="71">
        <v>0</v>
      </c>
      <c r="R362" s="71">
        <f>SUM(O362*P362)</f>
        <v>2170.8000000000002</v>
      </c>
      <c r="S362" s="53">
        <v>0</v>
      </c>
      <c r="T362" s="34">
        <v>0</v>
      </c>
      <c r="U362" s="34">
        <f>N362+R362+T362</f>
        <v>23770.799999999999</v>
      </c>
      <c r="V362" s="53">
        <f>M362*200</f>
        <v>3600</v>
      </c>
      <c r="W362" s="53">
        <v>0</v>
      </c>
      <c r="X362" s="53">
        <v>0</v>
      </c>
      <c r="Y362" s="52">
        <f t="shared" si="38"/>
        <v>0</v>
      </c>
      <c r="Z362" s="46">
        <v>6160</v>
      </c>
      <c r="AA362" s="46" t="s">
        <v>576</v>
      </c>
      <c r="AB362" s="34">
        <f>V362+Y362+Z362</f>
        <v>9760</v>
      </c>
      <c r="AC362" s="34">
        <f>AB362+U362</f>
        <v>33530.800000000003</v>
      </c>
      <c r="AD362" s="57" t="s">
        <v>577</v>
      </c>
      <c r="AE362" s="74"/>
    </row>
    <row r="363" spans="1:31" s="31" customFormat="1" ht="36" hidden="1" customHeight="1" x14ac:dyDescent="0.2">
      <c r="A363" s="74" t="s">
        <v>574</v>
      </c>
      <c r="B363" s="74"/>
      <c r="C363" s="28" t="s">
        <v>77</v>
      </c>
      <c r="D363" s="28" t="s">
        <v>108</v>
      </c>
      <c r="E363" s="35" t="s">
        <v>104</v>
      </c>
      <c r="F363" s="35" t="s">
        <v>578</v>
      </c>
      <c r="G363" s="35" t="s">
        <v>491</v>
      </c>
      <c r="H363" s="248">
        <v>56</v>
      </c>
      <c r="I363" s="74" t="s">
        <v>37</v>
      </c>
      <c r="J363" s="100">
        <v>1200</v>
      </c>
      <c r="K363" s="100">
        <v>0</v>
      </c>
      <c r="L363" s="100">
        <v>18</v>
      </c>
      <c r="M363" s="52">
        <f>K363+L363</f>
        <v>18</v>
      </c>
      <c r="N363" s="34">
        <f t="shared" si="37"/>
        <v>21600</v>
      </c>
      <c r="O363" s="53">
        <f>SUM(36*M363)</f>
        <v>648</v>
      </c>
      <c r="P363" s="53">
        <v>3.35</v>
      </c>
      <c r="Q363" s="71">
        <v>0</v>
      </c>
      <c r="R363" s="71">
        <f>SUM(O363*P363)</f>
        <v>2170.8000000000002</v>
      </c>
      <c r="S363" s="53">
        <v>0</v>
      </c>
      <c r="T363" s="34">
        <v>0</v>
      </c>
      <c r="U363" s="34">
        <f>N363+R363+T363</f>
        <v>23770.799999999999</v>
      </c>
      <c r="V363" s="53">
        <f>M363*200</f>
        <v>3600</v>
      </c>
      <c r="W363" s="53">
        <v>0</v>
      </c>
      <c r="X363" s="53">
        <v>0</v>
      </c>
      <c r="Y363" s="52">
        <f t="shared" si="38"/>
        <v>0</v>
      </c>
      <c r="Z363" s="46">
        <v>0</v>
      </c>
      <c r="AA363" s="46" t="s">
        <v>579</v>
      </c>
      <c r="AB363" s="34">
        <f>V363+Y363+Z363</f>
        <v>3600</v>
      </c>
      <c r="AC363" s="34">
        <f>AB363+U363</f>
        <v>27370.799999999999</v>
      </c>
      <c r="AD363" s="57" t="s">
        <v>577</v>
      </c>
      <c r="AE363" s="74"/>
    </row>
    <row r="364" spans="1:31" s="31" customFormat="1" ht="29.25" hidden="1" customHeight="1" x14ac:dyDescent="0.2">
      <c r="A364" s="74" t="s">
        <v>574</v>
      </c>
      <c r="B364" s="74" t="s">
        <v>569</v>
      </c>
      <c r="C364" s="28" t="s">
        <v>77</v>
      </c>
      <c r="D364" s="28" t="s">
        <v>112</v>
      </c>
      <c r="E364" s="35" t="s">
        <v>112</v>
      </c>
      <c r="F364" s="35" t="s">
        <v>112</v>
      </c>
      <c r="G364" s="35" t="s">
        <v>114</v>
      </c>
      <c r="H364" s="248" t="s">
        <v>112</v>
      </c>
      <c r="I364" s="74" t="s">
        <v>112</v>
      </c>
      <c r="J364" s="100">
        <v>0</v>
      </c>
      <c r="K364" s="100">
        <v>0</v>
      </c>
      <c r="L364" s="100">
        <v>0</v>
      </c>
      <c r="M364" s="52">
        <v>0</v>
      </c>
      <c r="N364" s="81">
        <f t="shared" si="37"/>
        <v>0</v>
      </c>
      <c r="O364" s="82">
        <v>0</v>
      </c>
      <c r="P364" s="82">
        <v>0</v>
      </c>
      <c r="Q364" s="71">
        <v>0</v>
      </c>
      <c r="R364" s="83">
        <v>0</v>
      </c>
      <c r="S364" s="53">
        <v>0</v>
      </c>
      <c r="T364" s="34">
        <v>0</v>
      </c>
      <c r="U364" s="34">
        <f>N364+R364+T364</f>
        <v>0</v>
      </c>
      <c r="V364" s="53">
        <f>M364*200</f>
        <v>0</v>
      </c>
      <c r="W364" s="53">
        <v>0</v>
      </c>
      <c r="X364" s="53">
        <v>0</v>
      </c>
      <c r="Y364" s="52">
        <f t="shared" si="38"/>
        <v>0</v>
      </c>
      <c r="Z364" s="46">
        <v>0</v>
      </c>
      <c r="AA364" s="46"/>
      <c r="AB364" s="34">
        <v>0</v>
      </c>
      <c r="AC364" s="34">
        <f>AB364+U364</f>
        <v>0</v>
      </c>
      <c r="AD364" s="57" t="s">
        <v>577</v>
      </c>
      <c r="AE364" s="74"/>
    </row>
    <row r="365" spans="1:31" s="31" customFormat="1" ht="25" hidden="1" x14ac:dyDescent="0.2">
      <c r="A365" s="74" t="s">
        <v>574</v>
      </c>
      <c r="B365" s="74" t="s">
        <v>569</v>
      </c>
      <c r="C365" s="28" t="s">
        <v>77</v>
      </c>
      <c r="D365" s="28" t="s">
        <v>112</v>
      </c>
      <c r="E365" s="35" t="s">
        <v>112</v>
      </c>
      <c r="F365" s="35" t="s">
        <v>112</v>
      </c>
      <c r="G365" s="35" t="s">
        <v>116</v>
      </c>
      <c r="H365" s="248" t="s">
        <v>112</v>
      </c>
      <c r="I365" s="74" t="s">
        <v>112</v>
      </c>
      <c r="J365" s="100">
        <v>0</v>
      </c>
      <c r="K365" s="100">
        <v>0</v>
      </c>
      <c r="L365" s="100">
        <v>0</v>
      </c>
      <c r="M365" s="52">
        <v>0</v>
      </c>
      <c r="N365" s="81">
        <f t="shared" si="37"/>
        <v>0</v>
      </c>
      <c r="O365" s="82">
        <v>0</v>
      </c>
      <c r="P365" s="82">
        <v>0</v>
      </c>
      <c r="Q365" s="71">
        <v>0</v>
      </c>
      <c r="R365" s="83">
        <v>0</v>
      </c>
      <c r="S365" s="53">
        <v>0</v>
      </c>
      <c r="T365" s="34">
        <v>0</v>
      </c>
      <c r="U365" s="34">
        <f>N365+R365+T365</f>
        <v>0</v>
      </c>
      <c r="V365" s="53">
        <f>M365*200</f>
        <v>0</v>
      </c>
      <c r="W365" s="53">
        <v>0</v>
      </c>
      <c r="X365" s="53">
        <v>0</v>
      </c>
      <c r="Y365" s="52">
        <f t="shared" si="38"/>
        <v>0</v>
      </c>
      <c r="Z365" s="46">
        <v>0</v>
      </c>
      <c r="AA365" s="46"/>
      <c r="AB365" s="34">
        <v>0</v>
      </c>
      <c r="AC365" s="34">
        <f>AB365+U365</f>
        <v>0</v>
      </c>
      <c r="AD365" s="57" t="s">
        <v>577</v>
      </c>
      <c r="AE365" s="74"/>
    </row>
    <row r="366" spans="1:31" s="31" customFormat="1" ht="43" hidden="1" customHeight="1" x14ac:dyDescent="0.2">
      <c r="A366" s="74" t="s">
        <v>580</v>
      </c>
      <c r="B366" s="74"/>
      <c r="C366" s="28" t="s">
        <v>77</v>
      </c>
      <c r="D366" s="28" t="s">
        <v>103</v>
      </c>
      <c r="E366" s="35" t="s">
        <v>565</v>
      </c>
      <c r="F366" s="35" t="s">
        <v>581</v>
      </c>
      <c r="G366" s="99" t="s">
        <v>474</v>
      </c>
      <c r="H366" s="248">
        <v>42</v>
      </c>
      <c r="I366" s="74" t="s">
        <v>37</v>
      </c>
      <c r="J366" s="100">
        <v>1200</v>
      </c>
      <c r="K366" s="100">
        <v>0</v>
      </c>
      <c r="L366" s="100">
        <v>18</v>
      </c>
      <c r="M366" s="52">
        <f>K366+L366</f>
        <v>18</v>
      </c>
      <c r="N366" s="81">
        <f t="shared" si="37"/>
        <v>21600</v>
      </c>
      <c r="O366" s="53">
        <f>SUM(36*M366)</f>
        <v>648</v>
      </c>
      <c r="P366" s="53">
        <v>3.35</v>
      </c>
      <c r="Q366" s="71">
        <v>0</v>
      </c>
      <c r="R366" s="71">
        <f>SUM(O366*P366)</f>
        <v>2170.8000000000002</v>
      </c>
      <c r="S366" s="53">
        <v>0</v>
      </c>
      <c r="T366" s="34">
        <f>(M366*S366)</f>
        <v>0</v>
      </c>
      <c r="U366" s="34">
        <f>N366+R366+T366</f>
        <v>23770.799999999999</v>
      </c>
      <c r="V366" s="53">
        <f>M366*200</f>
        <v>3600</v>
      </c>
      <c r="W366" s="53">
        <v>0</v>
      </c>
      <c r="X366" s="53">
        <v>0</v>
      </c>
      <c r="Y366" s="52">
        <f t="shared" si="38"/>
        <v>0</v>
      </c>
      <c r="Z366" s="46">
        <v>6160</v>
      </c>
      <c r="AA366" s="46"/>
      <c r="AB366" s="34">
        <f>V366+Y366+Z366</f>
        <v>9760</v>
      </c>
      <c r="AC366" s="34">
        <f>AB366+U366</f>
        <v>33530.800000000003</v>
      </c>
      <c r="AD366" s="57" t="s">
        <v>582</v>
      </c>
      <c r="AE366" s="74" t="s">
        <v>583</v>
      </c>
    </row>
    <row r="367" spans="1:31" s="31" customFormat="1" ht="35.25" hidden="1" customHeight="1" x14ac:dyDescent="0.2">
      <c r="A367" s="74" t="s">
        <v>580</v>
      </c>
      <c r="B367" s="74" t="s">
        <v>569</v>
      </c>
      <c r="C367" s="28" t="s">
        <v>77</v>
      </c>
      <c r="D367" s="28" t="s">
        <v>112</v>
      </c>
      <c r="E367" s="35" t="s">
        <v>112</v>
      </c>
      <c r="F367" s="35" t="s">
        <v>112</v>
      </c>
      <c r="G367" s="35" t="s">
        <v>114</v>
      </c>
      <c r="H367" s="248" t="s">
        <v>112</v>
      </c>
      <c r="I367" s="74" t="s">
        <v>112</v>
      </c>
      <c r="J367" s="100">
        <v>0</v>
      </c>
      <c r="K367" s="100">
        <v>0</v>
      </c>
      <c r="L367" s="100">
        <v>0</v>
      </c>
      <c r="M367" s="52">
        <v>0</v>
      </c>
      <c r="N367" s="81">
        <v>0</v>
      </c>
      <c r="O367" s="82">
        <v>0</v>
      </c>
      <c r="P367" s="53">
        <v>0</v>
      </c>
      <c r="Q367" s="71">
        <v>0</v>
      </c>
      <c r="R367" s="71">
        <v>0</v>
      </c>
      <c r="S367" s="34">
        <v>0</v>
      </c>
      <c r="T367" s="34">
        <v>0</v>
      </c>
      <c r="U367" s="34">
        <f>N367+R367+T367</f>
        <v>0</v>
      </c>
      <c r="V367" s="53">
        <v>0</v>
      </c>
      <c r="W367" s="53">
        <v>0</v>
      </c>
      <c r="X367" s="52">
        <v>0</v>
      </c>
      <c r="Y367" s="46">
        <v>0</v>
      </c>
      <c r="Z367" s="34">
        <v>0</v>
      </c>
      <c r="AA367" s="34"/>
      <c r="AB367" s="34">
        <f>V367+Y367+Z367</f>
        <v>0</v>
      </c>
      <c r="AC367" s="34">
        <f>AB367+U367</f>
        <v>0</v>
      </c>
      <c r="AD367" s="57" t="s">
        <v>582</v>
      </c>
      <c r="AE367" s="74"/>
    </row>
    <row r="368" spans="1:31" s="31" customFormat="1" ht="36" hidden="1" customHeight="1" x14ac:dyDescent="0.2">
      <c r="A368" s="74" t="s">
        <v>580</v>
      </c>
      <c r="B368" s="74" t="s">
        <v>569</v>
      </c>
      <c r="C368" s="28" t="s">
        <v>77</v>
      </c>
      <c r="D368" s="28" t="s">
        <v>112</v>
      </c>
      <c r="E368" s="35" t="s">
        <v>112</v>
      </c>
      <c r="F368" s="35" t="s">
        <v>112</v>
      </c>
      <c r="G368" s="35" t="s">
        <v>116</v>
      </c>
      <c r="H368" s="248" t="s">
        <v>112</v>
      </c>
      <c r="I368" s="74" t="s">
        <v>112</v>
      </c>
      <c r="J368" s="100">
        <v>0</v>
      </c>
      <c r="K368" s="100">
        <v>0</v>
      </c>
      <c r="L368" s="100">
        <v>0</v>
      </c>
      <c r="M368" s="52">
        <v>0</v>
      </c>
      <c r="N368" s="34">
        <v>0</v>
      </c>
      <c r="O368" s="53">
        <v>0</v>
      </c>
      <c r="P368" s="53">
        <v>0</v>
      </c>
      <c r="Q368" s="71">
        <v>0</v>
      </c>
      <c r="R368" s="71">
        <v>0</v>
      </c>
      <c r="S368" s="53">
        <v>0</v>
      </c>
      <c r="T368" s="34">
        <v>0</v>
      </c>
      <c r="U368" s="34">
        <f>N368+R368+T368</f>
        <v>0</v>
      </c>
      <c r="V368" s="53">
        <v>0</v>
      </c>
      <c r="W368" s="53">
        <v>0</v>
      </c>
      <c r="X368" s="53">
        <v>0</v>
      </c>
      <c r="Y368" s="52">
        <v>0</v>
      </c>
      <c r="Z368" s="46">
        <v>0</v>
      </c>
      <c r="AA368" s="46"/>
      <c r="AB368" s="34">
        <v>0</v>
      </c>
      <c r="AC368" s="34">
        <f>AB368+U368</f>
        <v>0</v>
      </c>
      <c r="AD368" s="57" t="s">
        <v>582</v>
      </c>
      <c r="AE368" s="74"/>
    </row>
    <row r="369" spans="1:33" s="31" customFormat="1" ht="34" hidden="1" customHeight="1" x14ac:dyDescent="0.2">
      <c r="A369" s="74" t="s">
        <v>584</v>
      </c>
      <c r="B369" s="74"/>
      <c r="C369" s="28" t="s">
        <v>77</v>
      </c>
      <c r="D369" s="28" t="s">
        <v>103</v>
      </c>
      <c r="E369" s="35" t="s">
        <v>565</v>
      </c>
      <c r="F369" s="35" t="s">
        <v>581</v>
      </c>
      <c r="G369" s="99" t="s">
        <v>474</v>
      </c>
      <c r="H369" s="248">
        <v>42</v>
      </c>
      <c r="I369" s="74" t="s">
        <v>37</v>
      </c>
      <c r="J369" s="100">
        <v>1200</v>
      </c>
      <c r="K369" s="100">
        <v>0</v>
      </c>
      <c r="L369" s="100">
        <v>4</v>
      </c>
      <c r="M369" s="52">
        <f>K369+L369</f>
        <v>4</v>
      </c>
      <c r="N369" s="81">
        <f>(J369*M369)</f>
        <v>4800</v>
      </c>
      <c r="O369" s="53">
        <f>SUM(36*M369)</f>
        <v>144</v>
      </c>
      <c r="P369" s="53">
        <v>3.35</v>
      </c>
      <c r="Q369" s="71">
        <v>0</v>
      </c>
      <c r="R369" s="71">
        <f>SUM(O369*P369)</f>
        <v>482.40000000000003</v>
      </c>
      <c r="S369" s="53">
        <v>0</v>
      </c>
      <c r="T369" s="34">
        <v>0</v>
      </c>
      <c r="U369" s="34">
        <f>N369+R369+T369</f>
        <v>5282.4</v>
      </c>
      <c r="V369" s="53">
        <f>M369*200</f>
        <v>800</v>
      </c>
      <c r="W369" s="53">
        <v>0</v>
      </c>
      <c r="X369" s="53">
        <v>0</v>
      </c>
      <c r="Y369" s="52">
        <f>SUM(X369*W369)</f>
        <v>0</v>
      </c>
      <c r="Z369" s="46">
        <v>0</v>
      </c>
      <c r="AA369" s="46"/>
      <c r="AB369" s="34">
        <f>V369+Y369+Z369</f>
        <v>800</v>
      </c>
      <c r="AC369" s="34">
        <f>AB369+U369</f>
        <v>6082.4</v>
      </c>
      <c r="AD369" s="57" t="s">
        <v>584</v>
      </c>
      <c r="AE369" s="74"/>
    </row>
    <row r="370" spans="1:33" ht="32.25" hidden="1" customHeight="1" x14ac:dyDescent="0.25">
      <c r="A370" s="136"/>
      <c r="B370" s="136"/>
      <c r="C370" s="137"/>
      <c r="D370" s="137"/>
      <c r="E370" s="138"/>
      <c r="F370" s="139"/>
      <c r="G370" s="138" t="s">
        <v>585</v>
      </c>
      <c r="H370" s="250"/>
      <c r="I370" s="137"/>
      <c r="J370" s="140"/>
      <c r="K370" s="140">
        <f t="shared" ref="K370:AC370" si="39">SUM(K2:K369)</f>
        <v>1627</v>
      </c>
      <c r="L370" s="140">
        <f t="shared" si="39"/>
        <v>2987</v>
      </c>
      <c r="M370" s="141">
        <f t="shared" si="39"/>
        <v>4614</v>
      </c>
      <c r="N370" s="140">
        <f t="shared" si="39"/>
        <v>3382884</v>
      </c>
      <c r="O370" s="140">
        <f t="shared" si="39"/>
        <v>8596</v>
      </c>
      <c r="P370" s="140">
        <f t="shared" si="39"/>
        <v>13626.850000000004</v>
      </c>
      <c r="Q370" s="140">
        <f t="shared" si="39"/>
        <v>102.80000000000038</v>
      </c>
      <c r="R370" s="140">
        <f t="shared" si="39"/>
        <v>154510.59999999995</v>
      </c>
      <c r="S370" s="140">
        <f t="shared" si="39"/>
        <v>22779</v>
      </c>
      <c r="T370" s="140">
        <f t="shared" si="39"/>
        <v>751642</v>
      </c>
      <c r="U370" s="142">
        <f t="shared" si="39"/>
        <v>4289036.6000000015</v>
      </c>
      <c r="V370" s="140">
        <f t="shared" si="39"/>
        <v>967400</v>
      </c>
      <c r="W370" s="140">
        <f t="shared" si="39"/>
        <v>1655</v>
      </c>
      <c r="X370" s="140">
        <f t="shared" si="39"/>
        <v>88110.010000000009</v>
      </c>
      <c r="Y370" s="140">
        <f t="shared" si="39"/>
        <v>757224.52</v>
      </c>
      <c r="Z370" s="140">
        <f t="shared" si="39"/>
        <v>97459</v>
      </c>
      <c r="AA370" s="140">
        <f t="shared" si="39"/>
        <v>40738</v>
      </c>
      <c r="AB370" s="142">
        <f t="shared" si="39"/>
        <v>1822083.52</v>
      </c>
      <c r="AC370" s="140">
        <f t="shared" si="39"/>
        <v>6111120.120000002</v>
      </c>
      <c r="AD370" s="144"/>
      <c r="AE370" s="74"/>
      <c r="AG370" s="145" t="s">
        <v>32</v>
      </c>
    </row>
    <row r="371" spans="1:33" s="31" customFormat="1" ht="52.5" hidden="1" customHeight="1" x14ac:dyDescent="0.2">
      <c r="A371" s="146"/>
      <c r="B371" s="146"/>
      <c r="C371" s="147"/>
      <c r="D371" s="147"/>
      <c r="E371" s="148"/>
      <c r="F371" s="149"/>
      <c r="G371" s="148"/>
      <c r="H371" s="251"/>
      <c r="I371" s="147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1"/>
      <c r="W371" s="151"/>
      <c r="X371" s="151"/>
      <c r="Y371" s="151"/>
      <c r="Z371" s="151"/>
      <c r="AA371" s="151"/>
      <c r="AB371" s="151"/>
      <c r="AC371" s="151"/>
      <c r="AD371" s="144"/>
      <c r="AE371" s="152"/>
    </row>
    <row r="372" spans="1:33" s="31" customFormat="1" ht="24" hidden="1" customHeight="1" x14ac:dyDescent="0.2">
      <c r="A372" s="146"/>
      <c r="B372" s="146"/>
      <c r="C372" s="147"/>
      <c r="D372" s="147"/>
      <c r="E372" s="148"/>
      <c r="F372" s="149"/>
      <c r="G372" s="148"/>
      <c r="H372" s="251"/>
      <c r="I372" s="147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257" t="s">
        <v>586</v>
      </c>
      <c r="W372" s="257"/>
      <c r="X372" s="257"/>
      <c r="Y372" s="257"/>
      <c r="Z372" s="257"/>
      <c r="AA372" s="257"/>
      <c r="AB372" s="257"/>
      <c r="AC372" s="258"/>
      <c r="AD372" s="144"/>
      <c r="AE372" s="152"/>
    </row>
    <row r="373" spans="1:33" ht="21" hidden="1" customHeight="1" x14ac:dyDescent="0.2">
      <c r="A373" s="152"/>
      <c r="B373" s="152"/>
      <c r="C373" s="108"/>
      <c r="D373" s="108"/>
      <c r="E373" s="108"/>
      <c r="F373" s="153"/>
      <c r="G373" s="108"/>
      <c r="H373" s="252"/>
      <c r="I373" s="108"/>
      <c r="J373" s="108"/>
      <c r="K373" s="108"/>
      <c r="L373" s="108"/>
      <c r="M373" s="98"/>
      <c r="N373" s="61"/>
      <c r="O373" s="108"/>
      <c r="P373" s="109"/>
      <c r="Q373" s="154"/>
      <c r="R373" s="155"/>
      <c r="S373" s="108"/>
      <c r="T373" s="108"/>
      <c r="U373" s="157"/>
      <c r="V373" s="255" t="s">
        <v>587</v>
      </c>
      <c r="W373" s="256"/>
      <c r="X373" s="256"/>
      <c r="Y373" s="256"/>
      <c r="Z373" s="256"/>
      <c r="AA373" s="256"/>
      <c r="AB373" s="256"/>
      <c r="AC373" s="256"/>
      <c r="AD373" s="158"/>
      <c r="AE373" s="159"/>
    </row>
    <row r="374" spans="1:33" ht="21.75" hidden="1" customHeight="1" x14ac:dyDescent="0.2">
      <c r="A374" s="152"/>
      <c r="B374" s="152"/>
      <c r="C374" s="108"/>
      <c r="D374" s="108"/>
      <c r="E374" s="108"/>
      <c r="F374" s="153"/>
      <c r="G374" s="108"/>
      <c r="H374" s="252"/>
      <c r="I374" s="108"/>
      <c r="J374" s="108"/>
      <c r="K374" s="108"/>
      <c r="L374" s="108"/>
      <c r="M374" s="98"/>
      <c r="N374" s="112"/>
      <c r="O374" s="108"/>
      <c r="P374" s="109"/>
      <c r="Q374" s="154"/>
      <c r="R374" s="58"/>
      <c r="S374" s="108"/>
      <c r="T374" s="157"/>
      <c r="U374" s="157"/>
      <c r="V374" s="255" t="s">
        <v>588</v>
      </c>
      <c r="W374" s="256"/>
      <c r="X374" s="256"/>
      <c r="Y374" s="256"/>
      <c r="Z374" s="256"/>
      <c r="AA374" s="256"/>
      <c r="AB374" s="256"/>
      <c r="AC374" s="256"/>
      <c r="AD374" s="158"/>
      <c r="AE374" s="159"/>
    </row>
    <row r="375" spans="1:33" ht="21" hidden="1" customHeight="1" x14ac:dyDescent="0.2">
      <c r="A375" s="152"/>
      <c r="B375" s="152"/>
      <c r="C375" s="108"/>
      <c r="D375" s="108"/>
      <c r="E375" s="108"/>
      <c r="F375" s="153"/>
      <c r="G375" s="108"/>
      <c r="H375" s="252"/>
      <c r="I375" s="108"/>
      <c r="J375" s="108"/>
      <c r="K375" s="108"/>
      <c r="L375" s="108"/>
      <c r="M375" s="98"/>
      <c r="N375" s="61"/>
      <c r="O375" s="108"/>
      <c r="P375" s="109"/>
      <c r="Q375" s="154"/>
      <c r="R375" s="160"/>
      <c r="S375" s="108"/>
      <c r="T375" s="157"/>
      <c r="U375" s="157"/>
      <c r="V375" s="255" t="s">
        <v>589</v>
      </c>
      <c r="W375" s="256"/>
      <c r="X375" s="256"/>
      <c r="Y375" s="256"/>
      <c r="Z375" s="256"/>
      <c r="AA375" s="256"/>
      <c r="AB375" s="256"/>
      <c r="AC375" s="256"/>
      <c r="AD375" s="158"/>
      <c r="AE375" s="159"/>
    </row>
    <row r="376" spans="1:33" ht="22.5" hidden="1" customHeight="1" x14ac:dyDescent="0.2">
      <c r="A376" s="152"/>
      <c r="B376" s="152"/>
      <c r="C376" s="108"/>
      <c r="D376" s="108"/>
      <c r="E376" s="108"/>
      <c r="F376" s="153"/>
      <c r="G376" s="108"/>
      <c r="H376" s="252"/>
      <c r="I376" s="108"/>
      <c r="J376" s="108"/>
      <c r="K376" s="108"/>
      <c r="L376" s="108"/>
      <c r="M376" s="32"/>
      <c r="N376" s="108"/>
      <c r="O376" s="108"/>
      <c r="P376" s="109"/>
      <c r="Q376" s="154"/>
      <c r="R376" s="154"/>
      <c r="S376" s="108"/>
      <c r="T376" s="157"/>
      <c r="U376" s="157"/>
      <c r="V376" s="255" t="s">
        <v>590</v>
      </c>
      <c r="W376" s="256"/>
      <c r="X376" s="256"/>
      <c r="Y376" s="256"/>
      <c r="Z376" s="256"/>
      <c r="AA376" s="256"/>
      <c r="AB376" s="256"/>
      <c r="AC376" s="256"/>
      <c r="AD376" s="158"/>
      <c r="AE376" s="161" t="s">
        <v>32</v>
      </c>
    </row>
    <row r="377" spans="1:33" ht="21.75" hidden="1" customHeight="1" x14ac:dyDescent="0.2">
      <c r="A377" s="152"/>
      <c r="B377" s="152"/>
      <c r="C377" s="108"/>
      <c r="D377" s="108"/>
      <c r="E377" s="108"/>
      <c r="F377" s="153"/>
      <c r="G377" s="108"/>
      <c r="H377" s="252"/>
      <c r="I377" s="108"/>
      <c r="J377" s="108"/>
      <c r="K377" s="108"/>
      <c r="L377" s="108"/>
      <c r="M377" s="32"/>
      <c r="N377" s="108"/>
      <c r="O377" s="108"/>
      <c r="P377" s="109"/>
      <c r="Q377" s="154"/>
      <c r="R377" s="154"/>
      <c r="S377" s="108"/>
      <c r="T377" s="157"/>
      <c r="U377" s="157"/>
      <c r="V377" s="255" t="s">
        <v>591</v>
      </c>
      <c r="W377" s="256"/>
      <c r="X377" s="256"/>
      <c r="Y377" s="256"/>
      <c r="Z377" s="256"/>
      <c r="AA377" s="256"/>
      <c r="AB377" s="256"/>
      <c r="AC377" s="256"/>
      <c r="AD377" s="162" t="s">
        <v>32</v>
      </c>
      <c r="AE377" s="159"/>
    </row>
    <row r="378" spans="1:33" ht="20.25" hidden="1" customHeight="1" x14ac:dyDescent="0.2">
      <c r="A378" s="152"/>
      <c r="B378" s="152"/>
      <c r="C378" s="108"/>
      <c r="D378" s="108"/>
      <c r="E378" s="108"/>
      <c r="F378" s="153"/>
      <c r="G378" s="108"/>
      <c r="H378" s="252"/>
      <c r="I378" s="108"/>
      <c r="J378" s="108"/>
      <c r="K378" s="108"/>
      <c r="L378" s="108"/>
      <c r="M378" s="32"/>
      <c r="N378" s="108"/>
      <c r="O378" s="108"/>
      <c r="P378" s="109"/>
      <c r="Q378" s="154"/>
      <c r="R378" s="154"/>
      <c r="S378" s="108"/>
      <c r="T378" s="157"/>
      <c r="U378" s="157"/>
      <c r="V378" s="255" t="s">
        <v>592</v>
      </c>
      <c r="W378" s="256"/>
      <c r="X378" s="256"/>
      <c r="Y378" s="256"/>
      <c r="Z378" s="256"/>
      <c r="AA378" s="256"/>
      <c r="AB378" s="256"/>
      <c r="AC378" s="256"/>
      <c r="AD378" s="158"/>
      <c r="AE378" s="159"/>
    </row>
    <row r="379" spans="1:33" ht="24.75" hidden="1" customHeight="1" x14ac:dyDescent="0.2">
      <c r="A379" s="152"/>
      <c r="B379" s="152"/>
      <c r="C379" s="108"/>
      <c r="D379" s="108"/>
      <c r="E379" s="108"/>
      <c r="F379" s="153"/>
      <c r="G379" s="108"/>
      <c r="H379" s="252"/>
      <c r="I379" s="108"/>
      <c r="J379" s="108"/>
      <c r="K379" s="108"/>
      <c r="L379" s="108"/>
      <c r="M379" s="32"/>
      <c r="N379" s="108"/>
      <c r="O379" s="108"/>
      <c r="P379" s="109"/>
      <c r="Q379" s="154"/>
      <c r="R379" s="154"/>
      <c r="S379" s="108"/>
      <c r="T379" s="157"/>
      <c r="U379" s="157"/>
      <c r="V379" s="255" t="s">
        <v>593</v>
      </c>
      <c r="W379" s="256"/>
      <c r="X379" s="256"/>
      <c r="Y379" s="256"/>
      <c r="Z379" s="256"/>
      <c r="AA379" s="256"/>
      <c r="AB379" s="256"/>
      <c r="AC379" s="256"/>
      <c r="AD379" s="158"/>
      <c r="AE379" s="159"/>
    </row>
    <row r="380" spans="1:33" ht="17" hidden="1" customHeight="1" x14ac:dyDescent="0.2">
      <c r="A380" s="152"/>
      <c r="B380" s="152"/>
      <c r="C380" s="108"/>
      <c r="D380" s="108"/>
      <c r="E380" s="108"/>
      <c r="F380" s="153"/>
      <c r="G380" s="108"/>
      <c r="H380" s="252"/>
      <c r="I380" s="108"/>
      <c r="J380" s="108"/>
      <c r="K380" s="108"/>
      <c r="L380" s="108"/>
      <c r="M380" s="32"/>
      <c r="N380" s="108"/>
      <c r="O380" s="108"/>
      <c r="P380" s="109"/>
      <c r="Q380" s="154"/>
      <c r="R380" s="154"/>
      <c r="S380" s="108"/>
      <c r="T380" s="157"/>
      <c r="U380" s="157"/>
      <c r="V380" s="255" t="s">
        <v>594</v>
      </c>
      <c r="W380" s="256"/>
      <c r="X380" s="256"/>
      <c r="Y380" s="256"/>
      <c r="Z380" s="256"/>
      <c r="AA380" s="256"/>
      <c r="AB380" s="256"/>
      <c r="AC380" s="256"/>
      <c r="AD380" s="158"/>
      <c r="AE380" s="159"/>
    </row>
    <row r="381" spans="1:33" ht="17" x14ac:dyDescent="0.2">
      <c r="A381" s="264" t="s">
        <v>768</v>
      </c>
      <c r="B381" s="264"/>
      <c r="C381" s="265"/>
      <c r="D381" s="265"/>
      <c r="E381" s="265"/>
      <c r="F381" s="266"/>
      <c r="G381" s="265"/>
      <c r="H381" s="267"/>
      <c r="I381" s="265"/>
      <c r="J381" s="265"/>
      <c r="K381" s="265"/>
      <c r="L381" s="265"/>
      <c r="M381" s="265"/>
      <c r="N381" s="265"/>
      <c r="O381" s="265"/>
      <c r="P381" s="268"/>
      <c r="Q381" s="269"/>
      <c r="R381" s="269"/>
      <c r="S381" s="265"/>
      <c r="T381" s="265"/>
      <c r="U381" s="265"/>
      <c r="V381" s="272"/>
      <c r="W381" s="272"/>
      <c r="X381" s="272"/>
      <c r="Y381" s="272"/>
      <c r="Z381" s="272"/>
      <c r="AB381" s="273">
        <v>375439</v>
      </c>
      <c r="AC381" s="108"/>
      <c r="AD381" s="158"/>
      <c r="AE381" s="159"/>
      <c r="AF381" s="108"/>
      <c r="AG381" s="108"/>
    </row>
    <row r="382" spans="1:33" x14ac:dyDescent="0.2">
      <c r="A382" s="152"/>
      <c r="B382" s="152"/>
      <c r="C382" s="108"/>
      <c r="D382" s="108"/>
      <c r="E382" s="108"/>
      <c r="F382" s="153"/>
      <c r="G382" s="108"/>
      <c r="H382" s="252"/>
      <c r="I382" s="108"/>
      <c r="J382" s="108"/>
      <c r="K382" s="108"/>
      <c r="L382" s="108"/>
      <c r="M382" s="32"/>
      <c r="N382" s="108"/>
      <c r="O382" s="108"/>
      <c r="P382" s="109"/>
      <c r="Q382" s="154"/>
      <c r="R382" s="154"/>
      <c r="S382" s="108"/>
      <c r="T382" s="108"/>
      <c r="U382" s="108"/>
      <c r="V382" s="108"/>
      <c r="W382" s="108"/>
      <c r="X382" s="32"/>
      <c r="Y382" s="108"/>
      <c r="Z382" s="108"/>
      <c r="AB382" s="271"/>
      <c r="AC382" s="108"/>
      <c r="AD382" s="158"/>
      <c r="AE382" s="159"/>
      <c r="AF382" s="108"/>
      <c r="AG382" s="108"/>
    </row>
    <row r="383" spans="1:33" x14ac:dyDescent="0.2">
      <c r="A383" s="152"/>
      <c r="B383" s="152"/>
      <c r="C383" s="108"/>
      <c r="D383" s="108"/>
      <c r="E383" s="108"/>
      <c r="F383" s="153"/>
      <c r="G383" s="108"/>
      <c r="H383" s="252"/>
      <c r="I383" s="108"/>
      <c r="J383" s="108"/>
      <c r="K383" s="108"/>
      <c r="L383" s="108"/>
      <c r="M383" s="32"/>
      <c r="N383" s="108"/>
      <c r="O383" s="108"/>
      <c r="P383" s="109"/>
      <c r="Q383" s="154"/>
      <c r="R383" s="154"/>
      <c r="S383" s="108"/>
      <c r="T383" s="108"/>
      <c r="U383" s="108"/>
      <c r="V383" s="108"/>
      <c r="W383" s="108"/>
      <c r="X383" s="32"/>
      <c r="Y383" s="108"/>
      <c r="Z383" s="108"/>
      <c r="AB383" s="271"/>
      <c r="AC383" s="108"/>
      <c r="AD383" s="158"/>
      <c r="AE383" s="159"/>
      <c r="AF383" s="108"/>
      <c r="AG383" s="108"/>
    </row>
    <row r="384" spans="1:33" x14ac:dyDescent="0.2">
      <c r="A384" s="152"/>
      <c r="B384" s="152"/>
      <c r="C384" s="108"/>
      <c r="D384" s="108"/>
      <c r="E384" s="108"/>
      <c r="F384" s="153"/>
      <c r="G384" s="108"/>
      <c r="H384" s="252"/>
      <c r="I384" s="108"/>
      <c r="J384" s="108"/>
      <c r="K384" s="108"/>
      <c r="L384" s="108"/>
      <c r="M384" s="32"/>
      <c r="N384" s="108"/>
      <c r="O384" s="108"/>
      <c r="P384" s="109"/>
      <c r="Q384" s="154"/>
      <c r="R384" s="154"/>
      <c r="S384" s="108"/>
      <c r="T384" s="108"/>
      <c r="U384" s="108"/>
      <c r="V384" s="108"/>
      <c r="W384" s="108"/>
      <c r="X384" s="32"/>
      <c r="Y384" s="108"/>
      <c r="Z384" s="108"/>
      <c r="AB384" s="271"/>
      <c r="AC384" s="108"/>
      <c r="AD384" s="158"/>
      <c r="AE384" s="159"/>
      <c r="AF384" s="108"/>
      <c r="AG384" s="108"/>
    </row>
    <row r="385" spans="1:33" x14ac:dyDescent="0.2">
      <c r="A385" s="152"/>
      <c r="B385" s="152"/>
      <c r="C385" s="108"/>
      <c r="D385" s="108"/>
      <c r="E385" s="108"/>
      <c r="F385" s="153"/>
      <c r="G385" s="108"/>
      <c r="H385" s="252"/>
      <c r="I385" s="108"/>
      <c r="J385" s="108"/>
      <c r="K385" s="108"/>
      <c r="L385" s="108"/>
      <c r="M385" s="32"/>
      <c r="N385" s="108"/>
      <c r="O385" s="108"/>
      <c r="P385" s="109"/>
      <c r="Q385" s="154"/>
      <c r="R385" s="154"/>
      <c r="S385" s="108"/>
      <c r="T385" s="108"/>
      <c r="U385" s="108"/>
      <c r="V385" s="108"/>
      <c r="W385" s="108"/>
      <c r="X385" s="32"/>
      <c r="Y385" s="108"/>
      <c r="Z385" s="108"/>
      <c r="AB385" s="271"/>
      <c r="AC385" s="108"/>
      <c r="AD385" s="158"/>
      <c r="AE385" s="159"/>
      <c r="AF385" s="108"/>
      <c r="AG385" s="108"/>
    </row>
    <row r="386" spans="1:33" x14ac:dyDescent="0.2">
      <c r="A386" s="152"/>
      <c r="B386" s="152"/>
      <c r="C386" s="108"/>
      <c r="D386" s="108"/>
      <c r="E386" s="108"/>
      <c r="F386" s="153"/>
      <c r="G386" s="108"/>
      <c r="H386" s="252"/>
      <c r="I386" s="108"/>
      <c r="J386" s="108"/>
      <c r="K386" s="108"/>
      <c r="L386" s="108"/>
      <c r="M386" s="32"/>
      <c r="N386" s="108"/>
      <c r="O386" s="108"/>
      <c r="P386" s="109"/>
      <c r="Q386" s="154"/>
      <c r="R386" s="154"/>
      <c r="S386" s="108"/>
      <c r="T386" s="108"/>
      <c r="U386" s="108"/>
      <c r="V386" s="108"/>
      <c r="W386" s="108"/>
      <c r="X386" s="32"/>
      <c r="Y386" s="108"/>
      <c r="Z386" s="108"/>
      <c r="AB386" s="271"/>
      <c r="AC386" s="108"/>
      <c r="AD386" s="158"/>
      <c r="AE386" s="159"/>
      <c r="AF386" s="108"/>
      <c r="AG386" s="108"/>
    </row>
    <row r="387" spans="1:33" x14ac:dyDescent="0.2">
      <c r="A387" s="152"/>
      <c r="B387" s="152"/>
      <c r="C387" s="108"/>
      <c r="D387" s="108"/>
      <c r="E387" s="108"/>
      <c r="F387" s="153"/>
      <c r="G387" s="108"/>
      <c r="H387" s="252"/>
      <c r="I387" s="108"/>
      <c r="J387" s="108"/>
      <c r="K387" s="108"/>
      <c r="L387" s="108"/>
      <c r="M387" s="32"/>
      <c r="N387" s="108"/>
      <c r="O387" s="108"/>
      <c r="P387" s="109"/>
      <c r="Q387" s="154"/>
      <c r="R387" s="154"/>
      <c r="S387" s="108"/>
      <c r="T387" s="108"/>
      <c r="U387" s="108"/>
      <c r="V387" s="108"/>
      <c r="W387" s="108"/>
      <c r="X387" s="32"/>
      <c r="Y387" s="108"/>
      <c r="Z387" s="108"/>
      <c r="AB387" s="271"/>
      <c r="AC387" s="108"/>
      <c r="AD387" s="158"/>
      <c r="AE387" s="159"/>
      <c r="AF387" s="108"/>
      <c r="AG387" s="108"/>
    </row>
    <row r="388" spans="1:33" x14ac:dyDescent="0.2">
      <c r="A388" s="152"/>
      <c r="B388" s="152"/>
      <c r="C388" s="108"/>
      <c r="D388" s="108"/>
      <c r="E388" s="108"/>
      <c r="F388" s="153"/>
      <c r="G388" s="108"/>
      <c r="H388" s="252"/>
      <c r="I388" s="108"/>
      <c r="J388" s="108"/>
      <c r="K388" s="108"/>
      <c r="L388" s="108"/>
      <c r="M388" s="32"/>
      <c r="N388" s="108"/>
      <c r="O388" s="108"/>
      <c r="P388" s="109"/>
      <c r="Q388" s="154"/>
      <c r="R388" s="154"/>
      <c r="S388" s="108"/>
      <c r="T388" s="108"/>
      <c r="U388" s="108"/>
      <c r="V388" s="108"/>
      <c r="W388" s="108"/>
      <c r="X388" s="32"/>
      <c r="Y388" s="108"/>
      <c r="Z388" s="108"/>
      <c r="AB388" s="271"/>
      <c r="AC388" s="108"/>
      <c r="AD388" s="158"/>
      <c r="AE388" s="159"/>
      <c r="AF388" s="108"/>
      <c r="AG388" s="108"/>
    </row>
    <row r="389" spans="1:33" x14ac:dyDescent="0.2">
      <c r="A389" s="152"/>
      <c r="B389" s="152"/>
      <c r="C389" s="108"/>
      <c r="D389" s="108"/>
      <c r="E389" s="108"/>
      <c r="F389" s="153"/>
      <c r="G389" s="108"/>
      <c r="H389" s="252"/>
      <c r="I389" s="108"/>
      <c r="J389" s="108"/>
      <c r="K389" s="108"/>
      <c r="L389" s="108"/>
      <c r="M389" s="32"/>
      <c r="N389" s="108"/>
      <c r="O389" s="108"/>
      <c r="P389" s="109"/>
      <c r="Q389" s="154"/>
      <c r="R389" s="154"/>
      <c r="S389" s="108"/>
      <c r="T389" s="108"/>
      <c r="U389" s="108"/>
      <c r="V389" s="108"/>
      <c r="W389" s="108"/>
      <c r="X389" s="32"/>
      <c r="Y389" s="108"/>
      <c r="Z389" s="108"/>
      <c r="AB389" s="271"/>
      <c r="AC389" s="108"/>
      <c r="AD389" s="158"/>
      <c r="AE389" s="159"/>
      <c r="AF389" s="108"/>
      <c r="AG389" s="108"/>
    </row>
    <row r="390" spans="1:33" x14ac:dyDescent="0.2">
      <c r="A390" s="152"/>
      <c r="B390" s="152"/>
      <c r="C390" s="108"/>
      <c r="D390" s="108"/>
      <c r="E390" s="108"/>
      <c r="F390" s="153"/>
      <c r="G390" s="108"/>
      <c r="H390" s="252"/>
      <c r="I390" s="108"/>
      <c r="J390" s="108"/>
      <c r="K390" s="108"/>
      <c r="L390" s="108"/>
      <c r="M390" s="32"/>
      <c r="N390" s="108"/>
      <c r="O390" s="108"/>
      <c r="P390" s="109"/>
      <c r="Q390" s="154"/>
      <c r="R390" s="154"/>
      <c r="S390" s="108"/>
      <c r="T390" s="108"/>
      <c r="U390" s="108"/>
      <c r="V390" s="108"/>
      <c r="W390" s="108"/>
      <c r="X390" s="32"/>
      <c r="Y390" s="108"/>
      <c r="Z390" s="108"/>
      <c r="AB390" s="271"/>
      <c r="AC390" s="108"/>
      <c r="AD390" s="158"/>
      <c r="AE390" s="159"/>
      <c r="AF390" s="108"/>
      <c r="AG390" s="108"/>
    </row>
    <row r="391" spans="1:33" x14ac:dyDescent="0.2">
      <c r="A391" s="152"/>
      <c r="B391" s="152"/>
      <c r="C391" s="108"/>
      <c r="D391" s="108"/>
      <c r="E391" s="108"/>
      <c r="F391" s="153"/>
      <c r="G391" s="108"/>
      <c r="H391" s="252"/>
      <c r="I391" s="108"/>
      <c r="J391" s="108"/>
      <c r="K391" s="108"/>
      <c r="L391" s="108"/>
      <c r="M391" s="32"/>
      <c r="N391" s="108"/>
      <c r="O391" s="108"/>
      <c r="P391" s="109"/>
      <c r="Q391" s="154"/>
      <c r="R391" s="154"/>
      <c r="S391" s="108"/>
      <c r="T391" s="108"/>
      <c r="U391" s="108"/>
      <c r="V391" s="108"/>
      <c r="W391" s="108"/>
      <c r="X391" s="32"/>
      <c r="Y391" s="108"/>
      <c r="Z391" s="108"/>
      <c r="AB391" s="271"/>
      <c r="AC391" s="108"/>
      <c r="AD391" s="158"/>
      <c r="AE391" s="159"/>
      <c r="AF391" s="108"/>
      <c r="AG391" s="108"/>
    </row>
    <row r="392" spans="1:33" x14ac:dyDescent="0.2">
      <c r="A392" s="152"/>
      <c r="B392" s="152"/>
      <c r="C392" s="108"/>
      <c r="D392" s="108"/>
      <c r="E392" s="108"/>
      <c r="F392" s="153"/>
      <c r="G392" s="108"/>
      <c r="H392" s="252"/>
      <c r="I392" s="108"/>
      <c r="J392" s="108"/>
      <c r="K392" s="108"/>
      <c r="L392" s="108"/>
      <c r="M392" s="32"/>
      <c r="N392" s="108"/>
      <c r="O392" s="108"/>
      <c r="P392" s="109"/>
      <c r="Q392" s="154"/>
      <c r="R392" s="154"/>
      <c r="S392" s="108"/>
      <c r="T392" s="108"/>
      <c r="U392" s="108"/>
      <c r="V392" s="108"/>
      <c r="W392" s="108"/>
      <c r="X392" s="32"/>
      <c r="Y392" s="108"/>
      <c r="Z392" s="108"/>
      <c r="AB392" s="271"/>
      <c r="AC392" s="108"/>
      <c r="AD392" s="158"/>
      <c r="AE392" s="159"/>
      <c r="AF392" s="108"/>
      <c r="AG392" s="108"/>
    </row>
    <row r="393" spans="1:33" x14ac:dyDescent="0.2">
      <c r="A393" s="152"/>
      <c r="B393" s="152"/>
      <c r="C393" s="108"/>
      <c r="D393" s="108"/>
      <c r="E393" s="108"/>
      <c r="F393" s="153"/>
      <c r="G393" s="108"/>
      <c r="H393" s="252"/>
      <c r="I393" s="108"/>
      <c r="J393" s="108"/>
      <c r="K393" s="108"/>
      <c r="L393" s="108"/>
      <c r="M393" s="32"/>
      <c r="N393" s="108"/>
      <c r="O393" s="108"/>
      <c r="P393" s="109"/>
      <c r="Q393" s="154"/>
      <c r="R393" s="154"/>
      <c r="S393" s="108"/>
      <c r="T393" s="108"/>
      <c r="U393" s="108"/>
      <c r="V393" s="108"/>
      <c r="W393" s="108"/>
      <c r="X393" s="32"/>
      <c r="Y393" s="108"/>
      <c r="Z393" s="108"/>
      <c r="AB393" s="271"/>
      <c r="AC393" s="108"/>
      <c r="AD393" s="158"/>
      <c r="AE393" s="159"/>
      <c r="AF393" s="108"/>
      <c r="AG393" s="108"/>
    </row>
    <row r="394" spans="1:33" x14ac:dyDescent="0.2">
      <c r="A394" s="152"/>
      <c r="B394" s="152"/>
      <c r="C394" s="108"/>
      <c r="D394" s="108"/>
      <c r="E394" s="108"/>
      <c r="F394" s="153"/>
      <c r="G394" s="108"/>
      <c r="H394" s="252"/>
      <c r="I394" s="108"/>
      <c r="J394" s="108"/>
      <c r="K394" s="108"/>
      <c r="L394" s="108"/>
      <c r="M394" s="32"/>
      <c r="N394" s="108"/>
      <c r="O394" s="108"/>
      <c r="P394" s="109"/>
      <c r="Q394" s="154"/>
      <c r="R394" s="154"/>
      <c r="S394" s="108"/>
      <c r="T394" s="108"/>
      <c r="U394" s="108"/>
      <c r="V394" s="108"/>
      <c r="W394" s="108"/>
      <c r="X394" s="32"/>
      <c r="Y394" s="108"/>
      <c r="Z394" s="108"/>
      <c r="AB394" s="271"/>
      <c r="AC394" s="108"/>
      <c r="AD394" s="158"/>
      <c r="AE394" s="159"/>
      <c r="AF394" s="108"/>
      <c r="AG394" s="108"/>
    </row>
    <row r="395" spans="1:33" x14ac:dyDescent="0.2">
      <c r="A395" s="152"/>
      <c r="B395" s="152"/>
      <c r="C395" s="108"/>
      <c r="D395" s="108"/>
      <c r="E395" s="108"/>
      <c r="F395" s="153"/>
      <c r="G395" s="108"/>
      <c r="H395" s="252"/>
      <c r="I395" s="108"/>
      <c r="J395" s="108"/>
      <c r="K395" s="108"/>
      <c r="L395" s="108"/>
      <c r="M395" s="32"/>
      <c r="N395" s="108"/>
      <c r="O395" s="108"/>
      <c r="P395" s="109"/>
      <c r="Q395" s="154"/>
      <c r="R395" s="154"/>
      <c r="S395" s="108"/>
      <c r="T395" s="108"/>
      <c r="U395" s="108"/>
      <c r="V395" s="108"/>
      <c r="W395" s="108"/>
      <c r="X395" s="32"/>
      <c r="Y395" s="108"/>
      <c r="Z395" s="108"/>
      <c r="AB395" s="271"/>
      <c r="AC395" s="108"/>
      <c r="AD395" s="158"/>
      <c r="AE395" s="159"/>
      <c r="AF395" s="108"/>
      <c r="AG395" s="108"/>
    </row>
    <row r="396" spans="1:33" x14ac:dyDescent="0.2">
      <c r="A396" s="152"/>
      <c r="B396" s="152"/>
      <c r="C396" s="108"/>
      <c r="D396" s="108"/>
      <c r="E396" s="108"/>
      <c r="F396" s="153"/>
      <c r="G396" s="108"/>
      <c r="H396" s="252"/>
      <c r="I396" s="108"/>
      <c r="J396" s="108"/>
      <c r="K396" s="108"/>
      <c r="L396" s="108"/>
      <c r="M396" s="32"/>
      <c r="N396" s="108"/>
      <c r="O396" s="108"/>
      <c r="P396" s="109"/>
      <c r="Q396" s="154"/>
      <c r="R396" s="154"/>
      <c r="S396" s="108"/>
      <c r="T396" s="108"/>
      <c r="U396" s="108"/>
      <c r="V396" s="108"/>
      <c r="W396" s="108"/>
      <c r="X396" s="32"/>
      <c r="Y396" s="108"/>
      <c r="Z396" s="108"/>
      <c r="AB396" s="271"/>
      <c r="AC396" s="108"/>
      <c r="AD396" s="158"/>
      <c r="AE396" s="159"/>
      <c r="AF396" s="108"/>
      <c r="AG396" s="108"/>
    </row>
    <row r="397" spans="1:33" x14ac:dyDescent="0.2">
      <c r="A397" s="152"/>
      <c r="B397" s="152"/>
      <c r="C397" s="108"/>
      <c r="D397" s="108"/>
      <c r="E397" s="108"/>
      <c r="F397" s="153"/>
      <c r="G397" s="108"/>
      <c r="H397" s="252"/>
      <c r="I397" s="108"/>
      <c r="J397" s="108"/>
      <c r="K397" s="108"/>
      <c r="L397" s="108"/>
      <c r="M397" s="32"/>
      <c r="N397" s="108"/>
      <c r="O397" s="108"/>
      <c r="P397" s="109"/>
      <c r="Q397" s="154"/>
      <c r="R397" s="154"/>
      <c r="S397" s="108"/>
      <c r="T397" s="108"/>
      <c r="U397" s="108"/>
      <c r="V397" s="108"/>
      <c r="W397" s="108"/>
      <c r="X397" s="32"/>
      <c r="Y397" s="108"/>
      <c r="Z397" s="108"/>
      <c r="AB397" s="271"/>
      <c r="AC397" s="108"/>
      <c r="AD397" s="158"/>
      <c r="AE397" s="159"/>
      <c r="AF397" s="108"/>
      <c r="AG397" s="108"/>
    </row>
    <row r="398" spans="1:33" x14ac:dyDescent="0.2">
      <c r="A398" s="152"/>
      <c r="B398" s="152"/>
      <c r="C398" s="108"/>
      <c r="D398" s="108"/>
      <c r="E398" s="108"/>
      <c r="F398" s="153"/>
      <c r="G398" s="108"/>
      <c r="H398" s="252"/>
      <c r="I398" s="108"/>
      <c r="J398" s="108"/>
      <c r="K398" s="108"/>
      <c r="L398" s="108"/>
      <c r="M398" s="32"/>
      <c r="N398" s="108"/>
      <c r="O398" s="108"/>
      <c r="P398" s="109"/>
      <c r="Q398" s="154"/>
      <c r="R398" s="154"/>
      <c r="S398" s="108"/>
      <c r="T398" s="108"/>
      <c r="U398" s="108"/>
      <c r="V398" s="108"/>
      <c r="W398" s="108"/>
      <c r="X398" s="32"/>
      <c r="Y398" s="108"/>
      <c r="Z398" s="108"/>
      <c r="AB398" s="271"/>
      <c r="AC398" s="108"/>
      <c r="AD398" s="158"/>
      <c r="AE398" s="159"/>
      <c r="AF398" s="108"/>
      <c r="AG398" s="108"/>
    </row>
    <row r="399" spans="1:33" x14ac:dyDescent="0.2">
      <c r="A399" s="152"/>
      <c r="B399" s="152"/>
      <c r="C399" s="108"/>
      <c r="D399" s="108"/>
      <c r="E399" s="108"/>
      <c r="F399" s="153"/>
      <c r="G399" s="108"/>
      <c r="H399" s="252"/>
      <c r="I399" s="108"/>
      <c r="J399" s="108"/>
      <c r="K399" s="108"/>
      <c r="L399" s="108"/>
      <c r="M399" s="32"/>
      <c r="N399" s="108"/>
      <c r="O399" s="108"/>
      <c r="P399" s="109"/>
      <c r="Q399" s="154"/>
      <c r="R399" s="154"/>
      <c r="S399" s="108"/>
      <c r="T399" s="108"/>
      <c r="U399" s="108"/>
      <c r="V399" s="108"/>
      <c r="W399" s="108"/>
      <c r="X399" s="32"/>
      <c r="Y399" s="108"/>
      <c r="Z399" s="108"/>
      <c r="AB399" s="271"/>
      <c r="AC399" s="108"/>
      <c r="AD399" s="158"/>
      <c r="AE399" s="159"/>
      <c r="AF399" s="108"/>
      <c r="AG399" s="108"/>
    </row>
    <row r="400" spans="1:33" x14ac:dyDescent="0.2">
      <c r="A400" s="152"/>
      <c r="B400" s="152"/>
      <c r="C400" s="108"/>
      <c r="D400" s="108"/>
      <c r="E400" s="108"/>
      <c r="F400" s="153"/>
      <c r="G400" s="108"/>
      <c r="H400" s="252"/>
      <c r="I400" s="108"/>
      <c r="J400" s="108"/>
      <c r="K400" s="108"/>
      <c r="L400" s="108"/>
      <c r="M400" s="32"/>
      <c r="N400" s="108"/>
      <c r="O400" s="108"/>
      <c r="P400" s="109"/>
      <c r="Q400" s="154"/>
      <c r="R400" s="154"/>
      <c r="S400" s="108"/>
      <c r="T400" s="108"/>
      <c r="U400" s="108"/>
      <c r="V400" s="108"/>
      <c r="W400" s="108"/>
      <c r="X400" s="32"/>
      <c r="Y400" s="108"/>
      <c r="Z400" s="108"/>
      <c r="AB400" s="271"/>
      <c r="AC400" s="108"/>
      <c r="AD400" s="158"/>
      <c r="AE400" s="159"/>
      <c r="AF400" s="108"/>
      <c r="AG400" s="108"/>
    </row>
    <row r="401" spans="1:33" x14ac:dyDescent="0.2">
      <c r="A401" s="152"/>
      <c r="B401" s="152"/>
      <c r="C401" s="108"/>
      <c r="D401" s="108"/>
      <c r="E401" s="108"/>
      <c r="F401" s="153"/>
      <c r="G401" s="108"/>
      <c r="H401" s="252"/>
      <c r="I401" s="108"/>
      <c r="J401" s="108"/>
      <c r="K401" s="108"/>
      <c r="L401" s="108"/>
      <c r="M401" s="32"/>
      <c r="N401" s="108"/>
      <c r="O401" s="108"/>
      <c r="P401" s="109"/>
      <c r="Q401" s="154"/>
      <c r="R401" s="154"/>
      <c r="S401" s="108"/>
      <c r="T401" s="108"/>
      <c r="U401" s="108"/>
      <c r="V401" s="108"/>
      <c r="W401" s="108"/>
      <c r="X401" s="32"/>
      <c r="Y401" s="108"/>
      <c r="Z401" s="108"/>
      <c r="AB401" s="271"/>
      <c r="AC401" s="108"/>
      <c r="AD401" s="158"/>
      <c r="AE401" s="159"/>
      <c r="AF401" s="108"/>
      <c r="AG401" s="108"/>
    </row>
    <row r="402" spans="1:33" x14ac:dyDescent="0.2">
      <c r="A402" s="152"/>
      <c r="B402" s="152"/>
      <c r="C402" s="108"/>
      <c r="D402" s="108"/>
      <c r="E402" s="108"/>
      <c r="F402" s="153"/>
      <c r="G402" s="108"/>
      <c r="H402" s="252"/>
      <c r="I402" s="108"/>
      <c r="J402" s="108"/>
      <c r="K402" s="108"/>
      <c r="L402" s="108"/>
      <c r="M402" s="32"/>
      <c r="N402" s="108"/>
      <c r="O402" s="108"/>
      <c r="P402" s="109"/>
      <c r="Q402" s="154"/>
      <c r="R402" s="154"/>
      <c r="S402" s="108"/>
      <c r="T402" s="108"/>
      <c r="U402" s="108"/>
      <c r="V402" s="108"/>
      <c r="W402" s="108"/>
      <c r="X402" s="32"/>
      <c r="Y402" s="108"/>
      <c r="Z402" s="108"/>
      <c r="AB402" s="271"/>
      <c r="AC402" s="108"/>
      <c r="AD402" s="158"/>
      <c r="AE402" s="159"/>
      <c r="AF402" s="108"/>
      <c r="AG402" s="108"/>
    </row>
    <row r="403" spans="1:33" x14ac:dyDescent="0.2">
      <c r="A403" s="152"/>
      <c r="B403" s="152"/>
      <c r="C403" s="108"/>
      <c r="D403" s="108"/>
      <c r="E403" s="108"/>
      <c r="F403" s="153"/>
      <c r="G403" s="108"/>
      <c r="H403" s="252"/>
      <c r="I403" s="108"/>
      <c r="J403" s="108"/>
      <c r="K403" s="108"/>
      <c r="L403" s="108"/>
      <c r="M403" s="32"/>
      <c r="N403" s="108"/>
      <c r="O403" s="108"/>
      <c r="P403" s="109"/>
      <c r="Q403" s="154"/>
      <c r="R403" s="154"/>
      <c r="S403" s="108"/>
      <c r="T403" s="108"/>
      <c r="U403" s="108"/>
      <c r="V403" s="108"/>
      <c r="W403" s="108"/>
      <c r="X403" s="32"/>
      <c r="Y403" s="108"/>
      <c r="Z403" s="108"/>
      <c r="AB403" s="271"/>
      <c r="AC403" s="108"/>
      <c r="AD403" s="158"/>
      <c r="AE403" s="159"/>
      <c r="AF403" s="108"/>
      <c r="AG403" s="108"/>
    </row>
    <row r="404" spans="1:33" x14ac:dyDescent="0.2">
      <c r="A404" s="152"/>
      <c r="B404" s="152"/>
      <c r="C404" s="108"/>
      <c r="D404" s="108"/>
      <c r="E404" s="108"/>
      <c r="F404" s="153"/>
      <c r="G404" s="108"/>
      <c r="H404" s="252"/>
      <c r="I404" s="108"/>
      <c r="J404" s="108"/>
      <c r="K404" s="108"/>
      <c r="L404" s="108"/>
      <c r="M404" s="32"/>
      <c r="N404" s="108"/>
      <c r="O404" s="108"/>
      <c r="P404" s="109"/>
      <c r="Q404" s="154"/>
      <c r="R404" s="154"/>
      <c r="S404" s="108"/>
      <c r="T404" s="108"/>
      <c r="U404" s="108"/>
      <c r="V404" s="108"/>
      <c r="W404" s="108"/>
      <c r="X404" s="32"/>
      <c r="Y404" s="108"/>
      <c r="Z404" s="108"/>
      <c r="AB404" s="271"/>
      <c r="AC404" s="108"/>
      <c r="AD404" s="158"/>
      <c r="AE404" s="159"/>
      <c r="AF404" s="108"/>
      <c r="AG404" s="108"/>
    </row>
    <row r="405" spans="1:33" x14ac:dyDescent="0.2">
      <c r="A405" s="152"/>
      <c r="B405" s="152"/>
      <c r="C405" s="108"/>
      <c r="D405" s="108"/>
      <c r="E405" s="108"/>
      <c r="F405" s="153"/>
      <c r="G405" s="108"/>
      <c r="H405" s="252"/>
      <c r="I405" s="108"/>
      <c r="J405" s="108"/>
      <c r="K405" s="108"/>
      <c r="L405" s="108"/>
      <c r="M405" s="32"/>
      <c r="N405" s="108"/>
      <c r="O405" s="108"/>
      <c r="P405" s="109"/>
      <c r="Q405" s="154"/>
      <c r="R405" s="154"/>
      <c r="S405" s="108"/>
      <c r="T405" s="108"/>
      <c r="U405" s="108"/>
      <c r="V405" s="108"/>
      <c r="W405" s="108"/>
      <c r="X405" s="32"/>
      <c r="Y405" s="108"/>
      <c r="Z405" s="108"/>
      <c r="AB405" s="271"/>
      <c r="AC405" s="108"/>
      <c r="AD405" s="158"/>
      <c r="AE405" s="159"/>
      <c r="AF405" s="108"/>
      <c r="AG405" s="108"/>
    </row>
    <row r="406" spans="1:33" x14ac:dyDescent="0.2">
      <c r="A406" s="152"/>
      <c r="B406" s="152"/>
      <c r="C406" s="108"/>
      <c r="D406" s="108"/>
      <c r="E406" s="108"/>
      <c r="F406" s="153"/>
      <c r="G406" s="108"/>
      <c r="H406" s="252"/>
      <c r="I406" s="108"/>
      <c r="J406" s="108"/>
      <c r="K406" s="108"/>
      <c r="L406" s="108"/>
      <c r="M406" s="32"/>
      <c r="N406" s="108"/>
      <c r="O406" s="108"/>
      <c r="P406" s="109"/>
      <c r="Q406" s="154"/>
      <c r="R406" s="154"/>
      <c r="S406" s="108"/>
      <c r="T406" s="108"/>
      <c r="U406" s="108"/>
      <c r="V406" s="108"/>
      <c r="W406" s="108"/>
      <c r="X406" s="32"/>
      <c r="Y406" s="108"/>
      <c r="Z406" s="108"/>
      <c r="AB406" s="271"/>
      <c r="AC406" s="108"/>
      <c r="AD406" s="158"/>
      <c r="AE406" s="159"/>
      <c r="AF406" s="108"/>
      <c r="AG406" s="108"/>
    </row>
    <row r="407" spans="1:33" x14ac:dyDescent="0.2">
      <c r="A407" s="152"/>
      <c r="B407" s="152"/>
      <c r="C407" s="108"/>
      <c r="D407" s="108"/>
      <c r="E407" s="108"/>
      <c r="F407" s="153"/>
      <c r="G407" s="108"/>
      <c r="H407" s="252"/>
      <c r="I407" s="108"/>
      <c r="J407" s="108"/>
      <c r="K407" s="108"/>
      <c r="L407" s="108"/>
      <c r="M407" s="32"/>
      <c r="N407" s="108"/>
      <c r="O407" s="108"/>
      <c r="P407" s="109"/>
      <c r="Q407" s="154"/>
      <c r="R407" s="154"/>
      <c r="S407" s="108"/>
      <c r="T407" s="108"/>
      <c r="U407" s="108"/>
      <c r="V407" s="108"/>
      <c r="W407" s="108"/>
      <c r="X407" s="32"/>
      <c r="Y407" s="108"/>
      <c r="Z407" s="108"/>
      <c r="AB407" s="271"/>
      <c r="AC407" s="108"/>
      <c r="AD407" s="158"/>
      <c r="AE407" s="159"/>
      <c r="AF407" s="108"/>
      <c r="AG407" s="108"/>
    </row>
    <row r="408" spans="1:33" x14ac:dyDescent="0.2">
      <c r="A408" s="152"/>
      <c r="B408" s="152"/>
      <c r="C408" s="108"/>
      <c r="D408" s="108"/>
      <c r="E408" s="108"/>
      <c r="F408" s="153"/>
      <c r="G408" s="108"/>
      <c r="H408" s="252"/>
      <c r="I408" s="108"/>
      <c r="J408" s="108"/>
      <c r="K408" s="108"/>
      <c r="L408" s="108"/>
      <c r="M408" s="32"/>
      <c r="N408" s="108"/>
      <c r="O408" s="108"/>
      <c r="P408" s="109"/>
      <c r="Q408" s="154"/>
      <c r="R408" s="154"/>
      <c r="S408" s="108"/>
      <c r="T408" s="108"/>
      <c r="U408" s="108"/>
      <c r="V408" s="108"/>
      <c r="W408" s="108"/>
      <c r="X408" s="32"/>
      <c r="Y408" s="108"/>
      <c r="Z408" s="108"/>
      <c r="AB408" s="271"/>
      <c r="AC408" s="108"/>
      <c r="AD408" s="158"/>
      <c r="AE408" s="159"/>
      <c r="AF408" s="108"/>
      <c r="AG408" s="108"/>
    </row>
    <row r="409" spans="1:33" x14ac:dyDescent="0.2">
      <c r="A409" s="152"/>
      <c r="B409" s="152"/>
      <c r="C409" s="108"/>
      <c r="D409" s="108"/>
      <c r="E409" s="108"/>
      <c r="F409" s="153"/>
      <c r="G409" s="108"/>
      <c r="H409" s="252"/>
      <c r="I409" s="108"/>
      <c r="J409" s="108"/>
      <c r="K409" s="108"/>
      <c r="L409" s="108"/>
      <c r="M409" s="32"/>
      <c r="N409" s="108"/>
      <c r="O409" s="108"/>
      <c r="P409" s="109"/>
      <c r="Q409" s="154"/>
      <c r="R409" s="154"/>
      <c r="S409" s="108"/>
      <c r="T409" s="108"/>
      <c r="U409" s="108"/>
      <c r="V409" s="108"/>
      <c r="W409" s="108"/>
      <c r="X409" s="32"/>
      <c r="Y409" s="108"/>
      <c r="Z409" s="108"/>
      <c r="AB409" s="271"/>
      <c r="AC409" s="108"/>
      <c r="AD409" s="158"/>
      <c r="AE409" s="159"/>
      <c r="AF409" s="108"/>
      <c r="AG409" s="108"/>
    </row>
    <row r="410" spans="1:33" x14ac:dyDescent="0.2">
      <c r="A410" s="152"/>
      <c r="B410" s="152"/>
      <c r="C410" s="108"/>
      <c r="D410" s="108"/>
      <c r="E410" s="108"/>
      <c r="F410" s="153"/>
      <c r="G410" s="108"/>
      <c r="H410" s="252"/>
      <c r="I410" s="108"/>
      <c r="J410" s="108"/>
      <c r="K410" s="108"/>
      <c r="L410" s="108"/>
      <c r="M410" s="32"/>
      <c r="N410" s="108"/>
      <c r="O410" s="108"/>
      <c r="P410" s="109"/>
      <c r="Q410" s="154"/>
      <c r="R410" s="154"/>
      <c r="S410" s="108"/>
      <c r="T410" s="108"/>
      <c r="U410" s="108"/>
      <c r="V410" s="108"/>
      <c r="W410" s="108"/>
      <c r="X410" s="32"/>
      <c r="Y410" s="108"/>
      <c r="Z410" s="108"/>
      <c r="AB410" s="271"/>
      <c r="AC410" s="108"/>
      <c r="AD410" s="158"/>
      <c r="AE410" s="159"/>
      <c r="AF410" s="108"/>
      <c r="AG410" s="108"/>
    </row>
    <row r="411" spans="1:33" x14ac:dyDescent="0.2">
      <c r="A411" s="152"/>
      <c r="B411" s="152"/>
      <c r="C411" s="108"/>
      <c r="D411" s="108"/>
      <c r="E411" s="108"/>
      <c r="F411" s="153"/>
      <c r="G411" s="108"/>
      <c r="H411" s="252"/>
      <c r="I411" s="108"/>
      <c r="J411" s="108"/>
      <c r="K411" s="108"/>
      <c r="L411" s="108"/>
      <c r="M411" s="32"/>
      <c r="N411" s="108"/>
      <c r="O411" s="108"/>
      <c r="P411" s="109"/>
      <c r="Q411" s="154"/>
      <c r="R411" s="154"/>
      <c r="S411" s="108"/>
      <c r="T411" s="108"/>
      <c r="U411" s="108"/>
      <c r="V411" s="108"/>
      <c r="W411" s="108"/>
      <c r="X411" s="32"/>
      <c r="Y411" s="108"/>
      <c r="Z411" s="108"/>
      <c r="AB411" s="271"/>
      <c r="AC411" s="108"/>
      <c r="AD411" s="158"/>
      <c r="AE411" s="159"/>
      <c r="AF411" s="108"/>
      <c r="AG411" s="108"/>
    </row>
    <row r="412" spans="1:33" x14ac:dyDescent="0.2">
      <c r="A412" s="152"/>
      <c r="B412" s="152"/>
      <c r="C412" s="108"/>
      <c r="D412" s="108"/>
      <c r="E412" s="108"/>
      <c r="F412" s="153"/>
      <c r="G412" s="108"/>
      <c r="H412" s="252"/>
      <c r="I412" s="108"/>
      <c r="J412" s="108"/>
      <c r="K412" s="108"/>
      <c r="L412" s="108"/>
      <c r="M412" s="32"/>
      <c r="N412" s="108"/>
      <c r="O412" s="108"/>
      <c r="P412" s="109"/>
      <c r="Q412" s="154"/>
      <c r="R412" s="154"/>
      <c r="S412" s="108"/>
      <c r="T412" s="108"/>
      <c r="U412" s="108"/>
      <c r="V412" s="108"/>
      <c r="W412" s="108"/>
      <c r="X412" s="32"/>
      <c r="Y412" s="108"/>
      <c r="Z412" s="108"/>
      <c r="AB412" s="271"/>
      <c r="AC412" s="108"/>
      <c r="AD412" s="158"/>
      <c r="AE412" s="159"/>
      <c r="AF412" s="108"/>
      <c r="AG412" s="108"/>
    </row>
    <row r="413" spans="1:33" x14ac:dyDescent="0.2">
      <c r="A413" s="152"/>
      <c r="B413" s="152"/>
      <c r="C413" s="108"/>
      <c r="D413" s="108"/>
      <c r="E413" s="108"/>
      <c r="F413" s="153"/>
      <c r="G413" s="108"/>
      <c r="H413" s="252"/>
      <c r="I413" s="108"/>
      <c r="J413" s="108"/>
      <c r="K413" s="108"/>
      <c r="L413" s="108"/>
      <c r="M413" s="32"/>
      <c r="N413" s="108"/>
      <c r="O413" s="108"/>
      <c r="P413" s="109"/>
      <c r="Q413" s="154"/>
      <c r="R413" s="154"/>
      <c r="S413" s="108"/>
      <c r="T413" s="108"/>
      <c r="U413" s="108"/>
      <c r="V413" s="108"/>
      <c r="W413" s="108"/>
      <c r="X413" s="32"/>
      <c r="Y413" s="108"/>
      <c r="Z413" s="108"/>
      <c r="AB413" s="271"/>
      <c r="AC413" s="108"/>
      <c r="AD413" s="158"/>
      <c r="AE413" s="159"/>
      <c r="AF413" s="108"/>
      <c r="AG413" s="108"/>
    </row>
    <row r="414" spans="1:33" x14ac:dyDescent="0.2">
      <c r="A414" s="152"/>
      <c r="B414" s="152"/>
      <c r="C414" s="108"/>
      <c r="D414" s="108"/>
      <c r="E414" s="108"/>
      <c r="F414" s="153"/>
      <c r="G414" s="108"/>
      <c r="H414" s="252"/>
      <c r="I414" s="108"/>
      <c r="J414" s="108"/>
      <c r="K414" s="108"/>
      <c r="L414" s="108"/>
      <c r="M414" s="32"/>
      <c r="N414" s="108"/>
      <c r="O414" s="108"/>
      <c r="P414" s="109"/>
      <c r="Q414" s="154"/>
      <c r="R414" s="154"/>
      <c r="S414" s="108"/>
      <c r="T414" s="108"/>
      <c r="U414" s="108"/>
      <c r="V414" s="108"/>
      <c r="W414" s="108"/>
      <c r="X414" s="32"/>
      <c r="Y414" s="108"/>
      <c r="Z414" s="108"/>
      <c r="AB414" s="271"/>
      <c r="AC414" s="108"/>
      <c r="AD414" s="158"/>
      <c r="AE414" s="159"/>
      <c r="AF414" s="108"/>
      <c r="AG414" s="108"/>
    </row>
    <row r="415" spans="1:33" x14ac:dyDescent="0.2">
      <c r="A415" s="152"/>
      <c r="B415" s="152"/>
      <c r="C415" s="108"/>
      <c r="D415" s="108"/>
      <c r="E415" s="108"/>
      <c r="F415" s="153"/>
      <c r="G415" s="108"/>
      <c r="H415" s="252"/>
      <c r="I415" s="108"/>
      <c r="J415" s="108"/>
      <c r="K415" s="108"/>
      <c r="L415" s="108"/>
      <c r="M415" s="32"/>
      <c r="N415" s="108"/>
      <c r="O415" s="108"/>
      <c r="P415" s="109"/>
      <c r="Q415" s="154"/>
      <c r="R415" s="154"/>
      <c r="S415" s="108"/>
      <c r="T415" s="108"/>
      <c r="U415" s="108"/>
      <c r="V415" s="108"/>
      <c r="W415" s="108"/>
      <c r="X415" s="32"/>
      <c r="Y415" s="108"/>
      <c r="Z415" s="108"/>
      <c r="AB415" s="271"/>
      <c r="AC415" s="108"/>
      <c r="AD415" s="158"/>
      <c r="AE415" s="159"/>
      <c r="AF415" s="108"/>
      <c r="AG415" s="108"/>
    </row>
    <row r="416" spans="1:33" x14ac:dyDescent="0.2">
      <c r="A416" s="152"/>
      <c r="B416" s="152"/>
      <c r="C416" s="108"/>
      <c r="D416" s="108"/>
      <c r="E416" s="108"/>
      <c r="F416" s="153"/>
      <c r="G416" s="108"/>
      <c r="H416" s="252"/>
      <c r="I416" s="108"/>
      <c r="J416" s="108"/>
      <c r="K416" s="108"/>
      <c r="L416" s="108"/>
      <c r="M416" s="32"/>
      <c r="N416" s="108"/>
      <c r="O416" s="108"/>
      <c r="P416" s="109"/>
      <c r="Q416" s="154"/>
      <c r="R416" s="154"/>
      <c r="S416" s="108"/>
      <c r="T416" s="108"/>
      <c r="U416" s="108"/>
      <c r="V416" s="108"/>
      <c r="W416" s="108"/>
      <c r="X416" s="32"/>
      <c r="Y416" s="108"/>
      <c r="Z416" s="108"/>
      <c r="AB416" s="271"/>
      <c r="AC416" s="108"/>
      <c r="AD416" s="158"/>
      <c r="AE416" s="159"/>
      <c r="AF416" s="108"/>
      <c r="AG416" s="108"/>
    </row>
    <row r="417" spans="1:33" x14ac:dyDescent="0.2">
      <c r="A417" s="152"/>
      <c r="B417" s="152"/>
      <c r="C417" s="108"/>
      <c r="D417" s="108"/>
      <c r="E417" s="108"/>
      <c r="F417" s="153"/>
      <c r="G417" s="108"/>
      <c r="H417" s="252"/>
      <c r="I417" s="108"/>
      <c r="J417" s="108"/>
      <c r="K417" s="108"/>
      <c r="L417" s="108"/>
      <c r="M417" s="32"/>
      <c r="N417" s="108"/>
      <c r="O417" s="108"/>
      <c r="P417" s="109"/>
      <c r="Q417" s="154"/>
      <c r="R417" s="154"/>
      <c r="S417" s="108"/>
      <c r="T417" s="108"/>
      <c r="U417" s="108"/>
      <c r="V417" s="108"/>
      <c r="W417" s="108"/>
      <c r="X417" s="32"/>
      <c r="Y417" s="108"/>
      <c r="Z417" s="108"/>
      <c r="AB417" s="271"/>
      <c r="AC417" s="108"/>
      <c r="AD417" s="158"/>
      <c r="AE417" s="159"/>
      <c r="AF417" s="108"/>
      <c r="AG417" s="108"/>
    </row>
    <row r="418" spans="1:33" x14ac:dyDescent="0.2">
      <c r="A418" s="152"/>
      <c r="B418" s="152"/>
      <c r="C418" s="108"/>
      <c r="D418" s="108"/>
      <c r="E418" s="108"/>
      <c r="F418" s="153"/>
      <c r="G418" s="108"/>
      <c r="H418" s="252"/>
      <c r="I418" s="108"/>
      <c r="J418" s="108"/>
      <c r="K418" s="108"/>
      <c r="L418" s="108"/>
      <c r="M418" s="32"/>
      <c r="N418" s="108"/>
      <c r="O418" s="108"/>
      <c r="P418" s="109"/>
      <c r="Q418" s="154"/>
      <c r="R418" s="154"/>
      <c r="S418" s="108"/>
      <c r="T418" s="108"/>
      <c r="U418" s="108"/>
      <c r="V418" s="108"/>
      <c r="W418" s="108"/>
      <c r="X418" s="32"/>
      <c r="Y418" s="108"/>
      <c r="Z418" s="108"/>
      <c r="AB418" s="271"/>
      <c r="AC418" s="108"/>
      <c r="AD418" s="158"/>
      <c r="AE418" s="159"/>
      <c r="AF418" s="108"/>
      <c r="AG418" s="108"/>
    </row>
    <row r="419" spans="1:33" x14ac:dyDescent="0.2">
      <c r="A419" s="152"/>
      <c r="B419" s="152"/>
      <c r="C419" s="108"/>
      <c r="D419" s="108"/>
      <c r="E419" s="108"/>
      <c r="F419" s="153"/>
      <c r="G419" s="108"/>
      <c r="H419" s="252"/>
      <c r="I419" s="108"/>
      <c r="J419" s="108"/>
      <c r="K419" s="108"/>
      <c r="L419" s="108"/>
      <c r="M419" s="32"/>
      <c r="N419" s="108"/>
      <c r="O419" s="108"/>
      <c r="P419" s="109"/>
      <c r="Q419" s="154"/>
      <c r="R419" s="154"/>
      <c r="S419" s="108"/>
      <c r="T419" s="108"/>
      <c r="U419" s="108"/>
      <c r="V419" s="108"/>
      <c r="W419" s="108"/>
      <c r="X419" s="32"/>
      <c r="Y419" s="108"/>
      <c r="Z419" s="108"/>
      <c r="AB419" s="271"/>
      <c r="AC419" s="108"/>
      <c r="AD419" s="158"/>
      <c r="AE419" s="159"/>
      <c r="AF419" s="108"/>
      <c r="AG419" s="108"/>
    </row>
    <row r="420" spans="1:33" x14ac:dyDescent="0.2">
      <c r="A420" s="152"/>
      <c r="B420" s="152"/>
      <c r="C420" s="108"/>
      <c r="D420" s="108"/>
      <c r="E420" s="108"/>
      <c r="F420" s="153"/>
      <c r="G420" s="108"/>
      <c r="H420" s="252"/>
      <c r="I420" s="108"/>
      <c r="J420" s="108"/>
      <c r="K420" s="108"/>
      <c r="L420" s="108"/>
      <c r="M420" s="32"/>
      <c r="N420" s="108"/>
      <c r="O420" s="108"/>
      <c r="P420" s="109"/>
      <c r="Q420" s="154"/>
      <c r="R420" s="154"/>
      <c r="S420" s="108"/>
      <c r="T420" s="108"/>
      <c r="U420" s="108"/>
      <c r="V420" s="108"/>
      <c r="W420" s="108"/>
      <c r="X420" s="32"/>
      <c r="Y420" s="108"/>
      <c r="Z420" s="108"/>
      <c r="AB420" s="271"/>
      <c r="AC420" s="108"/>
      <c r="AD420" s="158"/>
      <c r="AE420" s="159"/>
      <c r="AF420" s="108"/>
      <c r="AG420" s="108"/>
    </row>
    <row r="421" spans="1:33" x14ac:dyDescent="0.2">
      <c r="A421" s="152"/>
      <c r="B421" s="152"/>
      <c r="C421" s="108"/>
      <c r="D421" s="108"/>
      <c r="E421" s="108"/>
      <c r="F421" s="153"/>
      <c r="G421" s="108"/>
      <c r="H421" s="252"/>
      <c r="I421" s="108"/>
      <c r="J421" s="108"/>
      <c r="K421" s="108"/>
      <c r="L421" s="108"/>
      <c r="M421" s="32"/>
      <c r="N421" s="108"/>
      <c r="O421" s="108"/>
      <c r="P421" s="109"/>
      <c r="Q421" s="154"/>
      <c r="R421" s="154"/>
      <c r="S421" s="108"/>
      <c r="T421" s="108"/>
      <c r="U421" s="108"/>
      <c r="V421" s="108"/>
      <c r="W421" s="108"/>
      <c r="X421" s="32"/>
      <c r="Y421" s="108"/>
      <c r="Z421" s="108"/>
      <c r="AB421" s="271"/>
      <c r="AC421" s="108"/>
      <c r="AD421" s="158"/>
      <c r="AE421" s="159"/>
      <c r="AF421" s="108"/>
      <c r="AG421" s="108"/>
    </row>
    <row r="422" spans="1:33" x14ac:dyDescent="0.2">
      <c r="A422" s="152"/>
      <c r="B422" s="152"/>
      <c r="C422" s="108"/>
      <c r="D422" s="108"/>
      <c r="E422" s="108"/>
      <c r="F422" s="153"/>
      <c r="G422" s="108"/>
      <c r="H422" s="252"/>
      <c r="I422" s="108"/>
      <c r="J422" s="108"/>
      <c r="K422" s="108"/>
      <c r="L422" s="108"/>
      <c r="M422" s="32"/>
      <c r="N422" s="108"/>
      <c r="O422" s="108"/>
      <c r="P422" s="109"/>
      <c r="Q422" s="154"/>
      <c r="R422" s="154"/>
      <c r="S422" s="108"/>
      <c r="T422" s="108"/>
      <c r="U422" s="108"/>
      <c r="V422" s="108"/>
      <c r="W422" s="108"/>
      <c r="X422" s="32"/>
      <c r="Y422" s="108"/>
      <c r="Z422" s="108"/>
      <c r="AB422" s="271"/>
      <c r="AC422" s="108"/>
      <c r="AD422" s="158"/>
      <c r="AE422" s="159"/>
      <c r="AF422" s="108"/>
      <c r="AG422" s="108"/>
    </row>
    <row r="423" spans="1:33" x14ac:dyDescent="0.2">
      <c r="A423" s="152"/>
      <c r="B423" s="152"/>
      <c r="C423" s="108"/>
      <c r="D423" s="108"/>
      <c r="E423" s="108"/>
      <c r="F423" s="153"/>
      <c r="G423" s="108"/>
      <c r="H423" s="252"/>
      <c r="I423" s="108"/>
      <c r="J423" s="108"/>
      <c r="K423" s="108"/>
      <c r="L423" s="108"/>
      <c r="M423" s="32"/>
      <c r="N423" s="108"/>
      <c r="O423" s="108"/>
      <c r="P423" s="109"/>
      <c r="Q423" s="154"/>
      <c r="R423" s="154"/>
      <c r="S423" s="108"/>
      <c r="T423" s="108"/>
      <c r="U423" s="108"/>
      <c r="V423" s="108"/>
      <c r="W423" s="108"/>
      <c r="X423" s="32"/>
      <c r="Y423" s="108"/>
      <c r="Z423" s="108"/>
      <c r="AB423" s="271"/>
      <c r="AC423" s="108"/>
      <c r="AD423" s="158"/>
      <c r="AE423" s="159"/>
      <c r="AF423" s="108"/>
      <c r="AG423" s="108"/>
    </row>
    <row r="424" spans="1:33" x14ac:dyDescent="0.2">
      <c r="A424" s="152"/>
      <c r="B424" s="152"/>
      <c r="C424" s="108"/>
      <c r="D424" s="108"/>
      <c r="E424" s="108"/>
      <c r="F424" s="153"/>
      <c r="G424" s="108"/>
      <c r="H424" s="252"/>
      <c r="I424" s="108"/>
      <c r="J424" s="108"/>
      <c r="K424" s="108"/>
      <c r="L424" s="108"/>
      <c r="M424" s="32"/>
      <c r="N424" s="108"/>
      <c r="O424" s="108"/>
      <c r="P424" s="109"/>
      <c r="Q424" s="154"/>
      <c r="R424" s="154"/>
      <c r="S424" s="108"/>
      <c r="T424" s="108"/>
      <c r="U424" s="108"/>
      <c r="V424" s="108"/>
      <c r="W424" s="108"/>
      <c r="X424" s="32"/>
      <c r="Y424" s="108"/>
      <c r="Z424" s="108"/>
      <c r="AB424" s="271"/>
      <c r="AC424" s="108"/>
      <c r="AD424" s="158"/>
      <c r="AE424" s="159"/>
      <c r="AF424" s="108"/>
      <c r="AG424" s="108"/>
    </row>
    <row r="425" spans="1:33" x14ac:dyDescent="0.2">
      <c r="A425" s="152"/>
      <c r="B425" s="152"/>
      <c r="C425" s="108"/>
      <c r="D425" s="108"/>
      <c r="E425" s="108"/>
      <c r="F425" s="153"/>
      <c r="G425" s="108"/>
      <c r="H425" s="252"/>
      <c r="I425" s="108"/>
      <c r="J425" s="108"/>
      <c r="K425" s="108"/>
      <c r="L425" s="108"/>
      <c r="M425" s="32"/>
      <c r="N425" s="108"/>
      <c r="O425" s="108"/>
      <c r="P425" s="109"/>
      <c r="Q425" s="154"/>
      <c r="R425" s="154"/>
      <c r="S425" s="108"/>
      <c r="T425" s="108"/>
      <c r="U425" s="108"/>
      <c r="V425" s="108"/>
      <c r="W425" s="108"/>
      <c r="X425" s="32"/>
      <c r="Y425" s="108"/>
      <c r="Z425" s="108"/>
      <c r="AB425" s="271"/>
      <c r="AC425" s="108"/>
      <c r="AD425" s="158"/>
      <c r="AE425" s="159"/>
      <c r="AF425" s="108"/>
      <c r="AG425" s="108"/>
    </row>
    <row r="426" spans="1:33" x14ac:dyDescent="0.2">
      <c r="A426" s="152"/>
      <c r="B426" s="152"/>
      <c r="C426" s="108"/>
      <c r="D426" s="108"/>
      <c r="E426" s="108"/>
      <c r="F426" s="153"/>
      <c r="G426" s="108"/>
      <c r="H426" s="252"/>
      <c r="I426" s="108"/>
      <c r="J426" s="108"/>
      <c r="K426" s="108"/>
      <c r="L426" s="108"/>
      <c r="M426" s="32"/>
      <c r="N426" s="108"/>
      <c r="O426" s="108"/>
      <c r="P426" s="109"/>
      <c r="Q426" s="154"/>
      <c r="R426" s="154"/>
      <c r="S426" s="108"/>
      <c r="T426" s="108"/>
      <c r="U426" s="108"/>
      <c r="V426" s="108"/>
      <c r="W426" s="108"/>
      <c r="X426" s="32"/>
      <c r="Y426" s="108"/>
      <c r="Z426" s="108"/>
      <c r="AB426" s="271"/>
      <c r="AC426" s="108"/>
      <c r="AD426" s="158"/>
      <c r="AE426" s="159"/>
      <c r="AF426" s="108"/>
      <c r="AG426" s="108"/>
    </row>
    <row r="427" spans="1:33" x14ac:dyDescent="0.2">
      <c r="A427" s="152"/>
      <c r="B427" s="152"/>
      <c r="C427" s="108"/>
      <c r="D427" s="108"/>
      <c r="E427" s="108"/>
      <c r="F427" s="153"/>
      <c r="G427" s="108"/>
      <c r="H427" s="252"/>
      <c r="I427" s="108"/>
      <c r="J427" s="108"/>
      <c r="K427" s="108"/>
      <c r="L427" s="108"/>
      <c r="M427" s="32"/>
      <c r="N427" s="108"/>
      <c r="O427" s="108"/>
      <c r="P427" s="109"/>
      <c r="Q427" s="154"/>
      <c r="R427" s="154"/>
      <c r="S427" s="108"/>
      <c r="T427" s="108"/>
      <c r="U427" s="108"/>
      <c r="V427" s="108"/>
      <c r="W427" s="108"/>
      <c r="X427" s="32"/>
      <c r="Y427" s="108"/>
      <c r="Z427" s="108"/>
      <c r="AB427" s="271"/>
      <c r="AC427" s="108"/>
      <c r="AD427" s="158"/>
      <c r="AE427" s="159"/>
      <c r="AF427" s="108"/>
      <c r="AG427" s="108"/>
    </row>
    <row r="428" spans="1:33" x14ac:dyDescent="0.2">
      <c r="A428" s="152"/>
      <c r="B428" s="152"/>
      <c r="C428" s="108"/>
      <c r="D428" s="108"/>
      <c r="E428" s="108"/>
      <c r="F428" s="153"/>
      <c r="G428" s="108"/>
      <c r="H428" s="252"/>
      <c r="I428" s="108"/>
      <c r="J428" s="108"/>
      <c r="K428" s="108"/>
      <c r="L428" s="108"/>
      <c r="M428" s="32"/>
      <c r="N428" s="108"/>
      <c r="O428" s="108"/>
      <c r="P428" s="109"/>
      <c r="Q428" s="154"/>
      <c r="R428" s="154"/>
      <c r="S428" s="108"/>
      <c r="T428" s="108"/>
      <c r="U428" s="108"/>
      <c r="V428" s="108"/>
      <c r="W428" s="108"/>
      <c r="X428" s="32"/>
      <c r="Y428" s="108"/>
      <c r="Z428" s="108"/>
      <c r="AB428" s="271"/>
      <c r="AC428" s="108"/>
      <c r="AD428" s="158"/>
      <c r="AE428" s="159"/>
      <c r="AF428" s="108"/>
      <c r="AG428" s="108"/>
    </row>
    <row r="429" spans="1:33" x14ac:dyDescent="0.2">
      <c r="A429" s="152"/>
      <c r="B429" s="152"/>
      <c r="C429" s="108"/>
      <c r="D429" s="108"/>
      <c r="E429" s="108"/>
      <c r="F429" s="153"/>
      <c r="G429" s="108"/>
      <c r="H429" s="252"/>
      <c r="I429" s="108"/>
      <c r="J429" s="108"/>
      <c r="K429" s="108"/>
      <c r="L429" s="108"/>
      <c r="M429" s="32"/>
      <c r="N429" s="108"/>
      <c r="O429" s="108"/>
      <c r="P429" s="109"/>
      <c r="Q429" s="154"/>
      <c r="R429" s="154"/>
      <c r="S429" s="108"/>
      <c r="T429" s="108"/>
      <c r="U429" s="108"/>
      <c r="V429" s="108"/>
      <c r="W429" s="108"/>
      <c r="X429" s="32"/>
      <c r="Y429" s="108"/>
      <c r="Z429" s="108"/>
      <c r="AB429" s="271"/>
      <c r="AC429" s="108"/>
      <c r="AD429" s="158"/>
      <c r="AE429" s="159"/>
      <c r="AF429" s="108"/>
      <c r="AG429" s="108"/>
    </row>
    <row r="430" spans="1:33" x14ac:dyDescent="0.2">
      <c r="A430" s="152"/>
      <c r="B430" s="152"/>
      <c r="C430" s="108"/>
      <c r="D430" s="108"/>
      <c r="E430" s="108"/>
      <c r="F430" s="153"/>
      <c r="G430" s="108"/>
      <c r="H430" s="252"/>
      <c r="I430" s="108"/>
      <c r="J430" s="108"/>
      <c r="K430" s="108"/>
      <c r="L430" s="108"/>
      <c r="M430" s="32"/>
      <c r="N430" s="108"/>
      <c r="O430" s="108"/>
      <c r="P430" s="109"/>
      <c r="Q430" s="154"/>
      <c r="R430" s="154"/>
      <c r="S430" s="108"/>
      <c r="T430" s="108"/>
      <c r="U430" s="108"/>
      <c r="V430" s="108"/>
      <c r="W430" s="108"/>
      <c r="X430" s="32"/>
      <c r="Y430" s="108"/>
      <c r="Z430" s="108"/>
      <c r="AB430" s="271"/>
      <c r="AC430" s="108"/>
      <c r="AD430" s="158"/>
      <c r="AG430" s="108"/>
    </row>
    <row r="431" spans="1:33" x14ac:dyDescent="0.2">
      <c r="A431" s="152"/>
      <c r="B431" s="152"/>
      <c r="C431" s="108"/>
      <c r="D431" s="108"/>
      <c r="E431" s="108"/>
      <c r="F431" s="153"/>
      <c r="G431" s="108"/>
      <c r="H431" s="252"/>
      <c r="I431" s="108"/>
      <c r="J431" s="108"/>
      <c r="K431" s="108"/>
      <c r="L431" s="108"/>
      <c r="M431" s="32"/>
      <c r="N431" s="108"/>
      <c r="O431" s="108"/>
      <c r="P431" s="109"/>
      <c r="Q431" s="154"/>
      <c r="R431" s="154"/>
      <c r="S431" s="108"/>
      <c r="T431" s="108"/>
      <c r="U431" s="108"/>
      <c r="V431" s="108"/>
      <c r="W431" s="108"/>
      <c r="X431" s="32"/>
      <c r="Y431" s="108"/>
      <c r="Z431" s="108"/>
      <c r="AB431" s="271"/>
      <c r="AC431" s="108"/>
      <c r="AD431" s="158"/>
      <c r="AG431" s="108"/>
    </row>
    <row r="432" spans="1:33" x14ac:dyDescent="0.2">
      <c r="A432" s="152"/>
      <c r="B432" s="152"/>
      <c r="C432" s="108"/>
      <c r="D432" s="108"/>
      <c r="E432" s="108"/>
      <c r="F432" s="153"/>
      <c r="G432" s="108"/>
      <c r="H432" s="252"/>
      <c r="I432" s="108"/>
      <c r="J432" s="108"/>
      <c r="K432" s="108"/>
      <c r="L432" s="108"/>
      <c r="M432" s="32"/>
      <c r="N432" s="108"/>
      <c r="O432" s="108"/>
      <c r="P432" s="109"/>
      <c r="Q432" s="154"/>
      <c r="R432" s="154"/>
      <c r="S432" s="108"/>
      <c r="T432" s="108"/>
      <c r="U432" s="108"/>
      <c r="V432" s="108"/>
      <c r="W432" s="108"/>
      <c r="X432" s="32"/>
      <c r="Y432" s="108"/>
      <c r="Z432" s="108"/>
      <c r="AB432" s="271"/>
      <c r="AC432" s="108"/>
      <c r="AD432" s="158"/>
      <c r="AG432" s="108"/>
    </row>
    <row r="433" spans="1:33" x14ac:dyDescent="0.2">
      <c r="A433" s="152"/>
      <c r="B433" s="152"/>
      <c r="C433" s="108"/>
      <c r="D433" s="108"/>
      <c r="E433" s="108"/>
      <c r="F433" s="153"/>
      <c r="G433" s="108"/>
      <c r="H433" s="252"/>
      <c r="I433" s="108"/>
      <c r="J433" s="108"/>
      <c r="K433" s="108"/>
      <c r="L433" s="108"/>
      <c r="M433" s="32"/>
      <c r="N433" s="108"/>
      <c r="O433" s="108"/>
      <c r="P433" s="109"/>
      <c r="Q433" s="154"/>
      <c r="R433" s="154"/>
      <c r="S433" s="108"/>
      <c r="T433" s="108"/>
      <c r="U433" s="108"/>
      <c r="V433" s="108"/>
      <c r="W433" s="108"/>
      <c r="X433" s="32"/>
      <c r="Y433" s="108"/>
      <c r="Z433" s="108"/>
      <c r="AB433" s="271"/>
      <c r="AC433" s="108"/>
      <c r="AD433" s="158"/>
      <c r="AG433" s="108"/>
    </row>
    <row r="434" spans="1:33" x14ac:dyDescent="0.2">
      <c r="A434" s="152"/>
      <c r="B434" s="152"/>
      <c r="C434" s="108"/>
      <c r="D434" s="108"/>
      <c r="E434" s="108"/>
      <c r="F434" s="153"/>
      <c r="G434" s="108"/>
      <c r="H434" s="252"/>
      <c r="I434" s="108"/>
      <c r="J434" s="108"/>
      <c r="K434" s="108"/>
      <c r="L434" s="108"/>
      <c r="M434" s="32"/>
      <c r="N434" s="108"/>
      <c r="O434" s="108"/>
      <c r="P434" s="109"/>
      <c r="Q434" s="154"/>
      <c r="R434" s="154"/>
      <c r="S434" s="108"/>
      <c r="T434" s="108"/>
      <c r="U434" s="108"/>
      <c r="V434" s="108"/>
      <c r="W434" s="108"/>
      <c r="X434" s="32"/>
      <c r="Y434" s="108"/>
      <c r="Z434" s="108"/>
      <c r="AB434" s="271"/>
      <c r="AC434" s="108"/>
      <c r="AD434" s="158"/>
      <c r="AG434" s="108"/>
    </row>
    <row r="435" spans="1:33" x14ac:dyDescent="0.2">
      <c r="A435" s="152"/>
      <c r="B435" s="152"/>
      <c r="C435" s="108"/>
      <c r="D435" s="108"/>
      <c r="E435" s="108"/>
      <c r="F435" s="153"/>
      <c r="G435" s="108"/>
      <c r="H435" s="252"/>
      <c r="I435" s="108"/>
      <c r="J435" s="108"/>
      <c r="K435" s="108"/>
      <c r="L435" s="108"/>
      <c r="M435" s="32"/>
      <c r="N435" s="108"/>
      <c r="O435" s="108"/>
      <c r="P435" s="109"/>
      <c r="Q435" s="154"/>
      <c r="R435" s="154"/>
      <c r="S435" s="108"/>
      <c r="T435" s="108"/>
      <c r="U435" s="108"/>
      <c r="V435" s="108"/>
      <c r="W435" s="108"/>
      <c r="X435" s="32"/>
      <c r="Y435" s="108"/>
      <c r="Z435" s="108"/>
      <c r="AB435" s="271"/>
      <c r="AC435" s="108"/>
      <c r="AD435" s="158"/>
      <c r="AG435" s="108"/>
    </row>
    <row r="436" spans="1:33" x14ac:dyDescent="0.2">
      <c r="A436" s="152"/>
      <c r="B436" s="152"/>
      <c r="C436" s="108"/>
      <c r="D436" s="108"/>
      <c r="E436" s="108"/>
      <c r="F436" s="153"/>
      <c r="G436" s="108"/>
      <c r="H436" s="252"/>
      <c r="I436" s="108"/>
      <c r="J436" s="108"/>
      <c r="K436" s="108"/>
      <c r="L436" s="108"/>
      <c r="M436" s="32"/>
      <c r="N436" s="108"/>
      <c r="O436" s="108"/>
      <c r="P436" s="109"/>
      <c r="Q436" s="154"/>
      <c r="R436" s="154"/>
      <c r="S436" s="108"/>
      <c r="T436" s="108"/>
      <c r="U436" s="108"/>
      <c r="V436" s="108"/>
      <c r="W436" s="108"/>
      <c r="X436" s="32"/>
      <c r="Y436" s="108"/>
      <c r="Z436" s="108"/>
      <c r="AB436" s="271"/>
      <c r="AC436" s="108"/>
      <c r="AD436" s="158"/>
      <c r="AG436" s="108"/>
    </row>
    <row r="437" spans="1:33" x14ac:dyDescent="0.2">
      <c r="A437" s="152"/>
      <c r="B437" s="152"/>
      <c r="C437" s="108"/>
      <c r="D437" s="108"/>
      <c r="E437" s="108"/>
      <c r="F437" s="153"/>
      <c r="G437" s="108"/>
      <c r="H437" s="252"/>
      <c r="I437" s="108"/>
      <c r="J437" s="108"/>
      <c r="K437" s="108"/>
      <c r="L437" s="108"/>
      <c r="M437" s="32"/>
      <c r="N437" s="108"/>
      <c r="O437" s="108"/>
      <c r="P437" s="109"/>
      <c r="Q437" s="154"/>
      <c r="R437" s="154"/>
      <c r="S437" s="108"/>
      <c r="T437" s="108"/>
      <c r="U437" s="108"/>
      <c r="V437" s="108"/>
      <c r="W437" s="108"/>
      <c r="X437" s="32"/>
      <c r="Y437" s="108"/>
      <c r="Z437" s="108"/>
      <c r="AB437" s="271"/>
      <c r="AC437" s="108"/>
      <c r="AD437" s="158"/>
      <c r="AG437" s="108"/>
    </row>
    <row r="438" spans="1:33" x14ac:dyDescent="0.2">
      <c r="A438" s="152"/>
      <c r="B438" s="152"/>
      <c r="C438" s="108"/>
      <c r="D438" s="108"/>
      <c r="E438" s="108"/>
      <c r="F438" s="153"/>
      <c r="G438" s="108"/>
      <c r="H438" s="252"/>
      <c r="I438" s="108"/>
      <c r="J438" s="108"/>
      <c r="K438" s="108"/>
      <c r="L438" s="108"/>
      <c r="M438" s="32"/>
      <c r="N438" s="108"/>
      <c r="O438" s="108"/>
      <c r="P438" s="109"/>
      <c r="Q438" s="154"/>
      <c r="R438" s="154"/>
      <c r="S438" s="108"/>
      <c r="T438" s="108"/>
      <c r="U438" s="108"/>
      <c r="V438" s="108"/>
      <c r="W438" s="108"/>
      <c r="X438" s="32"/>
      <c r="Y438" s="108"/>
      <c r="Z438" s="108"/>
      <c r="AB438" s="271"/>
      <c r="AC438" s="108"/>
      <c r="AD438" s="158"/>
      <c r="AG438" s="108"/>
    </row>
    <row r="439" spans="1:33" x14ac:dyDescent="0.2">
      <c r="A439" s="163"/>
      <c r="B439" s="163"/>
      <c r="AG439" s="108"/>
    </row>
  </sheetData>
  <autoFilter ref="A1:AG380" xr:uid="{424857E9-74D1-8442-98FC-47422B5DCD2D}">
    <filterColumn colId="3">
      <filters>
        <filter val="KPR"/>
      </filters>
    </filterColumn>
  </autoFilter>
  <mergeCells count="9">
    <mergeCell ref="V378:AC378"/>
    <mergeCell ref="V379:AC379"/>
    <mergeCell ref="V380:AC380"/>
    <mergeCell ref="V372:AC372"/>
    <mergeCell ref="V373:AC373"/>
    <mergeCell ref="V374:AC374"/>
    <mergeCell ref="V375:AC375"/>
    <mergeCell ref="V376:AC376"/>
    <mergeCell ref="V377:AC377"/>
  </mergeCells>
  <conditionalFormatting sqref="A7 A56 A149 A174 A178 A191 A320:B372 C372:V372 A57:AD148 AD372 A1:AD6 C7:AD7 A8:AD55 C56:AD56 C149:AD149 A150:AD173 C174:AD174 A175:AD177 C178:AD178 A179:AD190 C191:AD191 A192:AD319 C320:AD371 A373:AD1048576">
    <cfRule type="cellIs" dxfId="21" priority="3" operator="equal">
      <formula>3495</formula>
    </cfRule>
  </conditionalFormatting>
  <conditionalFormatting sqref="F1 F15 F48:F49">
    <cfRule type="containsText" dxfId="20" priority="11" operator="containsText" text="3">
      <formula>NOT(ISERROR(SEARCH("3",#REF!)))</formula>
    </cfRule>
  </conditionalFormatting>
  <conditionalFormatting sqref="F1:F12 F14:F182 F184:F1048576">
    <cfRule type="cellIs" dxfId="19" priority="9" operator="equal">
      <formula>3</formula>
    </cfRule>
  </conditionalFormatting>
  <conditionalFormatting sqref="F1:F12 F184:F361">
    <cfRule type="containsText" dxfId="18" priority="10" operator="containsText" text="3&#10;COURSE&#10;CODE">
      <formula>NOT(ISERROR(SEARCH("3
COURSE
CODE",#REF!)))</formula>
    </cfRule>
  </conditionalFormatting>
  <conditionalFormatting sqref="F14:F72">
    <cfRule type="containsText" dxfId="17" priority="8" operator="containsText" text="3&#10;COURSE&#10;CODE">
      <formula>NOT(ISERROR(SEARCH("3
COURSE
CODE",#REF!)))</formula>
    </cfRule>
  </conditionalFormatting>
  <conditionalFormatting sqref="F74:F182">
    <cfRule type="containsText" dxfId="16" priority="7" operator="containsText" text="3&#10;COURSE&#10;CODE">
      <formula>NOT(ISERROR(SEARCH("3
COURSE
CODE",#REF!)))</formula>
    </cfRule>
  </conditionalFormatting>
  <conditionalFormatting sqref="F363:F1048576">
    <cfRule type="containsText" dxfId="15" priority="2" operator="containsText" text="3&#10;COURSE&#10;CODE">
      <formula>NOT(ISERROR(SEARCH("3
COURSE
CODE",#REF!)))</formula>
    </cfRule>
  </conditionalFormatting>
  <conditionalFormatting sqref="G178:G182 F183:G183 G185">
    <cfRule type="cellIs" dxfId="14" priority="5" operator="equal">
      <formula>3</formula>
    </cfRule>
  </conditionalFormatting>
  <conditionalFormatting sqref="G178:G182 F183:G183">
    <cfRule type="containsText" dxfId="13" priority="4" operator="containsText" text="3&#10;COURSE&#10;CODE">
      <formula>NOT(ISERROR(SEARCH("3
COURSE
CODE",#REF!)))</formula>
    </cfRule>
  </conditionalFormatting>
  <conditionalFormatting sqref="G185">
    <cfRule type="containsText" dxfId="12" priority="6" operator="containsText" text="3&#10;COURSE&#10;CODE">
      <formula>NOT(ISERROR(SEARCH("3
COURSE
CODE",#REF!)))</formula>
    </cfRule>
  </conditionalFormatting>
  <conditionalFormatting sqref="AG370">
    <cfRule type="cellIs" dxfId="11" priority="1" operator="equal">
      <formula>3495</formula>
    </cfRule>
  </conditionalFormatting>
  <pageMargins left="0.7" right="0.7" top="0.75" bottom="0.75" header="0.3" footer="0.3"/>
  <drawing r:id="rId1"/>
  <legacyDrawing r:id="rId2"/>
</worksheet>
</file>

<file path=docMetadata/LabelInfo.xml><?xml version="1.0" encoding="utf-8"?>
<clbl:labelList xmlns:clbl="http://schemas.microsoft.com/office/2020/mipLabelMetadata">
  <clbl:label id="{ff43d531-13d9-421a-948b-78aaf4eac418}" enabled="1" method="Standard" siteId="{043c5d87-8370-464f-af11-0c9b9db80d8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C2 Program Approvals</vt:lpstr>
      <vt:lpstr>Fleming</vt:lpstr>
      <vt:lpstr>Loyalist</vt:lpstr>
      <vt:lpstr>Durham</vt:lpstr>
      <vt:lpstr>Durham Catholic</vt:lpstr>
      <vt:lpstr>DDSB</vt:lpstr>
      <vt:lpstr>PVNC</vt:lpstr>
      <vt:lpstr>TLD</vt:lpstr>
      <vt:lpstr>KPR</vt:lpstr>
      <vt:lpstr>York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Hughes</dc:creator>
  <cp:lastModifiedBy>Stephen Hughes</cp:lastModifiedBy>
  <dcterms:created xsi:type="dcterms:W3CDTF">2025-04-16T15:26:08Z</dcterms:created>
  <dcterms:modified xsi:type="dcterms:W3CDTF">2026-01-05T18:39:24Z</dcterms:modified>
</cp:coreProperties>
</file>